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tables/table188.xml" ContentType="application/vnd.openxmlformats-officedocument.spreadsheetml.table+xml"/>
  <Override PartName="/xl/tables/table189.xml" ContentType="application/vnd.openxmlformats-officedocument.spreadsheetml.table+xml"/>
  <Override PartName="/xl/tables/table190.xml" ContentType="application/vnd.openxmlformats-officedocument.spreadsheetml.table+xml"/>
  <Override PartName="/xl/tables/table191.xml" ContentType="application/vnd.openxmlformats-officedocument.spreadsheetml.table+xml"/>
  <Override PartName="/xl/tables/table192.xml" ContentType="application/vnd.openxmlformats-officedocument.spreadsheetml.table+xml"/>
  <Override PartName="/xl/tables/table193.xml" ContentType="application/vnd.openxmlformats-officedocument.spreadsheetml.table+xml"/>
  <Override PartName="/xl/tables/table194.xml" ContentType="application/vnd.openxmlformats-officedocument.spreadsheetml.table+xml"/>
  <Override PartName="/xl/tables/table195.xml" ContentType="application/vnd.openxmlformats-officedocument.spreadsheetml.table+xml"/>
  <Override PartName="/xl/tables/table196.xml" ContentType="application/vnd.openxmlformats-officedocument.spreadsheetml.table+xml"/>
  <Override PartName="/xl/tables/table197.xml" ContentType="application/vnd.openxmlformats-officedocument.spreadsheetml.table+xml"/>
  <Override PartName="/xl/tables/table198.xml" ContentType="application/vnd.openxmlformats-officedocument.spreadsheetml.table+xml"/>
  <Override PartName="/xl/tables/table199.xml" ContentType="application/vnd.openxmlformats-officedocument.spreadsheetml.table+xml"/>
  <Override PartName="/xl/tables/table200.xml" ContentType="application/vnd.openxmlformats-officedocument.spreadsheetml.table+xml"/>
  <Override PartName="/xl/tables/table201.xml" ContentType="application/vnd.openxmlformats-officedocument.spreadsheetml.table+xml"/>
  <Override PartName="/xl/tables/table202.xml" ContentType="application/vnd.openxmlformats-officedocument.spreadsheetml.table+xml"/>
  <Override PartName="/xl/tables/table203.xml" ContentType="application/vnd.openxmlformats-officedocument.spreadsheetml.table+xml"/>
  <Override PartName="/xl/tables/table204.xml" ContentType="application/vnd.openxmlformats-officedocument.spreadsheetml.table+xml"/>
  <Override PartName="/xl/tables/table205.xml" ContentType="application/vnd.openxmlformats-officedocument.spreadsheetml.table+xml"/>
  <Override PartName="/xl/tables/table206.xml" ContentType="application/vnd.openxmlformats-officedocument.spreadsheetml.table+xml"/>
  <Override PartName="/xl/tables/table207.xml" ContentType="application/vnd.openxmlformats-officedocument.spreadsheetml.table+xml"/>
  <Override PartName="/xl/tables/table208.xml" ContentType="application/vnd.openxmlformats-officedocument.spreadsheetml.table+xml"/>
  <Override PartName="/xl/tables/table209.xml" ContentType="application/vnd.openxmlformats-officedocument.spreadsheetml.table+xml"/>
  <Override PartName="/xl/tables/table210.xml" ContentType="application/vnd.openxmlformats-officedocument.spreadsheetml.table+xml"/>
  <Override PartName="/xl/tables/table211.xml" ContentType="application/vnd.openxmlformats-officedocument.spreadsheetml.table+xml"/>
  <Override PartName="/xl/tables/table212.xml" ContentType="application/vnd.openxmlformats-officedocument.spreadsheetml.table+xml"/>
  <Override PartName="/xl/tables/table213.xml" ContentType="application/vnd.openxmlformats-officedocument.spreadsheetml.table+xml"/>
  <Override PartName="/xl/tables/table214.xml" ContentType="application/vnd.openxmlformats-officedocument.spreadsheetml.table+xml"/>
  <Override PartName="/xl/tables/table215.xml" ContentType="application/vnd.openxmlformats-officedocument.spreadsheetml.table+xml"/>
  <Override PartName="/xl/tables/table216.xml" ContentType="application/vnd.openxmlformats-officedocument.spreadsheetml.table+xml"/>
  <Override PartName="/xl/tables/table217.xml" ContentType="application/vnd.openxmlformats-officedocument.spreadsheetml.table+xml"/>
  <Override PartName="/xl/tables/table218.xml" ContentType="application/vnd.openxmlformats-officedocument.spreadsheetml.table+xml"/>
  <Override PartName="/xl/tables/table219.xml" ContentType="application/vnd.openxmlformats-officedocument.spreadsheetml.table+xml"/>
  <Override PartName="/xl/tables/table220.xml" ContentType="application/vnd.openxmlformats-officedocument.spreadsheetml.table+xml"/>
  <Override PartName="/xl/tables/table221.xml" ContentType="application/vnd.openxmlformats-officedocument.spreadsheetml.table+xml"/>
  <Override PartName="/xl/tables/table222.xml" ContentType="application/vnd.openxmlformats-officedocument.spreadsheetml.table+xml"/>
  <Override PartName="/xl/tables/table223.xml" ContentType="application/vnd.openxmlformats-officedocument.spreadsheetml.table+xml"/>
  <Override PartName="/xl/tables/table224.xml" ContentType="application/vnd.openxmlformats-officedocument.spreadsheetml.table+xml"/>
  <Override PartName="/xl/tables/table225.xml" ContentType="application/vnd.openxmlformats-officedocument.spreadsheetml.table+xml"/>
  <Override PartName="/xl/tables/table226.xml" ContentType="application/vnd.openxmlformats-officedocument.spreadsheetml.table+xml"/>
  <Override PartName="/xl/tables/table227.xml" ContentType="application/vnd.openxmlformats-officedocument.spreadsheetml.table+xml"/>
  <Override PartName="/xl/tables/table228.xml" ContentType="application/vnd.openxmlformats-officedocument.spreadsheetml.table+xml"/>
  <Override PartName="/xl/tables/table229.xml" ContentType="application/vnd.openxmlformats-officedocument.spreadsheetml.table+xml"/>
  <Override PartName="/xl/tables/table230.xml" ContentType="application/vnd.openxmlformats-officedocument.spreadsheetml.table+xml"/>
  <Override PartName="/xl/tables/table231.xml" ContentType="application/vnd.openxmlformats-officedocument.spreadsheetml.table+xml"/>
  <Override PartName="/xl/tables/table232.xml" ContentType="application/vnd.openxmlformats-officedocument.spreadsheetml.table+xml"/>
  <Override PartName="/xl/tables/table233.xml" ContentType="application/vnd.openxmlformats-officedocument.spreadsheetml.table+xml"/>
  <Override PartName="/xl/tables/table234.xml" ContentType="application/vnd.openxmlformats-officedocument.spreadsheetml.table+xml"/>
  <Override PartName="/xl/tables/table235.xml" ContentType="application/vnd.openxmlformats-officedocument.spreadsheetml.table+xml"/>
  <Override PartName="/xl/tables/table236.xml" ContentType="application/vnd.openxmlformats-officedocument.spreadsheetml.table+xml"/>
  <Override PartName="/xl/tables/table237.xml" ContentType="application/vnd.openxmlformats-officedocument.spreadsheetml.table+xml"/>
  <Override PartName="/xl/tables/table238.xml" ContentType="application/vnd.openxmlformats-officedocument.spreadsheetml.table+xml"/>
  <Override PartName="/xl/tables/table239.xml" ContentType="application/vnd.openxmlformats-officedocument.spreadsheetml.table+xml"/>
  <Override PartName="/xl/tables/table240.xml" ContentType="application/vnd.openxmlformats-officedocument.spreadsheetml.table+xml"/>
  <Override PartName="/xl/tables/table241.xml" ContentType="application/vnd.openxmlformats-officedocument.spreadsheetml.table+xml"/>
  <Override PartName="/xl/tables/table242.xml" ContentType="application/vnd.openxmlformats-officedocument.spreadsheetml.table+xml"/>
  <Override PartName="/xl/tables/table243.xml" ContentType="application/vnd.openxmlformats-officedocument.spreadsheetml.table+xml"/>
  <Override PartName="/xl/tables/table244.xml" ContentType="application/vnd.openxmlformats-officedocument.spreadsheetml.table+xml"/>
  <Override PartName="/xl/tables/table245.xml" ContentType="application/vnd.openxmlformats-officedocument.spreadsheetml.table+xml"/>
  <Override PartName="/xl/tables/table246.xml" ContentType="application/vnd.openxmlformats-officedocument.spreadsheetml.table+xml"/>
  <Override PartName="/xl/tables/table247.xml" ContentType="application/vnd.openxmlformats-officedocument.spreadsheetml.table+xml"/>
  <Override PartName="/xl/tables/table248.xml" ContentType="application/vnd.openxmlformats-officedocument.spreadsheetml.table+xml"/>
  <Override PartName="/xl/tables/table249.xml" ContentType="application/vnd.openxmlformats-officedocument.spreadsheetml.table+xml"/>
  <Override PartName="/xl/tables/table250.xml" ContentType="application/vnd.openxmlformats-officedocument.spreadsheetml.table+xml"/>
  <Override PartName="/xl/tables/table251.xml" ContentType="application/vnd.openxmlformats-officedocument.spreadsheetml.table+xml"/>
  <Override PartName="/xl/tables/table252.xml" ContentType="application/vnd.openxmlformats-officedocument.spreadsheetml.table+xml"/>
  <Override PartName="/xl/tables/table253.xml" ContentType="application/vnd.openxmlformats-officedocument.spreadsheetml.table+xml"/>
  <Override PartName="/xl/tables/table254.xml" ContentType="application/vnd.openxmlformats-officedocument.spreadsheetml.table+xml"/>
  <Override PartName="/xl/tables/table255.xml" ContentType="application/vnd.openxmlformats-officedocument.spreadsheetml.table+xml"/>
  <Override PartName="/xl/tables/table256.xml" ContentType="application/vnd.openxmlformats-officedocument.spreadsheetml.table+xml"/>
  <Override PartName="/xl/tables/table257.xml" ContentType="application/vnd.openxmlformats-officedocument.spreadsheetml.table+xml"/>
  <Override PartName="/xl/tables/table258.xml" ContentType="application/vnd.openxmlformats-officedocument.spreadsheetml.table+xml"/>
  <Override PartName="/xl/tables/table259.xml" ContentType="application/vnd.openxmlformats-officedocument.spreadsheetml.table+xml"/>
  <Override PartName="/xl/tables/table260.xml" ContentType="application/vnd.openxmlformats-officedocument.spreadsheetml.table+xml"/>
  <Override PartName="/xl/tables/table261.xml" ContentType="application/vnd.openxmlformats-officedocument.spreadsheetml.table+xml"/>
  <Override PartName="/xl/tables/table262.xml" ContentType="application/vnd.openxmlformats-officedocument.spreadsheetml.table+xml"/>
  <Override PartName="/xl/tables/table263.xml" ContentType="application/vnd.openxmlformats-officedocument.spreadsheetml.table+xml"/>
  <Override PartName="/xl/tables/table264.xml" ContentType="application/vnd.openxmlformats-officedocument.spreadsheetml.table+xml"/>
  <Override PartName="/xl/tables/table265.xml" ContentType="application/vnd.openxmlformats-officedocument.spreadsheetml.table+xml"/>
  <Override PartName="/xl/tables/table266.xml" ContentType="application/vnd.openxmlformats-officedocument.spreadsheetml.table+xml"/>
  <Override PartName="/xl/tables/table267.xml" ContentType="application/vnd.openxmlformats-officedocument.spreadsheetml.table+xml"/>
  <Override PartName="/xl/tables/table268.xml" ContentType="application/vnd.openxmlformats-officedocument.spreadsheetml.table+xml"/>
  <Override PartName="/xl/tables/table269.xml" ContentType="application/vnd.openxmlformats-officedocument.spreadsheetml.table+xml"/>
  <Override PartName="/xl/tables/table270.xml" ContentType="application/vnd.openxmlformats-officedocument.spreadsheetml.table+xml"/>
  <Override PartName="/xl/tables/table271.xml" ContentType="application/vnd.openxmlformats-officedocument.spreadsheetml.table+xml"/>
  <Override PartName="/xl/tables/table272.xml" ContentType="application/vnd.openxmlformats-officedocument.spreadsheetml.table+xml"/>
  <Override PartName="/xl/tables/table273.xml" ContentType="application/vnd.openxmlformats-officedocument.spreadsheetml.table+xml"/>
  <Override PartName="/xl/tables/table274.xml" ContentType="application/vnd.openxmlformats-officedocument.spreadsheetml.table+xml"/>
  <Override PartName="/xl/tables/table275.xml" ContentType="application/vnd.openxmlformats-officedocument.spreadsheetml.table+xml"/>
  <Override PartName="/xl/tables/table276.xml" ContentType="application/vnd.openxmlformats-officedocument.spreadsheetml.table+xml"/>
  <Override PartName="/xl/tables/table277.xml" ContentType="application/vnd.openxmlformats-officedocument.spreadsheetml.table+xml"/>
  <Override PartName="/xl/tables/table278.xml" ContentType="application/vnd.openxmlformats-officedocument.spreadsheetml.table+xml"/>
  <Override PartName="/xl/tables/table279.xml" ContentType="application/vnd.openxmlformats-officedocument.spreadsheetml.table+xml"/>
  <Override PartName="/xl/tables/table280.xml" ContentType="application/vnd.openxmlformats-officedocument.spreadsheetml.table+xml"/>
  <Override PartName="/xl/tables/table281.xml" ContentType="application/vnd.openxmlformats-officedocument.spreadsheetml.table+xml"/>
  <Override PartName="/xl/tables/table282.xml" ContentType="application/vnd.openxmlformats-officedocument.spreadsheetml.table+xml"/>
  <Override PartName="/xl/tables/table283.xml" ContentType="application/vnd.openxmlformats-officedocument.spreadsheetml.table+xml"/>
  <Override PartName="/xl/tables/table284.xml" ContentType="application/vnd.openxmlformats-officedocument.spreadsheetml.table+xml"/>
  <Override PartName="/xl/tables/table285.xml" ContentType="application/vnd.openxmlformats-officedocument.spreadsheetml.table+xml"/>
  <Override PartName="/xl/tables/table286.xml" ContentType="application/vnd.openxmlformats-officedocument.spreadsheetml.table+xml"/>
  <Override PartName="/xl/tables/table287.xml" ContentType="application/vnd.openxmlformats-officedocument.spreadsheetml.table+xml"/>
  <Override PartName="/xl/tables/table288.xml" ContentType="application/vnd.openxmlformats-officedocument.spreadsheetml.table+xml"/>
  <Override PartName="/xl/tables/table289.xml" ContentType="application/vnd.openxmlformats-officedocument.spreadsheetml.table+xml"/>
  <Override PartName="/xl/tables/table290.xml" ContentType="application/vnd.openxmlformats-officedocument.spreadsheetml.table+xml"/>
  <Override PartName="/xl/tables/table291.xml" ContentType="application/vnd.openxmlformats-officedocument.spreadsheetml.table+xml"/>
  <Override PartName="/xl/tables/table292.xml" ContentType="application/vnd.openxmlformats-officedocument.spreadsheetml.table+xml"/>
  <Override PartName="/xl/tables/table293.xml" ContentType="application/vnd.openxmlformats-officedocument.spreadsheetml.table+xml"/>
  <Override PartName="/xl/tables/table294.xml" ContentType="application/vnd.openxmlformats-officedocument.spreadsheetml.table+xml"/>
  <Override PartName="/xl/tables/table295.xml" ContentType="application/vnd.openxmlformats-officedocument.spreadsheetml.table+xml"/>
  <Override PartName="/xl/tables/table296.xml" ContentType="application/vnd.openxmlformats-officedocument.spreadsheetml.table+xml"/>
  <Override PartName="/xl/tables/table297.xml" ContentType="application/vnd.openxmlformats-officedocument.spreadsheetml.table+xml"/>
  <Override PartName="/xl/tables/table298.xml" ContentType="application/vnd.openxmlformats-officedocument.spreadsheetml.table+xml"/>
  <Override PartName="/xl/tables/table299.xml" ContentType="application/vnd.openxmlformats-officedocument.spreadsheetml.table+xml"/>
  <Override PartName="/xl/tables/table300.xml" ContentType="application/vnd.openxmlformats-officedocument.spreadsheetml.table+xml"/>
  <Override PartName="/xl/tables/table301.xml" ContentType="application/vnd.openxmlformats-officedocument.spreadsheetml.table+xml"/>
  <Override PartName="/xl/tables/table302.xml" ContentType="application/vnd.openxmlformats-officedocument.spreadsheetml.table+xml"/>
  <Override PartName="/xl/tables/table303.xml" ContentType="application/vnd.openxmlformats-officedocument.spreadsheetml.table+xml"/>
  <Override PartName="/xl/tables/table304.xml" ContentType="application/vnd.openxmlformats-officedocument.spreadsheetml.table+xml"/>
  <Override PartName="/xl/tables/table305.xml" ContentType="application/vnd.openxmlformats-officedocument.spreadsheetml.table+xml"/>
  <Override PartName="/xl/tables/table306.xml" ContentType="application/vnd.openxmlformats-officedocument.spreadsheetml.table+xml"/>
  <Override PartName="/xl/tables/table307.xml" ContentType="application/vnd.openxmlformats-officedocument.spreadsheetml.table+xml"/>
  <Override PartName="/xl/tables/table308.xml" ContentType="application/vnd.openxmlformats-officedocument.spreadsheetml.table+xml"/>
  <Override PartName="/xl/tables/table309.xml" ContentType="application/vnd.openxmlformats-officedocument.spreadsheetml.table+xml"/>
  <Override PartName="/xl/tables/table310.xml" ContentType="application/vnd.openxmlformats-officedocument.spreadsheetml.table+xml"/>
  <Override PartName="/xl/tables/table311.xml" ContentType="application/vnd.openxmlformats-officedocument.spreadsheetml.table+xml"/>
  <Override PartName="/xl/tables/table312.xml" ContentType="application/vnd.openxmlformats-officedocument.spreadsheetml.table+xml"/>
  <Override PartName="/xl/tables/table313.xml" ContentType="application/vnd.openxmlformats-officedocument.spreadsheetml.table+xml"/>
  <Override PartName="/xl/tables/table314.xml" ContentType="application/vnd.openxmlformats-officedocument.spreadsheetml.table+xml"/>
  <Override PartName="/xl/tables/table315.xml" ContentType="application/vnd.openxmlformats-officedocument.spreadsheetml.table+xml"/>
  <Override PartName="/xl/tables/table316.xml" ContentType="application/vnd.openxmlformats-officedocument.spreadsheetml.table+xml"/>
  <Override PartName="/xl/tables/table317.xml" ContentType="application/vnd.openxmlformats-officedocument.spreadsheetml.table+xml"/>
  <Override PartName="/xl/tables/table318.xml" ContentType="application/vnd.openxmlformats-officedocument.spreadsheetml.table+xml"/>
  <Override PartName="/xl/tables/table319.xml" ContentType="application/vnd.openxmlformats-officedocument.spreadsheetml.table+xml"/>
  <Override PartName="/xl/tables/table320.xml" ContentType="application/vnd.openxmlformats-officedocument.spreadsheetml.table+xml"/>
  <Override PartName="/xl/tables/table321.xml" ContentType="application/vnd.openxmlformats-officedocument.spreadsheetml.table+xml"/>
  <Override PartName="/xl/tables/table322.xml" ContentType="application/vnd.openxmlformats-officedocument.spreadsheetml.table+xml"/>
  <Override PartName="/xl/tables/table323.xml" ContentType="application/vnd.openxmlformats-officedocument.spreadsheetml.table+xml"/>
  <Override PartName="/xl/tables/table324.xml" ContentType="application/vnd.openxmlformats-officedocument.spreadsheetml.table+xml"/>
  <Override PartName="/xl/tables/table325.xml" ContentType="application/vnd.openxmlformats-officedocument.spreadsheetml.table+xml"/>
  <Override PartName="/xl/tables/table326.xml" ContentType="application/vnd.openxmlformats-officedocument.spreadsheetml.table+xml"/>
  <Override PartName="/xl/tables/table327.xml" ContentType="application/vnd.openxmlformats-officedocument.spreadsheetml.table+xml"/>
  <Override PartName="/xl/tables/table328.xml" ContentType="application/vnd.openxmlformats-officedocument.spreadsheetml.table+xml"/>
  <Override PartName="/xl/tables/table329.xml" ContentType="application/vnd.openxmlformats-officedocument.spreadsheetml.table+xml"/>
  <Override PartName="/xl/tables/table330.xml" ContentType="application/vnd.openxmlformats-officedocument.spreadsheetml.table+xml"/>
  <Override PartName="/xl/tables/table331.xml" ContentType="application/vnd.openxmlformats-officedocument.spreadsheetml.table+xml"/>
  <Override PartName="/xl/tables/table332.xml" ContentType="application/vnd.openxmlformats-officedocument.spreadsheetml.table+xml"/>
  <Override PartName="/xl/tables/table333.xml" ContentType="application/vnd.openxmlformats-officedocument.spreadsheetml.table+xml"/>
  <Override PartName="/xl/tables/table334.xml" ContentType="application/vnd.openxmlformats-officedocument.spreadsheetml.table+xml"/>
  <Override PartName="/xl/tables/table335.xml" ContentType="application/vnd.openxmlformats-officedocument.spreadsheetml.table+xml"/>
  <Override PartName="/xl/tables/table336.xml" ContentType="application/vnd.openxmlformats-officedocument.spreadsheetml.table+xml"/>
  <Override PartName="/xl/tables/table337.xml" ContentType="application/vnd.openxmlformats-officedocument.spreadsheetml.table+xml"/>
  <Override PartName="/xl/tables/table338.xml" ContentType="application/vnd.openxmlformats-officedocument.spreadsheetml.table+xml"/>
  <Override PartName="/xl/tables/table339.xml" ContentType="application/vnd.openxmlformats-officedocument.spreadsheetml.table+xml"/>
  <Override PartName="/xl/tables/table340.xml" ContentType="application/vnd.openxmlformats-officedocument.spreadsheetml.table+xml"/>
  <Override PartName="/xl/tables/table341.xml" ContentType="application/vnd.openxmlformats-officedocument.spreadsheetml.table+xml"/>
  <Override PartName="/xl/tables/table342.xml" ContentType="application/vnd.openxmlformats-officedocument.spreadsheetml.table+xml"/>
  <Override PartName="/xl/tables/table343.xml" ContentType="application/vnd.openxmlformats-officedocument.spreadsheetml.table+xml"/>
  <Override PartName="/xl/tables/table344.xml" ContentType="application/vnd.openxmlformats-officedocument.spreadsheetml.table+xml"/>
  <Override PartName="/xl/tables/table345.xml" ContentType="application/vnd.openxmlformats-officedocument.spreadsheetml.table+xml"/>
  <Override PartName="/xl/tables/table346.xml" ContentType="application/vnd.openxmlformats-officedocument.spreadsheetml.table+xml"/>
  <Override PartName="/xl/tables/table347.xml" ContentType="application/vnd.openxmlformats-officedocument.spreadsheetml.table+xml"/>
  <Override PartName="/xl/tables/table348.xml" ContentType="application/vnd.openxmlformats-officedocument.spreadsheetml.table+xml"/>
  <Override PartName="/xl/tables/table349.xml" ContentType="application/vnd.openxmlformats-officedocument.spreadsheetml.table+xml"/>
  <Override PartName="/xl/tables/table350.xml" ContentType="application/vnd.openxmlformats-officedocument.spreadsheetml.table+xml"/>
  <Override PartName="/xl/tables/table351.xml" ContentType="application/vnd.openxmlformats-officedocument.spreadsheetml.table+xml"/>
  <Override PartName="/xl/tables/table352.xml" ContentType="application/vnd.openxmlformats-officedocument.spreadsheetml.table+xml"/>
  <Override PartName="/xl/tables/table353.xml" ContentType="application/vnd.openxmlformats-officedocument.spreadsheetml.table+xml"/>
  <Override PartName="/xl/tables/table354.xml" ContentType="application/vnd.openxmlformats-officedocument.spreadsheetml.table+xml"/>
  <Override PartName="/xl/tables/table355.xml" ContentType="application/vnd.openxmlformats-officedocument.spreadsheetml.table+xml"/>
  <Override PartName="/xl/tables/table356.xml" ContentType="application/vnd.openxmlformats-officedocument.spreadsheetml.table+xml"/>
  <Override PartName="/xl/tables/table357.xml" ContentType="application/vnd.openxmlformats-officedocument.spreadsheetml.table+xml"/>
  <Override PartName="/xl/tables/table358.xml" ContentType="application/vnd.openxmlformats-officedocument.spreadsheetml.table+xml"/>
  <Override PartName="/xl/tables/table359.xml" ContentType="application/vnd.openxmlformats-officedocument.spreadsheetml.table+xml"/>
  <Override PartName="/xl/tables/table360.xml" ContentType="application/vnd.openxmlformats-officedocument.spreadsheetml.table+xml"/>
  <Override PartName="/xl/tables/table361.xml" ContentType="application/vnd.openxmlformats-officedocument.spreadsheetml.table+xml"/>
  <Override PartName="/xl/tables/table362.xml" ContentType="application/vnd.openxmlformats-officedocument.spreadsheetml.table+xml"/>
  <Override PartName="/xl/tables/table363.xml" ContentType="application/vnd.openxmlformats-officedocument.spreadsheetml.table+xml"/>
  <Override PartName="/xl/tables/table364.xml" ContentType="application/vnd.openxmlformats-officedocument.spreadsheetml.table+xml"/>
  <Override PartName="/xl/tables/table365.xml" ContentType="application/vnd.openxmlformats-officedocument.spreadsheetml.table+xml"/>
  <Override PartName="/xl/tables/table366.xml" ContentType="application/vnd.openxmlformats-officedocument.spreadsheetml.table+xml"/>
  <Override PartName="/xl/tables/table367.xml" ContentType="application/vnd.openxmlformats-officedocument.spreadsheetml.table+xml"/>
  <Override PartName="/xl/tables/table368.xml" ContentType="application/vnd.openxmlformats-officedocument.spreadsheetml.table+xml"/>
  <Override PartName="/xl/tables/table369.xml" ContentType="application/vnd.openxmlformats-officedocument.spreadsheetml.table+xml"/>
  <Override PartName="/xl/tables/table370.xml" ContentType="application/vnd.openxmlformats-officedocument.spreadsheetml.table+xml"/>
  <Override PartName="/xl/tables/table37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OMPR.AR\PUBLICACIONES WP1\PRECIOS DE REFERENCIA\PRECIO DE REFERENCIA - A.MARCO\"/>
    </mc:Choice>
  </mc:AlternateContent>
  <bookViews>
    <workbookView xWindow="0" yWindow="0" windowWidth="24000" windowHeight="9435"/>
  </bookViews>
  <sheets>
    <sheet name="Anexo I" sheetId="1" r:id="rId1"/>
    <sheet name="Cuadro comparativo" sheetId="2" r:id="rId2"/>
  </sheets>
  <definedNames>
    <definedName name="_xlnm._FilterDatabase" localSheetId="0" hidden="1">'Anexo I'!$B$5:$J$4458</definedName>
    <definedName name="Datos">'Cuadro comparativo'!$C$1:$G$5</definedName>
    <definedName name="DatosTitulos">'Cuadro comparativo'!$B$1:$B$5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66" i="1" l="1"/>
  <c r="H4257" i="1"/>
  <c r="H4241" i="1"/>
  <c r="H4230" i="1"/>
  <c r="H4089" i="1"/>
  <c r="H4078" i="1"/>
  <c r="H4074" i="1"/>
  <c r="H3979" i="1"/>
  <c r="H3947" i="1"/>
  <c r="H3893" i="1"/>
  <c r="H3785" i="1"/>
  <c r="H3464" i="1"/>
  <c r="H3452" i="1"/>
  <c r="H3334" i="1"/>
  <c r="H2180" i="1"/>
  <c r="H1750" i="1" l="1"/>
  <c r="H1712" i="1"/>
  <c r="H1635" i="1" l="1"/>
  <c r="H1344" i="1"/>
  <c r="H839" i="1"/>
  <c r="H764" i="1"/>
  <c r="H92" i="1"/>
  <c r="H40" i="1"/>
  <c r="H4430" i="1"/>
  <c r="H4426" i="1"/>
  <c r="H4410" i="1"/>
  <c r="H4405" i="1"/>
  <c r="H4399" i="1"/>
  <c r="H4393" i="1"/>
  <c r="H4388" i="1"/>
  <c r="H4384" i="1"/>
  <c r="H4380" i="1"/>
  <c r="H4376" i="1"/>
  <c r="H4363" i="1"/>
  <c r="H4359" i="1"/>
  <c r="H4353" i="1"/>
  <c r="H4343" i="1"/>
  <c r="H4316" i="1"/>
  <c r="H4295" i="1"/>
  <c r="H4291" i="1"/>
  <c r="H4287" i="1"/>
  <c r="H4222" i="1"/>
  <c r="H4217" i="1"/>
  <c r="H4202" i="1"/>
  <c r="H4187" i="1"/>
  <c r="H4175" i="1"/>
  <c r="H4163" i="1"/>
  <c r="H4150" i="1"/>
  <c r="H4124" i="1"/>
  <c r="H4094" i="1"/>
  <c r="H4085" i="1"/>
  <c r="H4055" i="1"/>
  <c r="H4048" i="1"/>
  <c r="H4030" i="1"/>
  <c r="H4008" i="1"/>
  <c r="H4001" i="1"/>
  <c r="H3983" i="1"/>
  <c r="H3975" i="1"/>
  <c r="H3964" i="1"/>
  <c r="H3958" i="1"/>
  <c r="H3941" i="1"/>
  <c r="H3919" i="1"/>
  <c r="H3872" i="1"/>
  <c r="H3855" i="1"/>
  <c r="H3845" i="1"/>
  <c r="H3824" i="1"/>
  <c r="H3808" i="1"/>
  <c r="H3803" i="1"/>
  <c r="H3770" i="1"/>
  <c r="H3763" i="1"/>
  <c r="H3757" i="1"/>
  <c r="H3745" i="1"/>
  <c r="H3736" i="1"/>
  <c r="H3718" i="1"/>
  <c r="H3700" i="1"/>
  <c r="H3687" i="1"/>
  <c r="H3676" i="1"/>
  <c r="H3667" i="1"/>
  <c r="H3657" i="1"/>
  <c r="H3621" i="1" l="1"/>
  <c r="H3597" i="1"/>
  <c r="H3573" i="1"/>
  <c r="H3566" i="1"/>
  <c r="H3562" i="1"/>
  <c r="H3546" i="1"/>
  <c r="H3541" i="1"/>
  <c r="H3537" i="1"/>
  <c r="H3528" i="1"/>
  <c r="H3517" i="1"/>
  <c r="H3505" i="1"/>
  <c r="H3491" i="1"/>
  <c r="H3462" i="1"/>
  <c r="H3438" i="1"/>
  <c r="H3427" i="1"/>
  <c r="H3420" i="1"/>
  <c r="H3396" i="1"/>
  <c r="H3391" i="1"/>
  <c r="H3389" i="1"/>
  <c r="H3381" i="1"/>
  <c r="H3371" i="1"/>
  <c r="H3366" i="1"/>
  <c r="H3349" i="1"/>
  <c r="H3333" i="1"/>
  <c r="H3329" i="1"/>
  <c r="H3328" i="1"/>
  <c r="H3320" i="1"/>
  <c r="H3310" i="1"/>
  <c r="H3297" i="1"/>
  <c r="H3293" i="1"/>
  <c r="H3276" i="1"/>
  <c r="H3262" i="1"/>
  <c r="H3261" i="1"/>
  <c r="H3236" i="1"/>
  <c r="H3211" i="1"/>
  <c r="H3196" i="1"/>
  <c r="H3180" i="1"/>
  <c r="H3169" i="1"/>
  <c r="H3168" i="1"/>
  <c r="H3164" i="1"/>
  <c r="H3161" i="1"/>
  <c r="H3150" i="1"/>
  <c r="H3142" i="1"/>
  <c r="H3128" i="1" l="1"/>
  <c r="H3109" i="1"/>
  <c r="H3102" i="1"/>
  <c r="H3090" i="1"/>
  <c r="H3066" i="1"/>
  <c r="H3045" i="1"/>
  <c r="H3035" i="1"/>
  <c r="H3029" i="1"/>
  <c r="H3011" i="1"/>
  <c r="H3004" i="1"/>
  <c r="H2987" i="1"/>
  <c r="H2981" i="1"/>
  <c r="H2972" i="1"/>
  <c r="H2961" i="1"/>
  <c r="H2943" i="1"/>
  <c r="H2917" i="1"/>
  <c r="H2903" i="1"/>
  <c r="H2897" i="1"/>
  <c r="H2891" i="1"/>
  <c r="H2884" i="1"/>
  <c r="H2878" i="1"/>
  <c r="H2862" i="1"/>
  <c r="H2851" i="1"/>
  <c r="H2839" i="1"/>
  <c r="H2832" i="1"/>
  <c r="H2823" i="1"/>
  <c r="H2812" i="1"/>
  <c r="H2781" i="1"/>
  <c r="H2754" i="1" l="1"/>
  <c r="H2745" i="1"/>
  <c r="H2742" i="1"/>
  <c r="H2725" i="1"/>
  <c r="H2712" i="1"/>
  <c r="H2696" i="1"/>
  <c r="H2681" i="1"/>
  <c r="H2661" i="1"/>
  <c r="H2640" i="1"/>
  <c r="H2625" i="1"/>
  <c r="H2598" i="1"/>
  <c r="H2593" i="1"/>
  <c r="H2586" i="1"/>
  <c r="H2575" i="1"/>
  <c r="H2565" i="1"/>
  <c r="H2554" i="1"/>
  <c r="H2543" i="1"/>
  <c r="H2532" i="1"/>
  <c r="H2528" i="1"/>
  <c r="H2516" i="1"/>
  <c r="H2510" i="1"/>
  <c r="H2504" i="1"/>
  <c r="H2477" i="1"/>
  <c r="H2467" i="1"/>
  <c r="H2460" i="1"/>
  <c r="H2446" i="1"/>
  <c r="H2421" i="1"/>
  <c r="H2400" i="1"/>
  <c r="H2376" i="1"/>
  <c r="H2361" i="1"/>
  <c r="H2347" i="1"/>
  <c r="H2333" i="1"/>
  <c r="H2314" i="1"/>
  <c r="H2294" i="1"/>
  <c r="H2264" i="1" l="1"/>
  <c r="H2259" i="1"/>
  <c r="H2257" i="1"/>
  <c r="H2254" i="1"/>
  <c r="H2246" i="1"/>
  <c r="H2234" i="1"/>
  <c r="H2226" i="1"/>
  <c r="H2217" i="1"/>
  <c r="H2208" i="1"/>
  <c r="H2201" i="1"/>
  <c r="H2161" i="1"/>
  <c r="H2156" i="1"/>
  <c r="H2143" i="1"/>
  <c r="H2131" i="1"/>
  <c r="H2121" i="1"/>
  <c r="H2104" i="1"/>
  <c r="H2092" i="1"/>
  <c r="H2062" i="1"/>
  <c r="H2037" i="1"/>
  <c r="H2027" i="1"/>
  <c r="H2021" i="1"/>
  <c r="H2010" i="1"/>
  <c r="H1996" i="1"/>
  <c r="H1993" i="1"/>
  <c r="H1971" i="1" l="1"/>
  <c r="H1952" i="1"/>
  <c r="H1940" i="1"/>
  <c r="H1924" i="1"/>
  <c r="H1918" i="1"/>
  <c r="H1915" i="1"/>
  <c r="H1912" i="1"/>
  <c r="H1896" i="1"/>
  <c r="H1859" i="1"/>
  <c r="H1831" i="1"/>
  <c r="H1817" i="1"/>
  <c r="H1805" i="1"/>
  <c r="H1796" i="1"/>
  <c r="H1775" i="1"/>
  <c r="H1769" i="1"/>
  <c r="H1758" i="1"/>
  <c r="H1753" i="1"/>
  <c r="H1734" i="1"/>
  <c r="H1730" i="1"/>
  <c r="H1715" i="1"/>
  <c r="H1700" i="1"/>
  <c r="H1690" i="1"/>
  <c r="H1663" i="1"/>
  <c r="H1647" i="1"/>
  <c r="H1643" i="1"/>
  <c r="H1630" i="1"/>
  <c r="H1623" i="1"/>
  <c r="H1618" i="1"/>
  <c r="H1612" i="1"/>
  <c r="H1607" i="1"/>
  <c r="H1594" i="1"/>
  <c r="H1579" i="1"/>
  <c r="H1568" i="1"/>
  <c r="H1556" i="1" l="1"/>
  <c r="H1550" i="1"/>
  <c r="H1544" i="1"/>
  <c r="H1533" i="1"/>
  <c r="H1527" i="1"/>
  <c r="H1521" i="1"/>
  <c r="H1512" i="1"/>
  <c r="H1484" i="1"/>
  <c r="H1473" i="1"/>
  <c r="H1471" i="1"/>
  <c r="H1458" i="1"/>
  <c r="H1439" i="1"/>
  <c r="H1428" i="1"/>
  <c r="H1415" i="1"/>
  <c r="H1402" i="1"/>
  <c r="H1381" i="1"/>
  <c r="H1329" i="1"/>
  <c r="H1310" i="1"/>
  <c r="H1306" i="1"/>
  <c r="H1288" i="1"/>
  <c r="H1255" i="1"/>
  <c r="H1246" i="1"/>
  <c r="H1238" i="1"/>
  <c r="H1226" i="1"/>
  <c r="H1216" i="1"/>
  <c r="H1219" i="1"/>
  <c r="H1213" i="1"/>
  <c r="H1206" i="1"/>
  <c r="H1203" i="1"/>
  <c r="H1196" i="1"/>
  <c r="H1194" i="1"/>
  <c r="H1183" i="1"/>
  <c r="H1179" i="1"/>
  <c r="H1154" i="1"/>
  <c r="H1146" i="1"/>
  <c r="H1123" i="1"/>
  <c r="H1112" i="1"/>
  <c r="H1099" i="1"/>
  <c r="H1085" i="1"/>
  <c r="H1070" i="1"/>
  <c r="H1053" i="1"/>
  <c r="H1021" i="1"/>
  <c r="H1005" i="1"/>
  <c r="H996" i="1"/>
  <c r="H975" i="1"/>
  <c r="H962" i="1"/>
  <c r="H947" i="1"/>
  <c r="H942" i="1"/>
  <c r="H931" i="1"/>
  <c r="H915" i="1"/>
  <c r="H901" i="1"/>
  <c r="H889" i="1"/>
  <c r="H880" i="1"/>
  <c r="H857" i="1"/>
  <c r="H822" i="1"/>
  <c r="H813" i="1"/>
  <c r="H789" i="1"/>
  <c r="H783" i="1"/>
  <c r="H750" i="1"/>
  <c r="H747" i="1"/>
  <c r="H729" i="1"/>
  <c r="H726" i="1"/>
  <c r="H719" i="1"/>
  <c r="H711" i="1"/>
  <c r="H705" i="1"/>
  <c r="H697" i="1"/>
  <c r="H694" i="1"/>
  <c r="H687" i="1"/>
  <c r="H676" i="1"/>
  <c r="H665" i="1"/>
  <c r="H658" i="1"/>
  <c r="H652" i="1"/>
  <c r="H630" i="1"/>
  <c r="H616" i="1"/>
  <c r="H602" i="1"/>
  <c r="H594" i="1"/>
  <c r="H577" i="1"/>
  <c r="H570" i="1"/>
  <c r="H555" i="1"/>
  <c r="H534" i="1"/>
  <c r="H526" i="1"/>
  <c r="H509" i="1"/>
  <c r="H492" i="1"/>
  <c r="H480" i="1"/>
  <c r="H469" i="1"/>
  <c r="H440" i="1"/>
  <c r="H424" i="1"/>
  <c r="H417" i="1"/>
  <c r="H408" i="1" l="1"/>
  <c r="H386" i="1"/>
  <c r="H363" i="1"/>
  <c r="H343" i="1"/>
  <c r="H325" i="1"/>
  <c r="H313" i="1"/>
  <c r="H303" i="1"/>
  <c r="H279" i="1"/>
  <c r="H255" i="1"/>
  <c r="H245" i="1"/>
  <c r="H234" i="1"/>
  <c r="H221" i="1"/>
  <c r="H213" i="1"/>
  <c r="H203" i="1"/>
  <c r="H201" i="1"/>
  <c r="H191" i="1"/>
  <c r="H180" i="1"/>
  <c r="H171" i="1"/>
  <c r="H156" i="1"/>
  <c r="H148" i="1"/>
  <c r="H141" i="1" l="1"/>
  <c r="H134" i="1"/>
  <c r="H127" i="1"/>
  <c r="H122" i="1" l="1"/>
  <c r="H98" i="1" l="1"/>
  <c r="H115" i="1"/>
  <c r="H88" i="1"/>
  <c r="H77" i="1"/>
  <c r="H52" i="1"/>
  <c r="H49" i="1" l="1"/>
  <c r="H32" i="1"/>
  <c r="H24" i="1"/>
  <c r="H15" i="1"/>
  <c r="H8" i="1"/>
  <c r="H6" i="1"/>
  <c r="H3555" i="1" l="1"/>
</calcChain>
</file>

<file path=xl/sharedStrings.xml><?xml version="1.0" encoding="utf-8"?>
<sst xmlns="http://schemas.openxmlformats.org/spreadsheetml/2006/main" count="54790" uniqueCount="7981">
  <si>
    <t>Renglón</t>
  </si>
  <si>
    <t>Alternativa</t>
  </si>
  <si>
    <t>Precio unitario</t>
  </si>
  <si>
    <t>Link</t>
  </si>
  <si>
    <t>Proveedor</t>
  </si>
  <si>
    <t>Marca</t>
  </si>
  <si>
    <t>Cantidad ofertada</t>
  </si>
  <si>
    <t>Total por renglón</t>
  </si>
  <si>
    <t>Especificacion técnica</t>
  </si>
  <si>
    <t>Renglón: 1, Código: 031200001.1, Descripción: ACENOCUMAROL 4MG  Presentación:  COMPRIMIDO  Solicitado:  UNIDAD</t>
  </si>
  <si>
    <t>Base</t>
  </si>
  <si>
    <t>Laboratorios Biofarma S.A.</t>
  </si>
  <si>
    <t>FORTONOL 4 MG COMP - MICROSULES</t>
  </si>
  <si>
    <t xml:space="preserve">CERT 51343 (PRESENTACIÓN CAJA X 20)  </t>
  </si>
  <si>
    <t>DISTRIFAR SA</t>
  </si>
  <si>
    <t xml:space="preserve">FORTONOL- MICROSULES </t>
  </si>
  <si>
    <t>CERT 51343  PRESNETACION CAJA X 20 ACENOCUMAROL 4 MG 
ADMINISTRACIÓN ORAL</t>
  </si>
  <si>
    <t>LABORATORIOS BELLANDI Y BARRERAS SRL</t>
  </si>
  <si>
    <t xml:space="preserve">MICROSULES </t>
  </si>
  <si>
    <t xml:space="preserve">CERT 51343  COMPRIMIDO   </t>
  </si>
  <si>
    <t>Polyquimica srl.</t>
  </si>
  <si>
    <t>MICROSULES</t>
  </si>
  <si>
    <t xml:space="preserve">CERT 51343 FORTONOL 4MG COMP MICROSULES   </t>
  </si>
  <si>
    <t>Jorge Eduardo Piazza</t>
  </si>
  <si>
    <t>ROSPAW</t>
  </si>
  <si>
    <t>CERT. ANMAT Nº53401    - PRESENTACION / BLISTER 
- CAJA: X1000  COMPRIMIDO RANURADO EN CUARTOS</t>
  </si>
  <si>
    <t>MACROPHARMA S.A</t>
  </si>
  <si>
    <t xml:space="preserve">NOMBRE COMERCIAL: FORTONOL  CERT ANMAT: 51343  </t>
  </si>
  <si>
    <t>2</t>
  </si>
  <si>
    <t>ACENOCOUMAROL ROSPAW 4 MG COMP - ROSPAW</t>
  </si>
  <si>
    <t xml:space="preserve">CERT 53401  (PRESENTACIÓN CAJA X 1000)    
</t>
  </si>
  <si>
    <t xml:space="preserve">ACENOCUMAROL ROSPAW </t>
  </si>
  <si>
    <t>CERT 53401-  CAJA ENV HOSPITALARIO X 1000 COMP -ACENOCUMAROL 
4 MG ADMINISTRACIÓN ORAL</t>
  </si>
  <si>
    <t>ROCRAL S.A.</t>
  </si>
  <si>
    <t xml:space="preserve">CERT 53401 </t>
  </si>
  <si>
    <t>MEDICATION DELIVERY SA</t>
  </si>
  <si>
    <t xml:space="preserve">ACENOCUMAROL 4MG  COMPRIMIDO  UNIDAD. MARCA ROSPAW. CERT 53401 
   </t>
  </si>
  <si>
    <t>CERT 53401</t>
  </si>
  <si>
    <t>DNM FARMA SA</t>
  </si>
  <si>
    <t>ACENOCUMAROL COMP 4 MG ROSPAW(H-10-1000)      
53.401</t>
  </si>
  <si>
    <t>BAGO</t>
  </si>
  <si>
    <t xml:space="preserve">CERT 52277 AZECAR 4 MG COMPRIMIDOS TRIRRANURADOS  BAGÓ  
</t>
  </si>
  <si>
    <t>Adjudicar</t>
  </si>
  <si>
    <t>DROGUERIA COMARSA SA</t>
  </si>
  <si>
    <t xml:space="preserve">ACENOCUMAROL 4 MG COMP. ROSPAW C: 53401 [1000] // Vencimiento 
02/2026 sin canje    </t>
  </si>
  <si>
    <t>3</t>
  </si>
  <si>
    <t xml:space="preserve">CERT 53401 ACENOCOUMAROL ROSPAW  4 MG COMP   
</t>
  </si>
  <si>
    <t>AZECAR BAGO</t>
  </si>
  <si>
    <t xml:space="preserve">CERT 52277 ACENOCUMAROL 4 MG ADMINISTRACIÓN ORAL- CAJA X 20 
 COMP - PRODUCTO CON DECLARACION DE BIOEQUIVALENCIA </t>
  </si>
  <si>
    <t>Renglón: 2, Código: 031160001.1, Descripción: ACETAZOLAMIDA  Presentación:  X 250 MG  Solicitado:  COMPRIMIDO</t>
  </si>
  <si>
    <t>https://ar.kairosweb.com/precio/producto-aceta-23540/</t>
  </si>
  <si>
    <t xml:space="preserve">ACETA - NOVOPLOS </t>
  </si>
  <si>
    <t xml:space="preserve">CERT 56949  ACETAZOLAMIDA 250 MG ADMINISTRACIÓN ORAL- PRESENTACION CAJA 
X 20 </t>
  </si>
  <si>
    <t>NOVOPLOS</t>
  </si>
  <si>
    <t xml:space="preserve">CERT 56949 ACETA 250 MG COMP NOVOPLOS  </t>
  </si>
  <si>
    <t>MAX VISION</t>
  </si>
  <si>
    <t xml:space="preserve">DIABO  45161  </t>
  </si>
  <si>
    <t>MAX-VISION</t>
  </si>
  <si>
    <t>CERT 45161</t>
  </si>
  <si>
    <t>DIABO MAX VISION</t>
  </si>
  <si>
    <t>ACETAZOLAMIDA 250 MG X 50 COMP DIABO MAX VISION (UXC-10) 
45161 DIABO</t>
  </si>
  <si>
    <t>ACETA CASSARA</t>
  </si>
  <si>
    <t xml:space="preserve">ACETAZOLAMIDA 250 MG COMP ACETA CASSARA C 56949 [20]  
</t>
  </si>
  <si>
    <t xml:space="preserve">NOVOPLOS </t>
  </si>
  <si>
    <t>CERT 56949</t>
  </si>
  <si>
    <t>Renglón: 3, Código: 031070001.2, Descripción: ACICLOVIR  Presentación:  X 500 MG.  Solicitado:  FCO. AMPOLLA</t>
  </si>
  <si>
    <t>https://ar.kairosweb.com/precio/producto-aciclovir-pharmavial-26395/</t>
  </si>
  <si>
    <t>Droguería Varadero</t>
  </si>
  <si>
    <t>IBC</t>
  </si>
  <si>
    <t>ACICLOVIR 500 MG FCO/AMP. LIOF .- CERT. 56859 - MARCA: 
IBC</t>
  </si>
  <si>
    <t>Insumos Medicinales Kimed SA</t>
  </si>
  <si>
    <t xml:space="preserve">KLONAL </t>
  </si>
  <si>
    <t>CERT 58.743</t>
  </si>
  <si>
    <t>KLONAL</t>
  </si>
  <si>
    <t xml:space="preserve">CERT 58743 KLOVIRACIL 500MG FCO AMP  KLONAL   
 </t>
  </si>
  <si>
    <t>DROGUERIA BD SRL</t>
  </si>
  <si>
    <t>KLOVIRACIL - KLONAL</t>
  </si>
  <si>
    <t xml:space="preserve">POLVO P/INYECTABLE F.A - CERTICICADO: 58743  CAJA X 30 
UN  </t>
  </si>
  <si>
    <t>CERT 58743  ACICLOVIR 500MG FCO AMP KLONAL</t>
  </si>
  <si>
    <t>CERT. ANMAT Nº58743    - PRESENTACION / BLISTER 
- CAJA: X30</t>
  </si>
  <si>
    <t>SUIZO ARGENTINA S.A.</t>
  </si>
  <si>
    <t xml:space="preserve">ACICLOVIR Presentación: X 500 MG. Solicitado: FCO. AMPOLLA - KLONAL 
 PRSENTACION X 30 - PM 58743 * NO FRACCIONABLE 
 </t>
  </si>
  <si>
    <t>GEMEPE</t>
  </si>
  <si>
    <t>ACICLOVIR 500 MG FCO/AMP. LIOF .- CERT. 55388 - MARCA: 
GEMEPE</t>
  </si>
  <si>
    <t xml:space="preserve">CERT 58743  </t>
  </si>
  <si>
    <t>Renglón: 4, Código: 031070001.7, Descripción: ACICLOVIR 800MG  Presentación:  COMPRIMIDO  Solicitado:  UNIDAD</t>
  </si>
  <si>
    <t>https://ar.kairosweb.com/precio/producto-lisovyr-800-6475/</t>
  </si>
  <si>
    <t>ELEA</t>
  </si>
  <si>
    <t xml:space="preserve">CERT 29605 LISOVYR 800MG COMP REC ELEA    
</t>
  </si>
  <si>
    <t>CERT 29605 COMP RANURADO</t>
  </si>
  <si>
    <t>NOMBRE COMERCIAL: LISOVYR  CERT ANMAT 29605</t>
  </si>
  <si>
    <t>Elea</t>
  </si>
  <si>
    <t xml:space="preserve">ACICLOVIR 800 MG COMP. - CERT. 29605 - MARCA: ELEA 
</t>
  </si>
  <si>
    <t>LISOVYR 800 LABORATORIO ELEA PHOENIX</t>
  </si>
  <si>
    <t>ACICLOVIR 800 MG  COMP REC LISOVYR 800 ELEA T/A 
29605 LISOVYR 800</t>
  </si>
  <si>
    <t>LAFEDAR</t>
  </si>
  <si>
    <t>CERT 47.307</t>
  </si>
  <si>
    <t xml:space="preserve"> ACICLOVIR 800MG Presentación: COMPRIMIDO Solicitado: UNIDAD MARCA  LAFEDAR 
 PRESENTACION   1000   PM  47307 
 ENVASE NO FRANCCIONABLE  OBSERVACION     
</t>
  </si>
  <si>
    <t xml:space="preserve">CERT 47307 LAFEVIR 800MG COMP  LAFEDAR    
</t>
  </si>
  <si>
    <t>LAFEVIR - LAFEDAR</t>
  </si>
  <si>
    <t xml:space="preserve">CERT 47307- ACICLOVIR 800 MG ADMINISTRACION ORAL- PRESENTACION HOSPITALARI POR 
1000 COMP </t>
  </si>
  <si>
    <t xml:space="preserve">NOMBRE COMERCIAL: LAFEVIR  CERT ANMAT: 47307  </t>
  </si>
  <si>
    <t xml:space="preserve">CERTIFICADO: 47307  BLISTER X 10 COMP. RANURADOS  CAJA 
HOSPITALARIA X 1000 COMP.  </t>
  </si>
  <si>
    <t>Lafedar</t>
  </si>
  <si>
    <t xml:space="preserve">ACICLOVIR 800 MG COMP. - CERT. 47307 - MARCA LAFEDAR 
</t>
  </si>
  <si>
    <t xml:space="preserve">ACICLOVIR 800 MG COMP LAFEDAR C: 47.307 [1000]   
</t>
  </si>
  <si>
    <t>LAZAR</t>
  </si>
  <si>
    <t xml:space="preserve">NOMBRE COMERCIAL: XICLOVIR  CERT ANMAT: 39482    
</t>
  </si>
  <si>
    <t xml:space="preserve">CERT 39482 XICLOVIR 800MG COMP  LAZAR  </t>
  </si>
  <si>
    <t>MG INSUMOS SA</t>
  </si>
  <si>
    <t>CERT. 29605  ENVASES X 20 O X 40 COMP. 
 BLISTER X 10 COMP.</t>
  </si>
  <si>
    <t>CERT 51731</t>
  </si>
  <si>
    <t>CERT 39842</t>
  </si>
  <si>
    <t>Renglón: 5, Código: 031070001.8, Descripción: ACICLOVIR 400 MG  Presentación:  COMPRIMIDOS  Solicitado:  UNIDAD</t>
  </si>
  <si>
    <t>https://ar.kairosweb.com/precio/producto-lisovyr-2579/</t>
  </si>
  <si>
    <t xml:space="preserve">CERT 29605 LISOVYR 400MG COMP REC ELEA </t>
  </si>
  <si>
    <t>CERT 29605</t>
  </si>
  <si>
    <t>ELEA (NO RANURADO)</t>
  </si>
  <si>
    <t xml:space="preserve">NOMBRE COMERCIAL: LISOVYR  CERT ANMAT: 29605  NO RANURADO 
</t>
  </si>
  <si>
    <t xml:space="preserve">CERT 39482 XICLOVIR 400MG COMP  LAZAR    
</t>
  </si>
  <si>
    <t>LISOVYR ELEA</t>
  </si>
  <si>
    <t xml:space="preserve">ACICLOVIR 400 MG COMP LISOVYR (ELEA) C:29605 [20] // Vencimiento 
06/2026 sin canje    </t>
  </si>
  <si>
    <t>XICLOVIR LAZAR</t>
  </si>
  <si>
    <t>ACICLOVIR COMP 400 MG LAZAR (H-20) (H-40) 39482 XICLOVIR</t>
  </si>
  <si>
    <t>CERT. 29605  ENVASES X 20 COMP.  BLISTER X 
10 COMP.</t>
  </si>
  <si>
    <t>XICLOVIR - LAZAR</t>
  </si>
  <si>
    <t xml:space="preserve">CERTIFICADO: 39482  BLISTER X 10 COMP. RANURADOS  ESTUCHE 
X 20 / 40 COMP  </t>
  </si>
  <si>
    <t>Renglón: 6, Código: 031010001.2, Descripción: ACIDO ACETILSALICILICO 100 MG  Presentación:  COMPRIMIDO  Solicitado:  UNIDAD</t>
  </si>
  <si>
    <t>VENT 3</t>
  </si>
  <si>
    <t xml:space="preserve"> ACIDO ACETILSALICILICO 100 MG Presentación: COMPRIMIDO Solicitado: UNIDAD MARCA 
 VENT3  PRESENTACION   3000   PM 
 44811  ENVASE NO FRANCCIONABLE  OBSERVACION   
  </t>
  </si>
  <si>
    <t>https://ar.kairosweb.com/precio/producto-aspirina-vent-3-391/</t>
  </si>
  <si>
    <t xml:space="preserve">CERT 44811 ASPIRINA VENT 3 100MG COMP  VENT 3 
 </t>
  </si>
  <si>
    <t>VENT3</t>
  </si>
  <si>
    <t>CERT 44811- ASPIRINA VENT3</t>
  </si>
  <si>
    <t>ASPIRINA VENT 3 100 MG COMP - VENT 3</t>
  </si>
  <si>
    <t xml:space="preserve">CERT 44811  (PRESENTACIÓN CAJA X 3000)  </t>
  </si>
  <si>
    <t>CERT 44811</t>
  </si>
  <si>
    <t xml:space="preserve">VENT3 </t>
  </si>
  <si>
    <t xml:space="preserve">CERT 37716 </t>
  </si>
  <si>
    <t>Vent-3</t>
  </si>
  <si>
    <t xml:space="preserve">ACETILSALICILICO, ACIDO 100 MG COMP.- CERT. 44811 - MARCA: VENT-3 
</t>
  </si>
  <si>
    <t>NUEVAPINA 100 SAVANT PHARM</t>
  </si>
  <si>
    <t>ACIDO ACETIL SAL COMP 100 MG SAVANT (H-98) 51201 NUEVAPINA 
100</t>
  </si>
  <si>
    <t>SAVANT NUEVAPINA</t>
  </si>
  <si>
    <t xml:space="preserve">ACIDO ACETILSALICILICO 100 MG  COMPRIMIDO  UNIDAD. SAVANT. CERT 
51201    </t>
  </si>
  <si>
    <t>ASPIRINA VENT 3</t>
  </si>
  <si>
    <t xml:space="preserve">AC.ACETILSALICILICO 100 MG ASPIRINA VENT3 COMP. CERT.44811 [3000]   
</t>
  </si>
  <si>
    <t>BAYER</t>
  </si>
  <si>
    <t xml:space="preserve">CERT 33575 ASPIRINA PREVENT 100 MG COMP CON CUBIER ENTERICA 
 BAYER   </t>
  </si>
  <si>
    <t>Renglón: 7, Código: 031230001.9, Descripción: DIATRIZOATO DE MEGLUMINA 660 MG+DIATRIZOATO DE SODIO 100 MG (T/TEMISTAC)  Presentación:  SOL.ORAL/RECT  Solicitado:  ENV.X25ML</t>
  </si>
  <si>
    <t>TEMISTAC - TEMIS LOSTALO</t>
  </si>
  <si>
    <t xml:space="preserve">CERT 58239-DIATRIZOATO DE MEGLUMINA 660 MG/ML +DIATRIZOATO DE SODIO 100 
MG/ML, SOLUCIÓN ORAL O RECTAL- PRSENTACION FRASCO X 25 ML 
</t>
  </si>
  <si>
    <t>TEMIS LOSLATO TEMISTAC</t>
  </si>
  <si>
    <t xml:space="preserve">TEMISTAC X 25 ML. MARCA TEMIS LOSTALO. CERT 58239  
</t>
  </si>
  <si>
    <t>TEMISTAC TEMIS LOSTALO</t>
  </si>
  <si>
    <t>MEGLUMINA DIATRIZ. + DIAT. ÁC. 25 ML X 1 F/A 
TEMISTAC TEMIS 58239 TEMISTAC</t>
  </si>
  <si>
    <t>GOBBI</t>
  </si>
  <si>
    <t xml:space="preserve">CERT 32255 TRIYOSOM 76 M FCO AMP X 25ML  
GOBBI   </t>
  </si>
  <si>
    <t>CERT 32255  TRIYOSON 76</t>
  </si>
  <si>
    <t xml:space="preserve">CERTIFICADO: 58239  ENVASE X 120 ML - SOLUCION PARA 
USO ORAL Y RECTAL  </t>
  </si>
  <si>
    <t>TEMIS LOSTALO</t>
  </si>
  <si>
    <t>CERT 58239</t>
  </si>
  <si>
    <t>Renglón: 8, Código: 031202001.2, Descripción: ACIDO FOLICO  Presentación:  X 5 MG  Solicitado:  COMPRIMIDO</t>
  </si>
  <si>
    <t>https://ar.kairosweb.com/precio/producto-acifol-5-6968/</t>
  </si>
  <si>
    <t>DOMINGUEZ</t>
  </si>
  <si>
    <t xml:space="preserve">CERT 39096 ACIFOL 5 MG COMP RAN DOMINGUEZ   
</t>
  </si>
  <si>
    <t>VANNIER</t>
  </si>
  <si>
    <t xml:space="preserve">CERT 47603 ACIDO FOLICO VANNIER 5MG COMP VANNIER   
 </t>
  </si>
  <si>
    <t>CERT. ANMAT Nº47603    - PRESENTACION / BLISTER 
- CAJA: X1000</t>
  </si>
  <si>
    <t xml:space="preserve">ACIDO FOLICO VANNIER </t>
  </si>
  <si>
    <t xml:space="preserve">CERT 47603 - "ACIDO FOLICO 5 MG ADMINISTRACIÓN ORAL "- 
PRESENTACION  CAJA X 1000 COMP </t>
  </si>
  <si>
    <t>Cooperativa Farmacéutica de Mendoza Ltada.</t>
  </si>
  <si>
    <t>ACIDO FOLICO VANNIER</t>
  </si>
  <si>
    <t>N° Certificado: 47603   Laboratorio: LABORATORIO VANNIER S.A.  
 Nombre Comercial: ACIDO FOLICO VANNIER 5   Forma 
Farmacéutica: COMPRIMIDO   Presentación: BLISTER por 1000 UNIDADES  
 Genérico: ACIDO FOLICO 5 MG</t>
  </si>
  <si>
    <t xml:space="preserve"> ACIDO FOLICO Presentación: X 5 MG Solicitado: COMPRIMIDO MARCA 
 VANNIER  PRESENTACION   1000   PM 
 47603  ENVASE NO FRANCCIONABLE  OBSERVACION   
  </t>
  </si>
  <si>
    <t>ACIDO FOLICO VANNIER 5 MG COMP - VANNIER</t>
  </si>
  <si>
    <t>CERT 47603  (PRESENTACIÓN CAJA X 1000)</t>
  </si>
  <si>
    <t xml:space="preserve">LABORATORIO FARMACEUTICO Y CIA SRL </t>
  </si>
  <si>
    <t>LAB. VANNIER</t>
  </si>
  <si>
    <t>CERT ANMAT N. 47603 - CJA X 1000 COMPR</t>
  </si>
  <si>
    <t>ACIFOL - DOMINGUEZ</t>
  </si>
  <si>
    <t xml:space="preserve">AC. FOLICO 5 MG COMP. CERTIFICADO: 39096  BLISTER X 
15 COMP RANURADOS -   </t>
  </si>
  <si>
    <t>ACIFOL 5 MG COMP - DOMINGUEZ</t>
  </si>
  <si>
    <t xml:space="preserve">CERT 39096  (PRESENTACIÓN CAJA X 60)    
</t>
  </si>
  <si>
    <t>CERT 47603</t>
  </si>
  <si>
    <t xml:space="preserve">ACIFOL 5 DOMINGUEZ </t>
  </si>
  <si>
    <t xml:space="preserve">CERT 39096-"ACIDO FOLICO 5 MG ADMINISTRACIÓN ORAL "-PRESENTACION HOSPITALARIA X 
1000 COMP </t>
  </si>
  <si>
    <t>DOMINGUEZ ACIFOL 5</t>
  </si>
  <si>
    <t xml:space="preserve">ACIDO FOLICO  X 5 MG  COMPRIMIDO. MARCA DOMINGUEZ. 
CERT 39096    </t>
  </si>
  <si>
    <t xml:space="preserve">NOMBRE COMERCIAL: ACIDO FOLICO VANNIER 5  CERT ANMAT: 47603 
 </t>
  </si>
  <si>
    <t>CERT 39096- ACIFOL 5</t>
  </si>
  <si>
    <t>CERT. 47603  ENVASE X 1000 COMP.  BLISTER X 
10 COMP.</t>
  </si>
  <si>
    <t>Vannier</t>
  </si>
  <si>
    <t>ACIDO FOLICO 5 MG COMP. - CERT. 47603 - MARCA: 
VANNIER</t>
  </si>
  <si>
    <t>CERT 41603</t>
  </si>
  <si>
    <t xml:space="preserve">CERT 50482 EGESTAN FOLICO 5MG COMP  ELEA   
</t>
  </si>
  <si>
    <t>ACIDO FOLICO VANNIER 5 VANNIER</t>
  </si>
  <si>
    <t>ACIDO FOLICO COMP 5 MG VANNIER(H-10-1000) 47603 ACIDO FOLICO VANNIER 
5</t>
  </si>
  <si>
    <t>CERT 50482</t>
  </si>
  <si>
    <t xml:space="preserve">NOMBRE COMERCIAL: EGESTAN FOLICO  CERT ANMAT: 50482   
 </t>
  </si>
  <si>
    <t xml:space="preserve">FOLICO ACIDO  5 MG COMP. VANNIER C: 47.603 [1000] 
 </t>
  </si>
  <si>
    <t>DROFA SA</t>
  </si>
  <si>
    <t xml:space="preserve">ACIDO FOLICO 5 MG ADMINISTRACIÓN ORAL  ACIFOL 5 DOMINGUEZ 
</t>
  </si>
  <si>
    <t>CERT 39096</t>
  </si>
  <si>
    <t>Renglón: 9, Código: 031202001.4, Descripción: ACIDO FOLICO  Presentación:  5 mg/ml GTS  Solicitado:  ENVASE</t>
  </si>
  <si>
    <t>https://ar.kairosweb.com/precio/producto-acifol-gotas-13817/</t>
  </si>
  <si>
    <t xml:space="preserve">CERT 39096 ACIFOL 5MG/ML FCO GOTERO X10 ML DOMINGUEZ  
 </t>
  </si>
  <si>
    <t>ACIDO FOLICO GOTAS X 10 ML - CERTIFICADO: 39096  
ENVASE UNITARIO X 10 ML (5MG/ML)</t>
  </si>
  <si>
    <t>ACIFOL 5 MG SOL ORAL FCO X 10 ML - 
DOMINGUEZ</t>
  </si>
  <si>
    <t xml:space="preserve">CERT 39096  (PRESENTACIÓN POR UNIDAD)  </t>
  </si>
  <si>
    <t>ACIFOL GTS DOMINGUEZ</t>
  </si>
  <si>
    <t>CERT 39096-  GTS X 10ML "ACIDO FOLICO 5 MG/ML 
SOLUCIÓN PARA ADMINISTRACIÓN ORAL - PRESENTACION FRASCO X 1</t>
  </si>
  <si>
    <t xml:space="preserve">ACIDO FOLICO 5 MG/ML SOLUCIÓN PARA ADMINISTRACIÓN ORA  ACIFOL 
GOTAS   DOMINGUEZ </t>
  </si>
  <si>
    <t>DOMINGUEZ ACIFOL</t>
  </si>
  <si>
    <t xml:space="preserve">ACIDO FOLICO  5 mg/ml GTS  ENVASE. MARCA DOMINGUEZ. 
CERT 39096  </t>
  </si>
  <si>
    <t>CERT 39096- ACIFOL GOTAS</t>
  </si>
  <si>
    <t>CERT. 39096  ENVASES X 1 UNIDAD (GOTAS) X 10 
ML.</t>
  </si>
  <si>
    <t xml:space="preserve">ACIFOL DOMINGUEZ </t>
  </si>
  <si>
    <t>ACIDO FOLICO X 10 ML GOTAS ACIFOL DOMINGUEZ T/A 39096 
ACIFOL</t>
  </si>
  <si>
    <t>MEGALABS</t>
  </si>
  <si>
    <t xml:space="preserve">CERT 24766 TANVIMIL FOLICO 5MG/ML FCO GOTERO X 20 ML 
MEGALABS   </t>
  </si>
  <si>
    <t>Renglón: 10, Código: 031115002.2, Descripción: ACIDO URSODESOXICOLICO 300 MG  Presentación:  COMPRIMIDO  Solicitado:  UNIDAD</t>
  </si>
  <si>
    <t>https://ar.kairosweb.com/precio/producto-ursidesox-14213/</t>
  </si>
  <si>
    <t>URSIDESOX DUNCAN</t>
  </si>
  <si>
    <t xml:space="preserve">ACIDO URSODESOXICOLICO COMP 300 MG DUNCAN (H-10-1000) (H-30) 48222 URSIDESOX 
</t>
  </si>
  <si>
    <t>EUROFARMA</t>
  </si>
  <si>
    <t xml:space="preserve">ACIDO URSODESOXICOLICO COMP 300 MG URZAC EUROFARMA (H-50)(H-30)   
 47905  </t>
  </si>
  <si>
    <t xml:space="preserve">URZAC 300 EUROFARMA </t>
  </si>
  <si>
    <t>CERT 47905- PRESENTACION CAJA X 50 ACIDO URSODESOXICOLICO 300 MG 
(URSODIOL) ADMINISTRACIÓN ORAL</t>
  </si>
  <si>
    <t>CERT 47905</t>
  </si>
  <si>
    <t>duncan</t>
  </si>
  <si>
    <t>CERT 48222</t>
  </si>
  <si>
    <t xml:space="preserve">CERT 47905 URZAC 300MG COMP  EUROFARMA  </t>
  </si>
  <si>
    <t xml:space="preserve">NOMBRE COMERCIAL: URZAC  CERT ANMAT 47905  </t>
  </si>
  <si>
    <t xml:space="preserve">URSODESOXICOLICO AC. 300 MG COMP URSIDESOX DUNCAN C: 48222 [1000] 
 </t>
  </si>
  <si>
    <t>Eurofarma</t>
  </si>
  <si>
    <t>URSODESOXICOLICO, ACIDO 300 MG COMP.-CERT. 47905 - MARCA: EUROFARMA</t>
  </si>
  <si>
    <t xml:space="preserve">CERT 47390 DEXO 300MG COMP REC DOMINGUEZ    
</t>
  </si>
  <si>
    <t>DEXO 300 MG COMP REC - DOMINGUEZ</t>
  </si>
  <si>
    <t xml:space="preserve">CERT 47390  (PRESENTACIÓN CAJA X 1000)  </t>
  </si>
  <si>
    <t>DEXO 300 - DOMINGUEZ</t>
  </si>
  <si>
    <t xml:space="preserve">AC.URSODESOXICOLICO 300MG COMP (DEXO 300)      
CERTIFICADO: 47390  BLISTER X 10 COMP.  </t>
  </si>
  <si>
    <t>DEXO 300  DOMINGUEZ</t>
  </si>
  <si>
    <t>CERT 47390ACIDO URSODESOXICOLICO 300 MG (URSODIOL) ADMINISTRACIÓN ORAL- CAJA X 
1000 COMP</t>
  </si>
  <si>
    <t>DOMINGUEZ DEXO 300</t>
  </si>
  <si>
    <t xml:space="preserve">ACIDO URSODESOXICOLICO 300 MG  COMPRIMIDO  UNIDAD. MARCA DOMINGUEZ. 
CERT 47390    </t>
  </si>
  <si>
    <t>CERT 47390</t>
  </si>
  <si>
    <t>Renglón: 11, Código: 031060011.3, Descripción: ACIDO VALPROICO 250MG/5ML(SAL DE MAGNESIO O SODIO)  Presentación:  JARABE  Solicitado:  UNIDAD</t>
  </si>
  <si>
    <t>CERT 40195</t>
  </si>
  <si>
    <t xml:space="preserve"> ACIDO VALPROICO 250MG/5ML(SAL DE MAGNESIO O SODIO) Presentación: JARABE 
Solicitado: UNIDAD MARCA  LAFEDAR  PRESENTACION   100 
ML   PM  40195  ENVASE NO FRANCCIONABLE 
 OBSERVACION     </t>
  </si>
  <si>
    <t xml:space="preserve">CERT 40195 FLAXVAN JARABE FCO X 120 ML LAFEDAR  
 </t>
  </si>
  <si>
    <t xml:space="preserve">NOMBRE COMERCIAL: FLAXVAN  CERT ANMAT: 40195  </t>
  </si>
  <si>
    <t>FLAXVAN - LAFEDAR</t>
  </si>
  <si>
    <t xml:space="preserve">CERTIFICADO: 40195  ENVASE X 120 ML - PACK X 
24 UN.  </t>
  </si>
  <si>
    <t>VALPROICO, ACIDO 250 MG 120 ML. SUSP.- CERT.40195 - MARCA: 
LAFEDAR</t>
  </si>
  <si>
    <t>FLAXVAN LAFEDAR</t>
  </si>
  <si>
    <t>ACIDO VALPROICO X 120 ML JARABE FLAXVAN LAFEDAR (H-1-24) 40195 
FLAXVAN</t>
  </si>
  <si>
    <t>MEDIPHARMA</t>
  </si>
  <si>
    <t xml:space="preserve">ACIDO VALPROICO X 120 ML JARABE MEDIPHARMA (H-1-84)   
  50937   </t>
  </si>
  <si>
    <t>ABBOTT</t>
  </si>
  <si>
    <t>CERT. 35746  ENVASES X 1 UNIDAD (JARABE) X 120 
ML.</t>
  </si>
  <si>
    <t xml:space="preserve">LOGICAL JBE TEVA </t>
  </si>
  <si>
    <t xml:space="preserve">CERT 33955- "ACIDO VALPROICO 250MG/5ML (50 MG/ML) SOLUCIÓN ORAL "- 
PRODUCTO CON DECLARACION DE BIOEQUIVALENCIA </t>
  </si>
  <si>
    <t>IVAX</t>
  </si>
  <si>
    <t xml:space="preserve">NOMBRE COMERCIAL: LOGICAL  CERT ANMAT: 33955    
</t>
  </si>
  <si>
    <t xml:space="preserve">CERT 43748 EXIBRAL 250MG FCO X 120ML  BAGÓ  
 </t>
  </si>
  <si>
    <t xml:space="preserve">CERT 40195 FCO X 120 ML </t>
  </si>
  <si>
    <t>EXIBRAL JBE BAGO</t>
  </si>
  <si>
    <t xml:space="preserve">CERT 43748 -  FCO X 120 ML -ACIDO VALPROICO 
250MG/5ML (50 MG/ML) SOLUCIÓN ORAL "- PRODUCTO CON DECLARACION DE 
BIOEQUIVALENCIA </t>
  </si>
  <si>
    <t>EXIBRAL BAGO</t>
  </si>
  <si>
    <t xml:space="preserve">ACIDO VALPROICO JBE X 120 ML. EXIBRAL (BAGO) C: 43748 
[1]  </t>
  </si>
  <si>
    <t>Renglón: 12, Código: 031060011.4, Descripción: ACIDO VALPROICO 500 MG(SAL DE SODIO)  Presentación:  COMPRIMIDO  Solicitado:  UNIDAD</t>
  </si>
  <si>
    <t xml:space="preserve">NOMBRE COMERCIAL: VALNAR 500  CERT ANMAT: 42530   
</t>
  </si>
  <si>
    <t xml:space="preserve">LOGICAL S 500 IVAX </t>
  </si>
  <si>
    <t>SODIO DIVALPROATO 500 MG X 50 COMP LOGICAL S IVAX 
(USO INST) 42530 LOGICAL S 500</t>
  </si>
  <si>
    <t xml:space="preserve">SODIO DIVALPROATO 500 MG COMP VALCOTE ABBOTT T/A   
  38638  </t>
  </si>
  <si>
    <t xml:space="preserve">ACIDO VALPROICO 500 MG(SAL DE SODIO)  Marca: LAFEDAR  
Presentación MINIMA: 1000  PM: 40195    NO 
FRACCIONABLE </t>
  </si>
  <si>
    <t xml:space="preserve">NOMBRE COMERCIAL: FLAXVAN 500  CERT ANMAT: 40195   
</t>
  </si>
  <si>
    <t xml:space="preserve">CERT 40195 FLAXVAN 500MG COMP REC LAFEDAR    
</t>
  </si>
  <si>
    <t xml:space="preserve">CERT 40195  CAJA X 1000 COMP PRESENTACIO HOSPITALARIA  
</t>
  </si>
  <si>
    <t xml:space="preserve">LOGICAL S  500 MG TEVA </t>
  </si>
  <si>
    <t xml:space="preserve">CERT 42530- PRESENTACION CAJA X 50-PRODUCTO CON DECLARACION DE BIOEQUIVALENCIA 
</t>
  </si>
  <si>
    <t>CERT. 38638  ENVASES X 50 COMP.</t>
  </si>
  <si>
    <t>LOGICAL S TEVA</t>
  </si>
  <si>
    <t xml:space="preserve">SODIO DIVALPROATO 500 MG COMP. LOGICAL S TEVA C 42530 
[50]  </t>
  </si>
  <si>
    <t>DIVALPROATO, SODIO 500 MG COMP. - CERT. 40195 - MARCA: 
LAFEDAR</t>
  </si>
  <si>
    <t>IVAX-TEVA</t>
  </si>
  <si>
    <t>DIVALPROATO, SODIO 500 MG COMP. - CERT. 42530 [50/50] - 
MARCA: IVAX-TEVA</t>
  </si>
  <si>
    <t xml:space="preserve">CERT 43748 EXIBRAL 500 MG COMP  BAGÓ   
</t>
  </si>
  <si>
    <t xml:space="preserve">EXIBRAL BAGO </t>
  </si>
  <si>
    <t xml:space="preserve">CERT 43748-  PRESENTACION CAJA X 50- PRODUCTO CON DECLARACION 
DE BIOEQUIVALENCIA </t>
  </si>
  <si>
    <t>GADOR</t>
  </si>
  <si>
    <t>CERT 56610</t>
  </si>
  <si>
    <t>Renglón: 13, Código: 031060011.5, Descripción: ACIDO VALPROICO 250 MG(SAL DE SODIO)  Presentación:  COMPRIMIDO  Solicitado:  UNIDAD</t>
  </si>
  <si>
    <t xml:space="preserve">LOGICAL S  250  TEVA </t>
  </si>
  <si>
    <t xml:space="preserve">CERT 42530-   CAJA X 50 COMP - PRODUCTO 
CON DECLARACION DE BIOEQUIVALENCIA </t>
  </si>
  <si>
    <t xml:space="preserve">LOGICAL S 250 IVAX </t>
  </si>
  <si>
    <t>SODIO DIVALPROATO 250 MG X 50 COMP LOGICAL S IVAX 
(USO INST) 42530 LOGICAL S 250</t>
  </si>
  <si>
    <t xml:space="preserve">SODIO DIVALPROATO 250 MG COMP VALCOTE ABBOTT T/A   
 38638   </t>
  </si>
  <si>
    <t>CERT 35746</t>
  </si>
  <si>
    <t>CASASCO</t>
  </si>
  <si>
    <t xml:space="preserve">NOMBRE COMERCIAL: VALCAS  CERT ANMAT 56091  </t>
  </si>
  <si>
    <t xml:space="preserve">SODIO DIVALPROATO 250 MG COMP. LOGICAL S TEVA C 42530 
[50]  </t>
  </si>
  <si>
    <t xml:space="preserve">VALCAS 250  CASASCO </t>
  </si>
  <si>
    <t>CERT 56091- CAJA X 50 - PRODUCTO CON DECLARACION DE 
BIOEQUIVALENCIA</t>
  </si>
  <si>
    <t xml:space="preserve">NOMBRE COMERCIAL: VALNAR 250  CERT ANMAT: 42530   
</t>
  </si>
  <si>
    <t>TEVA</t>
  </si>
  <si>
    <t xml:space="preserve"> ACIDO VALPROICO 250 MG(SAL DE SODIO) Presentación: COMPRIMIDO Solicitado: 
UNIDAD MARCA  TEVA  PRESENTACION   50  
 PM  42530  ENVASE NO FRANCCIONABLE  OBSERVACION 
    </t>
  </si>
  <si>
    <t xml:space="preserve">CERT 42530 LOGICAL S 250 MG COMP REC TEVA  
  </t>
  </si>
  <si>
    <t>DIVALPROATO, SODIO 250 MG COMP. - CERT. 42530 - MARCA: 
IVAX-TEVA</t>
  </si>
  <si>
    <t>Renglón: 14, Código: 031060011.6, Descripción: ACIDO VALPROICO 400 MG(SAL DE MAGNESIO)  Presentación:  COMPRIMIDO  Solicitado:  UNIDAD</t>
  </si>
  <si>
    <t xml:space="preserve">NOMBRE COMERCIAL: LOGICAL 400 MG  CERT ANMAT 33955  
</t>
  </si>
  <si>
    <t xml:space="preserve">LOGICAL400  TEVA </t>
  </si>
  <si>
    <t xml:space="preserve">CERT 33955- CAJA X 60 COMP - PRODUCTO CON DECLARACION 
DE BIOEQUIVALENCIA </t>
  </si>
  <si>
    <t>ACIDO VALPROICO 400 MG(SAL DE MAGNESIO)   MARCA: TEVA 
 Presentación minima: 24  PM: 33955    
No fraccionable</t>
  </si>
  <si>
    <t xml:space="preserve">CERT 33955 LOGICAL 400 MG COMP REC TEVA   
 </t>
  </si>
  <si>
    <t xml:space="preserve">LOGICAL 400 MG IVAX </t>
  </si>
  <si>
    <t>MAGNESIO VALPROATO 400 MG X 60 COMP LOGICAL IVAX T/A 
33955 LOGICAL 400 MG</t>
  </si>
  <si>
    <t>VALPROICO, ACIDO 400 MG COMP. - CERT. 33955 - MARCA: 
IVAX-TEVA</t>
  </si>
  <si>
    <t>LOGICAL TEVA</t>
  </si>
  <si>
    <t xml:space="preserve">VALPROATO DE MAGNESIO 400 MG. COMP.LOGICAL (TEVA) CERT: 33.955 [60] 
// Vencimiento 06/2026 sin canje    </t>
  </si>
  <si>
    <t>Renglón: 15, Código: 031060011.7, Descripción: ACIDO VALPROICO 200 MG(SAL DE MAGNESIO)  Presentación:  COMPRIMIDO</t>
  </si>
  <si>
    <t xml:space="preserve">NOMBRE COMERCIAL: LOGICAL 200 MG  CERT ANMAT 33955  
</t>
  </si>
  <si>
    <t xml:space="preserve">LOGICAL 200 TEVA </t>
  </si>
  <si>
    <t xml:space="preserve">CERT 33955- PRESENTACION CAJA X 60 -ACIDO VALPROICO 200 MG 
(SAL DE MAGNESIO) ADMINISTRACIÓN ORAL- PRODUCTO CON DECLARACION DE BIOEQUIVALENCIA 
</t>
  </si>
  <si>
    <t xml:space="preserve"> ACIDO VALPROICO 200 MG(SAL DE MAGNESIO) Presentación: COMPRIMIDO MARCA 
 TEVA  PRESENTACION   50   PM 
 42530  ENVASE NO FRANCCIONABLE  OBSERVACION   
  </t>
  </si>
  <si>
    <t xml:space="preserve">CERT 33955 LOGICAL 200 MG COMP REC TEVA   
</t>
  </si>
  <si>
    <t xml:space="preserve">LOGICAL 200 MG IVAX </t>
  </si>
  <si>
    <t>MAGNESIO VALPROATO 200 MG X 60 COMP LOGICAL IVAX T/A 
33955 LOGICAL 200 MG</t>
  </si>
  <si>
    <t>VALPROICO, ACIDO 200 MG COMP. - CERT. 33955 - MARCA: 
IVAX-TEVA</t>
  </si>
  <si>
    <t xml:space="preserve">VALPROATO DE MAGNESIO 200 MG. COMP.LOGICAL (TEVA) C: 33.955 [present. 
60] - producto infraccionable  </t>
  </si>
  <si>
    <t>Renglón: 16, Código: 031100020.1, Descripción: ADENOSINA 3 MG/ML  Presentación:  AMPOLLA X 2ML  Solicitado:  UNIDAD</t>
  </si>
  <si>
    <t>BIOL</t>
  </si>
  <si>
    <t xml:space="preserve"> ADENOSINA 3 MG/ML Presentación: AMPOLLA X 2ML Solicitado: UNIDAD 
MARCA  BIOL  PRESENTACION   10   
PM  47435  ENVASE NO FRANCCIONABLE  OBSERVACION  
   </t>
  </si>
  <si>
    <t xml:space="preserve">ADENOSINA BIOL AMP. X 2 ML  CERTIFICADO: 47435  
CAJA X 10 AMPOLLAS  </t>
  </si>
  <si>
    <t xml:space="preserve">ADENOSINA BIOL  47435  </t>
  </si>
  <si>
    <t xml:space="preserve">CERT 47435 ADENOSINA BIOL 3MG/ML AMP X 2ML  BIOL 
 </t>
  </si>
  <si>
    <t>CERT. 47435  ENVASES X 10 AMP. DE 3 MG 
X 2 ML</t>
  </si>
  <si>
    <t xml:space="preserve">ADENOSINA 3MG/ML X 2 ML AMP. BIOL C: 47435 [10] 
 </t>
  </si>
  <si>
    <t>ADENOSINA BIOL BIOL</t>
  </si>
  <si>
    <t>ADENOSINA AMP 2 ML BIOL (H-1-10) 47435 ADENOSINA BIOL</t>
  </si>
  <si>
    <t>Renglón: 17, Código: 031100001.1, Descripción: ADRENALINA 1X1000  Presentación:  AMPOLLA  Solicitado:  UNIDAD</t>
  </si>
  <si>
    <t xml:space="preserve">ADRENALINA BIOL AMP. X 1 ML  CERTIFICADO: 16896  
</t>
  </si>
  <si>
    <t xml:space="preserve">NOMBRE COMERCIAL: ADRENALINA INYECTABLE BIOL  CERT ANMAT 16896  
</t>
  </si>
  <si>
    <t xml:space="preserve">CERT 16896 ADRENALINA INYECTABLE BIOL 1MG/ML AMP  BIOL  
</t>
  </si>
  <si>
    <t>HLB</t>
  </si>
  <si>
    <t xml:space="preserve">NOMBRE COMERCIAL: ADRENALINA RAMALLO  CERT ANMAT 37158   
</t>
  </si>
  <si>
    <t xml:space="preserve">CERT 37158 </t>
  </si>
  <si>
    <t>CERT. 16896  ENVASES X 100 AMPOLLAS AL 1% X 
1 ML.</t>
  </si>
  <si>
    <t>DRAWER</t>
  </si>
  <si>
    <t xml:space="preserve">CERT 40815 ADRENALINA DRAWER 1MG/ML AMP DRAWER    
</t>
  </si>
  <si>
    <t>ADRENALINA INYECTABLE BIOL BIOL</t>
  </si>
  <si>
    <t>ADRENALINA AMP 1% X 1 ML BIOL (H-1-100) 16896 ADRENALINA 
INYECTABLE BIOL</t>
  </si>
  <si>
    <t xml:space="preserve">ADRENALINA 0,1% X 1 ML AMPOLLA DRAWER C:40815 [100]  
</t>
  </si>
  <si>
    <t>Renglón: 18, Código: 031220008.1, Descripción: AGUA DESTILADA  Presentación:  X 5 ML  Solicitado:  AMPOLLA</t>
  </si>
  <si>
    <t>https://ar.kairosweb.com/precio/producto-agua-esteril-para-inyectables-tecsolpar-24882/</t>
  </si>
  <si>
    <t xml:space="preserve">LABORATORIO TECSOLPAR </t>
  </si>
  <si>
    <t>CERT ANMAT N. 56388 - CJA X 200 UNID</t>
  </si>
  <si>
    <t>LAVIMAR</t>
  </si>
  <si>
    <t xml:space="preserve"> AGUA DESTILADA Presentación: X 5 ML Solicitado: AMPOLLA MARCA 
 LAVIMAR  PRESENTACION   100   PM 
 39386  ENVASE NO FRANCCIONABLE  OBSERVACION   
  </t>
  </si>
  <si>
    <t>TECSOLPAR</t>
  </si>
  <si>
    <t xml:space="preserve">AGUA DESTILADA X 5 ML AMP. PLASTICA TECSOLPAR C 56388 
[200]  </t>
  </si>
  <si>
    <t xml:space="preserve">AGUA DESTILADA ESTERILIZADA LARJAN AMP X 5 ML - VEINFAR 
</t>
  </si>
  <si>
    <t xml:space="preserve">CERT 40393  (PRESENTACIÓN CAJA X 100 AMPOLLAS) VEINFAR  
</t>
  </si>
  <si>
    <t>CERT 52166</t>
  </si>
  <si>
    <t xml:space="preserve">AGUA DESTILADA AMP X 5 ML     
       CERTIFICADO: 52166  
CAJA X 100 AMP.  </t>
  </si>
  <si>
    <t>NORGREEN S.A.</t>
  </si>
  <si>
    <t>NORGREEN</t>
  </si>
  <si>
    <t xml:space="preserve">Agua Destilada Ampolla x 5ml  PEDIR POR CAJA CERRADA 
- NO FRACCIONAMOS  Estéril, Apirogeno, Marca Norgreen  - 
Env. Convencional  Aprobado por el M.S. ANMAT - Certificado 
N° 47440  Presentación: Caja x 100 Ampollas   
</t>
  </si>
  <si>
    <t xml:space="preserve">CERT 52166 AGUA DESTILADA 1 G/ML SOL INY X 5 
ML DRAWER   </t>
  </si>
  <si>
    <t xml:space="preserve">NOMBRE COMERCIAL: AGUA DESTILADA HLB  CERT ANMAT: 37160  
</t>
  </si>
  <si>
    <t>VEINFAR</t>
  </si>
  <si>
    <t xml:space="preserve">CERT 40393 AGUA DESTILADA ESTERILIZADA LARJAN X 5ML  VEINFAR 
</t>
  </si>
  <si>
    <t>UNC</t>
  </si>
  <si>
    <t xml:space="preserve">NOMBRE COMERCIAL: AGUA BIDESTILADA UNC  CERT ANMAT: 53990  
</t>
  </si>
  <si>
    <t>AGUA DESTILADA ESTERILIZADA LAVIMAR INYECTABLE LAVIMAR</t>
  </si>
  <si>
    <t>AGUA DESTILADA AMP X 5 ML LAVIMAR (H-1-100) 39386 AGUA 
DESTILADA ESTERILIZADA LAVIMAR Inyectable</t>
  </si>
  <si>
    <t xml:space="preserve">AGUA DESTILADA AMP X 5 ML DRAWER (H-1-100)   
52166  </t>
  </si>
  <si>
    <t xml:space="preserve">NOMBRE COMERCIAL: AGUA DESTILADA ESTERILIZADA LAVIMAR Inyectable  CERT ANMAT: 
39386  </t>
  </si>
  <si>
    <t>CERT 50.763</t>
  </si>
  <si>
    <t xml:space="preserve">CERT 37160 </t>
  </si>
  <si>
    <t xml:space="preserve">CERT 50763 AGUA DESTILADA 1 G/ML SOL INY X 5 
ML KLONAL    </t>
  </si>
  <si>
    <t>4</t>
  </si>
  <si>
    <t>CERT 39386</t>
  </si>
  <si>
    <t>CERT 50763</t>
  </si>
  <si>
    <t>CERT. ANMAT Nº45767    - PRESENTACION / BLISTER 
- CAJA: X100</t>
  </si>
  <si>
    <t xml:space="preserve">CERT 50763 </t>
  </si>
  <si>
    <t>CERT 40393</t>
  </si>
  <si>
    <t>Renglón: 19, Código: 031010002.1, Descripción: ALLOPURINOL 300 MG  Presentación:  COMPRIMIDO  Solicitado:  UNIDAD</t>
  </si>
  <si>
    <t>BIOTENK</t>
  </si>
  <si>
    <t>CERT. ANMAT Nº 38851   - PRESENTACION / BLISTER 
- CAJA: X1000</t>
  </si>
  <si>
    <t xml:space="preserve">CERT 42614 PURITENK 300 MG COMP BIOTENK  </t>
  </si>
  <si>
    <t>ALFADIMAN LAZAR</t>
  </si>
  <si>
    <t>ALLOPURINOL COMP 300 MG LAZAR (H-100) 42155 ALFADIMAN</t>
  </si>
  <si>
    <t xml:space="preserve"> ALLOPURINOL COMP 300 MG BIOTENK (H-10-1000)    
42614  </t>
  </si>
  <si>
    <t>CERT 42614</t>
  </si>
  <si>
    <t>PURITENK BIOTENK</t>
  </si>
  <si>
    <t>CERT 42614- PRESENTACIO CAJA X 1000</t>
  </si>
  <si>
    <t xml:space="preserve">BIOTENK </t>
  </si>
  <si>
    <t>CERT 42.614</t>
  </si>
  <si>
    <t xml:space="preserve">NOMBRE COMERCIAL: PURITENK  CERT ANMAT: 42614  </t>
  </si>
  <si>
    <t xml:space="preserve">NOMBRE COMERCIAL: ALFADIMAN  CERT ANMAT 42155  </t>
  </si>
  <si>
    <t xml:space="preserve">CERT 42155 ALFADIMAN 300MG COMP  LAZAR    
</t>
  </si>
  <si>
    <t>ALFADIMAN - LAZAR</t>
  </si>
  <si>
    <t xml:space="preserve">ALLOPURINOL 300MG COMP (ALFADIMAN)    CERTIFICADO: 42155  
BLISTER X 10 COMP RANURADOS      
       </t>
  </si>
  <si>
    <t>CERT. 42614  ENVASES X 1000 COMP.   BLISTER 
X 10 COMP.</t>
  </si>
  <si>
    <t>LABORATORIOS FABRA SA</t>
  </si>
  <si>
    <t>FABRA</t>
  </si>
  <si>
    <t>CERT 41305  CAJAS X 500 UN</t>
  </si>
  <si>
    <t xml:space="preserve">ALLOPURINOL 300 MG COMP. ALFADIMAN LAZAR C:42155 [100]   
</t>
  </si>
  <si>
    <t xml:space="preserve">CERT 40442 ALLOPURINOL GADOR 300 MG COMP  GADOR  
</t>
  </si>
  <si>
    <t>CERT 40442</t>
  </si>
  <si>
    <t>Renglón: 20, Código: 031210001.2, Descripción: ALPRAZOLAN 1 MG  Presentación:  COMPRIMIDO  Solicitado:  UNIDAD</t>
  </si>
  <si>
    <t>5</t>
  </si>
  <si>
    <t>https://ar.kairosweb.com/precio/producto-rospaz-21546/</t>
  </si>
  <si>
    <t>CERT 42493</t>
  </si>
  <si>
    <t>CERT 54.117</t>
  </si>
  <si>
    <t xml:space="preserve">CERT 54117 ALPRAZOLAM KLONAL 1MG COMP RAN KLONAL   
</t>
  </si>
  <si>
    <t>CERT. ANMAT Nº54117    - PRESENTACION / BLISTER 
- CAJA: X30  COMP. RANURADO</t>
  </si>
  <si>
    <t>CERT 54117 RANURADO</t>
  </si>
  <si>
    <t xml:space="preserve">CERT 54117 </t>
  </si>
  <si>
    <t>ROSPAZ ROSPAW</t>
  </si>
  <si>
    <t>ALPRAZOLAM COMP 1 MG ROSPAW /PSIC (H-15-1500) 42493 ROSPAZ</t>
  </si>
  <si>
    <t xml:space="preserve">ALPRAZOLAM COMP 1 MG KLONAL /PSIC (H-15-150)   54117 
  </t>
  </si>
  <si>
    <t>PUNTANOS</t>
  </si>
  <si>
    <t xml:space="preserve">CERT 55194 </t>
  </si>
  <si>
    <t xml:space="preserve">ALPRAZOLAM 1 MG COMP KLONAL C 54117 [150]   
  </t>
  </si>
  <si>
    <t>ROSPAZ 1 MG COMP - ROSPAW</t>
  </si>
  <si>
    <t xml:space="preserve">CERT 42493 (PRESENTACIÓN CAJA X 1500)  </t>
  </si>
  <si>
    <t xml:space="preserve">ROSPAZ 1 MG ROSPAW </t>
  </si>
  <si>
    <t>CERT 42493-  CAJA X 1500 HOSP</t>
  </si>
  <si>
    <t xml:space="preserve">NOMBRE COMERCIAL: ROSPAZ  CERT ANMAT: 42493  </t>
  </si>
  <si>
    <t>ROSPAW ROSPAZ</t>
  </si>
  <si>
    <t xml:space="preserve">ALPRAZOLAN 1 MG  COMPRIMIDO  UNIDAD. MARCA ROSPAW. CERT 
42493. COMPRIMIDO RANURADO    </t>
  </si>
  <si>
    <t>6</t>
  </si>
  <si>
    <t xml:space="preserve">CERT 47268 BECEDE  1 MG COMP  VANNIER  
  </t>
  </si>
  <si>
    <t xml:space="preserve">CERT 36363 TRANQUINAL 1 MG X 100 COMPRIMIDO RANURADO  
BAGÓ  </t>
  </si>
  <si>
    <t>BECEDE - VANNIER</t>
  </si>
  <si>
    <t>CERT 47268- PRESENTACION CAJA X 1000 COMP -ALPRAZOLAM 1 MG 
ADMINISTRACIÓN ORAL</t>
  </si>
  <si>
    <t>BECEDE 1, comp.</t>
  </si>
  <si>
    <t xml:space="preserve">N° Certificado: 47268   Laboratorio: LABORATORIO VANNIER S.A.  
 Nombre Comercial: BECEDE 1   Forma Farmacéutica: COMPRIMIDO 
  Presentación: BLISTER por 500 UNIDADES   Genérico: 
ALPRAZOLAM 1 MG  </t>
  </si>
  <si>
    <t>CERT ANMAT N. 47268 -BECEDE 1 - CJA X 500 
COMPR</t>
  </si>
  <si>
    <t>BECEDE 1 MG COMP - VANNIER</t>
  </si>
  <si>
    <t xml:space="preserve">CERT 47268  (PRESENTACIÓN CAJA X 500)  </t>
  </si>
  <si>
    <t xml:space="preserve">NOMBRE COMERCIAL:  BECEDE 1  CERT ANMAT: 47268  
</t>
  </si>
  <si>
    <t xml:space="preserve">CERT. 47268  ENVASES X 500 COMP.  BLISTER X 
10 COMP. </t>
  </si>
  <si>
    <t>DENVER</t>
  </si>
  <si>
    <t>BLISTER X 15 COMP  CERTIFICADO: 49777  CAJA HOSPITALARIA 
X 1005 COMP.</t>
  </si>
  <si>
    <t>ALPRAZOLAM 1 MG CERT.-47268 - MARCA: VANNIER</t>
  </si>
  <si>
    <t>CERT 47268</t>
  </si>
  <si>
    <t>ASPEN</t>
  </si>
  <si>
    <t xml:space="preserve">CERT 43503 XANAX 1MG COMP  ASPEN </t>
  </si>
  <si>
    <t>TRANQUINAL 1  36363</t>
  </si>
  <si>
    <t xml:space="preserve">CERT 47366 ALPRAZOLAM MICROSULES 1MG COMP  MICROSULES </t>
  </si>
  <si>
    <t>ALPRAZOLAM MICROSULES 1 MG COMP - MICROSULES</t>
  </si>
  <si>
    <t xml:space="preserve">CERT 47366  (PRSENTACIÓN CAJA X 60) MICROSULES   
</t>
  </si>
  <si>
    <t xml:space="preserve">NOMBRE COMERCIAL: ALPRAZOLAM MICROSULES  CERT ANMAT: 47366   
</t>
  </si>
  <si>
    <t xml:space="preserve">CERT 47366 </t>
  </si>
  <si>
    <t>8</t>
  </si>
  <si>
    <t xml:space="preserve">CERT 37745 PRINOX 1 MG COMP EUROFARMA </t>
  </si>
  <si>
    <t>7</t>
  </si>
  <si>
    <t>SOUBEIRAN CHOBET</t>
  </si>
  <si>
    <t xml:space="preserve">CERT 45732 AMZIAX CHOBET 1MG COMP RANURADO SOUBEIRAN CHOBET  
 </t>
  </si>
  <si>
    <t xml:space="preserve">CERT 34248 ALPLAX 1MG COMPRIMIDO RANURADO  GADOR   
</t>
  </si>
  <si>
    <t>CERT 34248</t>
  </si>
  <si>
    <t>Renglón: 21, Código: 031100002.2, Descripción: ALPROSTADIL  Presentación:  0,5 MG X ML  Solicitado:  AMPOLLA</t>
  </si>
  <si>
    <t>https://ar.kairosweb.com/precio/producto-alprostadil-richet-20463/</t>
  </si>
  <si>
    <t>ROYMED S.A.</t>
  </si>
  <si>
    <t>LAB. RICHET</t>
  </si>
  <si>
    <t>ALPROSTADIL RICHET - ALPROSTADIL 0,5 mg/1 ml    
PRESENTACION:  1 AMPOLLA por 1 ML   CERTIF. 
54793</t>
  </si>
  <si>
    <t>RICHET</t>
  </si>
  <si>
    <t xml:space="preserve">NOMBRE COMERCIAL: ALPROSTADIL RICHET  CERT ANMAT 54793   
</t>
  </si>
  <si>
    <t xml:space="preserve"> ALPROSTADIL Presentación: 0,5 MG X ML Solicitado: AMPOLLA MARCA 
 RICHET  PRESENTACION   1   PM 
 54793  ENVASE NO FRANCCIONABLE  OBSERVACION   
  </t>
  </si>
  <si>
    <t>CERT 54.793</t>
  </si>
  <si>
    <t xml:space="preserve">CERT 54793 ALPROSTADIL RICHET 0,5MG AMP X 1ML  RICHET 
</t>
  </si>
  <si>
    <t>CERT 54793</t>
  </si>
  <si>
    <t xml:space="preserve">ALPROSTADIL  0,5 MG X ML  AMPOLLA. MARCA RICHET. 
CERT 54793    </t>
  </si>
  <si>
    <t xml:space="preserve">ALPROSTADIL 0.5 MG AMP RICHET C: 54793 [PRESENT. 1] - 
PRODUCTO INFRACCIONABLE  </t>
  </si>
  <si>
    <t>FERAVAL SA</t>
  </si>
  <si>
    <t>MARCA RICHET CERTF ANMAT 54793</t>
  </si>
  <si>
    <t>ALPROSTADIL AMP X 1ML RICHET C/FRIO (H-1) - TRAZ  
 54.793</t>
  </si>
  <si>
    <t>Renglón: 22, Código: 031072001.2, Descripción: AMIKACINA  Presentación:  X 500 MG  Solicitado:  AMP- FCO. AMP</t>
  </si>
  <si>
    <t>https://ar.kairosweb.com/precio/producto-amikacina-larjan-9304/</t>
  </si>
  <si>
    <t>VEINFAR/  LARJAN</t>
  </si>
  <si>
    <t>CERT ANMAT N. 45703 - CJA X 100 AMP - 
VTO 06/2025 SIN CAMBIOS</t>
  </si>
  <si>
    <t xml:space="preserve">AMIKACINA LARJAN 500 MG AMP X 2 ML - VEINFAR 
</t>
  </si>
  <si>
    <t xml:space="preserve">CERT 45703  (PRESENTACIÓN CAJA X 100 AMPOLLAS) VEINFAR  
</t>
  </si>
  <si>
    <t xml:space="preserve">AMIKACINA LARJAN </t>
  </si>
  <si>
    <t>CERT 45703  CAJA   X 100 AMP AMIKACINA 
500 MG (250 MG/ML) SOLUCIÓN INYECTABLE</t>
  </si>
  <si>
    <t>LARJAN-VEINFARM</t>
  </si>
  <si>
    <t>CERT 45703  VTO 06-25</t>
  </si>
  <si>
    <t xml:space="preserve">CERT 45703 AMIKACINA LARJAN 500MG AMP X 2ML - VTO 
06/25 VEINFAR  </t>
  </si>
  <si>
    <t xml:space="preserve">CERT 51715 AMICACINA DRAWER  500MG AMP X 2ML  
DRAWER     </t>
  </si>
  <si>
    <t xml:space="preserve">AMICACINA 500MG AMP X 2 ML     
      CERTIFICADO: 51715  CAJA 
X 100 AMP  </t>
  </si>
  <si>
    <t xml:space="preserve">VEINFAR </t>
  </si>
  <si>
    <t xml:space="preserve"> CERT 45703</t>
  </si>
  <si>
    <t>AMIKACINA AMP 500  MG DRAWER ( H-1-100)   
51.715</t>
  </si>
  <si>
    <t xml:space="preserve">cert. 43826  cajas x 100 unid  </t>
  </si>
  <si>
    <t xml:space="preserve">AMIKACINA 500 MG AMP. DRAWER C:51715 [100]  </t>
  </si>
  <si>
    <t>Renglón: 23, Código: 031072001.4, Descripción: AMIKACINA  Presentación:  X 100 MG  Solicitado:  AMP- FCO. AMP</t>
  </si>
  <si>
    <t xml:space="preserve">CERT 43826 AMIKACINA FABRA 100MG AMP X 2ML FABRA  
</t>
  </si>
  <si>
    <t xml:space="preserve">CERT 45703 AMIKACINA LARJAN 100MG AMP X 2ML VEINFAR  
 </t>
  </si>
  <si>
    <t>Renglón: 24, Código: 031100003.1, Descripción: AMIODARONA  Presentación:  X 200 MG  Solicitado:  COMPRIMIDO</t>
  </si>
  <si>
    <t>https://ar.kairosweb.com/precio/producto-miodarona-17140/</t>
  </si>
  <si>
    <t xml:space="preserve">AMIODARONA COMP 200 MG LAFEDAR (H-10-1000)    39056 
</t>
  </si>
  <si>
    <t xml:space="preserve">NOMBRE COMERCIAL: MIODARONA  CERT ANMAT 39056  </t>
  </si>
  <si>
    <t>CERT 39.056</t>
  </si>
  <si>
    <t xml:space="preserve"> AMIODARONA Presentación: X 200 MG Solicitado: COMPRIMIDO MARCA  
LAFEDAR  PRESENTACION   1000   PM  
39056  ENVASE NO FRANCCIONABLE  OBSERVACION    
 </t>
  </si>
  <si>
    <t>CERT 39056</t>
  </si>
  <si>
    <t xml:space="preserve">CERT 39056 MIODARONA 200MG COMP  LAFEDAR    
</t>
  </si>
  <si>
    <t xml:space="preserve">AMIODARONA LAFEDAR </t>
  </si>
  <si>
    <t xml:space="preserve">CERT 39056  CAJA X 1000 COMP PRESENTACION HOSPITALARIA  
</t>
  </si>
  <si>
    <t xml:space="preserve">CERTIFICADO: 39056  BLISTER X 10 COMP RANURADOS - CAJA 
HOSPITALARIA X 1000 COMP.  </t>
  </si>
  <si>
    <t xml:space="preserve">AMIODARONA 200 MG CLORHIDRATO COMP- CERT. 39056 - MARCA: LAFEDAR 
</t>
  </si>
  <si>
    <t>CERT. 41867  CAJAS X 500</t>
  </si>
  <si>
    <t>ROEMMERS</t>
  </si>
  <si>
    <t xml:space="preserve">CERT 36581 ATLANSIL 200 MG COMP ROEMMERS    
</t>
  </si>
  <si>
    <t>Renglón: 25, Código: 031100003.2, Descripción: AMIODARONA  Presentación:  X 150 MG  Solicitado:  AMPOLLA</t>
  </si>
  <si>
    <t>https://www.alfabeta.net/precio/amiodarona-larjan.html</t>
  </si>
  <si>
    <t xml:space="preserve">ATLANSIL ROEMMERS </t>
  </si>
  <si>
    <t xml:space="preserve">CERT 36581  PRESENTACION CAJA X 6 AMPOLLAS -AMIODARONA 150 
MG (50 MG/ML) SOLUCION INYECTABLE    </t>
  </si>
  <si>
    <t>FADA PHARMA</t>
  </si>
  <si>
    <t>AMIODARONA 150 MG 3 ML AMP. - CERT. 46527  
- MARCA: FADA PHARMA</t>
  </si>
  <si>
    <t>NORTHIA</t>
  </si>
  <si>
    <t>AMIODARONA 150 MG 3 ML AMP. - CERT. 46527 - 
MARCA: NORTHIA</t>
  </si>
  <si>
    <t>AMIODARONA LARJAN</t>
  </si>
  <si>
    <t xml:space="preserve">AMIODARONA 150MG AMP X 3 ML     
     CERTIFICADO: 41193  CAJA X 
100 AMP  </t>
  </si>
  <si>
    <t>LARJAN</t>
  </si>
  <si>
    <t>AMIODARONA AMP  X 3 ML LARJAN (H-1-100) D1  
 41.193</t>
  </si>
  <si>
    <t xml:space="preserve">AMIODARONA AMP X 3 ML NORTHIA (H-1-100) (H-25)   
  41851 </t>
  </si>
  <si>
    <t>CERT 41193</t>
  </si>
  <si>
    <t xml:space="preserve">CERT 41193 AMIODARONA LARJAN 150MG AMP X 3ML VEINFAR  
 </t>
  </si>
  <si>
    <t>Renglón: 26, Código: 031212001.1, Descripción: AMITRIPTILINA 25 MG  Presentación:  COMPRIMIDO  Solicitado:  UNIDAD</t>
  </si>
  <si>
    <t>QUIMICA LUAR</t>
  </si>
  <si>
    <t xml:space="preserve"> AMITRIPTILINA 25 MG Presentación: COMPRIMIDO Solicitado: UNIDAD MARCA  
QUIMICA LUAR  PRESENTACION   510   PM 
 52976  ENVASE NO FRANCCIONABLE  OBSERVACION   
  </t>
  </si>
  <si>
    <t xml:space="preserve">NOMBRE COMERCIAL: AMITRIPTILINA LUAR  CERT ANMAT: 52976   
</t>
  </si>
  <si>
    <t>AMITRIPTILINA COMP 25 MG QUIM LUAR /PSIC (H-15-510)   
52976</t>
  </si>
  <si>
    <t>https://ar.kairosweb.com/precio/producto-amiptril-22965/</t>
  </si>
  <si>
    <t xml:space="preserve">AMITRIPTILINA COMP 25 MG ROSPAW /PSIC (H-10-1000)    
56246    </t>
  </si>
  <si>
    <t>CERT 56246</t>
  </si>
  <si>
    <t>CERT 52976</t>
  </si>
  <si>
    <t>AMIPTRIL 25 MG COMP - ROSPAW</t>
  </si>
  <si>
    <t xml:space="preserve">CERT 56246  (PRESENTACIÓN CAJA X 1000)  </t>
  </si>
  <si>
    <t>CERT. ANMAT Nº56246    - PRESENTACION / BLISTER 
- CAJA: X1000</t>
  </si>
  <si>
    <t>LUAR</t>
  </si>
  <si>
    <t xml:space="preserve">AMITRIPTILINA 25 MG COMP LUAR C 52976 [510]   
</t>
  </si>
  <si>
    <t>AMIPTRIL  ROSPAW</t>
  </si>
  <si>
    <t>CERT 56246  PRESENTACION CAJA  X1000 COMP HOSPITALARIO -AMITRIPTILINA 
25 MG ADMINISTRACIÓN ORAL</t>
  </si>
  <si>
    <t xml:space="preserve">NOMBRE COMERCIAL: AMIPTRIL  CERT ANMAT 56246  </t>
  </si>
  <si>
    <t>ROSPAW AMIPTRIL</t>
  </si>
  <si>
    <t xml:space="preserve">AMITRIPTILINA 25 MG  COMPRIMIDO  UNIDAD. MARCA ROSPAW. CERT 
56246    </t>
  </si>
  <si>
    <t xml:space="preserve">CERT 26300 TRYPTANOL 25 MG  COMP  BAGÓ  
 </t>
  </si>
  <si>
    <t xml:space="preserve">CERT 56246 AMIPTRIL 25MG COMP  ROSPAW </t>
  </si>
  <si>
    <t xml:space="preserve">TRYPTANOL 25 MG BAGO </t>
  </si>
  <si>
    <t xml:space="preserve">CERT 26300  CAJA X 100 </t>
  </si>
  <si>
    <t>Renglón: 27, Código: 031212001.2, Descripción: AMITRIPTILINA 75 MG  Presentación:  COMPRIMIDO  Solicitado:  UNIDAD</t>
  </si>
  <si>
    <t xml:space="preserve">QUIMICA LUAR </t>
  </si>
  <si>
    <t xml:space="preserve"> AMITRIPTILINA 75 MG Presentación: COMPRIMIDO Solicitado: UNIDAD MARCA  
QUIMICA LUAR  PRESENTACION   500   PM 
 52976  ENVASE NO FRANCCIONABLE  OBSERVACION   
  </t>
  </si>
  <si>
    <t>QUIMICA LUAR (NO RANURADO)</t>
  </si>
  <si>
    <t>NOMBRE COMERCIAL: AMITRIPTILINA LUAR  CERT ANMAT 52976  NO 
RANURADO</t>
  </si>
  <si>
    <t xml:space="preserve">AMITRIPTILINA COMP 75 MG ROSPAW /PSIC (H-10-500)   56246 
</t>
  </si>
  <si>
    <t xml:space="preserve">AMITRIPTILINA COMP 75 MG QUIM LUAR /PSIC (H-10-500)   
52976  </t>
  </si>
  <si>
    <t>AMIPTRIL 75 MG COMP - ROSPAW</t>
  </si>
  <si>
    <t xml:space="preserve">CERT 56246  (PRESENTACIÓN CAJA X 500)    
</t>
  </si>
  <si>
    <t>CERT. ANMAT Nº56246    - PRESENTACION / BLISTER 
- CAJA: X500  RANURADO</t>
  </si>
  <si>
    <t xml:space="preserve">AMIPTRIL ROSPAW 75 MG </t>
  </si>
  <si>
    <t>CERT 56246  PRESENTACION CAJA X 1000 COMP AMITRIPTILINA 75 
MG ADMINISTRACIÓN ORAL</t>
  </si>
  <si>
    <t>ROSPAW (RANURADO)</t>
  </si>
  <si>
    <t>NOMBRE COMERCIAL: AMIPTRIL  CERT ANMAT 56246  RANURADO</t>
  </si>
  <si>
    <t xml:space="preserve">AMITRIPTILINA 75 MG  COMPRIMIDO  UNIDAD. MARCA ROSPAW. CERT 
56246. COMPRIMIDO RANURADO    </t>
  </si>
  <si>
    <t xml:space="preserve">CERT 26300 TRYPTANOL 75 MG  COMP  BAGÓ  
 </t>
  </si>
  <si>
    <t xml:space="preserve">CERT 56246 AMIPTRIL 75MG COMP  ROSPAW    
</t>
  </si>
  <si>
    <t xml:space="preserve">TRYPTANOL 75 COMP BAGO </t>
  </si>
  <si>
    <t xml:space="preserve">CERT 26300  PRESENTACIONN CAJA X 30  </t>
  </si>
  <si>
    <t>Renglón: 28, Código: 031103001.1, Descripción: AMLODIPINA  Presentación:  X 5 MG  Solicitado:  TABLETA</t>
  </si>
  <si>
    <t>CERT 56174</t>
  </si>
  <si>
    <t>AMLODIPINA COMP 5 MG ROSPAW (H-10-1000)   56174</t>
  </si>
  <si>
    <t xml:space="preserve">CERT 47614 AMLODIPINA VANNIER 5MG COMP VANNIER    
</t>
  </si>
  <si>
    <t>CERT. ANMAT Nº47614    - PRESENTACION / BLISTER 
- CAJA: X1000</t>
  </si>
  <si>
    <t xml:space="preserve">AMLODIPINA VANNIER </t>
  </si>
  <si>
    <t xml:space="preserve">CERT 47614- PRESENTACION  HOSPITALARIA CAJA X 1000 COMP  
</t>
  </si>
  <si>
    <t>AMLODIPINA VANNIER 5, comp.</t>
  </si>
  <si>
    <t xml:space="preserve">N° Certificado: 47614   Laboratorio: LABORATORIO VANNIER S.A.  
 Nombre Comercial: AMLODIPINA VANNIER 5  Forma Farmacéutica:  
COMPRIMIDO   Presentación: BLISTER por 1000 UNIDADES   
Genérico: AMLODIPINA BESILATO 5 MG  </t>
  </si>
  <si>
    <t>CERT 48.033</t>
  </si>
  <si>
    <t>AMLODIPINA VANNIER 5 MG COMP - VANNIER</t>
  </si>
  <si>
    <t xml:space="preserve">CERT 47614  (PRESENTACIÓN CAJA X 1000) VANNIER   
</t>
  </si>
  <si>
    <t>MLODIPINA  X 5 MG  TABLETA    
VANNIER   PRES MIN.: 1000   PM 47614 
   No fraccionable</t>
  </si>
  <si>
    <t>CERT ANMAT N. 47614 - CJA X 1000 COMPR</t>
  </si>
  <si>
    <t xml:space="preserve">CERT 48033 AMLOTENS 5MG COMP KLONAL     
</t>
  </si>
  <si>
    <t>AMLOTENS - KLONAL</t>
  </si>
  <si>
    <t>AMLODIPINA  5MG COMP       
CERTIFICADO: 48033  BLISTER X 10 COMP</t>
  </si>
  <si>
    <t>CERT 48033 RANURADO</t>
  </si>
  <si>
    <t>CERT 47614</t>
  </si>
  <si>
    <t xml:space="preserve">NOMBRE COMERCIAL: AMLODIPINA VANNIER 5  CERT ANMAT: 47614  
</t>
  </si>
  <si>
    <t>AMLOPAW 5 MG COMP - ROSPAW</t>
  </si>
  <si>
    <t xml:space="preserve">CERT 56174  (PRESENTACIÓN CAJA X 1000) ROSPAW   
</t>
  </si>
  <si>
    <t xml:space="preserve">AMLODIPINA  X 5 MG  TABLETA. MARCA VANNIER. CERT 
47614    </t>
  </si>
  <si>
    <t>CERT. 47614  ENVASES X 1000 COMP.  BLISTER X 
10 COMP.</t>
  </si>
  <si>
    <t xml:space="preserve">AMLODIPINA 5 MG COMP. - CERT. 47614 - MARCA: VANNIER 
</t>
  </si>
  <si>
    <t>AMLOPAW 5 ROSPAW</t>
  </si>
  <si>
    <t xml:space="preserve">CERT 56174  PRESENTACION CAJA X 1000 COMP </t>
  </si>
  <si>
    <t xml:space="preserve">NOMBRE COMERCIAL: AMLOPAW  CERT ANMAT: 56174  </t>
  </si>
  <si>
    <t xml:space="preserve">CERT 48033 </t>
  </si>
  <si>
    <t xml:space="preserve"> VANNIER</t>
  </si>
  <si>
    <t xml:space="preserve">AMLODIPINA  5 MG COMP. VANNIER C: 47614 [1000]  
</t>
  </si>
  <si>
    <t xml:space="preserve">NOMBRE COMERCIAL: TERVALON  CERT ANMAT: 43671  </t>
  </si>
  <si>
    <t xml:space="preserve">CERT 56174 AMLOPAW 5MG COMP ROSPAW   </t>
  </si>
  <si>
    <t xml:space="preserve">CERT 40773 CARDIOREX 5 MG X 30 COMP BAGÓ  
 </t>
  </si>
  <si>
    <t>NOMBRE COMERCIAL: ANEXA  CERT ANMAT:  51636</t>
  </si>
  <si>
    <t xml:space="preserve">CERT 51636 ANEXA 5MG COMP  MICROSULES    
</t>
  </si>
  <si>
    <t>CERT 43671</t>
  </si>
  <si>
    <t>NOLTER</t>
  </si>
  <si>
    <t xml:space="preserve">CERT 48811 ZUNDIC 5MG COMP  NOLTER    
</t>
  </si>
  <si>
    <t>51636</t>
  </si>
  <si>
    <t>MONTPELLIER</t>
  </si>
  <si>
    <t xml:space="preserve">CERT 40760 INDALTEN 5MG COMP  MONTPELLIER </t>
  </si>
  <si>
    <t>Renglón: 29, Código: 031073002.2, Descripción: AMOXICILINA 500 MG  Presentación:  SUSP.X 90 ML  Solicitado:  FRASCO</t>
  </si>
  <si>
    <t>https://ar.kairosweb.com/precio/producto-fabamox-15411/</t>
  </si>
  <si>
    <t>SAVANT</t>
  </si>
  <si>
    <t xml:space="preserve">NOMBRE COMERCIAL: FABAMOX  CERT ANMAT: 52651  </t>
  </si>
  <si>
    <t>CERT 37.770</t>
  </si>
  <si>
    <t xml:space="preserve">CERT 37769 AMOX G 500MG AMP X 90ML KLONAL  
  </t>
  </si>
  <si>
    <t>CERT. ANMAT Nº37769    - PRESENTACION / BLISTER 
- CAJA: X 1</t>
  </si>
  <si>
    <t>CERT 37769</t>
  </si>
  <si>
    <t xml:space="preserve">POLVO PARA SUSPENSION X 90 ML - C/VASO DOSIFICADOR  
CERTIFICADO: 37769  </t>
  </si>
  <si>
    <t>DARZITIL FABRA</t>
  </si>
  <si>
    <t>CERT. 39049  CAJAS X 100 UNID</t>
  </si>
  <si>
    <t>FABAMOX SAVANT PHARM</t>
  </si>
  <si>
    <t>AMOXICILINA SUSP 500 MG X 90 ML SAVANT (H-1-20) 52651 
FABAMOX</t>
  </si>
  <si>
    <t xml:space="preserve">AMOXICILINA SUSP 500 MG X 90 ML KLONAL (H-1-96)  
  37769   </t>
  </si>
  <si>
    <t>AMOXITRAL 500 MG SUSP ORAL FCO X 90 ML - 
AUSTRAL</t>
  </si>
  <si>
    <t xml:space="preserve">CERT 44380 (PRESENTACIÓN POR UNIDAD) AUSTRAL  </t>
  </si>
  <si>
    <t>LEPETIT / AUSTRAL</t>
  </si>
  <si>
    <t>CERT ANMAT N. 44380 - FCO X 90 ML</t>
  </si>
  <si>
    <t xml:space="preserve">CERT 41186 NOBACTAM 500MG FCO X 90ML MICROSULES   
</t>
  </si>
  <si>
    <t>LEPETIT</t>
  </si>
  <si>
    <t xml:space="preserve">CERT 35321 AMOXOL POLVO PARA SUSP ORAL 500MG X 90ML 
LEPETIT  </t>
  </si>
  <si>
    <t>AMOXITRAL - AUSTRAL</t>
  </si>
  <si>
    <t xml:space="preserve">POLVO P/SUSPENSION X 90 ML  CERTIFICADO: 44380   
</t>
  </si>
  <si>
    <t>NOMBRE COMERCIAL: AGROPECUARIA  CERT ANMAT: 41186</t>
  </si>
  <si>
    <t>NOBACTAM 500 MG - MICROSULES</t>
  </si>
  <si>
    <t xml:space="preserve">CERT 41186 SUSP ORAL FCO X 90 ML (PRESENTACIÓN POR 
UNIDAD)  </t>
  </si>
  <si>
    <t>AUSTRAL</t>
  </si>
  <si>
    <t>CERT 44380</t>
  </si>
  <si>
    <t xml:space="preserve">NOBACTAM MICROSULES </t>
  </si>
  <si>
    <t>CERT 41186  PRESENTACION FCO X 90 ML AMOXICILINA 500 
MG/5 ML SUSPENSIÓN ORAL</t>
  </si>
  <si>
    <t xml:space="preserve">CERT 52651 FABAMOX PVO P/SUSP ORAL FCO X 90 ML 
SAVANT </t>
  </si>
  <si>
    <t>LEPETTIT</t>
  </si>
  <si>
    <t>AMOXICILINA 500 MG 90 ML SUSP . - CERT. 35321 
- MARCA: LEPETTIT</t>
  </si>
  <si>
    <t>SAVANT FABAMOX</t>
  </si>
  <si>
    <t xml:space="preserve">AMOXICILINA 500 MG  SUSP.X 90 ML  FRASCO. MARCA 
SAVANT. CERT 52651    </t>
  </si>
  <si>
    <t xml:space="preserve">CERT 51571 </t>
  </si>
  <si>
    <t xml:space="preserve">CERT 47614  X 90 ML </t>
  </si>
  <si>
    <t>BIOSINTEX</t>
  </si>
  <si>
    <t xml:space="preserve">NOMBRE COMERCIAL: BIOXILINA  CERT ANMAT: 36112    
</t>
  </si>
  <si>
    <t xml:space="preserve">AMOXICILINA 500 MG X 90 ML SUSP FABAMOX (SAVANT)  
C.52651 [20]  </t>
  </si>
  <si>
    <t>CERT 37694</t>
  </si>
  <si>
    <t>CERT 37.694</t>
  </si>
  <si>
    <t xml:space="preserve">CERT 37694 AMOXICILINA RICHET 500 MG AMP X 90ML RICHET 
   </t>
  </si>
  <si>
    <t xml:space="preserve">NOMBRE COMERCIAL: AMOXICILINA RICHET 500 mg  CERT ANMAT: 37694 
 </t>
  </si>
  <si>
    <t>Renglón: 30, Código: 031073002.3, Descripción: AMOXICILINA 500 MG  Presentación:  COMPR./CAPS.  Solicitado:  UNIDAD</t>
  </si>
  <si>
    <t xml:space="preserve">AMOXICILINA COMP 500 MG SAVANT VITARUM (H-80)   52.651 
</t>
  </si>
  <si>
    <t>SAVAVANT-VITARUM</t>
  </si>
  <si>
    <t>CERT 52651</t>
  </si>
  <si>
    <t>CERT ANMAT N. 44380 - AMOXITRAL  - CJA X 
100 COMPR</t>
  </si>
  <si>
    <t>https://ar.kairosweb.com/precio/producto-darzitil-239/</t>
  </si>
  <si>
    <t>CERT 39049  CAJAS X 500 UNID</t>
  </si>
  <si>
    <t xml:space="preserve">CERT 37769 AMOX-G 500 MG COMP KLONAL  </t>
  </si>
  <si>
    <t>AMOX G 500 MG COMP - KLONAL</t>
  </si>
  <si>
    <t xml:space="preserve">CERT 37769  (PRESENTACIÓN CAJA X 21 COMP) KLONAL  
</t>
  </si>
  <si>
    <t xml:space="preserve">AMOXICILINA 500MG COMP  - BLISTER X 10 COMP  
CERTIFICADO- 44380         
    </t>
  </si>
  <si>
    <t>CERT. ANMAT Nº 37769   - PRESENTACION / BLISTER 
- CAJA: X 105</t>
  </si>
  <si>
    <t>AMOXICILINA 500MG COMP        
       CERTIFICADO: 37769</t>
  </si>
  <si>
    <t>AMOXITRAL 500 MG COMP REC - AUSTRAL</t>
  </si>
  <si>
    <t xml:space="preserve">CERT 44380  (PRESENTACIÓN CAJA X 100 COMP) AUSTRAL  
</t>
  </si>
  <si>
    <t xml:space="preserve">CERT 44380 AMOXITRAL 500MG COMP AUSTRAL   </t>
  </si>
  <si>
    <t>KLONAL AMOX G</t>
  </si>
  <si>
    <t xml:space="preserve">AMOXICILINA 500 MG  COMPR./CAPS. : UNIDAD. MARCA KLONAKL. CERT 
37769    </t>
  </si>
  <si>
    <t xml:space="preserve">CERT 52651 FABAMOX 500 MG COMPRIMIDO RECUBIERTO SAVANT   
</t>
  </si>
  <si>
    <t xml:space="preserve">NOMBRE COMERCIAL: AMOXOL  CERT ANMAT: 35321  </t>
  </si>
  <si>
    <t>CERT 41186 NOBACTAM 500MG COMP REC  MICROSULES</t>
  </si>
  <si>
    <t xml:space="preserve">NOBACTAM 500 COMP MICROSULES </t>
  </si>
  <si>
    <t>CERT 41186- PRESENTACION  CAJA X 16 COMP AMOXICILINA 500 
MG ADMINISTRACIÓN ORAL</t>
  </si>
  <si>
    <t xml:space="preserve">AMOXICILINA 500 MG COMP - CERT. 35321 - MARCA: LEPETIT 
</t>
  </si>
  <si>
    <t>NOMBRE COMERCIAL:  NOBACTAM  CERT ANMAT 41186</t>
  </si>
  <si>
    <t>AMOXITRAL</t>
  </si>
  <si>
    <t xml:space="preserve">AMOXICILINA 500 MG COMP AMOXITRAL AUSTRAL C 44380 [100]  
</t>
  </si>
  <si>
    <t xml:space="preserve">CERT 34555 TRIFAMOX 500MG COMP  BAGÓ    
</t>
  </si>
  <si>
    <t>Renglón: 31, Código: 031073002.10, Descripción: AMOXICILINA+ACIDO CLAVULANICO 875/125 MG  Presentación:  COMPRIMIDO  Solicitado:  UNIDAD</t>
  </si>
  <si>
    <t>https://ar.kairosweb.com/precio/producto-clavulox-5995/</t>
  </si>
  <si>
    <t xml:space="preserve">CERT 48162 CLAVULOX 1G COMP REC -  VTO: 07/2025- 
SOLO 110,000 COMPRIMIDOS EN STOCK ELEA </t>
  </si>
  <si>
    <t xml:space="preserve">NOMBRE COMERCIAL: FABAMOX DUO  CERT ANMAT: 53170   
</t>
  </si>
  <si>
    <t xml:space="preserve">AMOXI.+ CLAV COMP 1 GR SAVANT (H-70)   53170 
</t>
  </si>
  <si>
    <t>CLAMOXOL DUO 875/125 MGMG COMP REC - LEPETIT</t>
  </si>
  <si>
    <t xml:space="preserve">CERT 49124  (PRESENTACIÓN CAJA X 7 COMP)   
</t>
  </si>
  <si>
    <t xml:space="preserve">CERT ANMAT N. 44380 </t>
  </si>
  <si>
    <t xml:space="preserve">CERT 51571 NOBACTAM CLAVULANICO 2  875MG + 125MG COMP 
REC MICROSULES   </t>
  </si>
  <si>
    <t xml:space="preserve">CERT 49124 CLAMOXOL DUO 1G COMP LEPETIT    
</t>
  </si>
  <si>
    <t>NOBACTAM CLAVULANICO 2 MICROSULES</t>
  </si>
  <si>
    <t>CERT 51571- PRESENTACION CAJA X 14 COMP -"AMOXICILINA 875 MG 
+ ACIDO CLAVULANICO 125 MG ADMINISTRACIÓN ORAL "</t>
  </si>
  <si>
    <t>LEPETTIT-AUSTRAL</t>
  </si>
  <si>
    <t>CERT 49124</t>
  </si>
  <si>
    <t xml:space="preserve">CLAMOXOL DUO AUSTRAL </t>
  </si>
  <si>
    <t xml:space="preserve">CERT 49124  PRESENTACION CAJA X 14 COMP </t>
  </si>
  <si>
    <t xml:space="preserve">NOMBRE COMERCIAL: CLAMOXOL DUO  CERT ANMAT: 49124   
</t>
  </si>
  <si>
    <t>CLAMOXOL DUO</t>
  </si>
  <si>
    <t xml:space="preserve">AMOXICILINA+AC.CLAVULANICO 875/125MG COMP        
        CERTIFICADO: 49124 
 BLISTER X 10 COMP. RECUBIERTOS  </t>
  </si>
  <si>
    <t xml:space="preserve">NOMBRE COMERCIAL: NOBACTAM CLAVULANICO 2  CERT ANMAT: 51571  
</t>
  </si>
  <si>
    <t xml:space="preserve">LARJAN </t>
  </si>
  <si>
    <t xml:space="preserve"> AMOXICILINA+ACIDO CLAVULANICO 875/125 MG 1800000   LARJAN  
 PRES MIN 70   PM 49124   
NO FRACCIONABLE   </t>
  </si>
  <si>
    <t xml:space="preserve">CERT 48162 CLAVULOX 1G COMP REC  ELEA   
</t>
  </si>
  <si>
    <t>CERT 48.646</t>
  </si>
  <si>
    <t>CERT 48162</t>
  </si>
  <si>
    <t xml:space="preserve">CERT 37769 AMOX-G DUO 875/125 COMP KLONAL    
</t>
  </si>
  <si>
    <t>AMOX G DUO COMP REC - KLONAL</t>
  </si>
  <si>
    <t xml:space="preserve">CERT 37769  (PRESENTACIÓN CAJA X 16 COMP)   
</t>
  </si>
  <si>
    <t xml:space="preserve">NOMBRE COMERCIAL: CLAVULOX 1G  CERT ANMAT: 48162   
</t>
  </si>
  <si>
    <t>CERT. ANMAT Nº48646    - PRESENTACION / BLISTER 
- CAJA: X 14</t>
  </si>
  <si>
    <t>CERT 48646</t>
  </si>
  <si>
    <t xml:space="preserve">AMOXICILINA + CLAVULANICO 1GR  -CERT. 49124 - MARCA: LEPETIT 
</t>
  </si>
  <si>
    <t>KLONALMOX - KLONAL</t>
  </si>
  <si>
    <t xml:space="preserve">AMOXICILINA+AC.CLAVULANICO 875/125MG COMP        
        CERTIFICADO: 48646 
 BLISTER X 7 COMP. RECUBIERTOS  </t>
  </si>
  <si>
    <t>KLONAL kLONALMOX DUO</t>
  </si>
  <si>
    <t xml:space="preserve">AMOXICILINA+ACIDO CLAVULANICO 875/125 MG  COMPRIMIDO  UNIDAD. MARCA KLONAL. 
CERT 48646    </t>
  </si>
  <si>
    <t>DARZITIL PLUS 1000</t>
  </si>
  <si>
    <t>CERT. 43979  CAJAS X 420 UNID</t>
  </si>
  <si>
    <t xml:space="preserve">FABAMOX </t>
  </si>
  <si>
    <t xml:space="preserve">AMOXICILINA+CLAV 1000 MG COMP FABAMOX DUO SAVANT C: 53170 [PRESENT. 
70] - PRODUCTO INFRACCIONABLE  </t>
  </si>
  <si>
    <t xml:space="preserve">NOMBRE COMERCIAL: AMOXICILINA CLAVULANICO 7:1 RICHET  CERT ANMAT: 42017 
 </t>
  </si>
  <si>
    <t xml:space="preserve">NOMBRE COMERCIAL: AMOCLAV DUO  CERT ANMAT: 45103   
</t>
  </si>
  <si>
    <t xml:space="preserve">CERT 52911 ULTRABIOTIC DUO 1 G COMP MONTPELLIER   
</t>
  </si>
  <si>
    <t xml:space="preserve">CERT 45103 AMOCLAV DUO 875MG + 125MG COMP REC CASASCO 
   </t>
  </si>
  <si>
    <t>Renglón: 32, Código: 031073002.13, Descripción: AMOXICILINA+ACIDO CLAVULANICO 400/57 MG/5 ML  Presentación:  SUSPENSION  Solicitado:  UNIDAD</t>
  </si>
  <si>
    <t>https://ar.kairosweb.com/precio/producto-clamoxol-duo-27249/</t>
  </si>
  <si>
    <t>CLAMOXOL DUO - LEPETIT</t>
  </si>
  <si>
    <t xml:space="preserve">AMOXICILINA+AC.CLAVULANICO 400/57MG SUSP X 70ML      
    CERTIFICADO: 49124  </t>
  </si>
  <si>
    <t>LEPETTIT-CASSARA</t>
  </si>
  <si>
    <t xml:space="preserve">CERT ANMAT N. 44380 - </t>
  </si>
  <si>
    <t xml:space="preserve">CERT 44380 </t>
  </si>
  <si>
    <t>CLAMOXOL DUO LEPETIT</t>
  </si>
  <si>
    <t>AMOXI.+ CLAV SUSP 400 MG X 70 ML LEPETIT (H-1-) 
49124 CLAMOXOL DUO</t>
  </si>
  <si>
    <t xml:space="preserve">CERT 37769 AMOX-G DUO SUSP X 70 ML KLONAL  
  </t>
  </si>
  <si>
    <t>KLONALMOX DUO - KLONAL</t>
  </si>
  <si>
    <t xml:space="preserve">CERT 48646   -   SUSP ORAL FCO 
X 70 ML  - (PRESENTACIÓN POR UNIDAD)   
</t>
  </si>
  <si>
    <t xml:space="preserve">AMOXICILINA+AC.CLAVULANICO 400/57MG SUSP X 70ML      
    CERTIFICADO: 48646  </t>
  </si>
  <si>
    <t xml:space="preserve">AMOXICILINA+ACIDO CLAVULANICO 400/57 MG/5 ML  SUSPENSION  UNIDAD. MARCA 
KLONAL. CERT 48646    </t>
  </si>
  <si>
    <t>DARZITIL PLUS DUO FABRA</t>
  </si>
  <si>
    <t>CERT43979  CAJAS X 100 FCOS X 70 ML</t>
  </si>
  <si>
    <t xml:space="preserve">NOBACTAM CLAVULANICO 2 SUSP MICROSULES </t>
  </si>
  <si>
    <t>CERT 51571  FCO X 70 ML -* AMOXICILINA 400/57 
MG SUSP</t>
  </si>
  <si>
    <t xml:space="preserve">CERT 48649 </t>
  </si>
  <si>
    <t xml:space="preserve">CERT 45103 AMOCLAV DUO SUSP X 70 ML CASASCO  
  </t>
  </si>
  <si>
    <t>Renglón: 33, Código: 031073003.1, Descripción: AMPICILINA  Presentación:  X 1 G  Solicitado:  FCO. AMPOLLA</t>
  </si>
  <si>
    <t>https://ar.kairosweb.com/precio/producto-ampigen-267/</t>
  </si>
  <si>
    <t>AMPIGEN SIMPLE 1000MG</t>
  </si>
  <si>
    <t>CERT 37539  CAJAS X 100 UNID</t>
  </si>
  <si>
    <t>AMPICILINA 1000 MG FCO/AMP.- CERT. 52774 - MARCA: IBC</t>
  </si>
  <si>
    <t>CERT 52308</t>
  </si>
  <si>
    <t>AMPICILINA 1GR FA        
  CERTIFICADO: 52308  CAJA X 100 F.A</t>
  </si>
  <si>
    <t>CERT 37.786</t>
  </si>
  <si>
    <t xml:space="preserve">CERT 41083 1GR FCO AMP   </t>
  </si>
  <si>
    <t xml:space="preserve">CERT 52308 AMPICILINA DRAWER 1G FCO AMP POLVO DRAWER  
 </t>
  </si>
  <si>
    <t xml:space="preserve">CERT 37785 DECILINA 1 G POL P/SOL INY KLONAL  
  </t>
  </si>
  <si>
    <t>DECILINA 1000 MG FCO AMP - KLONAL</t>
  </si>
  <si>
    <t xml:space="preserve">CERT 37785 (PRESENTACIÓN CAJA X 100) KLONAL  </t>
  </si>
  <si>
    <t>DISTRIBUIDORA DIMEK SA</t>
  </si>
  <si>
    <t>KLONAL  CERTIFICADO ANMAT Nº 37785</t>
  </si>
  <si>
    <t>CERT. ANMAT Nº  37785  - PRESENTACION / BLISTER 
- CAJA: X 100</t>
  </si>
  <si>
    <t>CERT 37785</t>
  </si>
  <si>
    <t xml:space="preserve">AMPICILINA 1GR F.A        
  CERTIFICADO: 37785  </t>
  </si>
  <si>
    <t>AMPICILINA F/A 1 GR DRAWER (H-1-100) A1  52308</t>
  </si>
  <si>
    <t xml:space="preserve">AMPICILINA F/A 1 GR LARJAN (H-100)    41083 
 </t>
  </si>
  <si>
    <t>KLONAL DECILINA</t>
  </si>
  <si>
    <t xml:space="preserve">AMPICILINA  X 1 G  FCO. AMPOLLA. MARCA KLONAL. 
CERT 37785    </t>
  </si>
  <si>
    <t xml:space="preserve">CERT 37785 </t>
  </si>
  <si>
    <t>KLONAL/LARJAN</t>
  </si>
  <si>
    <t xml:space="preserve">AMPICILINA  X 1 G  FCO. AMPOLLA 36000  
 Larjan   PRES MIN 100   PM 
41083   NO FRACCIONABLE   </t>
  </si>
  <si>
    <t xml:space="preserve">AMPICILINA 1 GR. F.A. DRAWER C: 52308 [100]   
</t>
  </si>
  <si>
    <t>Renglón: 34, Código: 031073003.6, Descripción: AMPICILINA+SULBACTAM 1000/500 MG  Presentacion:  FCO,AMPOLLA  Solicitado:  UNIDAD</t>
  </si>
  <si>
    <t>https://ar.kairosweb.com/precio/producto-ampicilina-sulbactam-norgreen-27767/</t>
  </si>
  <si>
    <t xml:space="preserve">Ampicilina Sulbactam 1,5gr Frasco Ampolla  PEDIR POR CAJA CERRADA 
- NO FRACCIONAMOS  Estéril, Apirogeno, Marca Norgreen  - 
Env. Convencional  Aprobado por el M.S. ANMAT - Certificado 
N° 58185  Presentación: Caja x 100 Frasco Ampolla  
</t>
  </si>
  <si>
    <t>KILAB</t>
  </si>
  <si>
    <t>AMPICILINA + SULBACTAM F/A 1.5 GR KILAB (H-1-100)   
45159</t>
  </si>
  <si>
    <t>DECILINA COMPUESTO  KLONAL</t>
  </si>
  <si>
    <t>AMPICILINA + SULBACTAM F/A 1.5 GR KLONAL (H-1-50)   
CERT 56.053</t>
  </si>
  <si>
    <t>AMPICILINA + SULBACTAM 1000/500 MG (1.5) FCO/AMP. - CERT. 52433 
- MARCA: IBC</t>
  </si>
  <si>
    <t>KLONAL/DRAWR</t>
  </si>
  <si>
    <t>AMPICILINA+SULBACTAM 1000/500 MG FCO,AMPOLLA   MARCA: KLONAL  Presentación 
minima: Por 100  PM: 52308    No 
fraccionable</t>
  </si>
  <si>
    <t>CERT 56.063</t>
  </si>
  <si>
    <t>AMPIGEN SB 1.5</t>
  </si>
  <si>
    <t>CERT 43302  CAJAS X 100 UNID</t>
  </si>
  <si>
    <t xml:space="preserve">CERT 56053 DECILINA COMPUESTO 1G/0,5G FCO AMP  KLONAL  
  </t>
  </si>
  <si>
    <t>DECILINA COMPUESTO FCO AMP - KLONAL</t>
  </si>
  <si>
    <t xml:space="preserve">CERT 56053  (PRESENTACIÓN CAJA X 50) KLONAL   
</t>
  </si>
  <si>
    <t>CERT 56053</t>
  </si>
  <si>
    <t>CERT. ANMAT Nº 56053   - PRESENTACION / BLISTER 
- CAJA: X 100</t>
  </si>
  <si>
    <t>AMPICILINA+SULBACTAM 1,5GR FA        
CERTIFICADO: 56053</t>
  </si>
  <si>
    <t>AMPICILINA+SULBACTAM 1,5GR FA        
CERTIFICADO: 52569</t>
  </si>
  <si>
    <t>KLONAL DECILINA COMPUESTO</t>
  </si>
  <si>
    <t xml:space="preserve">AMPICILINA+SULBACTAM 1000/500 MG  FCO,AMPOLLA  UNIDAD. MARCA KLONAL. CERT 
56053    </t>
  </si>
  <si>
    <t>LAB. KLONAL  CERTIFICADO ANMAT N 56053</t>
  </si>
  <si>
    <t xml:space="preserve">CERT 52569 AMPICILINA SULBACTAM DRAWER 1000MG+500MG FCO AMP  DRAWER 
  </t>
  </si>
  <si>
    <t>CERT 52569</t>
  </si>
  <si>
    <t xml:space="preserve">CERT 57221 AMPICILINA SULBACTAM VEINFAR  1G/0,5G FCO AMP  
VEINFAR   </t>
  </si>
  <si>
    <t xml:space="preserve">CERT 56053 </t>
  </si>
  <si>
    <t xml:space="preserve">CERT 52569 </t>
  </si>
  <si>
    <t xml:space="preserve">CERT 44421 TRIFACILINA IBL 1G/500MG FCO AMP BAGÓ   
</t>
  </si>
  <si>
    <t xml:space="preserve">AMPICILINA-SULBACTAM 1,5 G FCO.AMP. NORGREEN C: 58185 [100]   
</t>
  </si>
  <si>
    <t>Renglón: 35, Código: 031213019.1, Descripción: ARIPIPRAZOL 15 MG  Presentación:  COMPRIMIDO  Solicitado:  UNIDAD</t>
  </si>
  <si>
    <t>https://ar.kairosweb.com/precio/producto-siblix-16954/</t>
  </si>
  <si>
    <t xml:space="preserve">SIBLIX BETA </t>
  </si>
  <si>
    <t>CERT 52188-  PRESENTACION CAJA X 30 COMP ARIPIPRAZOL 15 
MG ADMINISTRACIÓN ORAL</t>
  </si>
  <si>
    <t>SIBLIX   BETA</t>
  </si>
  <si>
    <t>ARIPIPRAZOL COMP 15 MG BETA (H-90) USO INST EMV  
CERT 52.188</t>
  </si>
  <si>
    <t>Beta</t>
  </si>
  <si>
    <t>ARIPIPRAZOL 15 MG COMP.-. CERT. 52188  - MARCA: BETA 
- SIN RANURA</t>
  </si>
  <si>
    <t>SIBLIX</t>
  </si>
  <si>
    <t xml:space="preserve">ARIPIPRAZOL 15 MG COMP SIBLIX C: 52188 [90]   
</t>
  </si>
  <si>
    <t>BETA (NO RANURADO)</t>
  </si>
  <si>
    <t>NOMBRE COMERCIAL: SIBLIX 15  CERT ANMAT: 52188  NO 
RANURADO</t>
  </si>
  <si>
    <t>BETA</t>
  </si>
  <si>
    <t>CERT 52188</t>
  </si>
  <si>
    <t xml:space="preserve">CERT 57041 ARIPIPRAZOL VANNIER 15 MG  VANNIER   
 </t>
  </si>
  <si>
    <t xml:space="preserve">ARIPIPRAZOL VANNIER </t>
  </si>
  <si>
    <t>CERT 57041  PRESENTACION CAJA X 1000</t>
  </si>
  <si>
    <t xml:space="preserve"> ARIPIPRAZOL 15 MG Presentación: COMPRIMIDO Solicitado: UNIDAD MARCA  
VANNIER  PRESENTACION   1000   PM  
57041  ENVASE NO FRANCCIONABLE  OBSERVACION    
 </t>
  </si>
  <si>
    <t>CERT ANMAT N. 57041 - CJA X 1000 COMPR</t>
  </si>
  <si>
    <t>ARIPIPRAZOL VANNIER 15 MG COMP REC - VANNIER</t>
  </si>
  <si>
    <t xml:space="preserve">CERT 57041  (PRESENTACIÓN CAJA X 1000) ES RANURADO  
</t>
  </si>
  <si>
    <t>ARIPIPRAZOL VANNIER 15</t>
  </si>
  <si>
    <t>N° Certificado: 57041   Laboratorio: LABORATORIO VANNIER S.A.  
 Nombre Comercial: ARIPIPRAZOL VANNIER   Forma Farmacéutica: COMPRIMIDO 
  Presentación:RECUBIERTO BLISTER por 1000 UNIDADES (USO HOSPITALARIO)  
 Genérico: ARIPIPRAZOL 15 MG</t>
  </si>
  <si>
    <t>CERT 57041</t>
  </si>
  <si>
    <t>CERT. 57041  ENVASES X 1000 COMP.  BLISTER X 
10 COMP.</t>
  </si>
  <si>
    <t xml:space="preserve">ARIPIPRAZOL 15 MG  COMPRIMIDO  UNIDAD. MARCA  VANNIER. 
CERT 57041    </t>
  </si>
  <si>
    <t xml:space="preserve">CERT 57041 </t>
  </si>
  <si>
    <t>ARLEMIDE 15 MG COMP - RONTAG</t>
  </si>
  <si>
    <t xml:space="preserve">CERT 52109  (PRESENTACIÓN CAJA X 30) (ES RANURADO)  
</t>
  </si>
  <si>
    <t>RONTAG</t>
  </si>
  <si>
    <t xml:space="preserve">CERT 52109 ARLEMIDE 15 MG COMP RONTAG    
</t>
  </si>
  <si>
    <t xml:space="preserve">ARLEMIDE RONTAG </t>
  </si>
  <si>
    <t xml:space="preserve">CERT 52109- PRESENTACION CAJA X 30 </t>
  </si>
  <si>
    <t>RONTAG (RANURADO EN MITAD)</t>
  </si>
  <si>
    <t>NOMBRE COMERCIAL: ARLEMIDE  CERT ANMAT: 52109  RANURADO EN 
MITAD</t>
  </si>
  <si>
    <t>RAFFO</t>
  </si>
  <si>
    <t xml:space="preserve">CERT 53557 ARIZIC 15MG COMP RAFFO   </t>
  </si>
  <si>
    <t xml:space="preserve">CERT 53792 LEMIDAL 15MG COMP CASASCO     
</t>
  </si>
  <si>
    <t>CERT 53792</t>
  </si>
  <si>
    <t>Renglón: 36, Código: 031213019.2, Descripción: ARIPIPRAZOL 10 MG  Presentación:  COMPRIMIDO  Solicitado:  UNIDAD</t>
  </si>
  <si>
    <t>SIBLIX 10 BETA</t>
  </si>
  <si>
    <t>CERT 52188- PRESNETACION CAJA X 30 COMP ARIPIPRAZOL 10 MG 
ADMINISTRACIÓN ORAL</t>
  </si>
  <si>
    <t>ARIPIPRAZOL 10 MG COMP. CERT 52188 - MARCA: BETA</t>
  </si>
  <si>
    <t>ARIPIPRAZOL COMP 10 MG BETA (H-90) USO INST EMV  
 CERT 52.188</t>
  </si>
  <si>
    <t>BETA (RANURADO)</t>
  </si>
  <si>
    <t xml:space="preserve">NOMBRE COMERCIAL: SIBLIX 10  CERT ANMAT: 52188  RANURADO 
</t>
  </si>
  <si>
    <t xml:space="preserve">ARIPIPRAZOL 10 MG COMP RAN SIBLIX C: 52188 [90]  
</t>
  </si>
  <si>
    <t xml:space="preserve">CERT 57041 ARIPIDRAZOL 10 MG COMP  VANNIER   
 </t>
  </si>
  <si>
    <t xml:space="preserve"> ARIPIPRAZOL 10 MG Presentación: COMPRIMIDO Solicitado: UNIDAD MARCA  
VANNIER  PRESENTACION   1000   PM  
57041  ENVASE NO FRANCCIONABLE  OBSERVACION    
 </t>
  </si>
  <si>
    <t>ARIPIPRAZOL VANNIER 10 MG COMP REC - VANNIER</t>
  </si>
  <si>
    <t>ARIPIPRAZOL VANNIER 10</t>
  </si>
  <si>
    <t>N° Certificado: 57041   Laboratorio: LABORATORIO VANNIER S.A.  
 Nombre Comercial: ARIPIPRAZOL VANNIER   Forma Farmacéutica: COMPRIMIDO 
RECUBIERTO   Presentación: BLISTER por 1000 UNIDADES (USO HOSPITALARIO) 
  Genérico: ARIPIPRAZOL 10 MG</t>
  </si>
  <si>
    <t xml:space="preserve">ARIPIPRAZOL 10 MG  COMPRIMIDO  UNIDAD. MARCA VANNIER. CERT 
57041    </t>
  </si>
  <si>
    <t>ARLEMIDE 10 MG COMP  - RONTAG</t>
  </si>
  <si>
    <t>CERT 52109 (PRESENTACIÓN CAJA X 30) ES RANURADO</t>
  </si>
  <si>
    <t xml:space="preserve">CERT 52109 ARLEMIDE 10MG COMP RONTAG   </t>
  </si>
  <si>
    <t xml:space="preserve">ARLEMIDE 10 RONTAG </t>
  </si>
  <si>
    <t>CERT 52109  PRESENTACION CAJA X 30</t>
  </si>
  <si>
    <t>RONTAG (RANURADO)</t>
  </si>
  <si>
    <t>NOMBRE COMERCIAL: ARLEMIDE  CERT ANMAT: 52109  RANURADO</t>
  </si>
  <si>
    <t xml:space="preserve">CERT 59100 IBARAL 10MG COMP  MONTPELLIER    
</t>
  </si>
  <si>
    <t xml:space="preserve">CERT 53557 ARIZIC 10MG COMP RAFFO   </t>
  </si>
  <si>
    <t xml:space="preserve">CERT 53792 LEMIDAL 10MG COMP CASASCO     
</t>
  </si>
  <si>
    <t xml:space="preserve">CERT 53792 </t>
  </si>
  <si>
    <t>Renglón: 37, Código: 031102001.1, Descripción: ATENOLOL  Presentación:  X 50 MG  Solicitado:  COMPRIMIDO</t>
  </si>
  <si>
    <t>https://ar.kairosweb.com/precio/producto-atenolol-eczane-27640/</t>
  </si>
  <si>
    <t>ECZANE</t>
  </si>
  <si>
    <t>CERT 58589</t>
  </si>
  <si>
    <t>CERT  39.667</t>
  </si>
  <si>
    <t xml:space="preserve"> ATENOLOL Presentación: X 50 MG Solicitado: COMPRIMIDO MARCA  
LAFEDAR  PRESENTACION   1000   PM  
39667  ENVASE NO FRANCCIONABLE  OBSERVACION    
 </t>
  </si>
  <si>
    <t>CERT 39667</t>
  </si>
  <si>
    <t xml:space="preserve">CERT 39667 CARDIOBLOK 50MG COMP  LAFEDAR    
</t>
  </si>
  <si>
    <t xml:space="preserve">ATENOLOL LAFEDAR </t>
  </si>
  <si>
    <t xml:space="preserve">CERT39667  - PRESENTACION CAJA X 1000 COMP RANURADO  
</t>
  </si>
  <si>
    <t xml:space="preserve">CERT 44546 ATENOLOL VANNIER 50MG COMP  VANNIER   
 </t>
  </si>
  <si>
    <t xml:space="preserve">NOMBRE COMERCIAL: CARDIOBLOK  CERT ANMAT: 39667  </t>
  </si>
  <si>
    <t>CARDIOBLOK - LAFEDAR</t>
  </si>
  <si>
    <t xml:space="preserve">ATENOLOL 50MG COMP        
 CERTIFICADO: 39667  BLISTER X 10 COMP - CAJA 
HOSPITALARIA X 1000 COMP  </t>
  </si>
  <si>
    <t>ATENOLOL VANNIER 50 mg.</t>
  </si>
  <si>
    <t>N° Certificado: 44546   Laboratorio: LABORATORIO VANNIER S.A.  
 Nombre Comercial: ATENOLOL VANNIER   Forma Farmacéutica: COMPRIMIDO 
  Presentación: BLISTER por 1000 UNIDADES   Genérico: 
ATENOLOL 50 MG</t>
  </si>
  <si>
    <t>CERT ANMAT N. 44546 - CJA X 1000 COMPR</t>
  </si>
  <si>
    <t>CERT. ANMAT Nº 44546   - PRESENTACION / BLISTER 
- CAJA: X 1000</t>
  </si>
  <si>
    <t>ATENOLOL VANNIER</t>
  </si>
  <si>
    <t xml:space="preserve">CERT 44546  PRESENTACION CAJA X 1000 COMP </t>
  </si>
  <si>
    <t>ATENOLOL VANNIER 50 MG COMP - VANNIER</t>
  </si>
  <si>
    <t xml:space="preserve">CERT 44546  (PRESENTACIÓN CAJA X 1000 COMP) </t>
  </si>
  <si>
    <t xml:space="preserve">NOMBRE COMERCIAL: ATENOLOL VANNIER  CERT ANMAT: 44546   
</t>
  </si>
  <si>
    <t>ATENOLOL 50 MG COMP. CERT.-39667 - MARCA: LAFEDAR</t>
  </si>
  <si>
    <t xml:space="preserve">ATENOLOL  X 50 MG  COMPRIMIDO. MARCA VANNIER. CERT 
44546    </t>
  </si>
  <si>
    <t>CERT 44546</t>
  </si>
  <si>
    <t xml:space="preserve">CERT 41364 </t>
  </si>
  <si>
    <t xml:space="preserve">NOMBRE COMERCIAL: VERICORDIN 50 MG  CERT ANMAT: 35704  
</t>
  </si>
  <si>
    <t xml:space="preserve">CERT 35704  VERICORDIN 50 MG COMP LAZAR </t>
  </si>
  <si>
    <t xml:space="preserve">CERT 35704 </t>
  </si>
  <si>
    <t xml:space="preserve">NOMBRE COMERCIAL: ATENOLOL MICROSULES  CERT ANMAT: 41364   
</t>
  </si>
  <si>
    <t xml:space="preserve">CERT 38137 ATENOLOL GADOR 50MG COMP  GADOR   
</t>
  </si>
  <si>
    <t>Renglón: 38, Código: 031140001.1, Descripción: ATRACURIO 50MG  Presentación:  AMPOLLA  Solicitado:  UNIDAD</t>
  </si>
  <si>
    <t>ATRACURIUM FABRA 50MG</t>
  </si>
  <si>
    <t>CERT. 46007  CAJAS X 100 UNID  LLEVA CADENA 
DE FRÍO- PRODUCTO TRAZADO</t>
  </si>
  <si>
    <t>https://ar.kairosweb.com/precio/producto-atracurium-gobbi-11041/</t>
  </si>
  <si>
    <t>ATRACURIO AMP 50 MG GOBBI C/FRIO - TRAZ   
 48120</t>
  </si>
  <si>
    <t>CERT 48120</t>
  </si>
  <si>
    <t xml:space="preserve">CERT 48120 ATRACURIUM GOBBI 50MG AMP X 5ML  GOBBI 
  </t>
  </si>
  <si>
    <t>GRAY</t>
  </si>
  <si>
    <t xml:space="preserve">CERT 42916 ATRACURIO GRAY 50MG AMP X 5ML GRAY  
  </t>
  </si>
  <si>
    <t xml:space="preserve">ATRACURIUM BESILATO 50 MG AMP. GOBBI CERT: 48120 [50]  
</t>
  </si>
  <si>
    <t>Gemepe</t>
  </si>
  <si>
    <t>ATRACURIO, BESIL. 50 MG 5 ML AMP.  - CERT. 
45219 TRAZ. F. - MARCA: GEMEPE - TRAZADO POR 25 
UNID</t>
  </si>
  <si>
    <t>8802.78</t>
  </si>
  <si>
    <t xml:space="preserve">CERT 47818 TRACURON 50MG AMP X 5ML  SCOTT  
 </t>
  </si>
  <si>
    <t>Renglón: 39, Código: 031050001.1, Descripción: ATROPINA 1 POR MIL  Presentación:  AMPOLLA  Solicitado:  UNIDAD</t>
  </si>
  <si>
    <t xml:space="preserve">NOMBRE COMERCIAL: SOLUCION SULFATO DE ATROPINA LAVIMAR 0.001 g  
CERT ANMAT: 40065  </t>
  </si>
  <si>
    <t>https://ar.kairosweb.com/precio/producto-klonatropina-9659/</t>
  </si>
  <si>
    <t>CERT 46.532</t>
  </si>
  <si>
    <t xml:space="preserve">CERT 40065 </t>
  </si>
  <si>
    <t xml:space="preserve">CERT 46532 KLONATROPINA 1MG/ML AMP KLONAL     
</t>
  </si>
  <si>
    <t xml:space="preserve">NOMBRE COMERCIAL: ATROPINA 1 %o HLB  CERT ANMAT: 37159 
 </t>
  </si>
  <si>
    <t>KLONATROPINA 1 MG AMP X 1 ML - KLONAL</t>
  </si>
  <si>
    <t xml:space="preserve">CERT 46532  (PRESENTACIÓN CAJA X 100)    
</t>
  </si>
  <si>
    <t>CERT. ANMAT Nº 46532   - PRESENTACION / BLISTER 
- CAJA: X 100</t>
  </si>
  <si>
    <t>CERT 46532</t>
  </si>
  <si>
    <t xml:space="preserve">ATROPINA SULFATO AMP X 1 ML     
     CERTIFICADO: 46532  CAJA X 
100 AMP  </t>
  </si>
  <si>
    <t>KLONAL KLONATROPINA</t>
  </si>
  <si>
    <t xml:space="preserve">ATROPINA 1 POR MIL  AMPOLLA  UNIDAD. MARCA KLONAL. 
CERT 46532    </t>
  </si>
  <si>
    <t xml:space="preserve">Sulfato de Atropina 0,1% Ampolla x 1ml  PEDIR POR 
CAJA CERRADA - NO FRACCIONAMOS  Estéril, Apirogeno, Marca Norgreen 
 - Env. Convencional  Aprobado por el M.S. ANMAT 
- Certificado N° 49261  Presentación: Caja x 100 Ampollas 
 </t>
  </si>
  <si>
    <t>ATROPINA SULFATO AMP X 1 ML     
     CERTIFICADO: 39383  CAJA X 
100 AMP</t>
  </si>
  <si>
    <t xml:space="preserve">CERT 39383 SULFATO DE ATROPINA BIOL AMPOLLA X 1 ML 
 BIOL   </t>
  </si>
  <si>
    <t xml:space="preserve">NOMBRE COMERCIAL: SULFATO DE ATROPINA BIOL  CERT ANMAT: 39383 
 </t>
  </si>
  <si>
    <t>CERT. 39383  ENVASES X 100 AMP. AL 1% X 
1 ML.</t>
  </si>
  <si>
    <t>ATROPINA AMP KLONAL (H-1-100)    46.532</t>
  </si>
  <si>
    <t xml:space="preserve">ATROPINA 1 MG AMP. BIOL C:39383  [100]   
</t>
  </si>
  <si>
    <t>Renglón: 40, Código: 031074001.2, Descripción: AZITROMICINA  Presentación:  X 500 MG  Solicitado:  COMPRIMIDO</t>
  </si>
  <si>
    <t>https://ar.kairosweb.com/precio/producto-cronopen-8530/</t>
  </si>
  <si>
    <t xml:space="preserve">CERT 45643 CRONOPEN 500MG COMP REC   </t>
  </si>
  <si>
    <t>CERT 47.761</t>
  </si>
  <si>
    <t xml:space="preserve"> AZITROMICINA Presentación: X 500 MG Solicitado: COMPRIMIDO MARCA  
LAFEDAR  PRESENTACION   1002   PM  
47761  ENVASE NO FRANCCIONABLE  OBSERVACION    
 </t>
  </si>
  <si>
    <t xml:space="preserve">NOMBRE COMERCIAL: CRONOPEN  CERT ANMAT: 45643  </t>
  </si>
  <si>
    <t>CERT 47761</t>
  </si>
  <si>
    <t xml:space="preserve">CERT 47761 AZITROMICINA LAFEDAR 500MG COMP REC    
</t>
  </si>
  <si>
    <t xml:space="preserve">AZITROMICINA LAFEDAR </t>
  </si>
  <si>
    <t xml:space="preserve">CERT 47761- PRESENTACION HOSPITALARIA CAJA X 1002 COMP </t>
  </si>
  <si>
    <t xml:space="preserve">NOMBRE COMERCIAL: AZITROMICINA LAFEDAR  CERT ANMAT: 47761   
 </t>
  </si>
  <si>
    <t>BLISTER X 3 COMP   AZITROMICINA 500MG COMP  
  CERTIFICADO: 47761</t>
  </si>
  <si>
    <t>AZITRAL AUSTRAL</t>
  </si>
  <si>
    <t xml:space="preserve">CERT 48275  PRESENTACION CAJA X 210 COMP </t>
  </si>
  <si>
    <t>AZITRAL - AUSTRAL</t>
  </si>
  <si>
    <t xml:space="preserve">AZITROMICINA 500MG COMP        
      BLISTER X 3 COMP 
 CERTIFICADO: 48275  </t>
  </si>
  <si>
    <t>CERT 47.957</t>
  </si>
  <si>
    <t>AZITRAL 500 MG COMP REC - AUSTRAL</t>
  </si>
  <si>
    <t xml:space="preserve">CERT 48275 (PRESENTACIÓN CAJA X 210 COMP) AUSTRAL   
</t>
  </si>
  <si>
    <t xml:space="preserve">CERT 50786 AZITROX 500MG COMP REC     
  </t>
  </si>
  <si>
    <t xml:space="preserve">CERT 47957 AZITRONA KLONAL 500MG COMP     
</t>
  </si>
  <si>
    <t>AZITROMICINA COMP 500 MG LEPETIT (H-3-210)   50786</t>
  </si>
  <si>
    <t>CERT. ANMAT Nº47957    - PRESENTACION / BLISTER 
- CAJA: X 3</t>
  </si>
  <si>
    <t xml:space="preserve">AZITROMICINA 500MG COMP        
      BLISTER X 3 COMP 
 CERTIFICADO: 47957  </t>
  </si>
  <si>
    <t xml:space="preserve">CERT 50870 SITROX 500 MG COMP REC    
</t>
  </si>
  <si>
    <t>CERT 50870</t>
  </si>
  <si>
    <t xml:space="preserve">NOMBRE COMERCIAL: SITROX  CERT ANMAT: 50870  </t>
  </si>
  <si>
    <t xml:space="preserve">NOMBRE COMERCIAL: AZITROX  CERT ANMAT: 50786  </t>
  </si>
  <si>
    <t xml:space="preserve">AZITROMICINA 500 MG COMP. - CERT. 50786 - MARCA: LEPETTIT 
</t>
  </si>
  <si>
    <t xml:space="preserve">CERT 47957 </t>
  </si>
  <si>
    <t>FABRAMICINA 500MG</t>
  </si>
  <si>
    <t>CERT. 41167  CAJAS X 250 UNID</t>
  </si>
  <si>
    <t xml:space="preserve">CERT 45342 AZITROMICINA RICHET 500MG COMP REC    
</t>
  </si>
  <si>
    <t>CERT. 50870  ENVASES X 750 COMP.  BLISTER X 
3 COMP.</t>
  </si>
  <si>
    <t xml:space="preserve">AZITROMICINA  X 500 MG  COMPRIMIDO. MARCA RICHET. CERT 
45342    </t>
  </si>
  <si>
    <t xml:space="preserve">NOMBRE COMERCIAL: AZITROMICINA RICHET  CERT ANMAT: 45342   
</t>
  </si>
  <si>
    <t xml:space="preserve">NOMBRE COMERCIAL: NEBLIC  CERT ANMAT: 46589  </t>
  </si>
  <si>
    <t xml:space="preserve">NOMBRE COMERCIAL: TANEZOX 500 MG  CERT ANMAT: 46160  
</t>
  </si>
  <si>
    <t>MARCA RICHET CERTF ANMAT 45342</t>
  </si>
  <si>
    <t xml:space="preserve">CERT 46589 </t>
  </si>
  <si>
    <t xml:space="preserve">CERT 45342   </t>
  </si>
  <si>
    <t xml:space="preserve">AZITROMICINA 500 MG COMP AZITRAL AUSTRAL C 48275 [210]  
</t>
  </si>
  <si>
    <t xml:space="preserve">CERT 46160 TANEZOX 500 MG COMP     
</t>
  </si>
  <si>
    <t xml:space="preserve">CERT 46160 </t>
  </si>
  <si>
    <t>FORTBENTON</t>
  </si>
  <si>
    <t xml:space="preserve">CERT 46905 </t>
  </si>
  <si>
    <t>Renglón: 41, Código: 031074001.3, Descripción: AZITROMICINA  Presentación:  X 200 MG/5 ML  Solicitado:  SUSPENSION</t>
  </si>
  <si>
    <t>https://ar.kairosweb.com/precio/producto-fabramicina-11217/</t>
  </si>
  <si>
    <t xml:space="preserve">FABRAMICINA 200MG </t>
  </si>
  <si>
    <t xml:space="preserve">CERT. 41167  CAJAS X 216 FRASCOS DE 15  
ML </t>
  </si>
  <si>
    <t xml:space="preserve">CERT 47957 AZITRONA KLONAL 200MG FCO X 15ML   
 </t>
  </si>
  <si>
    <t>AZITROMICINA SUSP. KLONAL</t>
  </si>
  <si>
    <t xml:space="preserve">AZITROMICINA 200MG SUSP.  X 15ML     
CERTIFICADO: 47957  </t>
  </si>
  <si>
    <t>CERT. ANMAT Nº  47957  - PRESENTACION / BLISTER 
- CAJA: X 1</t>
  </si>
  <si>
    <t>CERT 47957</t>
  </si>
  <si>
    <t>AZITROMICINA SUSP 200 MG X 15 ML FABRA (H-1-60)  
 41167</t>
  </si>
  <si>
    <t xml:space="preserve">AZITROX AUSTRAL </t>
  </si>
  <si>
    <t xml:space="preserve">CERT 50786-  FCO X 15 ML </t>
  </si>
  <si>
    <t>AZITROX - AUSTRAL</t>
  </si>
  <si>
    <t xml:space="preserve">AZITROMICINA 200MG SUSP.  X 15ML     
CERTIFICADO: 50786  </t>
  </si>
  <si>
    <t>AZIMICINA</t>
  </si>
  <si>
    <t xml:space="preserve">AZITROMICINA PVO P/SUSP. ORAL X 15 ML AZIMICINA LAFEDAR C 
44886 [1]  </t>
  </si>
  <si>
    <t xml:space="preserve">CERT 42710 TREXBIOTIC 200MG FCO X 15ML    
 </t>
  </si>
  <si>
    <t xml:space="preserve">CERT 45643 CRONOPEN 30ML SUSP    </t>
  </si>
  <si>
    <t>Renglón: 42, Código: 031073026.1, Descripción: AZTREONAM 1000 MG  Presentación:  FCO AMPOLLA  Solicitado:  UNIDAD</t>
  </si>
  <si>
    <t>https://ar.kairosweb.com/precio/producto-aztreonam-norgreen-20331/</t>
  </si>
  <si>
    <t xml:space="preserve">Aztreonam 1000mg Frasco Ampolla  Estéril, Apirogeno, Marca Norgreen  
- Env. Convencional  Aprobado por el M.S. ANMAT - 
Certificado N° 54937  Presentación: Caja x 25 Frasco Ampolla 
</t>
  </si>
  <si>
    <t xml:space="preserve">AZTREONAM RICHET INYECTABLE   PRESENTACION 1 O 25 FRASCO 
AMPOLLA por 1000 MG de AZTREONAM.  CERTIFICADO 44738  
</t>
  </si>
  <si>
    <t xml:space="preserve">NOMBRE COMERCIAL: AZTREONAM RICHET  CERT ANMAT: 44738   
</t>
  </si>
  <si>
    <t>CERT 44.738</t>
  </si>
  <si>
    <t xml:space="preserve">CERT 44738 AZTREONAM RICHET 1G FCO AMP    
</t>
  </si>
  <si>
    <t>CERT 44738</t>
  </si>
  <si>
    <t xml:space="preserve">AZTREONAM 1 GR F/A RICHET (H-1-25) S/SOLV   44738 
</t>
  </si>
  <si>
    <t xml:space="preserve">AZTREONAM 1000 MG  FCO AMPOLLA  UNIDAD. MARCA RICHET. 
CERT 44738    </t>
  </si>
  <si>
    <t>MARCA RICHET CERTF ANMAT 44738</t>
  </si>
  <si>
    <t>AZTREONAM</t>
  </si>
  <si>
    <t xml:space="preserve">AZTREONAM 1 GR. FCO AMP. RICHET CERT: 44738 [25]  
</t>
  </si>
  <si>
    <t xml:space="preserve">CERT 44738   </t>
  </si>
  <si>
    <t>AZTREONAM 1000 MG FCO/AMP.-CERT. 44738 - MARCA: RICHET</t>
  </si>
  <si>
    <t>Renglón: 43, Código: 031140006.1, Descripción: BACLOFENO 10 MG  Presentación:  COMPRIMIDO  Solicitado:  UNIDAD</t>
  </si>
  <si>
    <t>CEVALLOS</t>
  </si>
  <si>
    <t xml:space="preserve">CERT 53002 BACLOFENO CEVALLOS 10 MG CEVALLOS </t>
  </si>
  <si>
    <t>ISEDIS LAFEDAR</t>
  </si>
  <si>
    <t>BACLOFENO COMP 10 MG LAFEDAR (H-10-1000) EMV 56421I SEDIS</t>
  </si>
  <si>
    <t>https://ar.kairosweb.com/precio/producto-baclox-26950/</t>
  </si>
  <si>
    <t>ARISTON</t>
  </si>
  <si>
    <t xml:space="preserve">CERT 58444 BACLOX 10MG COMP      
</t>
  </si>
  <si>
    <t xml:space="preserve"> BACLOFENO 10 MG Presentación: COMPRIMIDO Solicitado: UNIDAD MARCA  
ARISTON  PRESENTACION   500   PM  
58444  ENVASE NO FRANCCIONABLE  OBSERVACION    
 </t>
  </si>
  <si>
    <t>BLACLOX - ARISTON</t>
  </si>
  <si>
    <t>CERT 58444  PRESENTACION  CAJA X 60 COMP BACLOFENO 
10 MG ADMINISTRACIÓN ORAL</t>
  </si>
  <si>
    <t xml:space="preserve">ariston </t>
  </si>
  <si>
    <t>CERT 58.444</t>
  </si>
  <si>
    <t>BACLOX 10 MG COMP - ARISTON</t>
  </si>
  <si>
    <t xml:space="preserve">CERT 58444  (PRESENTACIÓN CAJA X 60 COMP) ARISTON  
</t>
  </si>
  <si>
    <t>BACLOX - ARISTON</t>
  </si>
  <si>
    <t>BACLOFENO 10MG COMP (BACLOX) - BLISTER X 10 COMP  
      CERTIFICADO: 58444</t>
  </si>
  <si>
    <t>CERT. ANMAT Nº58444    - PRESENTACION / BLISTER 
- CAJA: X 500</t>
  </si>
  <si>
    <t>CERT 58444</t>
  </si>
  <si>
    <t>ARISTON BACLOX</t>
  </si>
  <si>
    <t xml:space="preserve">BACLOFENO 10 MG  COMPRIMIDO  UNIDAD. MARCA ARISTON. CERT 
58444    </t>
  </si>
  <si>
    <t xml:space="preserve">NOMBRE COMERCIAL: BACLOX  CERT ANMAT: 58444  </t>
  </si>
  <si>
    <t>CERT 56421</t>
  </si>
  <si>
    <t xml:space="preserve">CERT 56421 ISEDIS 10MG COMP    </t>
  </si>
  <si>
    <t xml:space="preserve">NOMBRE COMERCIAL: ISEDIS  CERT ANMAT: 56421  </t>
  </si>
  <si>
    <t>ISEDIS - LAFEDAR</t>
  </si>
  <si>
    <t xml:space="preserve">BACLOFENO 10MG COMP - ISEDIS - BLISTER X 10 COMP 
 CERTIFICADO: 56421        
      </t>
  </si>
  <si>
    <t xml:space="preserve">CERT 58444 </t>
  </si>
  <si>
    <t xml:space="preserve">NOMBRE COMERCIAL: BALTIC  CERT ANMAT: 59810  </t>
  </si>
  <si>
    <t>ISEDIS</t>
  </si>
  <si>
    <t xml:space="preserve">BACLOFENO 10 MG COMP. ISEDIS LAFEDAR C 56421 [1000]  
</t>
  </si>
  <si>
    <t>NOVARTIS</t>
  </si>
  <si>
    <t xml:space="preserve">NOMBRE COMERCIAL: LIORESAL  CERT ANMAT: 34362  </t>
  </si>
  <si>
    <t xml:space="preserve">LIORESAL NOVARTIS </t>
  </si>
  <si>
    <t>CERT 34362  PRESENTACION CAJA X 60</t>
  </si>
  <si>
    <t xml:space="preserve">CERT 34362 LIORESAL 10 MG COMP     
</t>
  </si>
  <si>
    <t xml:space="preserve">CERT 59810 </t>
  </si>
  <si>
    <t>Renglón: 44, Código: 031130001.1, Descripción: B-METIL PREDNISONA  Presentación:  X 8 MG  Solicitado:  COMPRIMIDO</t>
  </si>
  <si>
    <t>https://ar.kairosweb.com/precio/producto-rupesona-b-14455/</t>
  </si>
  <si>
    <t>DUNCAN</t>
  </si>
  <si>
    <t>CERT 44605</t>
  </si>
  <si>
    <t xml:space="preserve">NOMBRE COMERCIAL: LA MEPREDNISONA BIOTENK  CERT ANMAT: 52154  
</t>
  </si>
  <si>
    <t>CERT. ANMAT Nº 52154   - PRESENTACION / BLISTER 
- CAJA: X 1000  RANURADO</t>
  </si>
  <si>
    <t xml:space="preserve">CERT 52154 LA MEPREDNISONA BIOTENK 8 MG COMP   
 </t>
  </si>
  <si>
    <t>MEPREDNISONA COMP 8 MG BIOTENK (H-10-1000)   52.154</t>
  </si>
  <si>
    <t>CERT 52154</t>
  </si>
  <si>
    <t>LA MEPREDNISONA BIOTENK</t>
  </si>
  <si>
    <t xml:space="preserve">CERT 52154  PRESENTACION CAJA X 1000 COMP  RANURADO 
</t>
  </si>
  <si>
    <t>CERT 52.154</t>
  </si>
  <si>
    <t>RUPESONA B 8 MG COMP - DUNCAN</t>
  </si>
  <si>
    <t xml:space="preserve">CERT 44605  (PRESENTACIÓN CAJA X 1000)  </t>
  </si>
  <si>
    <t>RUOESONA B - DUNCAN</t>
  </si>
  <si>
    <t xml:space="preserve">MEPREDNISONA B  8MG COMP - BLISTER X 10 COMP. 
RANURADOS  CERTIFICADO: 44605       
       </t>
  </si>
  <si>
    <t>LAB. DUNCAN</t>
  </si>
  <si>
    <t>CERT ANMAT N. 44605 - RUPESONA B - CJA X 
1000 COMPR</t>
  </si>
  <si>
    <t>CERT. 52154  ENVASES X 20 O X 1000 COMP. 
 BLISTER X 10 COMP.</t>
  </si>
  <si>
    <t>DUNCAN RUPESONA B</t>
  </si>
  <si>
    <t xml:space="preserve">B-METIL PREDNISONA  X 8 MG  COMPRIMIDO. MARCA DUNCAN. 
CERT 44605    </t>
  </si>
  <si>
    <t xml:space="preserve">RUPESONA DUNCAN </t>
  </si>
  <si>
    <t>CERT 44605  PRESENTACION CAJA X 1000</t>
  </si>
  <si>
    <t xml:space="preserve">CERT 44605 RUPESONA B 8MG COMP     
</t>
  </si>
  <si>
    <t>LATISONA</t>
  </si>
  <si>
    <t xml:space="preserve">MEPREDNISONA 8 MG COMP. LATISONA B BIOTENK C: 52154 [1000] 
 </t>
  </si>
  <si>
    <t xml:space="preserve">CERT 43924 </t>
  </si>
  <si>
    <t xml:space="preserve">CERT 32464 DELTISONA B 8MG COMP     
</t>
  </si>
  <si>
    <t xml:space="preserve">ELEA </t>
  </si>
  <si>
    <t xml:space="preserve">NOMBRE COMERCIAL: DELTISONA B  CERT ANMAT: 32464   
</t>
  </si>
  <si>
    <t xml:space="preserve">CERT 21679 CORTIPYREN B 8MG COMPRIMIDO RANURADO    
</t>
  </si>
  <si>
    <t xml:space="preserve">CORTIPYREN B 8 GADOR </t>
  </si>
  <si>
    <t>CERT 21679  CAJA X 20</t>
  </si>
  <si>
    <t>CERT 46.061</t>
  </si>
  <si>
    <t xml:space="preserve">CERT 48132 MEPREDNISONA RICHET 8 MG COMP    
</t>
  </si>
  <si>
    <t xml:space="preserve">CERT 48132   </t>
  </si>
  <si>
    <t>Renglón: 45, Código: 031130001.2, Descripción: B-METIL PREDNISONA  Presentación:  X 40 MG  Solicitado:  COMPRIMIDO</t>
  </si>
  <si>
    <t>MEPREDNISONA COMP 40 MG BIOTENK (H-10-1000) 52.154</t>
  </si>
  <si>
    <t>CERT. ANMAT Nº52154    - PRESENTACION / BLISTER 
- CAJA: X 1000  RANURADO EN CUARTOS</t>
  </si>
  <si>
    <t xml:space="preserve">CERT 52154 LA MEPREDNISONA BIOTENK 40 MG COMP   
</t>
  </si>
  <si>
    <t xml:space="preserve">CERT 28370 DELTISONA B 40MG COMP   </t>
  </si>
  <si>
    <t>LA MEPREDNISONA 40 COMP BIOTENK</t>
  </si>
  <si>
    <t xml:space="preserve">CERT 52154  PRESENTACION CAJA X 1000 COMP </t>
  </si>
  <si>
    <t xml:space="preserve">NOMBRE COM: DELTISONA B 40  CERT ANMAT: 28370  
</t>
  </si>
  <si>
    <t xml:space="preserve">CERT 44605 </t>
  </si>
  <si>
    <t>LA MEPREDNISONA</t>
  </si>
  <si>
    <t xml:space="preserve">MEPREDNISONA 40 MG COMP. RAN. LA MEPREDNISONA BIOTENK C: 52154 
[1000]  </t>
  </si>
  <si>
    <t>RUPESONA B 40 MG COMP - DUNCAN</t>
  </si>
  <si>
    <t xml:space="preserve">CERT 44605  (PRESENTACIÓN CAJA X 20) </t>
  </si>
  <si>
    <t>RUPESONA B - DUNCAN</t>
  </si>
  <si>
    <t xml:space="preserve">MEPREDNISONA B 40MG COMP - BLISTER X 10 COMP RANURADOS 
 CERTIFICADO: 44605        
    </t>
  </si>
  <si>
    <t>CERT. 52154  ENVASES X 1000 COMP.  BLISTER X 
10 COMP.</t>
  </si>
  <si>
    <t xml:space="preserve">CERT ANMAT N. 44605 - RUPESONA B - </t>
  </si>
  <si>
    <t xml:space="preserve">B-METIL PREDNISONA  X 40 MG  COMPRIMIDO. MARAC DUNCAN. 
CERT 44605. COMPRIMIDO RANURADO       
</t>
  </si>
  <si>
    <t xml:space="preserve">CERT 21679 CORTIPYREN B 40MG COMPRIMIDO RANURADO  </t>
  </si>
  <si>
    <t xml:space="preserve">CERT 44605 RUPESONA B 40MG COMP     
</t>
  </si>
  <si>
    <t xml:space="preserve">CORTIPYREN B 40 GADOR </t>
  </si>
  <si>
    <t xml:space="preserve">CERT 21679- COMP RANURADO EN CUARTOS - PRESENTACION CAJA X 
20 COMP </t>
  </si>
  <si>
    <t>CERT 48.132</t>
  </si>
  <si>
    <t xml:space="preserve">CERT 48132 MEPREDNISONA RICHET 40 MG COMP    
</t>
  </si>
  <si>
    <t>Renglón: 46, Código: 031130001.3, Descripción: B-METIL PREDNISONA  Presentación:  4 MG/ML GOTAS  Solicitado:  FRASCO</t>
  </si>
  <si>
    <t>https://ar.kairosweb.com/precio/producto-prednisonal-11697/</t>
  </si>
  <si>
    <t>CERT 48.226</t>
  </si>
  <si>
    <t xml:space="preserve">CERT 48226 PREDNISONAL 4MG FCO X 15ML    
  </t>
  </si>
  <si>
    <t>CERT 48226</t>
  </si>
  <si>
    <t>PREDNISONAL - KLONAL</t>
  </si>
  <si>
    <t>MEPREDNISONA B GOTAS X 15 ML (PREDNISONAL)    
 CERTIFICADO: 48226</t>
  </si>
  <si>
    <t>CERT. ANMAT Nº 48226   - PRESENTACION / BLISTER 
- CAJA: X 50</t>
  </si>
  <si>
    <t xml:space="preserve">NOMBRE COM: LA MEPREDNISONA BIOTENK  CERT ANMAT: 52154  
</t>
  </si>
  <si>
    <t>CERT. ANMAT Nº 52154   - PRESENTACION / BLISTER 
- CAJA: X 50</t>
  </si>
  <si>
    <t xml:space="preserve">CERT 52154 LA MEPREDNISONA BIOTENK FCO X 15 ML  
</t>
  </si>
  <si>
    <t>MEPREDNISONA GOTAS 4 MG/ML X 15 ML KLONAL (H-1-24)  
 48226</t>
  </si>
  <si>
    <t xml:space="preserve">LA MEPREDNISONA GTS BIOTENK </t>
  </si>
  <si>
    <t xml:space="preserve">CERT 52154  FCO X 15 ML </t>
  </si>
  <si>
    <t>CERT 43.924</t>
  </si>
  <si>
    <t xml:space="preserve">CERT 43924 PREDNICORT 4MG/ML FCO X15ML   </t>
  </si>
  <si>
    <t>PREDNICORT - LAFEDAR</t>
  </si>
  <si>
    <t xml:space="preserve">MEPREDNISONA B GOTAS X 15 ML     
    CERTIFICADO: 43924  </t>
  </si>
  <si>
    <t>CERT. 52154  ENVASES X 50 UNIDADES (GOTAS) X 15 
ML.</t>
  </si>
  <si>
    <t xml:space="preserve">cert </t>
  </si>
  <si>
    <t>CERT 43924</t>
  </si>
  <si>
    <t xml:space="preserve">MEPREDNISONA GOTAS X 15 ML LA MEPREDNISONA BIOTENK C: 52154 
[50]  </t>
  </si>
  <si>
    <t xml:space="preserve">CERT 32250 DELTISONA B FRASCO GOTERO X 20 ML  
  </t>
  </si>
  <si>
    <t>CERT 32250</t>
  </si>
  <si>
    <t xml:space="preserve">NOMBRE COM: DELTISONA B  CERT ANMAT: 32464   
</t>
  </si>
  <si>
    <t>Renglón: 47, Código: 031130005.1, Descripción: BETAMETASONA  Presentación:  POMADA  Solicitado:  ENVASE</t>
  </si>
  <si>
    <t>CERT 41.993</t>
  </si>
  <si>
    <t>https://ar.kairosweb.com/precio/producto-betamat-7761/</t>
  </si>
  <si>
    <t>CERT 41993</t>
  </si>
  <si>
    <t xml:space="preserve">CERT 46225 BACTISONA 1MG POMO 15G - VTO 07/25  
  </t>
  </si>
  <si>
    <t>BETAMAT - LAFEDAR</t>
  </si>
  <si>
    <t xml:space="preserve">BETAMETASONA CREMA X 15 GR      
     CERTIFICADO: 41993  </t>
  </si>
  <si>
    <t xml:space="preserve">NOMBRE COM: BETAMAT  CERT ANMAT: 41993  </t>
  </si>
  <si>
    <t xml:space="preserve">BETAMAT CREMA </t>
  </si>
  <si>
    <t xml:space="preserve">CERT 41993-  VTO OFRECIDO INICIALMENTE: 07/2025  POMO X 
15 GR </t>
  </si>
  <si>
    <t>CERT 48.399</t>
  </si>
  <si>
    <t>BETASONE G - KLONAL</t>
  </si>
  <si>
    <t>BETAMETASONA CREMA X 15 GR      
     CERIFICADO: 48399</t>
  </si>
  <si>
    <t>CERT. ANMAT Nº  48399  - PRESENTACION / BLISTER 
- CAJA: X 1</t>
  </si>
  <si>
    <t xml:space="preserve">CERT 48399 BETASONE-G CREMA X 15 GR  </t>
  </si>
  <si>
    <t xml:space="preserve">CERT 48399 </t>
  </si>
  <si>
    <t>BETASONE-G</t>
  </si>
  <si>
    <t xml:space="preserve">BETAMETASONA CREMA X 15 GR BETASONE-G KLONAL C 48399 [1] 
 </t>
  </si>
  <si>
    <t xml:space="preserve">CERT 52101 </t>
  </si>
  <si>
    <t>ANDROMACO</t>
  </si>
  <si>
    <t xml:space="preserve">CERT 49429 NOVOCORT CREMA X 15GR     
</t>
  </si>
  <si>
    <t>P.CASARA</t>
  </si>
  <si>
    <t xml:space="preserve">CERT 39475   x 15 grs </t>
  </si>
  <si>
    <t xml:space="preserve">NOMBRE COM: NOVOCORT  CERT ANMAT: 49429  </t>
  </si>
  <si>
    <t>CERT 49429</t>
  </si>
  <si>
    <t>GLAXO (POMADA X 15G)</t>
  </si>
  <si>
    <t>BETNOVATE  31023  X 15 G</t>
  </si>
  <si>
    <t>GLAXO (POMADA X 30G)</t>
  </si>
  <si>
    <t xml:space="preserve"> BETNOVATE  31023  X 30  GR</t>
  </si>
  <si>
    <t>Renglón: 48, Código: 031130005.2, Descripción: BETAMETASONA. ACETATO MAS FOSFATO  Presentación:  FCO.AMP.</t>
  </si>
  <si>
    <t>https://ar.kairosweb.com/precio/producto-betasone-g-retard-10085/</t>
  </si>
  <si>
    <t>CERT 46.178</t>
  </si>
  <si>
    <t xml:space="preserve">CERT 46178 BETASONE G RETARD AMP X 2 ML  
  </t>
  </si>
  <si>
    <t>CERT. ANMAT Nº 46178   - PRESENTACION / BLISTER 
- CAJA: X 100</t>
  </si>
  <si>
    <t>CERT 46178</t>
  </si>
  <si>
    <t>BETASONE G RETARD - KLONAL</t>
  </si>
  <si>
    <t xml:space="preserve">BETAMETASONA ACETATO+FOSFATO AMP X 2 ML     
   CERTIFICADO: 46178  </t>
  </si>
  <si>
    <t xml:space="preserve">CERT 46178 </t>
  </si>
  <si>
    <t>BUTASONA RL</t>
  </si>
  <si>
    <t>CERT. 29921  CAJAS X 100 UNID</t>
  </si>
  <si>
    <t>BETAMETASONA ACETATO/FOSFATO AMP KLONAL (H-1-100)  46.178</t>
  </si>
  <si>
    <t>MEDISOL-  CASSARA</t>
  </si>
  <si>
    <t xml:space="preserve">NOMBRE COM: BETACORT CASSARA  CERT ANMAT: 39475   
</t>
  </si>
  <si>
    <t xml:space="preserve">CERT 34490 CORTEROID RETARD FCO AMP X 2ML   
 </t>
  </si>
  <si>
    <t xml:space="preserve">CORTEROID RETARD MONTPELLIER </t>
  </si>
  <si>
    <t>CERT 34490-BETAMETASONA (COMO ACETATO) 6 MG /2 ML Y BETAMETASONA 
(COMO FOSFATO) 6 MG /2 ML SUSPENSIÓN INYECTABLE DE LIBERACIÓN 
PROLONGADA</t>
  </si>
  <si>
    <t>Renglón: 49, Código: 031090001.1, Descripción: BIPERIDENO  Presentación:  X 2 MG  Solicitado:  TABL / COMP</t>
  </si>
  <si>
    <t>https://ar.kairosweb.com/precio/producto-biperideno-rospaw-16367/</t>
  </si>
  <si>
    <t>CERT 49774</t>
  </si>
  <si>
    <t xml:space="preserve">47907 BIPERIDENO VANNIER 2MG COMP      
</t>
  </si>
  <si>
    <t>CERT. ANMAT Nº 47907   - PRESENTACION / BLISTER 
- CAJA: X 1000</t>
  </si>
  <si>
    <t xml:space="preserve">BIPERIDENO VANNIER </t>
  </si>
  <si>
    <t xml:space="preserve">CERT 47907- PRESENTACION HOSPITALARIA CAJA X 1000 COMP </t>
  </si>
  <si>
    <t>BIPERIDENO COMP 2 MG ROSPAW / EMV (H-20/1000)   
49.774</t>
  </si>
  <si>
    <t xml:space="preserve"> BIPERIDENO Presentación: X 2 MG Solicitado: TABL / COMP 
MARCA  VANNIER  PRESENTACION   1000   
PM  47907  ENVASE NO FRANCCIONABLE  OBSERVACION  
   </t>
  </si>
  <si>
    <t>BIPERIDENO VANNIER 2 MG COMP - VANNIER</t>
  </si>
  <si>
    <t xml:space="preserve">CERT 47907  (PRESENTACIÓN CAJA X 1000)  </t>
  </si>
  <si>
    <t>CERT ANMAT N. 47907 - CJA X 1000 COMPR</t>
  </si>
  <si>
    <t>BIPERIDENO VANNIER 2, comp.</t>
  </si>
  <si>
    <t>N° Certificado: 47907   Laboratorio: LABORATORIO VANNIER S.A.  
 Nombre Comercial: BIPERIDENO VANNIER   Forma Farmacéutica: COMPRIMIDO 
  Presentación: BLISTER por 1000 UNIDADES   Genérico: 
BIPERIDENO CLORHIDRATO 2 MG</t>
  </si>
  <si>
    <t>CERT 47907</t>
  </si>
  <si>
    <t xml:space="preserve">NOMBRE COM:  BIPERIDENO VANNIER  CERT ANMAT: 47907  
</t>
  </si>
  <si>
    <t>CERT. 47907  ENVASES X 1000 COMP.  BLISTER X 
10 COMP.</t>
  </si>
  <si>
    <t xml:space="preserve">BIPERIDENO  X 2 MG  TABL / COMP. MARCA 
VANNIER. CERT 47907    </t>
  </si>
  <si>
    <t xml:space="preserve">NOMBRE COM:  BIPERIDENO ROSPAW  CERT ANMAT: 49774  
</t>
  </si>
  <si>
    <t>BIPERIDENO 2 MG COMP. - CERT.47907 - MARCA: VANNIER</t>
  </si>
  <si>
    <t xml:space="preserve">BIPERIDENO 2 MG COMP. VANNIER C: 47.907 [1000]   
</t>
  </si>
  <si>
    <t xml:space="preserve">BIPERIDENO 2MG COMP   - BLISTER X 10 COMP. 
 CERTIFICADO: 47907        
       </t>
  </si>
  <si>
    <t xml:space="preserve">CERT 49774 BIPERIDENO ROSPAW 2MG COMP     
</t>
  </si>
  <si>
    <t>BAGÓ</t>
  </si>
  <si>
    <t xml:space="preserve">CERT 27969 AKINETON 2MG COMP   </t>
  </si>
  <si>
    <t xml:space="preserve">AKINETON BAGO </t>
  </si>
  <si>
    <t xml:space="preserve">CERT 27969 PRSENTACION CEJA X 60 COMP </t>
  </si>
  <si>
    <t>Renglón: 50, Código: 031113002.1, Descripción: BISACODILO  Presentación:  X 5 MG  Solicitado:  COMPRIMIDO</t>
  </si>
  <si>
    <t>https://ar.kairosweb.com/precio/producto-ultralax-22166/</t>
  </si>
  <si>
    <t xml:space="preserve">BISACODILO  X 5 MG  COMPRIMIDO. MARCA ECZANE. CERT 
55919    </t>
  </si>
  <si>
    <t xml:space="preserve">CERT 29913 MODATON 5MG COMP REC   </t>
  </si>
  <si>
    <t xml:space="preserve">MODATON 5 MG MONTPELLIER </t>
  </si>
  <si>
    <t>CERT 29913- PRESENTACION CAJA X 50 BISACODILO 5 MG ADMINISTRACIÓN 
ORAL</t>
  </si>
  <si>
    <t xml:space="preserve">MODATON  29913  </t>
  </si>
  <si>
    <t>CERT 55919</t>
  </si>
  <si>
    <t>CERT 19853</t>
  </si>
  <si>
    <t xml:space="preserve">BISACODILO COMP 5 MG  ECZANE (H-10-1000)   55.919 
</t>
  </si>
  <si>
    <t>ULTRALAX</t>
  </si>
  <si>
    <t xml:space="preserve">BISACODILO 5 MG COMP ULTRALAX EZCANE C: 55919 [1000]  
</t>
  </si>
  <si>
    <t>LAXAMIN TEMIS</t>
  </si>
  <si>
    <t xml:space="preserve">CERT 19853- PRESENTACION CAJA X 40 COMP </t>
  </si>
  <si>
    <t>TEMIS LOSTALÓ</t>
  </si>
  <si>
    <t xml:space="preserve">CERT 19853 LAXAMIN 5 MG COMP REC GASTRORRESISTENTE   
 </t>
  </si>
  <si>
    <t>Renglón: 51, Código: 031102006.1, Descripción: BISOPROLOL 5 MG.  Presentación:  COMPRIMIDO</t>
  </si>
  <si>
    <t>https://ar.kairosweb.com/precio/producto-bisoprolol-teva-27537/</t>
  </si>
  <si>
    <t>BISOPROLOL COMP 5 MG IVAX TEVA (H-30) USO INST  
58456</t>
  </si>
  <si>
    <t xml:space="preserve">BISOPROLOL TEVA </t>
  </si>
  <si>
    <t>CERT 58456- PRESENTACION  CAJA X 30 COMP BISOPROLOL 5 
MG ADMINISTRACIÓN ORAL</t>
  </si>
  <si>
    <t>CERT 58456</t>
  </si>
  <si>
    <t>PROBLOCK</t>
  </si>
  <si>
    <t xml:space="preserve">BISOPROLOL  5 MG COMP PROBLOCK ECZANE C 58215 [1200] 
 </t>
  </si>
  <si>
    <t xml:space="preserve">NOMBRE COM: CARDIPLEN  CERT ANMAT: 59149  </t>
  </si>
  <si>
    <t xml:space="preserve">CERT 58456 BISOPROLOL TEVA 5 MG COMP    
</t>
  </si>
  <si>
    <t xml:space="preserve">NOMBRE COM: BISOPROLOL TEVA  CERT ANMAT: 58456   
</t>
  </si>
  <si>
    <t xml:space="preserve">CERT 58191 BISOPIL 5MG COMP REC     
</t>
  </si>
  <si>
    <t xml:space="preserve">CERT 59149 CARDIPLEN 5 MG COMP RAN DIVIDOSIS   
 </t>
  </si>
  <si>
    <t>CERT 42110</t>
  </si>
  <si>
    <t xml:space="preserve">LOSTAPROLOL TEMIS </t>
  </si>
  <si>
    <t>CERT 42110  CAJA X 30</t>
  </si>
  <si>
    <t xml:space="preserve">CERT 42110 LOSTAPROLOL 5 MG COMP REC    
</t>
  </si>
  <si>
    <t xml:space="preserve">CERT 41046 CONCOR 5 MG COMP REC    
</t>
  </si>
  <si>
    <t xml:space="preserve">NOMBRE COM: CONCOR  CERT ANMAT: 41046  </t>
  </si>
  <si>
    <t>Renglón: 52, Código: 031120003.1, Descripción: BUDESONIDA  Presentación:  X100MCG/NEB.  Solicitado:  GOTAS/FRASCO</t>
  </si>
  <si>
    <t>https://ar.kairosweb.com/precio/producto-exudrol-bude-20779/</t>
  </si>
  <si>
    <t>CERT 25.741</t>
  </si>
  <si>
    <t xml:space="preserve"> BUDESONIDA Presentación: X100MCG/NEB. Solicitado: GOTAS/FRASCO MARCA  LAFEDAR  
PRESENTACION   10   PM  25741  
ENVASE NO FRANCCIONABLE  OBSERVACION  20 ML   
</t>
  </si>
  <si>
    <t>CERT 25741</t>
  </si>
  <si>
    <t xml:space="preserve">CERT 43966 NEUMOTEX NEBU SUSP P/NEB FCO X 20 ML 
  </t>
  </si>
  <si>
    <t xml:space="preserve">CERT 25741 EXUDROL - BUDE 1MG/ML FCO X 20ML  
  </t>
  </si>
  <si>
    <t>LAFEDAR EXUDROL</t>
  </si>
  <si>
    <t xml:space="preserve">BUDESONIDA  X100MCG/NEB.  GOTAS/FRASCO. MARCA LAFEDAR. CERT 25741  
  </t>
  </si>
  <si>
    <t xml:space="preserve">NOMBRE COM: EXUDROL - BUDE  CERT ANMAT: 25741  
</t>
  </si>
  <si>
    <t xml:space="preserve">EXUDROL BUDE LAFEDAR </t>
  </si>
  <si>
    <t>CERT 25741- PRESENTACION FCO X 20 ML BUDESONIDA 1 MG/ML, 
SOLUCIÓN PARA NEBULIZACIÓN</t>
  </si>
  <si>
    <t>EXUDROL - LAFEDAR</t>
  </si>
  <si>
    <t>BUDESONIDA 100MG SUSP. P/NEBULIZAR X 20 ML    
 CERTIFICADO: 25741</t>
  </si>
  <si>
    <t>BUDESONIDA 100 MG GOTAS  X 20 ML LAFEDAR (H-1-100) 
  25741</t>
  </si>
  <si>
    <t xml:space="preserve">BUDESONIDA 100 MG GOTAS X 20 ML RINO-B NEBU ELEA 
T/A  47130 </t>
  </si>
  <si>
    <t xml:space="preserve">NOMBRE COM: NEUMOTEX NEBU  CERT ANMAT: 43966   
</t>
  </si>
  <si>
    <t xml:space="preserve">BUDESONIDE 0,1% 20 ML. GOTAS.- CERT. 25741 - MARCA: LAFEDAR 
</t>
  </si>
  <si>
    <t>EXUDROL</t>
  </si>
  <si>
    <t xml:space="preserve">BUDESONIDE 0,1% X 20 ML GOTAS P/NEBULIZAR EXUDROL BUDE C:25741 
[100]  </t>
  </si>
  <si>
    <t xml:space="preserve">DENVER </t>
  </si>
  <si>
    <t>CERT 52.594</t>
  </si>
  <si>
    <t>BUDESONIDA D.F.</t>
  </si>
  <si>
    <t xml:space="preserve">Cert. 52622   Laboratorio: DENVER FARMA S A  
 Marca comercial: BUDESONIDA D.F.   Forma farmacéutica: SUSPENSION 
PARA NEBULIZAR   Presentación: 1 FRASCO por 20 ML 
  Genérico: BUDESONIDA 100 MG / 100 ML  
</t>
  </si>
  <si>
    <t>DENVER FARMA</t>
  </si>
  <si>
    <t xml:space="preserve">CERT 52622 BUDESONIDA D.F. SUSP P/NEB FCO X 20 ML 
    </t>
  </si>
  <si>
    <t>BUDESONIDA D.F. - DENVER FARMA</t>
  </si>
  <si>
    <t xml:space="preserve">CERT 52622 - 100 MCG SUSP P/NEB FCO X 20 
ML (PRESENTACIÓN POR UNIDAD)  </t>
  </si>
  <si>
    <t xml:space="preserve">BUDESONIDA 100MG SUSP. P/NEBULIZAR X 20 ML    
 CERTIFICADO: 52622  </t>
  </si>
  <si>
    <t xml:space="preserve">BUDESONIDA 1 MG/ML, SOLUCIÓN PARA NEBULIZACIÓN  DENVER </t>
  </si>
  <si>
    <t>CERT. ANMAT Nº 52622   - PRESENTACION / BLISTER 
- CAJA: X 1</t>
  </si>
  <si>
    <t xml:space="preserve">NOMBRE COM: BUDESONIDA D.F.  CERT ANMAT: 52622   
</t>
  </si>
  <si>
    <t xml:space="preserve"> CERT 52622</t>
  </si>
  <si>
    <t>Renglón: 53, Código: 031120003.2, Descripción: BUDESONIDA  Presentación:  200 MCG-DOSIS  Solicitado:  AER.BRON.ENV.</t>
  </si>
  <si>
    <t>https://ar.kairosweb.com/precio/producto-aerovent-24401/</t>
  </si>
  <si>
    <t>MEDISOL-CASSARA</t>
  </si>
  <si>
    <t>CERT 51373  X 120 DOSIS</t>
  </si>
  <si>
    <t>MEDISOL- CASSARA</t>
  </si>
  <si>
    <t xml:space="preserve">NOMBRE COM: NEUMOCORT  CERT ANMAT: 55565  </t>
  </si>
  <si>
    <t xml:space="preserve">P.CASARA </t>
  </si>
  <si>
    <t xml:space="preserve">CERT 51373 </t>
  </si>
  <si>
    <t>CASSARA</t>
  </si>
  <si>
    <t>BUDESONIDA 200 MCG X 120 DOSIS AEROVENT BRONQUIAL MEDISOL (USO 
INSTITUCIONAL) T/A   51373</t>
  </si>
  <si>
    <t xml:space="preserve">CERT 51373 AEROVENT AEROSOL P/INH X 120 DOSIS   
 </t>
  </si>
  <si>
    <t>BUDESONIDA DF AEROSOL</t>
  </si>
  <si>
    <t xml:space="preserve">Cert. 52594   Laboratorio: DENVER FARMA S A  
 Marca comercial: BUDESONIDA DF }  Forma farmacéutica: AEROSOL 
  Presentación: AEROSOL por 200 DOSIS   Genérico: 
BUDESONIDA 200 MCG / PULSACION  </t>
  </si>
  <si>
    <t xml:space="preserve">CERT 52594 BUDESONIDA DF 200 MCG AEROSOL X 200 DOSIS 
   </t>
  </si>
  <si>
    <t>BUDESONIDA DF - DENVER FARMA</t>
  </si>
  <si>
    <t xml:space="preserve">CERT 52594 -  200 MCG AEROSOL X 200 DS 
(PRESENTACIÓN POR UNIDAD)  </t>
  </si>
  <si>
    <t xml:space="preserve">BUDESONIDE AEROSOL 200UG/DOSIS        
         CERTIFICADO: 
52594  </t>
  </si>
  <si>
    <t xml:space="preserve">BUDESONIDA  MCG-DOSIS AER.BRON.ENV.  MARCA: DENVERFARMA  PRES. MIN.: 
1  PM: 52594    No fraccionable  
</t>
  </si>
  <si>
    <t xml:space="preserve">BUDESONIDA 200 MCG/DISPARO, SUSPENSIÓN PRESURIZADA PARA INHALACIÓN  BUDESONIDE BRONQUEAL 
  DENVER </t>
  </si>
  <si>
    <t xml:space="preserve">BUDESONIDE BRONQUIAL DENVER </t>
  </si>
  <si>
    <t>CERT 52594  AEROSOL X 200 DOSIS</t>
  </si>
  <si>
    <t>CERT 55565  X 200 DOSIS</t>
  </si>
  <si>
    <t>CERT 52594</t>
  </si>
  <si>
    <t>CERT. ANMAT Nº 52594   - PRESENTACION / BLISTER 
- CAJA: X 1</t>
  </si>
  <si>
    <t xml:space="preserve">BUDESONIDA  200 MCG-DOSIS  AER.BRON.ENV.. MARCA DENVER. CERT 52594 
   </t>
  </si>
  <si>
    <t xml:space="preserve">NOMBRE COM: BUDESONIDA DF  CERT ANMAT: 52594   
</t>
  </si>
  <si>
    <t xml:space="preserve">CERT 52594  X 200 DOSIS </t>
  </si>
  <si>
    <t xml:space="preserve">BUDESONIDE 200 MCG X 200 DOSIS AEROSOL DENVER C:52594 [1] 
 </t>
  </si>
  <si>
    <t xml:space="preserve">CERT 41053 NEUMOTEX BRONQUIAL 200 MCG AEROSOL X 200 DOSIS 
   </t>
  </si>
  <si>
    <t xml:space="preserve">NOMBRE COM: NEUMOTEX BRONQUIAL  CERT ANMAT: 41053   
</t>
  </si>
  <si>
    <t>Renglón: 54, Código: 031031001.3, Descripción: BUPIVACAINA HIPERBARICA  Presentación:  AL 0.5 %  Solicitado:  FCO.AMPX 4 ML</t>
  </si>
  <si>
    <t>https://ar.kairosweb.com/precio/producto-bupigobbi-0,5--hiperbarica-15045/</t>
  </si>
  <si>
    <t>CERT 50480</t>
  </si>
  <si>
    <t xml:space="preserve">GOBBI </t>
  </si>
  <si>
    <t xml:space="preserve">CERT 50480 BUPIGOBBI 0.5 % HIPERBARICA 20 MG AMP X 
4 ML   </t>
  </si>
  <si>
    <t xml:space="preserve">Bupivacaina 0,50% Hiperbárica Ampolla x 4ml  PEDIR POR CAJA 
CERRADA - NO FRACCIONAMOS  Estéril, Apirogeno, Marca Norgreen  
- Env. Convencional  Aprobado por el M.S. ANMAT - 
Certificado N° 48051  Presentación: Caja x 100 Ampollas  
</t>
  </si>
  <si>
    <t>BUPIVACAINA HIPERB AMP 4 ML GOBBI (H-1-50)  50.480</t>
  </si>
  <si>
    <t>CERT 50.480</t>
  </si>
  <si>
    <t xml:space="preserve">BUPIVACAINA HIPERB. X 4 ML AMP GOBBI C:50480 [50]  
</t>
  </si>
  <si>
    <t xml:space="preserve">CERT 38981 CAINA-G HIPERBARICA AMP X 4 ML   
</t>
  </si>
  <si>
    <t>SCOTT</t>
  </si>
  <si>
    <t xml:space="preserve">CERT 40390 BUPICAINA 0.5 % HIPERBARICA 20 MG AMP X 
4 ML    </t>
  </si>
  <si>
    <t>Renglón: 55, Código: 031031001.7, Descripción: BUPIVACAINA S/EPINEFRINA S/CONSERVADOR  Presentación:  AL 0,5% X  Solicitado:  20 ML FCO.AMP</t>
  </si>
  <si>
    <t>https://ar.kairosweb.com/precio/producto-bupivacaina-clorhidrato-0.50--norgreen-26032/</t>
  </si>
  <si>
    <t xml:space="preserve">Bupivacaina 0,50% Frasco Ampolla x 20ml  PEDIR POR CAJA 
CERRADA - NO FRACCIONAMOS  Estéril, Apirogeno, Marca Norgreen  
- Env. Convencional  Aprobado por el M.S. ANMAT - 
Certificado N° 48051  Envase: Caja x 25 Frasco Ampolla 
 </t>
  </si>
  <si>
    <t>CERT: 50480</t>
  </si>
  <si>
    <t xml:space="preserve">CERT 50480 BUPIGOBBI 0.5% FCO AMP X 20 ML  
 </t>
  </si>
  <si>
    <t xml:space="preserve">CERT 38981 CAINA-G 0,50% FCO AMP x 20ML   
</t>
  </si>
  <si>
    <t>BUPIVACAINA F/A 05 % S/E X 20 ML GOBBI (H-1-25) 
  50.480</t>
  </si>
  <si>
    <t xml:space="preserve">BUPIVACAINA F/A 05 % S/E X 20 ML GRAY (H-1-100) 
 38981 </t>
  </si>
  <si>
    <t xml:space="preserve">CERT 40390 BUPICAINA 0.50% FCO AMP X 20 ML  
 </t>
  </si>
  <si>
    <t>Renglón: 56, Código: 031212021.1, Descripción: BUPROPION 150 MG  Presentación:  COMPRIMIDO  Solicitado:  UNIDAD</t>
  </si>
  <si>
    <t>https://ar.kairosweb.com/precio/producto-bup-23982/</t>
  </si>
  <si>
    <t xml:space="preserve">CERT 56702 BUP 150 MG COMP LIB PROL   
 </t>
  </si>
  <si>
    <t xml:space="preserve">BUP EUROFARMA </t>
  </si>
  <si>
    <t>CERT 56702- PRESENTACION CAJA X 60</t>
  </si>
  <si>
    <t>CERT 56702</t>
  </si>
  <si>
    <t>CERT. 56702  ENVASES X 30 COMP.  BLISTER X 
10 COMP.</t>
  </si>
  <si>
    <t xml:space="preserve">NOMBRE COM: BUP  CERT ANMAT: 56702  </t>
  </si>
  <si>
    <t>BUPROPION 150 MG COMP LIB PROL BUP EUROFARMA/PSIC T/A  
 56702</t>
  </si>
  <si>
    <t>BUP EUROFARMA</t>
  </si>
  <si>
    <t xml:space="preserve">BUPROPION CLORHIDRATO 150 MG COMP LIB PROL BUP EUROFARMA C:56702 
[60]  </t>
  </si>
  <si>
    <t xml:space="preserve">ODRANAL RAFFO </t>
  </si>
  <si>
    <t>CERT 47515  PRESENTACION CAJA X 60</t>
  </si>
  <si>
    <t xml:space="preserve">RAFFO </t>
  </si>
  <si>
    <t xml:space="preserve">CERT 47515 ODRANAL 150 MG COMP LIB PROL   
</t>
  </si>
  <si>
    <t xml:space="preserve">WELLBUTRIN GLAXO </t>
  </si>
  <si>
    <t>CERT 54058  PRESENTACION CAJA X 30</t>
  </si>
  <si>
    <t>GLAXO</t>
  </si>
  <si>
    <t xml:space="preserve"> WELLBUTRIN XL  54058</t>
  </si>
  <si>
    <t>Renglón: 57, Código: 031110001.1, Descripción: BUTILESCOPOLAMINA O PROPINOX  Presentación:  AMPOLLA</t>
  </si>
  <si>
    <t>https://ar.kairosweb.com/precio/producto-hioscina-fada-12417/</t>
  </si>
  <si>
    <t>HIOSCINA N BUTILBROMURO 20 MG 1 ML AMP.- CERT. 39571 
- MARCA: FADA PHARMA</t>
  </si>
  <si>
    <t>HIOSCINA N BUTILBROMURO 20 MG 1 ML AMP.- CERT. 39571 
- MARCA: NORTHIA</t>
  </si>
  <si>
    <t>CELTYC</t>
  </si>
  <si>
    <t xml:space="preserve">CERT 59446 HIOSCINA CELTYC 20 MG/ML AMP X 1 ML 
   </t>
  </si>
  <si>
    <t xml:space="preserve">HIOSCINA N-BUTILBROMURO 20MG AMP X 1 ML    
    CERTIFICADO: 59446  </t>
  </si>
  <si>
    <t xml:space="preserve">HIOSCINA N-BUTILBROMURO 20MG AMP X 1 ML    
    CERTIFICADO: 52399  </t>
  </si>
  <si>
    <t>COLOBOLINA 20MG FABRA</t>
  </si>
  <si>
    <t>CERT 43449  CAJAS X 100 UNID</t>
  </si>
  <si>
    <t xml:space="preserve">CELTYC  HIOSCINA BUTILBROMURO </t>
  </si>
  <si>
    <t xml:space="preserve">CERT 59446- PRESENTACION CAJA X 100 AMP </t>
  </si>
  <si>
    <t xml:space="preserve">NOMBRE COM: HIOSCINA CELTYC  CERT ANMAT: 59446   
</t>
  </si>
  <si>
    <t xml:space="preserve">BUTILESCOPOLAMINA O PROPINOX  AMPOLLA. MARCA CELTYC. CERT 59446  
  </t>
  </si>
  <si>
    <t>HIOSCINA AMP CELTYC (H-1-100)   59446</t>
  </si>
  <si>
    <t xml:space="preserve">HIOSCINA AMP FABRA (H-1-100)  43.970 </t>
  </si>
  <si>
    <t xml:space="preserve">CERT 44002 BUTIL BROMURO DE HIOSCINA LARJAN 20 MG/ML AMP 
X 1 ML   </t>
  </si>
  <si>
    <t xml:space="preserve">DRAWER </t>
  </si>
  <si>
    <t xml:space="preserve">CERT 52399 PASMODINA DRAWER INY AMP X 5 ML  
 </t>
  </si>
  <si>
    <t xml:space="preserve">HIOSCINA BUTILBR. 20 MG AMP. CELTYC C 59446 [100]  
</t>
  </si>
  <si>
    <t>Renglón: 58, Código: 031090004.3, Descripción: CABERGOLINA  Presentación:  X 0,5 MG  Solicitado:  COMPRIMIDO</t>
  </si>
  <si>
    <t>https://ar.kairosweb.com/precio/producto-lactamax-12149/</t>
  </si>
  <si>
    <t>BETALAB</t>
  </si>
  <si>
    <t xml:space="preserve"> CABERGOLINA Presentación: X 0,5 MG Solicitado: COMPRIMIDO MARCA  
BETALAB  PRESENTACION   8   PM  
48647  ENVASE NO FRANCCIONABLE  OBSERVACION    
 </t>
  </si>
  <si>
    <t xml:space="preserve">LACTAMAX BETA </t>
  </si>
  <si>
    <t xml:space="preserve">CERT 48647- PRESENTACION CAJA X 8 COMP </t>
  </si>
  <si>
    <t xml:space="preserve">NOMBRE COM: LACTAMAX  CERT ANMAT: 48647  </t>
  </si>
  <si>
    <t>CABERGOLINA 0.5 COMP LACTAMAX BETA T/A  MAGLIO 48.647</t>
  </si>
  <si>
    <t>LACTAMAX</t>
  </si>
  <si>
    <t xml:space="preserve">CABERGOLINA 0.5 MG.COMP. LACTAMAX CERT:48647 [8] // PRODUCTO INFRACCIONABLE  
</t>
  </si>
  <si>
    <t xml:space="preserve">CERT 51089 CABERTRIX 0,5 MG COMPRIMIDO     
</t>
  </si>
  <si>
    <t>PFIZER</t>
  </si>
  <si>
    <t xml:space="preserve">CERT 45182 DOSTINEX 0,5 MG COMPRIMIDO   </t>
  </si>
  <si>
    <t>Renglón: 59, Código: 031120016.5, Descripción: CAFEINA 20 MG/ML	  Presentación:  AMP. X 3 ML  Solicitado:  UNIDAD</t>
  </si>
  <si>
    <t xml:space="preserve">CAFEINA LARJAN 250 MG AMP X 1 ML - VEINFAR 
</t>
  </si>
  <si>
    <t>CERT 41242 - SOL INY INTRAVENOSA - (PRESENTACIÓN CAJA X 
100 AMPOLLAS)</t>
  </si>
  <si>
    <t xml:space="preserve">CERT 41242 </t>
  </si>
  <si>
    <t>CERT 58979</t>
  </si>
  <si>
    <t xml:space="preserve">CERT 58979 CAFEINA CITRATO RICHET 20 MG/ML FCO AMP X 
3 ML ENDOVENOSA  </t>
  </si>
  <si>
    <t xml:space="preserve">CAFEINA 20 MG/ML  AMP. X 3 ML  UNIDAD. 
MARCA RICHET. CERT 58979    </t>
  </si>
  <si>
    <t>Renglón: 60, Código: 031241004.2, Descripción: CALCIO+VIT.D (1500mg/400UI)  Presentación:  COMPRIMIDO  Solicitado:  UNIDAD</t>
  </si>
  <si>
    <t>https://ar.kairosweb.com/precio/producto-citramar-d-400-11726/</t>
  </si>
  <si>
    <t xml:space="preserve">SIEGFRIED </t>
  </si>
  <si>
    <t>ANMAT 48509-CITRAMAR D 400</t>
  </si>
  <si>
    <t xml:space="preserve">CERT 45743 CALCIMAX D3 400 UI COMP    
</t>
  </si>
  <si>
    <t>TRB</t>
  </si>
  <si>
    <t>CALCIO CITRATO + VIT D3 (400UI)  COMP CALCIO CIT 
PLUS TRB    36.844</t>
  </si>
  <si>
    <t>SIEGFRIED</t>
  </si>
  <si>
    <t xml:space="preserve">CERT 48509 CITRAMAR D 400 MG COMP    
</t>
  </si>
  <si>
    <t>CERT 45743</t>
  </si>
  <si>
    <t>TRB PHARMA</t>
  </si>
  <si>
    <t xml:space="preserve">CERT 36844 CALCIOCIT PLUS COMP    </t>
  </si>
  <si>
    <t>CERT 36844</t>
  </si>
  <si>
    <t>Renglón: 61, Código: 031241002.1, Descripción: CALCIO - GLUCONATO AL 10%  Presentación:  AMP.EV 10 ML  Solicitado:  UNIDAD</t>
  </si>
  <si>
    <t>https://ar.kairosweb.com/precio/producto-gluconato-de-calcio-dextrosacarato-de-ca-11746/</t>
  </si>
  <si>
    <t xml:space="preserve">Gluconato de Calcio 10% Ampolla x 10ml  PEDIR POR 
CAJA CERRADA - NO FRACCIONAMOS  Estéril, Apirogeno, Marca Norgreen 
 - Env. Convencional  Aprobado por el M.S. ANMAT 
- Certificado N° 46925  Presentación: Caja x 100 Ampollas 
 </t>
  </si>
  <si>
    <t xml:space="preserve">CERT 36683 CALCIO GLUCONATO AL 10% AMP X 10 ML 
DUNCAN   </t>
  </si>
  <si>
    <t>CALCIO GLUCONATO + D-SACARATO AMP 10% X 10 ML NORGREEN 
(H-1-100)   46.925</t>
  </si>
  <si>
    <t xml:space="preserve">CALCIO GLUCONATO + D-SACARATO AMP 10% X 10 ML GOBBI 
( H-1-25)  40532 </t>
  </si>
  <si>
    <t xml:space="preserve">CALCIO GLUCONATO 10% AMP X 10 ML    
 CERTIFICADO: 52518  </t>
  </si>
  <si>
    <t xml:space="preserve">CALCIO GLUCONATO 10 % X 10 ML AMP. LAVIMAR C 
41368  [100]  </t>
  </si>
  <si>
    <t xml:space="preserve">CERT 52518 GLUCONATO DE CALCIO AL 10% DRAWER AMP X 
10 ML DRAWER   </t>
  </si>
  <si>
    <t>Renglón: 62, Código: 031020015.4, Descripción: CANNABIDIOL LIBRE DE THC 100 MG/ML SOLUCION ORAL  Presentación:  X 30/35 ML  Solicitado:  ENVASE</t>
  </si>
  <si>
    <t>https://ar.kairosweb.com/precio/producto-kanbis-29109/</t>
  </si>
  <si>
    <t>LABORATORIO ELEA PHOENIX S.A.</t>
  </si>
  <si>
    <t>Kanbis - Cannabidiol 100 mg/ml - Solución oral (gotas) - 
Presentación por 30 ml  Presentación 1 FRASCO por 30 
ML (EL ENVASE CONTIENE DOS JERINGAS REUTILIZABLES PARA ADMINISTRACION ORAL 
DE 5 ML Y UN ADAPTADOR PARA EL FRASCO)  
Certificado 59483</t>
  </si>
  <si>
    <t xml:space="preserve">CERT 59483 KANBIS 10 G/100 ML SOL ORAL FCO X 
30 ML ELEA </t>
  </si>
  <si>
    <t>CERT 59483</t>
  </si>
  <si>
    <t xml:space="preserve">NOMBRE COM: KANBIS  CERT ANMAT: 59483  </t>
  </si>
  <si>
    <t>CANNABIDIOL 100 MG X 30 ML KANBIS ELEA /TRAZ  
59483</t>
  </si>
  <si>
    <t>ALEF</t>
  </si>
  <si>
    <t xml:space="preserve">CANNABIDIOL 100 MG X 35 ML CONVUPIDIOL ALEF/ TRAZ  
59304 </t>
  </si>
  <si>
    <t>KANBIS</t>
  </si>
  <si>
    <t>Certificado: 59483   Laboratorio: LABORATORIO ELEA PHOENIX S.A.  
 Marca comercial: KANBIS   Forma farmacéutica: SOLUCION ORAL 
(GOTAS)   Presentación: 1 FRASCO por 100 ML (EL 
ENVASE CONTIENE DOS JERINGAS REUTILIZABLES PARA ADMINISTRACI¿N ORAL DE 5 
ML Y UN ADAPTADOR PARA EL FRASCO)   Genérico: 
CANNABIDIOL 10 G / 100 ML</t>
  </si>
  <si>
    <t xml:space="preserve">CERT 59304 CONVUPIDIOL - CANNABIDIOL 100 MG/ML X 35 ML 
(formulación sin alcohol, sin azúcares, ni edulcorantes naturales o artificiales) 
ALEF   </t>
  </si>
  <si>
    <t>Renglón: 63, Código: 031020015.5, Descripción: CANNABIDIOL LIBRE DE THC 100 MG/ML SOLUCION ORAL  Presentación:  100 ml  Solicitado:  unidad</t>
  </si>
  <si>
    <t xml:space="preserve">Certificado: 59483   Laboratorio: LABORATORIO ELEA PHOENIX S.A.  
 Marca comercial: KANBIS   Forma farmacéutica: SOLUCION ORAL 
(GOTAS)   Presentación: 1 FRASCO por 30 ML (EL 
ENVASE CONTIENE DOS JERINGAS REUTILIZABLES PARA ADMINISTRACI¿N ORAL DE 5 
ML Y UN ADAPTADOR PARA EL FRASCO)   Genérico: 
CANNABIDIOL 10 G / 100 ML </t>
  </si>
  <si>
    <t>Kanbis -Cannabidiol 100 mg/ml -Solución oral (gotas)  Presentación 1 
FRASCO por 100 ML (EL ENVASE CONTIENE DOS JERINGAS REUTILIZABLES 
PARA ADMINISTRACION ORAL DE 5 ML Y UN ADAPTADOR PARA 
EL FRASCO)  Certificado 59483</t>
  </si>
  <si>
    <t xml:space="preserve">CERT 59483 KANBIS 10 G/100 ML SOL ORAL FCO X 
100 ML ELEA   </t>
  </si>
  <si>
    <t>CANNABIDIOL 100 MG X 100 ML KANBIS ELEA /TRAZ  
 59483</t>
  </si>
  <si>
    <t xml:space="preserve">CANNABIDIOL 100 MG X 70 ML CONVUPIDIOL ALEF/ TRAZ  
59304 </t>
  </si>
  <si>
    <t xml:space="preserve">CERT 59304 CONVUPIDIOL - CANNABIDIOL 100 MG/ML X 70 ML 
(formulación sin alcohol, sin azúcares, ni edulcorantes naturales o artificiales) 
ALEF   </t>
  </si>
  <si>
    <t>Renglón: 64, Código: 031060001.1, Descripción: CARBAMAZEPINA AL 2%  Presentación:  JARABE  Solicitado:  FRASCO</t>
  </si>
  <si>
    <t>https://ar.kairosweb.com/precio/producto-tegretol-4260/</t>
  </si>
  <si>
    <t xml:space="preserve">NOMBRE COM: TEGRETOL  CERT ANMAT: 23735  </t>
  </si>
  <si>
    <t xml:space="preserve">TEGRETOL JBE NOVARTIS </t>
  </si>
  <si>
    <t xml:space="preserve">CERT 23735-  FCO X 100 ML - PRODUCTO CON 
DECLARACION DE BIOEQUIVALENCIA </t>
  </si>
  <si>
    <t xml:space="preserve">CERT 23735 TEGRETOL JARABE ENV X 100 ML NOVARTIS  
 </t>
  </si>
  <si>
    <t>CARBAMAZEPINA JBE X 100 ML TEGRETOL NOVARTIS T/A   
23.735</t>
  </si>
  <si>
    <t>CERT. 23735  ENVASES X 1 FRASCO (JARABE) X 100 
ML.</t>
  </si>
  <si>
    <t>TEGRETOL</t>
  </si>
  <si>
    <t xml:space="preserve">CARBAMAZEPINA X 100 ML JBE NOVARTIS TEGRETOL C: 23735 [1] 
 </t>
  </si>
  <si>
    <t>Renglón: 65, Código: 031060001.2, Descripción: CARBAMAZEPINA 200MG  Presentación:  COMPRIMIDO</t>
  </si>
  <si>
    <t>https://ar.kairosweb.com/precio/producto-conformal-1023/</t>
  </si>
  <si>
    <t xml:space="preserve">CARBAMAZEPINA COMP 200 MG IVAX (H-15-1005)/ T/A EMV  44.707 
</t>
  </si>
  <si>
    <t>CERT 44707</t>
  </si>
  <si>
    <t>CERT 42.900</t>
  </si>
  <si>
    <t>CARBAMAZEPINA DENVER FARMA</t>
  </si>
  <si>
    <t xml:space="preserve">Certificado: 42900   Laboratorio: DENVER FARMA S A  
 Marca comercial: CARBAMAZEPINA DENVER FARMA   Forma farmacéutica: 
COMPRIMIDO RANURADO  Presentación: BLISTER por 1000 UNIDADES   
Genérico: CARBAMAZEPINA 200 MG </t>
  </si>
  <si>
    <t xml:space="preserve">CONFORMAL TEVA </t>
  </si>
  <si>
    <t xml:space="preserve">CERT 44707- PRESENTACION CAJA X 60 COMP - PRODUCTO CON 
DECLARACION DE BIOEQUIVALENCIA </t>
  </si>
  <si>
    <t xml:space="preserve">CERT 42900 CARBAMAZEPINA DENVER FARMA  200 MG COMPRIMIDO DENVER 
FARMA  </t>
  </si>
  <si>
    <t xml:space="preserve">NOMBRE COM: CARBAMAZEPINA DENVER FARMA  CERT ANMAT: 42900  
</t>
  </si>
  <si>
    <t xml:space="preserve"> CARBAMAZEPINA 200MG    TEVA   PRES 
MIN 1005   PM 44707   NO FRACC 
 </t>
  </si>
  <si>
    <t xml:space="preserve">CARBAMAZEPINA 200MG COMP - BLISTER X 10 COMP  CERTIFICADO: 
42900          
   </t>
  </si>
  <si>
    <t xml:space="preserve">NOMBRE COM: CONFORMAL 200  CERT ANMAT: 44707   
</t>
  </si>
  <si>
    <t xml:space="preserve">CERT 44707 CONFORMAL 200 MG COMP REC TEVA   
</t>
  </si>
  <si>
    <t>CARBAMAZEPINA DENVER FARMA 200 MG COMP - DENVER FARMA</t>
  </si>
  <si>
    <t xml:space="preserve">CERT 42900  (PRESENTACIÓN CAJA X 1000)  DENVER FARMA 
 </t>
  </si>
  <si>
    <t xml:space="preserve">CARBAMAZEPINA 200 MG ADMINISTRACIÓN ORAL  DENVER </t>
  </si>
  <si>
    <t>CARBAMAZEPINA DENVER</t>
  </si>
  <si>
    <t xml:space="preserve">CERT 42900- PRESENTACION HOSPITALARIA CAJA X 1000 COMP- PRODUCTO CON 
DECLARACION DE BIOEQUIVALENCIA </t>
  </si>
  <si>
    <t>CERT 42900</t>
  </si>
  <si>
    <t>CERT. ANMAT Nº  42900  - PRESENTACION / BLISTER 
- CAJA: X 1000  BIRANURADO</t>
  </si>
  <si>
    <t xml:space="preserve">CARBAMAZEPINA 200MG  COMPRIMIDO. MARCA DENVER. CERT 42900   
 </t>
  </si>
  <si>
    <t xml:space="preserve">Denver Farma </t>
  </si>
  <si>
    <t xml:space="preserve">LABORATORIO DENVER FARMA  CERTIFICADO ANMAT N°42900  </t>
  </si>
  <si>
    <t xml:space="preserve">CERT 42900 </t>
  </si>
  <si>
    <t>CARBAMAZEPINA FABRA</t>
  </si>
  <si>
    <t xml:space="preserve">CERT.39885  CAJAS X 500 UNID DE COMPRIMIDOS *SIN RANURAR* 
</t>
  </si>
  <si>
    <t>CERT. 42900  ENVASES X 1000 COMP.  BLISTER X 
10 COMP.</t>
  </si>
  <si>
    <t xml:space="preserve">CERT 39586 ACTINERVAL 200 MG COMPRIMIDO BAGÓ    
</t>
  </si>
  <si>
    <t xml:space="preserve">CARBAMAZEPINA 200 MG COMPR. DENVER FARMA CER.42900 [1000]   
</t>
  </si>
  <si>
    <t xml:space="preserve">ACTINERVAL  39586  </t>
  </si>
  <si>
    <t xml:space="preserve">NOMBRE COM: KANBIS  CERT ANMAT: 23735  </t>
  </si>
  <si>
    <t xml:space="preserve">ACTINERVAL BAGO </t>
  </si>
  <si>
    <t xml:space="preserve">CERT 39586   CAJA 60 COMP - PRODUCTO CON 
DECLARACION DE BIOEQUIVALENCIA </t>
  </si>
  <si>
    <t xml:space="preserve">CERT 23735 TEGRETOL 200 MG COMP NOVARTIS    
</t>
  </si>
  <si>
    <t>Renglón: 66, Código: 031060001.3, Descripción: CARBAMAZEPINA 400MG  Presentación:  COMPRIMIDO</t>
  </si>
  <si>
    <t>https://ar.kairosweb.com/precio/producto-tegretol-lc-4261/</t>
  </si>
  <si>
    <t xml:space="preserve">NOMBRE COM: TEGRETOL 400 LC  CERT ANMAT: 23735  
</t>
  </si>
  <si>
    <t xml:space="preserve">TEGRETOL 400 NOVARTIS </t>
  </si>
  <si>
    <t xml:space="preserve">CERT 23735- PRESENTACION CAJA X 60 COMP- PRODUCTO CON DECLARACION 
DE BIOEQUIVALENCIA </t>
  </si>
  <si>
    <t xml:space="preserve">CERT 23735 TEGRETOL 400 LC COMP REC LIB CONTR NOVARTIS 
  </t>
  </si>
  <si>
    <t xml:space="preserve">CARBAMAZEPINA 400 MG AP COMP NOVARTIS (H-60)   23735 
</t>
  </si>
  <si>
    <t>CERT. 23735  ENVASES X 60 COMP.  BLISTER X 
10 COMP.</t>
  </si>
  <si>
    <t xml:space="preserve">CARBAMAZEPINA 400 MG COMPR. TEGRETOL LC (NOVARTIS) C: 23.735 [60] 
// PRODUCTO INFRACCIONABLE  </t>
  </si>
  <si>
    <t>Renglón: 67, Código: 031131004.2, Descripción: CARBETOCIN  Presentación:  AMP. 100 MCG.  Solicitado:  AMPOLLA</t>
  </si>
  <si>
    <t>https://ar.kairosweb.com/precio/producto-carbetocin-ta-29203/</t>
  </si>
  <si>
    <t xml:space="preserve">CERT 57727 CARBETOCIN 100 MCG AMP DOMINGUEZ    
</t>
  </si>
  <si>
    <t>CARBETOCIN - DOMINGUEZ</t>
  </si>
  <si>
    <t>CARBETOCINA AMP X 1 ML (CARBETOCIN)     
       CERTIFICADO: 57727</t>
  </si>
  <si>
    <t>CARBETOCIN 100 MCG AMP X 1 ML - DOMINGUEZ</t>
  </si>
  <si>
    <t xml:space="preserve">CERT 57727  (PRESENTACIÓN POR UNIDAD)  </t>
  </si>
  <si>
    <t xml:space="preserve">CARBETOCIN DOMINGUEZ </t>
  </si>
  <si>
    <t>CERT 57727- PRESENTACION CAJA X 1</t>
  </si>
  <si>
    <t xml:space="preserve">CARBETOCIN  DOMINGUEZ </t>
  </si>
  <si>
    <t>LAETIS - BIOL</t>
  </si>
  <si>
    <t xml:space="preserve">CARBETOCINA AMP X 1 ML (LAETIS)  - CAJA X 
5 AMP  CERTIFICADO: 58675      
</t>
  </si>
  <si>
    <t>CERT 57727- CARBETOCIN</t>
  </si>
  <si>
    <t>DOMINGUEZ CARBETOCIN</t>
  </si>
  <si>
    <t xml:space="preserve">CARBETOCIN  AMP. 100 MCG.  AMPOLLA. MARCA DOMINGUEZ. CERT 
57727    </t>
  </si>
  <si>
    <t>dominguez</t>
  </si>
  <si>
    <t xml:space="preserve">CERT 57727 </t>
  </si>
  <si>
    <t xml:space="preserve">NOMBRE COM: LAETIS  CERT ANMAT: 58675  </t>
  </si>
  <si>
    <t xml:space="preserve">CERT 58675 LAETIS 100 MCG AMP X 1 ML BIOL 
  </t>
  </si>
  <si>
    <t>CERT 57727</t>
  </si>
  <si>
    <t xml:space="preserve">CERT. 58675  ENVASES X 5 AMP. X 100 MCG 
</t>
  </si>
  <si>
    <t>LAETIS BIOL</t>
  </si>
  <si>
    <t xml:space="preserve">CARBETOCINA 100 MCG AMP LAETIS BIOL C 58675 [5] // 
PRODUCTO INFRACCIONABLE  </t>
  </si>
  <si>
    <t>CERT 58675  TERMOESTABLE</t>
  </si>
  <si>
    <t>CARBETOCINA 1 ML X 1 AMP CARBETOCIN DOMINGUEZ TERMOESTABLE T/A 
  57727</t>
  </si>
  <si>
    <t xml:space="preserve">CARBETOCINA 1ML AMP LAETIS BIOL TERMOESTABLE  58675 </t>
  </si>
  <si>
    <t xml:space="preserve">DURATOCIN FERRING </t>
  </si>
  <si>
    <t xml:space="preserve">CERT 48679  CAJA X 5 AMP </t>
  </si>
  <si>
    <t>Renglón: 68, Código: 031213002.1, Descripción: CARBONATO DE LITIO 300 MG  Presentacion:  COMPRIMIDO  Solicitado:  UNIDAD</t>
  </si>
  <si>
    <t>https://www.alfabeta.net/precio/karlit-300.html</t>
  </si>
  <si>
    <t>CARBONATO DE LITIO COMP 300 MG BIOTENK (H-10-500) /PSIC  
 47.782</t>
  </si>
  <si>
    <t xml:space="preserve">CARBONATO DE LITIO COMP 300 MG ARISTON/PSIC (H-10-500)  33.566 
</t>
  </si>
  <si>
    <t>CERT. ANMAT Nº  47782  - PRESENTACION / BLISTER 
- CAJA: X 500  RANURADO</t>
  </si>
  <si>
    <t xml:space="preserve">CERT 47782 KARLIT 300 MG COMPRIMIDO  BIOTENK   
</t>
  </si>
  <si>
    <t>CERT 47.782</t>
  </si>
  <si>
    <t>CERT 47782</t>
  </si>
  <si>
    <t xml:space="preserve">LITIO CARBONATO 300MG COMP - BLISTER X 10 COMP  
CERTIFICADO: 47782         
</t>
  </si>
  <si>
    <t xml:space="preserve">CERT 47782 </t>
  </si>
  <si>
    <t>CERT 33.566</t>
  </si>
  <si>
    <t xml:space="preserve">CEGLUTION 300 ARISTON </t>
  </si>
  <si>
    <t xml:space="preserve">CERT 33566- PRESENTACION CAJA X 50 COMP </t>
  </si>
  <si>
    <t>CEGLUTION 300 MG COMP - ARISTON</t>
  </si>
  <si>
    <t xml:space="preserve">CERT 33566  (PRESENTACIÓN CAJA X 500 COMP) ARISTON  
</t>
  </si>
  <si>
    <t>CEGLUTION - ARISTON</t>
  </si>
  <si>
    <t xml:space="preserve">LITIO CARBONATO 300MG COMP - BLISTER X 10 COMP. RANURADOS 
         CERTIFICADO: 
33566  </t>
  </si>
  <si>
    <t xml:space="preserve">CERT 33566 CEGLUTION 300 MG COMP  ARISTON   
</t>
  </si>
  <si>
    <t>CERT 33566</t>
  </si>
  <si>
    <t xml:space="preserve">NOMBRE COM: CEGLUTION 300  CERT ANMAT: 33566   
</t>
  </si>
  <si>
    <t>CERT. 47782  ENVASES X 500 COMP.  BLISTER X 
10 COMP.</t>
  </si>
  <si>
    <t>ARISTON CEGLUTION 300</t>
  </si>
  <si>
    <t xml:space="preserve">CARBONATO DE LITIO 300 MG  COMPRIMIDO  UNIDAD. MARCA 
ARISTON. CERT 33566    </t>
  </si>
  <si>
    <t>CEGLUTION</t>
  </si>
  <si>
    <t xml:space="preserve">LITIO CARBONATO DE 300 MG COMPR. RAN. CEGLUTION CERT: 33.566 
[500]  </t>
  </si>
  <si>
    <t xml:space="preserve">CERT 33566 </t>
  </si>
  <si>
    <t>Renglón: 69, Código: 031031002.2, Descripción: CARTICAINA+L-ADRENALINA 4%  Presentación:  CARTUCHO  Solicitado:  UNIDAD</t>
  </si>
  <si>
    <t>SIDUS</t>
  </si>
  <si>
    <t xml:space="preserve">NOMBRE COM: ANESCART FORTE  CERT ANMAT: 38923   
</t>
  </si>
  <si>
    <t>https://www.alfabeta.net/precio/carticaps.html</t>
  </si>
  <si>
    <t>CERT 38923 cartucho</t>
  </si>
  <si>
    <t>CARTICAINA CLORHIDRATO 4% C/E X 100 CARPULES ANESCART FORTE SIDUS 
  38.923</t>
  </si>
  <si>
    <t xml:space="preserve">CERT 38923 ANESCART FORTE SOL INY CARTUCHO X 1.8 ML 
SIDUS   </t>
  </si>
  <si>
    <t>ANESCART FORTE</t>
  </si>
  <si>
    <t xml:space="preserve">CARTICAINA 4% + ADRENALINA CARPULES ANESCART FORTE C:38923 [100]  
</t>
  </si>
  <si>
    <t>BERNABO</t>
  </si>
  <si>
    <t xml:space="preserve">CERT 38923 TOTALCAINA SOL.INYECTABLE CARTUCHO BERNABO   </t>
  </si>
  <si>
    <t xml:space="preserve">ANESCART DE SIDUS </t>
  </si>
  <si>
    <t xml:space="preserve">CERT 38923 </t>
  </si>
  <si>
    <t>Renglón: 70, Código: 031102004.2, Descripción: CARVEDILOL 25 MG  Presentación:  COMPRIMIDO  Solicitado:  UNIDAD</t>
  </si>
  <si>
    <t>https://ar.kairosweb.com/precio/producto-hipoten-klonal-17430/</t>
  </si>
  <si>
    <t>CERT 52.138</t>
  </si>
  <si>
    <t xml:space="preserve">CERT 57456 </t>
  </si>
  <si>
    <t xml:space="preserve">CERT 52138 HIPOTEN 25 MG COMPRIMIDO RANURADO KLONAL   
</t>
  </si>
  <si>
    <t>HIPOTEN 25 MG COMP - KLONAL</t>
  </si>
  <si>
    <t xml:space="preserve">CERT 52138  (PRESENTACIÓN CAJA X 150 COMP)   
</t>
  </si>
  <si>
    <t>CERT. ANMAT Nº  52138  - PRESENTACION / BLISTER 
- CAJA: X 1000  RANURADO</t>
  </si>
  <si>
    <t>CERT 52138 RANURADO</t>
  </si>
  <si>
    <t>HIPOTEN - KLONAL</t>
  </si>
  <si>
    <t xml:space="preserve">CARVEDILOL 25MG COMP. RANURADO       
         CERTIFICADO: 
52138  </t>
  </si>
  <si>
    <t>KLONAL HIPOTEN</t>
  </si>
  <si>
    <t xml:space="preserve">CARVEDILOL 25 MG  COMPRIMIDO  UNIDAD. MARCA KLONAL- CERT 
52138    </t>
  </si>
  <si>
    <t xml:space="preserve">CERT 52138 </t>
  </si>
  <si>
    <t>CERT 53.777</t>
  </si>
  <si>
    <t xml:space="preserve">CARVEDILOL COMP 25 MG ROSPAW (H-10-1000)    57456 
</t>
  </si>
  <si>
    <t xml:space="preserve">CERT 59267 CARVEDILOL BIOTENK 25 MG COMPRIMIDO BIOTENK   
</t>
  </si>
  <si>
    <t>9</t>
  </si>
  <si>
    <t xml:space="preserve">CERT 50821 VERATEN 25 MG COMPRIMIDO ELEA    
</t>
  </si>
  <si>
    <t xml:space="preserve">CARVEDILOL  25 MG COMP. RANURADO  CERTIFICADO: 59267  
</t>
  </si>
  <si>
    <t>CARVEDILOL BIOTENK</t>
  </si>
  <si>
    <t xml:space="preserve">NOMBRE COM: CARVEDILOL BIOTENK  CERT ANMAT: 59267   
</t>
  </si>
  <si>
    <t xml:space="preserve">CERT 59.267 </t>
  </si>
  <si>
    <t>NOMBRE COM: VERATEN  CERT ANMAT: 50821</t>
  </si>
  <si>
    <t>CARVIPAW 25 MG COMP - ROSPAW</t>
  </si>
  <si>
    <t>CERT 57456  (PRESENTACIÓN CAJA X 1000)</t>
  </si>
  <si>
    <t xml:space="preserve">CERT 50538 CARVEDIL 25 MG COMPRIMIDO BAGÓ    
</t>
  </si>
  <si>
    <t xml:space="preserve">CERT 59267 </t>
  </si>
  <si>
    <t>CARVIPAW 25 ROSPAW</t>
  </si>
  <si>
    <t xml:space="preserve">CERT 57456- PRESENTACION CAJA X 1000 COMP RANURADO </t>
  </si>
  <si>
    <t>CERT 57456</t>
  </si>
  <si>
    <t xml:space="preserve">NOMBRE COM: CARVIPAW  CERT ANMAT: 57456  </t>
  </si>
  <si>
    <t xml:space="preserve">CERT 51731 ENTARSOL 25 MG COMPRIMIDO MICROSULES    
</t>
  </si>
  <si>
    <t>CERT. 59267  ENVASES X 700 COMP.   BLISTER 
X 14 COMP.</t>
  </si>
  <si>
    <t xml:space="preserve">NOMBRE COM: ENTARSOL  CERT ANMAT: 51731  </t>
  </si>
  <si>
    <t xml:space="preserve">CERT 51731 </t>
  </si>
  <si>
    <t xml:space="preserve">CARVEDILOL 25 MG COMP CARVEDIL (BAGO)  C 50538 [28] 
 </t>
  </si>
  <si>
    <t xml:space="preserve">CERT 51332 DUO BLOC 25MG COMP NO RANURADO  LAFEDAR 
</t>
  </si>
  <si>
    <t xml:space="preserve">CERT 53777 CARDIONORM 25 MG COMPRIMIDO DENVER FARMA   
 </t>
  </si>
  <si>
    <t xml:space="preserve">NOMBRE COM: DUO BLOC  CERT ANMAT: 51332   
</t>
  </si>
  <si>
    <t xml:space="preserve">CARDIONORM </t>
  </si>
  <si>
    <t>Certificado: 53777   Laboratorio: DENVER FARMA S A  
 Marca comercial: CARDIONORM   Forma farmacéutica: COMPRIMIDO  
 Presentación: BLISTER por 28 UNIDADES   Genérico: CARVEDILOL 
25 MG</t>
  </si>
  <si>
    <t xml:space="preserve">CARVEDILOL 25MG COMP RANURADO  CERTIFICADO: 51332    
       </t>
  </si>
  <si>
    <t>CARDIONORM 25 MG COMP - DENVER FARMA</t>
  </si>
  <si>
    <t xml:space="preserve">CERT 53777  (PRESENTACIÓN CAJA 28)  </t>
  </si>
  <si>
    <t xml:space="preserve">CARVEDILOL 25 MG ADMINISTRACIÓN ORAL  CARDIONORM  DENVER  
</t>
  </si>
  <si>
    <t>LABORATORIO DENVER FARMA  CERTIFICADO ANMAT N° 53777</t>
  </si>
  <si>
    <t xml:space="preserve">NOMBRE COM: CARDIONORM  CERT ANMAT: 53777  </t>
  </si>
  <si>
    <t xml:space="preserve">CERT 57456 CARVIPAW 25 MG COMPRIMIDO ROSPAW </t>
  </si>
  <si>
    <t>CERT 53777</t>
  </si>
  <si>
    <t>CARVEDILOL 25 MG COMP.- CERT. 51332 - MARCA: LAFEDAR</t>
  </si>
  <si>
    <t xml:space="preserve">NOMBRE COM: ISOBLOC  CERT ANMAT: 42605  </t>
  </si>
  <si>
    <t xml:space="preserve">CERT 41643 FILTEN 25MG COMP RANURADOS  GADOR   
</t>
  </si>
  <si>
    <t>Renglón: 71, Código: 031102004.3, Descripción: CARVEDILOL 6.25MG COMP.  Presentación:  UNIDAD</t>
  </si>
  <si>
    <t xml:space="preserve">CERT 52138 HIPOTEN 6,25 MG COMPRIMIDO RANURADO    
</t>
  </si>
  <si>
    <t>HIPOTEN 6,25 MG COMP - KLONAL</t>
  </si>
  <si>
    <t>CERT. ANMAT Nº 52138   - PRESENTACION / BLISTER 
- CAJA: X 30  RANURADO</t>
  </si>
  <si>
    <t xml:space="preserve">CARVEDILOL  6,25MG COMP. RANURADO  CERTIFICADO: 52138   
 </t>
  </si>
  <si>
    <t xml:space="preserve">CARVEDILOL 6.25MG COMP.  UNIDAD. MARCA KLONAL. CERT 52138  
  </t>
  </si>
  <si>
    <t xml:space="preserve">CERT 59267 CARVEDILOL BIOTENK 6,25 MG COMPRIMIDO    
</t>
  </si>
  <si>
    <t xml:space="preserve">CARVEDILOL  6,25MG COMP. RANURADO  CERTIFICADO: 59267   
</t>
  </si>
  <si>
    <t xml:space="preserve">CARVEDILOL COMP 6.25 MG BIOTENK (H-14-700)   59267  
</t>
  </si>
  <si>
    <t>CERT 54.745</t>
  </si>
  <si>
    <t xml:space="preserve">CERT 50821 VERATEN 6,25 MG COMPRIMIDO   </t>
  </si>
  <si>
    <t xml:space="preserve">CERT 50538 CARVEDIL 6,25 MG COMPRIMIDO   </t>
  </si>
  <si>
    <t xml:space="preserve">CERT 51332 DUO BLOC 6,25 COMP -NO RANURADO   
 </t>
  </si>
  <si>
    <t xml:space="preserve">NOMBRE COM: VERATEN  CERT ANMAT: 50821  </t>
  </si>
  <si>
    <t xml:space="preserve">CARVEDILOL  6,25MG COMP. RANURADO  CERTIFICADO: 51332   
</t>
  </si>
  <si>
    <t>CARVIPAW 6,25 MG COMP - ROSPAW</t>
  </si>
  <si>
    <t xml:space="preserve">CERT 57456  (PRESENTACIÓN CAJA X 1000)  </t>
  </si>
  <si>
    <t>CERT. 59267  ENVASES X 700 COMP.  BLISTER X 
14 COMP.</t>
  </si>
  <si>
    <t>CARVIPAW 6.25 MG ROSPAW</t>
  </si>
  <si>
    <t xml:space="preserve">CERT 51731 ENTARSOL 6,25 MG COMPRIMIDO   </t>
  </si>
  <si>
    <t xml:space="preserve">CARVEDILOL 6.25 MG COMP BIOTENK C 59267 [700]   
</t>
  </si>
  <si>
    <t>LABORATORIO DENVER FARMA  CERT. ANMAT N°53777</t>
  </si>
  <si>
    <t xml:space="preserve">DENVER FARMA </t>
  </si>
  <si>
    <t xml:space="preserve">CERT 53777 CARDIONORM 6,25 MG COMPRIMIDO   </t>
  </si>
  <si>
    <t>Certificado: 53777   Laboratorio: DENVER FARMA S A  
 Marca comercial: CARDIONORM   Forma farmacéutica: COMPRIMIDO  
 Presentación: BLISTER por 28 UNIDADES   Genérico: CARVEDILOL 
6.25 MG</t>
  </si>
  <si>
    <t>CARDIONORM 6,25 MG COMP - DENVER FARMA</t>
  </si>
  <si>
    <t xml:space="preserve">CERT 53777 (PRESENTACIÓN CAJA 28)  </t>
  </si>
  <si>
    <t xml:space="preserve">CARVEDILOL 6,25 MG ADMINISTRACIÓN ORAL  CARDIONORM   DENVER 
</t>
  </si>
  <si>
    <t xml:space="preserve">CERT 57456 CARVIPAW 6,25 MG COMPRIMIDO   </t>
  </si>
  <si>
    <t xml:space="preserve">CERT 53777 </t>
  </si>
  <si>
    <t xml:space="preserve">CERT 41643 FILTEN 6,25MG COMP RANUR   </t>
  </si>
  <si>
    <t>Renglón: 72, Código: 031073004.1, Descripción: CEFALEXINA  Presentación:  500 MG / 5 ML  Solicitado:  FRASCO X 90ML</t>
  </si>
  <si>
    <t>https://ar.kairosweb.com/precio/producto-sanibiotic-18224/</t>
  </si>
  <si>
    <t xml:space="preserve">NOMBRE COM: FABOTOP  CERT ANMAT: 52942  </t>
  </si>
  <si>
    <t xml:space="preserve">CERT 49927 SANIBIOTIC 500MG/5ML FRASCO X 90ML - VTO 05/25 
  </t>
  </si>
  <si>
    <t xml:space="preserve">SANIBIOTIC 500 MG / 5 ML FCO X  90 
ML - LEPETIT </t>
  </si>
  <si>
    <t xml:space="preserve">CERT 49927  (PRESENTACIÓN POR UNIDAD)   </t>
  </si>
  <si>
    <t>SANIBIOTIC 500 X 90 ML AUSTRAL</t>
  </si>
  <si>
    <t>CERT 49927- PRESENTACIO CAJA X 90 ML VTO OFRECIDO INICIALMENTE 
05/2025</t>
  </si>
  <si>
    <t>CERT 49927  VTO 09-25</t>
  </si>
  <si>
    <t>CERT 43.298</t>
  </si>
  <si>
    <t>LE PETIT</t>
  </si>
  <si>
    <t xml:space="preserve">CERT 49927  X 90 ML   VENCIMIENTO 10/2025 
</t>
  </si>
  <si>
    <t xml:space="preserve">CERT 43298 VELEXINA PVO P/SUSP ORAL FRASCO X 90 ML 
  </t>
  </si>
  <si>
    <t>VELEXINA 500 MG - KLONAL</t>
  </si>
  <si>
    <t xml:space="preserve">CERT 43298 -  SUSP ORAL FCO X 90 ML 
- (PRESENTACIÓN POR UNIDAD)  </t>
  </si>
  <si>
    <t>CEFALEXINA SUSP 500 MG X 90 ML KLONAL (H-1-96)  
  43.298</t>
  </si>
  <si>
    <t xml:space="preserve">CEFALEXINA SUSP 500 MG X 90 ML ** SAVANT VITARUM 
(H-1-20)   52942 </t>
  </si>
  <si>
    <t>CERT. ANMAT Nº  43298  - PRESENTACION / BLISTER 
- CAJA: X 1</t>
  </si>
  <si>
    <t>CERT 43298</t>
  </si>
  <si>
    <t>VALEXINA - KLONAL</t>
  </si>
  <si>
    <t>CEFALEXINA   500MG SUSP X 90 ML   
   CERTIFICADO: 43298</t>
  </si>
  <si>
    <t>KLONAL VELEXINA</t>
  </si>
  <si>
    <t xml:space="preserve">CEFALEXINA  500 MG / 5 ML  FRASCO X 
90ML. MARCA KLONAL. CERT 43298    </t>
  </si>
  <si>
    <t>SANIBIOTIC - LEPETIT</t>
  </si>
  <si>
    <t xml:space="preserve">CEFALEXINA   500MG SUSP X 90 ML   
   CERTIFICADO: 49927  </t>
  </si>
  <si>
    <t>CERT 37.111</t>
  </si>
  <si>
    <t>CEFALEXINA FABRA</t>
  </si>
  <si>
    <t>CERT. 38840  CAJAS X 100 FCOS</t>
  </si>
  <si>
    <t xml:space="preserve">CERT 37111 CEFALEXINA RICHET FORTE FRASCO X 90 ML  
 </t>
  </si>
  <si>
    <t xml:space="preserve">NOMBRE COM: CEFALEXINA RICHET FORTE  CERT ANMAT: 37111  
</t>
  </si>
  <si>
    <t xml:space="preserve">CERT 37111 </t>
  </si>
  <si>
    <t xml:space="preserve">CEFALEXINA  500 MG X 90 ML SAVANT C 52942 
[20]  </t>
  </si>
  <si>
    <t>Renglón: 73, Código: 031073004.3, Descripción: CEFALEXINA  Presentación:  X 500 MG  Solicitado:  COMPRIMIDO</t>
  </si>
  <si>
    <t>CEFALEXINA COMP 500 MG SAVANT VITARUM (H-80)  52.942</t>
  </si>
  <si>
    <t>CERT ANMAT N. 49927 - SANIBIOTIC 500 MG</t>
  </si>
  <si>
    <t>CEFA 500 AUSTRAL</t>
  </si>
  <si>
    <t>CERT 44007- PRESENTACION CAJA X 100 COMP</t>
  </si>
  <si>
    <t xml:space="preserve">CEFALEXINA  500MG COMP - BLISTER X 10 COMP  
CERTIFICADO: 49927         
      </t>
  </si>
  <si>
    <t>CEFA 500 MG COMP  REC - AUSTRAL</t>
  </si>
  <si>
    <t xml:space="preserve">CERT 44007  (PRESENTACIÓN CAJA X 100 COMP)   
</t>
  </si>
  <si>
    <t>CERT 49927</t>
  </si>
  <si>
    <t xml:space="preserve">CERT 44007 CEFA 500MG COMP REC     
</t>
  </si>
  <si>
    <t xml:space="preserve">CERT </t>
  </si>
  <si>
    <t>CERT 44007</t>
  </si>
  <si>
    <t xml:space="preserve">CEFALEXINA 500 MG COMP. - CERT. 44007 - MARCA: LEPETTIT 
</t>
  </si>
  <si>
    <t xml:space="preserve">CERT 43298 VELEXINA 500 MG COMPRIMIDO RECUBIERTO    
</t>
  </si>
  <si>
    <t xml:space="preserve">CEFALEXINA  500MG COMP - BLISTER X 10 COMP  
CERTIFICADO: 43298         
     </t>
  </si>
  <si>
    <t>VELEXINA 500 MG COMP REC - KLONAL</t>
  </si>
  <si>
    <t xml:space="preserve">CERT 43298  (PRESENTACIÓN CAJA X 1000 COMP) KLONAL  
</t>
  </si>
  <si>
    <t>CERT. ANMAT Nº  43298  - PRESENTACION / BLISTER 
- CAJA: X 1000</t>
  </si>
  <si>
    <t xml:space="preserve">CEFALEXINA  X 500 MG  COMPRIMIDO. MARCA KLONAL. CERT 
43298    </t>
  </si>
  <si>
    <t xml:space="preserve">CERT 52942 BUTEFINA 500 MG COMPRIMIDO RECUBIERTO    
</t>
  </si>
  <si>
    <t xml:space="preserve">CEFALEXINA  500 MG COMP LEPETIT C 44007 [100]  
</t>
  </si>
  <si>
    <t xml:space="preserve">CERT 52942 </t>
  </si>
  <si>
    <t>CERT. 38840  CAJAS X 500 UNID</t>
  </si>
  <si>
    <t xml:space="preserve">CERT 55365 SINURIT 500 MG COMPRIMIDO RECUBIERTO    
</t>
  </si>
  <si>
    <t xml:space="preserve">NOMBRE COM: SINURIT  CERT ANMAT: 55365  </t>
  </si>
  <si>
    <t xml:space="preserve">NOMBRE COM: CEFALEXINA RICHET 500 MG  CERT ANMAT: 37111 
 </t>
  </si>
  <si>
    <t xml:space="preserve">CERT 33416 KEFORAL 500 MG COMPRIMIDO REC - VTO 11/2025 
  </t>
  </si>
  <si>
    <t xml:space="preserve">NOMBRE COM: KEFORAL  CERT ANMAT: 33416  </t>
  </si>
  <si>
    <t>CERT 37111</t>
  </si>
  <si>
    <t>Renglón: 74, Código: 031073022.1, Descripción: CEFAZOLINA  Presentación:  X 1 G  Solicitado:  FCO. AMPOLLA</t>
  </si>
  <si>
    <t>https://ar.kairosweb.com/precio/producto-cefazolina-kilab-30516/</t>
  </si>
  <si>
    <t xml:space="preserve">CEFAZOLINA F/A 1 GR KILAB (H-1-100)    42767 
</t>
  </si>
  <si>
    <t xml:space="preserve">CEFAZOLINA F/A 1 GR RICHET (H-100)  36.904 </t>
  </si>
  <si>
    <t>ZOLCEF   KLONAL</t>
  </si>
  <si>
    <t xml:space="preserve">CEFAZOLINA F/A 1 GR KLONAL (H-1-100)    CERT 
52.950  </t>
  </si>
  <si>
    <t>CERT 52.950</t>
  </si>
  <si>
    <t xml:space="preserve">CERT 52950 ZOLCEF 1 GR AMP   </t>
  </si>
  <si>
    <t>CERT. ANMAT Nº 52950   - PRESENTACION / BLISTER 
- CAJA: X 100</t>
  </si>
  <si>
    <t>CERT 52950</t>
  </si>
  <si>
    <t>CERT 42767</t>
  </si>
  <si>
    <t>ZOLCEF - KLONAL</t>
  </si>
  <si>
    <t xml:space="preserve">CEFAZOLINA 1000MG FA        
         CERTIFICADO: 
52950  </t>
  </si>
  <si>
    <t>CEFAZOLINA 1000MG FA        
         CERTIFICADO: 
52952</t>
  </si>
  <si>
    <t xml:space="preserve">CERT 52952 CEFAZOLINA DRAWER 1G FCO AMP POLVO   
 </t>
  </si>
  <si>
    <t>CERT 52952</t>
  </si>
  <si>
    <t>CEFAZOLINA FABRA</t>
  </si>
  <si>
    <t>CERT. 44634  CAJAS X 100</t>
  </si>
  <si>
    <t xml:space="preserve">CERT 52950 </t>
  </si>
  <si>
    <t xml:space="preserve">CEFAZOLINA RICHET  -CEFAZOLINA (COMO SAL SODICA) 1000 MG + 
AGUA PARA INYECCION 2 M  PRESENTACION 1 FRASCO AMPOLLA 
1 GR  Certificado 36904  </t>
  </si>
  <si>
    <t xml:space="preserve">CERT 52952 </t>
  </si>
  <si>
    <t xml:space="preserve">NOMBRE COM: CEFAZOLINA RICHET  CERT ANMAT: 36904   
</t>
  </si>
  <si>
    <t>CERT 36.904</t>
  </si>
  <si>
    <t xml:space="preserve">CERT 36904 CEFAZOLINA RICHET 1 G FCO AMP   
</t>
  </si>
  <si>
    <t xml:space="preserve">CEFAZOLINA  X 1 G  FCO. AMPOLLA. MARCA RICHET. 
CERT 36904    </t>
  </si>
  <si>
    <t xml:space="preserve">CEFAZOLINA 1 GR FCO. AMP. RICHET C: 36.904 [100]  
</t>
  </si>
  <si>
    <t xml:space="preserve">CEFAZOLINA 1000 MG FCO/AMP. - CERT. 52952 - MARCA: DRAWER 
</t>
  </si>
  <si>
    <t>MARCA RICHET CERTF. ANMAT 36904</t>
  </si>
  <si>
    <t>richet</t>
  </si>
  <si>
    <t xml:space="preserve">CERT 36904 </t>
  </si>
  <si>
    <t xml:space="preserve">CERT 34738 CEFALOMICINA 1000 MG FCO AMP    
</t>
  </si>
  <si>
    <t>Renglón: 75, Código: 031073006.2, Descripción: CEFEPIME  Presentación:  X 2 G  Solicitado:  FCO. AMPOLLA</t>
  </si>
  <si>
    <t>https://ar.kairosweb.com/precio/producto-cefepime-kilab-30514/</t>
  </si>
  <si>
    <t>MAGLIO</t>
  </si>
  <si>
    <t>CEFEPIME 2 GR F/A KILAB (H 1-25)  49526</t>
  </si>
  <si>
    <t xml:space="preserve">CEFEPIME 2 GR F/A CELTYC (H 1-25)  59468  
</t>
  </si>
  <si>
    <t>CERT 49526</t>
  </si>
  <si>
    <t xml:space="preserve">CEFEPIME 2000 MG FCO/AMP.- CERT. 52481  - MARCA: IBC 
</t>
  </si>
  <si>
    <t xml:space="preserve">CEFEPIME 2 GR CELTYC </t>
  </si>
  <si>
    <t xml:space="preserve">CERT 59468 PRESENTACION CAJA X 50 FCO AMP </t>
  </si>
  <si>
    <t>CEFEPIME 2000MG FA        
 CERTIFICADO: 59468</t>
  </si>
  <si>
    <t xml:space="preserve">CEFEPIME  X 2 G  FCO. AMPOLLA. MARCA CELTYC. 
CERT 59648    </t>
  </si>
  <si>
    <t xml:space="preserve">CERT 59468 CEFEPIME CELTYC FCO AMP X 2 G  
 </t>
  </si>
  <si>
    <t xml:space="preserve">NOMBRE COM: CEFEPIME CELTYC  CERT ANMAT: 59468   
</t>
  </si>
  <si>
    <t>CEFEPIME RICHET - CEFEPIME CLORHIDRATO 2 G   PRESENTACION 
1  y 25 FRASCOS AMPOLLA por 2 G  
CERTIFICADO 45693</t>
  </si>
  <si>
    <t xml:space="preserve">NOMBRE COM:  CEFEPIME RICHET  CERT ANMAT: 45693  
</t>
  </si>
  <si>
    <t>CERT 45.693</t>
  </si>
  <si>
    <t xml:space="preserve">CERT 45693 CEFEPIME RICHET FCO AMP X 2 G  
 </t>
  </si>
  <si>
    <t xml:space="preserve">CERT 45693 </t>
  </si>
  <si>
    <t>Renglón: 76, Código: 031073010.1, Descripción: CEFTAZIDIMA  Presentación:  X 1 G  Solicitado:  FCO. AMPOLLA</t>
  </si>
  <si>
    <t>https://ar.kairosweb.com/precio/producto-ceftazidima-norgreen-29810/</t>
  </si>
  <si>
    <t xml:space="preserve">Ceftazidima 1000mg Frasco Ampolla  PEDIR POR CAJA CERRADA - 
NO FRACCIONAMOS  Estéril, Apirogeno, Marca Norgreen  - Env. 
Convencional  Aprobado por el M.S. ANMAT - Certificado N° 
58847  Presentación: Caja x 100 Frasco Ampolla   
</t>
  </si>
  <si>
    <t>CEFTAZIDIMA F/A 1 GR KILAB (H-1-100)   40609</t>
  </si>
  <si>
    <t xml:space="preserve">CEFTAZIDIMA F/A 1 GR NORGREEN (H-1-100)   58847  
</t>
  </si>
  <si>
    <t>CEFTAZIDIMA 1.000 MG FCO/AMP.  - CERT. 59746 - MARCA: 
IBC</t>
  </si>
  <si>
    <t>CERT 42.036</t>
  </si>
  <si>
    <t xml:space="preserve">CERT42036 CEFTAZIDIMA KLONAL FCO AMP X 1 G   
</t>
  </si>
  <si>
    <t>CERT. ANMAT Nº  42036  - PRESENTACION / BLISTER 
- CAJA: X 100</t>
  </si>
  <si>
    <t>CERT 42036</t>
  </si>
  <si>
    <t xml:space="preserve">CEFTAZIDIMA 1000MG FA        
        CERTIFICADO: 42036 
 </t>
  </si>
  <si>
    <t>CEFTAZIDIMA FABRA</t>
  </si>
  <si>
    <t>CERT 43082  CAJAS X 100 UNID</t>
  </si>
  <si>
    <t xml:space="preserve">CERT 42036 </t>
  </si>
  <si>
    <t>CERT 40609</t>
  </si>
  <si>
    <t>CEFTAZIDIMA RICHET - CEFTAZIDIMA (COMO PENTAHIDRATO) 1 G  PRESENTACION 
1 FRASCO AMPOLLA por 1 G  CERTIFICADO 42541</t>
  </si>
  <si>
    <t xml:space="preserve">NOMBRE COMERCIAL: CEFTAZIDIMA RICHET  CERT ANMAT: 42541   
</t>
  </si>
  <si>
    <t>CERT 52.010</t>
  </si>
  <si>
    <t xml:space="preserve">CERT 42541 CEFTAZIDIMA RICHET FCO AMP X 1 G  
 </t>
  </si>
  <si>
    <t xml:space="preserve">CEFTAZIDIMA  X 1 G  FCO. AMPOLLA. MARCA RICHET. 
CERT 42541    </t>
  </si>
  <si>
    <t>CEFTAZIDIMA LARJAN 1000 MG FCO AMP - VEINFAR</t>
  </si>
  <si>
    <t xml:space="preserve">CERT 40680  (PRESENTACIÓN CAJA X 100)    
</t>
  </si>
  <si>
    <t xml:space="preserve">CEFTAZIDIMA 1 GR FCO. AMP. KLONAL C.42036 [100]   
</t>
  </si>
  <si>
    <t xml:space="preserve">CERT 40680 CEFTAZIDIMA LARJAN FCO AMP X 1 G  
 </t>
  </si>
  <si>
    <t>MARCA RICHET CERTF. ANMAT 442541</t>
  </si>
  <si>
    <t>CEFTAZIDIMA LARJAN</t>
  </si>
  <si>
    <t xml:space="preserve">CEFTAZIDIMA 1000MG FA        
        CERTIFICADO: 40680 
</t>
  </si>
  <si>
    <t xml:space="preserve">RICHET </t>
  </si>
  <si>
    <t xml:space="preserve">CERT 42541 </t>
  </si>
  <si>
    <t xml:space="preserve">CERT 40680 </t>
  </si>
  <si>
    <t>Renglón: 77, Código: 031073011.1, Descripción: CEFTRIAXONA 1 G I.V.  Presentación:  FCO.AMPOLLA  Solicitado:  UNIDAD</t>
  </si>
  <si>
    <t>CEFTRIAXONA F/A 1 GR KILAB (H-1-100)   41136</t>
  </si>
  <si>
    <t>https://ar.kairosweb.com/precio/producto-ceftriaz-5802/</t>
  </si>
  <si>
    <t xml:space="preserve">CEFTRIAXONA F/A 1 GR KLONAL (H-1-100)  42.802 </t>
  </si>
  <si>
    <t>CEFTRIAXONA FABRA</t>
  </si>
  <si>
    <t>CERT. 43796  CAJAS X 100 UNID</t>
  </si>
  <si>
    <t>CERT 42.802</t>
  </si>
  <si>
    <t xml:space="preserve">CERT 42802 CEFTRIAZ FCO AMP X 1 G   
</t>
  </si>
  <si>
    <t>CERT. ANMAT Nº  42802  - PRESENTACION / BLISTER 
- CAJA: X 100</t>
  </si>
  <si>
    <t xml:space="preserve">CEFTRIAXONA 1000MG FA (CEFTRIAZ)       
        CERTIFICADO: 42802 
 </t>
  </si>
  <si>
    <t>CERT 52299</t>
  </si>
  <si>
    <t xml:space="preserve">CERT 52299 CEFTRIAXONA DRAWER  FCO AMP X 1 G 
  </t>
  </si>
  <si>
    <t xml:space="preserve">CERT 42802 </t>
  </si>
  <si>
    <t xml:space="preserve">CEFTRIAXONA 1000MG FA   CERTIFICADO: 52299  </t>
  </si>
  <si>
    <t xml:space="preserve">Ceftriaxona 1 Gramo Frasco Ampolla  PEDIR POR CAJA CERRADA 
- NO FRACCIONAMOS  Estéril, Apirogeno, Marca Norgreen  - 
Env. Convencional  Aprobado por el M.S. ANMAT - Certificado 
N° 58167  Presentación: Caja x 100 Frasco Ampolla  
</t>
  </si>
  <si>
    <t>CEFTRIAXONA 1000 MG FCO/AMP.- CERT. 52357 - MARCA: IBC</t>
  </si>
  <si>
    <t xml:space="preserve">CERT 42633 </t>
  </si>
  <si>
    <t>CEFTRIAZ</t>
  </si>
  <si>
    <t xml:space="preserve">CEFTRIAXONA 1 GR FCO. AMP. KLONAL CEFTRIAZ C: 42.802 [100] 
 </t>
  </si>
  <si>
    <t>Renglón: 78, Código: 031040005.1, Descripción: CETIRIZINA 10 MG  Presentación:  COMPRIMIDOS  Solicitado:  UNIDAD</t>
  </si>
  <si>
    <t>https://ar.kairosweb.com/precio/producto-dexalergin-1258/</t>
  </si>
  <si>
    <t>CETIRIZINA 10 MG COMP DEXALERGIN C TEVA T/A   
44316</t>
  </si>
  <si>
    <t xml:space="preserve">CERT 45473 CETIZINE 10 MG COMPRIMIDO RECUBIERTO </t>
  </si>
  <si>
    <t>CETIZINE - LAZAR</t>
  </si>
  <si>
    <t xml:space="preserve">CETIRIZINA 10MG X 20 COMP (CETIZINE) - TROQUEL NULO  
CERTIFICADO: 45473         
 </t>
  </si>
  <si>
    <t xml:space="preserve">CETIRIZINA 10 MG  COMPRIMIDOS   MARCA: LAFEDAR  
 PRES. MIN. 10   PM 45249  NO 
FRACCIONABLE  </t>
  </si>
  <si>
    <t>ROUX OCEFA</t>
  </si>
  <si>
    <t xml:space="preserve">CERT 45249 CETRILER 10 MG COMPRIMIDO   </t>
  </si>
  <si>
    <t>CERT 45249</t>
  </si>
  <si>
    <t xml:space="preserve">CETRILER COMP ROUX OCEFA </t>
  </si>
  <si>
    <t xml:space="preserve">CERT 45249- PRESENTACION CAJA X 10 COMP </t>
  </si>
  <si>
    <t xml:space="preserve">NOMBRE COM: CETRILER  CERT ANMAT: 45249  </t>
  </si>
  <si>
    <t>CETRILER - LAFEDAR</t>
  </si>
  <si>
    <t xml:space="preserve">CETIRIZINA 10MG  COMP  ( CETRILER ) - ESTUCHE 
X 10 COMP ( TROQUEL NULO )  CERTIFICADO:  
45249          
</t>
  </si>
  <si>
    <t xml:space="preserve">CERT 45479 </t>
  </si>
  <si>
    <t>CETIZINE</t>
  </si>
  <si>
    <t xml:space="preserve">CETIRIZINA 10 MG COMP. CETIZINE (LAZAR) C:45473 [20]   
</t>
  </si>
  <si>
    <t xml:space="preserve">CERT 55462 ALERNIX 24 RAPIDA ACCION 10 MG CAPSULA BLANDA 
  </t>
  </si>
  <si>
    <t>ELEA (CAPS BL)</t>
  </si>
  <si>
    <t>NOMBRE COM: ALERNIX 24 RAPIDA ACCION  CERT ANMAT: 55462 
 CAPS BLANDAS</t>
  </si>
  <si>
    <t xml:space="preserve">CERT 39141 </t>
  </si>
  <si>
    <t xml:space="preserve">NOMBRE COM: </t>
  </si>
  <si>
    <t>ROUX OCEFA CETRILER</t>
  </si>
  <si>
    <t xml:space="preserve">CETIRIZINA 10 MG  COMPRIMIDOS  UNIDAD. MARCA ROUX OCEFA. 
CERT 45249    </t>
  </si>
  <si>
    <t>Renglón: 79, Código: 031040005.2, Descripción: CETIRIZINA 1%  Presentación:  GOTAS X 10 ML  Solicitado:  ENVASE</t>
  </si>
  <si>
    <t>https://ar.kairosweb.com/precio/producto-cetizine-14751/</t>
  </si>
  <si>
    <t xml:space="preserve">CERT 45473 CETIZINE SOL P/GOTAS FRASCO X 10 ML  
 </t>
  </si>
  <si>
    <t xml:space="preserve">CETIRIZINA GOTAS X 10 ML (CETIZINE)     
       CERTIFICADO: 45473  
</t>
  </si>
  <si>
    <t>CETIRIZINA 10 MG/ML GOTAS X 10ML CETRILER LAFEDAR   
45249</t>
  </si>
  <si>
    <t xml:space="preserve"> CETIRIZINA 1%   X 10 ML   
LAFEDAR   PRES MIN 100 ML    
PM 45249   NO FRACCIONABLE </t>
  </si>
  <si>
    <t xml:space="preserve">CERT 45249 CETRILER GOTAS FRASCO X 10 ML   
 </t>
  </si>
  <si>
    <t xml:space="preserve">CETRILER GTS </t>
  </si>
  <si>
    <t xml:space="preserve">CERT 45249- PRESENTACION GTS X 10 ML </t>
  </si>
  <si>
    <t xml:space="preserve">CETIRIZINA 1%  GOTAS X 10 ML  ENVASE. MARCA 
ROUX OCEFA. CERT 45249    </t>
  </si>
  <si>
    <t xml:space="preserve">CETIRIZINA GOTAS X 10 ML (CETRILER)     
   CERTIFICADO: 45249      
        </t>
  </si>
  <si>
    <t xml:space="preserve">CETIRIZINA X 10 ML GTS. CETIZINE C: 45473 [1]  
</t>
  </si>
  <si>
    <t>CERT 39141</t>
  </si>
  <si>
    <t>Renglón: 80, Código: 031160002.1, Descripción: CICLOPENTOLATO  Presentación:  1%  GOTAS  Solicitado:  FRASCO</t>
  </si>
  <si>
    <t>https://ar.kairosweb.com/precio/producto-ciclopentolato-poen-1--893/</t>
  </si>
  <si>
    <t xml:space="preserve">CICLOPENTOLATO POEN </t>
  </si>
  <si>
    <t xml:space="preserve">CERT 22848  FCO X 5 ML GTS </t>
  </si>
  <si>
    <t>POEN</t>
  </si>
  <si>
    <t xml:space="preserve">CERT 22848 CICLOPENTOLATO POEN SOL OFT FRASCO X 5 ML 
  </t>
  </si>
  <si>
    <t xml:space="preserve">NOMBRE COM: CICLOPENTOLATO POEN  CERT ANMAT: 22848   
</t>
  </si>
  <si>
    <t>CERT 22848</t>
  </si>
  <si>
    <t xml:space="preserve">GOTAS OFT. CICLOPENTOLATO 1% 5 ML POEN C: 22848 [1] 
 </t>
  </si>
  <si>
    <t>Renglón: 81, Código: 031200009.1, Descripción: CILOSTAZOL  Presentación:  x 100MG  Solicitado:  COMPRIMIDO</t>
  </si>
  <si>
    <t>https://ar.kairosweb.com/precio/producto-cilospaw-27399/</t>
  </si>
  <si>
    <t xml:space="preserve">NOMBRE COM: CILOSPAW  CERT ANMAT: 58690  </t>
  </si>
  <si>
    <t>CERT. ANMAT Nº 58690   - PRESENTACION / BLISTER 
- CAJA: X 500  RANURADO</t>
  </si>
  <si>
    <t>CERT 58690</t>
  </si>
  <si>
    <t xml:space="preserve">CILOSPAW ROSPAW </t>
  </si>
  <si>
    <t>CERT 58690- PRESENTACION HOSPITALARIA X 1000 COMP RANURADO</t>
  </si>
  <si>
    <t>ROSPAW CILOSPAW</t>
  </si>
  <si>
    <t xml:space="preserve">CILOSTAZOL  x 100MG  COMPRIMIDO. MARCA ROSPAW. CERT  
58690    </t>
  </si>
  <si>
    <t xml:space="preserve">CERT 51315 CILOSTAL 100 MG COMPRIMIDO </t>
  </si>
  <si>
    <t>CERT 50803</t>
  </si>
  <si>
    <t>CILOSTAZOL COMP 100 MG ROSPAW (H-10-1000)   58690</t>
  </si>
  <si>
    <t>IVAX - ELEA</t>
  </si>
  <si>
    <t xml:space="preserve">NOMBRE COM: TRASTOCIR  CERT ANMAT: 48757  </t>
  </si>
  <si>
    <t>FRANCELAB</t>
  </si>
  <si>
    <t xml:space="preserve">NOMBRE COM: NOVAMAS  CERT ANMAT: 56929  </t>
  </si>
  <si>
    <t>CERT 57.163</t>
  </si>
  <si>
    <t xml:space="preserve">CERT 57163 CILOSTAZOL RICHET 100 MG COMPRIMIDO    
</t>
  </si>
  <si>
    <t xml:space="preserve">NOMBRE COM: CILOSTAZOL RICHET  CERT ANMAT: 57163   
</t>
  </si>
  <si>
    <t xml:space="preserve">CILOSTAZOL 100 MG COMP CILOSPAW (ROSPAW) C: 58690 [1000]  
</t>
  </si>
  <si>
    <t xml:space="preserve">CERT 58690 CILOSPAW 100 MG COMPRIMIDO     
</t>
  </si>
  <si>
    <t>CERT 52.669</t>
  </si>
  <si>
    <t xml:space="preserve">CERT 52669 DENCILOX 100 MG COMPRIMIDO     
</t>
  </si>
  <si>
    <t>DENCILOX</t>
  </si>
  <si>
    <t>Certificado: 52669   Laboratorio: DENVER FARMA S A  
 Marca comercial: DENCILOX   Forma farmacéutica: COMPRIMIDO  
 Presentación: BLISTER por 30 UNIDADES   Genérico: CILOSTAZOL 
100 MG</t>
  </si>
  <si>
    <t>LABORATORIO DENVER FARMA  CERT. ANMAT N° 52669</t>
  </si>
  <si>
    <t>DENCILOX 100 MG COMP - DENVER FARMA</t>
  </si>
  <si>
    <t xml:space="preserve">CERT 52669  (PRESENTACIÓN CAJA X 30)    
</t>
  </si>
  <si>
    <t xml:space="preserve">CILOSTAZOL 100 MG ADMINISTRACIÓN ORAL  DENCILOX  DENVER  
</t>
  </si>
  <si>
    <t xml:space="preserve">NOMBRE COMERCIAL: DENCILOX  CERT ANMAT: 52669  </t>
  </si>
  <si>
    <t>CERT 52667</t>
  </si>
  <si>
    <t xml:space="preserve">CERT50994 ZOLPLAT 100 MG COMPRIMIDO   </t>
  </si>
  <si>
    <t xml:space="preserve">NOMBRE COM: ACLUSIN  CERT ANMAT: 54605  </t>
  </si>
  <si>
    <t xml:space="preserve">CERT 54605 ACLUSIN 100 MG COMPRIMIDO </t>
  </si>
  <si>
    <t>Renglón: 82, Código: 031075001.1, Descripción: CIPROFLOXACINA  Presentación:  X 200 MG  Solicitado:  FCO. AMPOLLA</t>
  </si>
  <si>
    <t>https://ar.kairosweb.com/precio/producto-solucion-inyectable-ciprofloxacina-0,2--28216/</t>
  </si>
  <si>
    <t>JAYOR</t>
  </si>
  <si>
    <t xml:space="preserve">CIPROFLOXACINA  X 200 MG  FCO. AMPOLLA. MARCA JAYOR. 
CERT 58647. ENVASE FLEXIBLE, AUTOCOLAPSABLE, DOBLE PUERTO    
</t>
  </si>
  <si>
    <t xml:space="preserve">Ciprofloxacina 200mg Sachet Semirrigido Sistema Cerrado con dos sitios de 
inserción x 100ml  PEDIR POR CAJA CERRADA - NO 
FRACCIONAMOS  Estéril, Apirogeno, Marca Norgreen  - Env. Convencional 
 Aprobado por el M.S. ANMAT - Certificado N° 49457 
 Presentación: Caja x 50 Sachet  </t>
  </si>
  <si>
    <t>UGAL</t>
  </si>
  <si>
    <t xml:space="preserve">CERT 57880 CIPROFLOXACINA UGAL 200 MG / 100 ML BOLSA 
X 100 ML   </t>
  </si>
  <si>
    <t xml:space="preserve"> CIPROFLOXACINA UGAL 200 MG - UGAL</t>
  </si>
  <si>
    <t xml:space="preserve">CERT 57880 - SACHET X 100 ML (PRESENTACIÓN CAJA X 
50)   </t>
  </si>
  <si>
    <t xml:space="preserve">CERT 58647 SOLUCIÓN CIPROFLOXACINA JAYOR  200 MG / 100 
ML BOLSA X 100 ML   </t>
  </si>
  <si>
    <t>ULTRA (RIGECIN)</t>
  </si>
  <si>
    <t xml:space="preserve">NOMBRE COM: CIPROFLOXACINA UPL  CERT ANMAT: 59135   
</t>
  </si>
  <si>
    <t>ULTRA PHARMA</t>
  </si>
  <si>
    <t xml:space="preserve">CIPROFLOXACINA SACHET 200 MG ULTRA PHARMA (H-1-60)   59135 
</t>
  </si>
  <si>
    <t xml:space="preserve">CIPROFLOXACINA SACHET 200 MG JAYOR (H-1-60-4200)  58647 </t>
  </si>
  <si>
    <t xml:space="preserve">NOMBRE COM: CIPROFLOXACINA HLB  CERT ANMAT: 56961   
</t>
  </si>
  <si>
    <t xml:space="preserve">CIPROFLOXACINA 200MG SACHET X 100 ML     
      CAJA X 50 SACHET 
 CERTIFICADO: 57880  </t>
  </si>
  <si>
    <t>CERT 56961</t>
  </si>
  <si>
    <t>CIRIAX  ROEMMERS</t>
  </si>
  <si>
    <t xml:space="preserve">CERT 38640  CAJA X 5 AMP </t>
  </si>
  <si>
    <t>ULTRA FARMA</t>
  </si>
  <si>
    <t>CERT 59135</t>
  </si>
  <si>
    <t>CIPROFLOXACINA 200 MG 100 ML SACHET. -CERT. 59135 - MARCA: 
ULTRA PHARMA</t>
  </si>
  <si>
    <t xml:space="preserve">CIPROFLOXACINA 200 MG X 100 ML SACHET SIST CERRADO NORGREEN 
C 49457 [50]  </t>
  </si>
  <si>
    <t>RIVERO</t>
  </si>
  <si>
    <t xml:space="preserve">NOMBRE COM: CIPROFLOXACINA 200 SOLUFLEX  CERT ANMAT: 40914  
</t>
  </si>
  <si>
    <t>Renglón: 83, Código: 031075001.3, Descripción: CIPROFLOXACINA  Presentación:  X 500 MG  Solicitado:  COMPRIMIDO</t>
  </si>
  <si>
    <t>https://ar.kairosweb.com/precio/producto-ciprofloxacina-duncan-6205/</t>
  </si>
  <si>
    <t>CERT 42179</t>
  </si>
  <si>
    <t>CIPROFLOXACINA COMP 500 MG SAVANT (H-90)   43.562</t>
  </si>
  <si>
    <t>CERT 42.179</t>
  </si>
  <si>
    <t>CIPROFLOXACINA DUNCAN 500 MG COMP REC - DUNCAN</t>
  </si>
  <si>
    <t>CERT 42179  (PRESENTACIÓN CAJA X 1000)</t>
  </si>
  <si>
    <t xml:space="preserve">CIPROFLOXACINA 500MG COMP  - BLISTER X 10 COMP  
CERTIFICADO: 42179         
</t>
  </si>
  <si>
    <t>CERT ANMAT N. 42179 - CIPROFLOXACINA DUNCAN - CJA X 
1000 UNID</t>
  </si>
  <si>
    <t xml:space="preserve">CIPROFLOXACINA  X 500 MG  COMPRIMIDO. MARCA DUNCAN. CERT 
42179    </t>
  </si>
  <si>
    <t>CERT 45.724</t>
  </si>
  <si>
    <t xml:space="preserve">CIPROFLOXACINA DUNCAN </t>
  </si>
  <si>
    <t>CERT 42179- PRESENTACION CAJA X 1000</t>
  </si>
  <si>
    <t xml:space="preserve">CERT 45724 CIRFLOX G 500 MG COMPRIMIDO RECUBIERTO   
</t>
  </si>
  <si>
    <t xml:space="preserve">CERT 42179 CIPROFLOXACINA DUNCAN 500 MG COMPRIMIDO RECUBIERTO   
</t>
  </si>
  <si>
    <t>CERT. ANMAT Nº 45724   - PRESENTACION / BLISTER 
- CAJA: X 1000</t>
  </si>
  <si>
    <t xml:space="preserve">CERT 42631 CIPROTENK 500 MG COMPRIMIDO  </t>
  </si>
  <si>
    <t xml:space="preserve">CIPROFLOXACINA 500MG COMP - BLISTER X 10 COMP  CERTIFICADO: 
45724          
</t>
  </si>
  <si>
    <t>CIPROFLOXACINA 500 MG COMP.- CERT. 42179 - MARCA: DUNCAN</t>
  </si>
  <si>
    <t xml:space="preserve">CERT 45724 </t>
  </si>
  <si>
    <t>CERT 42631</t>
  </si>
  <si>
    <t>CERT 42.631</t>
  </si>
  <si>
    <t xml:space="preserve">CIPROFLOXACINA 500 MG COMP. DUNCAN C 42179 [1000]   
</t>
  </si>
  <si>
    <t xml:space="preserve">CERT 40755 MICROSULF 500 MG COMPRIMIDO RECUBIERTO    
</t>
  </si>
  <si>
    <t xml:space="preserve">MICROSULF - MICROSULES </t>
  </si>
  <si>
    <t>CERT 40755 CAJA X 10</t>
  </si>
  <si>
    <t xml:space="preserve">NOMBRE COMERCIAL: MICROSULF  CERT ANMAT: 40755  </t>
  </si>
  <si>
    <t xml:space="preserve">CERT 50375 CIPROFLOXACINA VANNIER 500 MG COMPRIMIDO RECUBIERTO   
</t>
  </si>
  <si>
    <t xml:space="preserve"> CIPROFLOXACINA Presentación: X 500 MG Solicitado: COMPRIMIDO MARCA  
VANNIER  PRESENTACION   500   PM  
50375  ENVASE NO FRANCCIONABLE  OBSERVACION    
 </t>
  </si>
  <si>
    <t>CERT ANMAT N. 50375 - CJA X 500 COMPR</t>
  </si>
  <si>
    <t>CIPROFLOXACINA 500 MG</t>
  </si>
  <si>
    <t>N° Certificado: 50375   Laboratorio: LABORATORIO VANNIER S.A.  
 Nombre Comercial: CIPROFLOXACINA VANNIER   Forma Farmacéutica: COMPRIMIDO 
RECUBIERTO   Presentación: BLISTER por 500 UNIDADES   
Genérico: CIPROFLOXACINA 500 MG</t>
  </si>
  <si>
    <t>CIPROFLOXACINA VANNIER 500 MG COMP REC - VANNIER</t>
  </si>
  <si>
    <t xml:space="preserve">CERT 50375 (PRESENTACIÓN CAJA X 500)  </t>
  </si>
  <si>
    <t xml:space="preserve">NOMBRE COM: CIPROFLOXACINA VANNIER  CERT ANMAT: 50375   
</t>
  </si>
  <si>
    <t>CERT. 50375  ENVASES X 500 COMP.  BLISTER X 
10 COMP.</t>
  </si>
  <si>
    <t xml:space="preserve">CERT 41755 REXNER 500 MG COMPRIMIDO RECUBIERTO    
</t>
  </si>
  <si>
    <t>Renglón: 84, Código: 031133010.1, Descripción: CIPROTERONA  Presentación:  50 MG  Solicitado:  COMPRIMIDO</t>
  </si>
  <si>
    <t xml:space="preserve">CERT 53548 ASOTERON 50 MG COMPRIMIDO   </t>
  </si>
  <si>
    <t>Renglón: 85, Código: 031074002.1, Descripción: CLARITROMICINA  Presentación:  X 500 MG  Solicitado:  FCO. AMPOLLA</t>
  </si>
  <si>
    <t>https://ar.kairosweb.com/precio/producto-claritromicina-richet-10063/</t>
  </si>
  <si>
    <t xml:space="preserve">CERT 47266 CLARITROMICINA RICHET FCO AMP X 500 MG  
  </t>
  </si>
  <si>
    <t>CLARITROMICINA 500 MG 10 ML FCO/AMP. LIOF.- CERT. 53399 - 
MARCA: IBC</t>
  </si>
  <si>
    <t xml:space="preserve">NOMBRE COM: CLARITROMICINA RICHET  CERT ANMAT: 47266   
</t>
  </si>
  <si>
    <t>CLARITROMICINA F/A 500 MG RICHET (H-1-50)   47.266</t>
  </si>
  <si>
    <t xml:space="preserve">CLARITROMICINA F/A 500 MG NORTHIA (H-1-25)  45350 </t>
  </si>
  <si>
    <t>CERT 47266</t>
  </si>
  <si>
    <t xml:space="preserve">CLARITROMICINA 500 MG E.V. FCO. AMP. RICHET C: 47.266 [50] 
 </t>
  </si>
  <si>
    <t>MARCA RICHET CERTF. ANMAT 47266</t>
  </si>
  <si>
    <t xml:space="preserve">CERT 47266 </t>
  </si>
  <si>
    <t>Renglón: 86, Código: 031074002.4, Descripción: CLARITROMICINA  Presentación:  250 MG / 5 ML  Solicitado:  FRASCO</t>
  </si>
  <si>
    <t>https://ar.kairosweb.com/precio/producto-soferax-18780/</t>
  </si>
  <si>
    <t xml:space="preserve">NOMBRE COM: SOFERAX  CERT ANMAT: 53521  </t>
  </si>
  <si>
    <t>CLARITROMICINA SUSP 250 MG X 60 ML SAVANT VITARUM (H-1-12) 
   53521</t>
  </si>
  <si>
    <t>CERT 53521  SAVANT VITARUN 250X60</t>
  </si>
  <si>
    <t>CERT. ANMAT Nº  50297  - PRESENTACION / BLISTER 
- CAJA: X 50</t>
  </si>
  <si>
    <t xml:space="preserve">CERT 50297 CORIXA 250 MG SUSPENSION X 60 ML  
 </t>
  </si>
  <si>
    <t>CERT: 50297</t>
  </si>
  <si>
    <t>CORIXA - BIOTENK</t>
  </si>
  <si>
    <t>CLARITROMICINA SUSP 250MG X 60 ML     
         CERTIFICADO: 
50297</t>
  </si>
  <si>
    <t xml:space="preserve">NOMBRE COM: CORIXA  CERT ANMAT: 50297  </t>
  </si>
  <si>
    <t>CORIXA 250 BIOTENK</t>
  </si>
  <si>
    <t xml:space="preserve">CERT 50297  FCO X 60 ML </t>
  </si>
  <si>
    <t>CERT 50.297</t>
  </si>
  <si>
    <t>SOFERAX</t>
  </si>
  <si>
    <t xml:space="preserve">CLARITROMICINA 250 MG SUSP. X 60 ML SOFERAX SAVANT C 
53521 [1]  </t>
  </si>
  <si>
    <t xml:space="preserve">CERT 50297 </t>
  </si>
  <si>
    <t xml:space="preserve">CERT 45814 AEROXINA 250MG SUSP FCO X 60ML   
</t>
  </si>
  <si>
    <t>CERT. 50297  ENVASES X 50 FRASCOS X 250 MG 
X 60 ML.</t>
  </si>
  <si>
    <t xml:space="preserve">NOMBRE COM: AEROXINA  CERT ANMAT: 45814  </t>
  </si>
  <si>
    <t xml:space="preserve">NOMBRE COMERCIAL: ISET  CERT ANMAT: 47533  </t>
  </si>
  <si>
    <t xml:space="preserve">CERT 48698 CLARIMAX 250 MG JBE X 60 ML  
MONTPELLIER  </t>
  </si>
  <si>
    <t>Renglón: 87, Código: 031074002.5, Descripción: CLARITROMICINA  Presentación:  X 500 MG  Solicitado:  COMPRIMIDO</t>
  </si>
  <si>
    <t>https://ar.kairosweb.com/precio/producto-claritromicina-vannier-27544/</t>
  </si>
  <si>
    <t>CLARITROMICINA 500 MG.</t>
  </si>
  <si>
    <t>N° Certificado: 53871   Laboratorio: LABORATORIO VANNIER S.A.  
 Nombre Comercial: CLARITROMICINA VANNIER   Forma Farmacéutica: COMPRIMIDO 
RECUBIERTO  Presentación:  BLISTER por 504 UNIDADES   
Genérico: CLARITROMICINA 500 MG</t>
  </si>
  <si>
    <t xml:space="preserve">VANNIER </t>
  </si>
  <si>
    <t xml:space="preserve">CERT 53871 CLARITROMICINA VANNIER  500 MG COMPRIMIDO   
</t>
  </si>
  <si>
    <t>CERT. ANMAT Nº 53871   - PRESENTACION / BLISTER 
- CAJA: X 504</t>
  </si>
  <si>
    <t xml:space="preserve">CLARITROMICINA 500 VANNIER </t>
  </si>
  <si>
    <t>CERT 53871- PRESENTACION CAJA X 504 COMP</t>
  </si>
  <si>
    <t>CERT 50.753</t>
  </si>
  <si>
    <t>VA</t>
  </si>
  <si>
    <t xml:space="preserve"> CLARITROMICINA  X 500 MG   VANNIER  
 PRES MIN 504   PM 53871  NO 
FRACC  </t>
  </si>
  <si>
    <t>CLARITROMICINA COMP 500 MG VANNIER (H-8-504)  53871</t>
  </si>
  <si>
    <t>CLARITROMICINA VANNIER 500 MG COMP REC - VANNIER</t>
  </si>
  <si>
    <t xml:space="preserve">CERT 53871  (PRESENTACIÓN CAJA X 504)    
</t>
  </si>
  <si>
    <t>CERT ANMAT N. 53871 - CJA X 504 COMPR</t>
  </si>
  <si>
    <t>CERT 53871</t>
  </si>
  <si>
    <t xml:space="preserve">CERT 50753 CLARICINA 500MG COMP    </t>
  </si>
  <si>
    <t xml:space="preserve">NOMBRE COMERCIAL: CLARITROMICINA VANNIER  CERT ANMAT: 53871   
</t>
  </si>
  <si>
    <t>LAFEDAR CLARICINA</t>
  </si>
  <si>
    <t xml:space="preserve">CLARITROMICINA  X 500 MG  COMPRIMIDO. MARCA LAFEDAR. CERT 
50753    </t>
  </si>
  <si>
    <t xml:space="preserve">NOMBRE COM: CLARICINA  CERT ANMAT: 50753  </t>
  </si>
  <si>
    <t xml:space="preserve">CLARITROMICINA 500MG COMP- BLISTER X 8 COMP   CERTIFICADO: 
50753          
</t>
  </si>
  <si>
    <t>CLARITROMICINA 500 MG COMP..- CERT. 53871 - MARCA: VANNIER</t>
  </si>
  <si>
    <t xml:space="preserve">CERT 53871 </t>
  </si>
  <si>
    <t xml:space="preserve">CERT 50297 CORIXA 500 MG COMP     
</t>
  </si>
  <si>
    <t>CERT 48.621</t>
  </si>
  <si>
    <t>CERT 50297</t>
  </si>
  <si>
    <t xml:space="preserve">CLARITROMICINA 500MG COMP- BLISTER X 8 COMP  CERTIFICADO: 50297 
 </t>
  </si>
  <si>
    <t xml:space="preserve">CERT 48621 KLONACID 500 MG COMP  </t>
  </si>
  <si>
    <t xml:space="preserve">CERT 45814 AEROXINA 500 MG COMPRIMIDO RECUBIERTO  </t>
  </si>
  <si>
    <t>KLONACID - KLONAL</t>
  </si>
  <si>
    <t xml:space="preserve">CLARITROMICINA 500MG COMP- BLISTER X 8 COMP  CERTIFICADO: 48621 
</t>
  </si>
  <si>
    <t xml:space="preserve">CERT 45252 FINASEPT 500 MG COMPRIMIDO RECUBIERTO </t>
  </si>
  <si>
    <t xml:space="preserve">CERT 52297 </t>
  </si>
  <si>
    <t>CERT 48621</t>
  </si>
  <si>
    <t>CERT. 50297  ENVASES X 512 COMP.  ENVASES X 
8 COMP.</t>
  </si>
  <si>
    <t>CERT 45252</t>
  </si>
  <si>
    <t xml:space="preserve">CLARITROMICINA 500 MG COMPR. RAN. VANNIER C 53871 [504]  
</t>
  </si>
  <si>
    <t xml:space="preserve">NOMBRE COM: FINASEPT  CERT ANMAT: 45252  </t>
  </si>
  <si>
    <t xml:space="preserve">NOMBRE COM: ISET  CERT ANMAT: 47533  </t>
  </si>
  <si>
    <t xml:space="preserve">CERT 48698 CLARIMAX 500 MG COMP REC    
</t>
  </si>
  <si>
    <t>Renglón: 88, Código: 031077001.1, Descripción: CLINDAMICINA 300 MG  Presentación:  CAPS/COMP.  Solicitado:  UNIDAD</t>
  </si>
  <si>
    <t>https://ar.kairosweb.com/precio/producto-clindalaf-12083/</t>
  </si>
  <si>
    <t xml:space="preserve">LAFEADR </t>
  </si>
  <si>
    <t>cert 50241</t>
  </si>
  <si>
    <t>CERT 50241</t>
  </si>
  <si>
    <t xml:space="preserve">CERT 44352 MIDILINA 300MG CAPS   </t>
  </si>
  <si>
    <t>CERT 44.491</t>
  </si>
  <si>
    <t>CLINDALAF 300 LAFEDAR</t>
  </si>
  <si>
    <t>CERT 50241- PRESENTACION CAJA X 1000 CAPS</t>
  </si>
  <si>
    <t>CLINDALAF - LAFEDAR</t>
  </si>
  <si>
    <t xml:space="preserve">CLINDAMICINA 300MG CAPS  - BLISTER X 8 CAPS  
CERTIFICADO: 50241         
  </t>
  </si>
  <si>
    <t xml:space="preserve">NOMBRE COM: CLINDALAF  CERT ANMAT: 50241  </t>
  </si>
  <si>
    <t xml:space="preserve">CERT 44491 CLINDAMICINA RICHET 300 MG CAPSULA DURA   
</t>
  </si>
  <si>
    <t>CLINDAMICINA CAPS 300 MG DUNCAN (H-8-504)   50422</t>
  </si>
  <si>
    <t xml:space="preserve">CLINDAMICINA CAPS. 300 MG RICHET (H-8-320)  44.491 </t>
  </si>
  <si>
    <t xml:space="preserve">CLINDAMICINA 300 MG  CAPS/COMP.  UNIDAD. MARCA RICHET. CERT 
44491    </t>
  </si>
  <si>
    <t xml:space="preserve">NOMBRE COM: CLINDAMICINA RICHET  CERT ANMAT: 44491   
</t>
  </si>
  <si>
    <t>CERT 50422</t>
  </si>
  <si>
    <t>MARCA RICHET CERTF. ANMAT 44491</t>
  </si>
  <si>
    <t xml:space="preserve">CLINDAMICINA 300MG CAPS  - BLISTER X 8 COMP  
CERTIFICADO: 50422         
 </t>
  </si>
  <si>
    <t xml:space="preserve">CERT 44491 </t>
  </si>
  <si>
    <t xml:space="preserve">CLINDAMICINA 300 MG CAPS DUNCAN C 50422 PUBLIC x EN 
BLISTER [504]  </t>
  </si>
  <si>
    <t xml:space="preserve">NOMBRE COM: RESBIOTIC  CERT ANMAT: 58514  </t>
  </si>
  <si>
    <t xml:space="preserve">CERT 59492 MICROBION 300MG CAPS   </t>
  </si>
  <si>
    <t xml:space="preserve">CERT 45163 DALACIN C 300 MG CAPSULA DURA   
</t>
  </si>
  <si>
    <t>Renglón: 89, Código: 031077001.2, Descripción: CLINDAMICINA 600 MG  Presentación:  FCO.AMPOLLA  Solicitado:  UNIDAD</t>
  </si>
  <si>
    <t>CERT 52234</t>
  </si>
  <si>
    <t>CLINDAMICINA 600MG AMP X 4 ML     
   CERTIFICADO: 52234</t>
  </si>
  <si>
    <t xml:space="preserve">CERT 52234 </t>
  </si>
  <si>
    <t xml:space="preserve">CERT 52234 CLINDAMICINA DRAWER 600MG AMP 4ML  </t>
  </si>
  <si>
    <t>CLINDAMICINA AMP 600 MG DUNCAN ( H-100)    
50.422</t>
  </si>
  <si>
    <t xml:space="preserve">CLINDAMICINA AMP 600 MG GOBBI (H-50)   40.335  
</t>
  </si>
  <si>
    <t>CERT 43.852</t>
  </si>
  <si>
    <t xml:space="preserve">CERT 43852 CLINDAMICINA KLONAL AMP X 4 ML   
</t>
  </si>
  <si>
    <t>CERT. ANMAT Nº  43852  - PRESENTACION / BLISTER 
- CAJA: X 100</t>
  </si>
  <si>
    <t>CERT 43852</t>
  </si>
  <si>
    <t>CLINDAMICINA 600MG AMP X 4 ML     
   CERTIFICADO: 43852</t>
  </si>
  <si>
    <t xml:space="preserve">CLINDAMICINA 600 MG AMP. DRAWER C: 52234 [100]   
</t>
  </si>
  <si>
    <t xml:space="preserve">CLINDAMICINA LARJAN 600 MG AMP X 4 ML - VEINFAR 
</t>
  </si>
  <si>
    <t xml:space="preserve">CERT 46383  (PRESENTACIÓN CAJA X 100)  </t>
  </si>
  <si>
    <t xml:space="preserve">CLINDAMICINA LARJAN </t>
  </si>
  <si>
    <t xml:space="preserve">CERT 46020- PRESENTACION CAJA X 100 AMP </t>
  </si>
  <si>
    <t xml:space="preserve">CERT 46020 CLINDAMICINA LARJAN AMP X 4ML    
</t>
  </si>
  <si>
    <t>CLINDAMICINA 600 MG 4 ML AMP.- CERT. 46020 - MARCA: 
LARJAN</t>
  </si>
  <si>
    <t>CERT 46020</t>
  </si>
  <si>
    <t>Renglón: 90, Código: 031060018.2, Descripción: CLOBAZAM 10 MG COMP  Presentación:  UNIDAD</t>
  </si>
  <si>
    <t>https://ar.kairosweb.com/precio/producto-karidium-2374/</t>
  </si>
  <si>
    <t xml:space="preserve">CERT 35092 KARIDIUM 10 MG COMPRIMIDO   </t>
  </si>
  <si>
    <t xml:space="preserve">NOMBRE COM: ELEA  CERT ANMAT: 35092  </t>
  </si>
  <si>
    <t>CERT 35092</t>
  </si>
  <si>
    <t xml:space="preserve"> CLOBAZAM 10 MG COMP Presentación: UNIDAD MARCA  LAFEDAR 
 PRESENTACION   60   PM  52994 
 ENVASE NO FRANCCIONABLE  OBSERVACION     
</t>
  </si>
  <si>
    <t>CLOBAZAM 10 MG COMP BAZAM LAFEDAR T/A / PSIC  
 52994</t>
  </si>
  <si>
    <t xml:space="preserve">CLOBAZAM 10 MG COMP KARIDIUM ELEA T/A / PSIC  
35092 </t>
  </si>
  <si>
    <t>CERT 52994</t>
  </si>
  <si>
    <t xml:space="preserve">CERT 52994 BAZAM 10MG COMP    </t>
  </si>
  <si>
    <t>BAZAM 10 MG COMP LAFEDAR</t>
  </si>
  <si>
    <t>CERT 52994- PRESENTACION CAJA X 60</t>
  </si>
  <si>
    <t xml:space="preserve">NOMBRE COM: BAZAM  CERT ANMAT: 52994  </t>
  </si>
  <si>
    <t>LAFEDAR BAZAM</t>
  </si>
  <si>
    <t xml:space="preserve">CLOBAZAM 10 MG COMP  UNIDAD. MARCA LAFEDAR. CERT 52994 
   </t>
  </si>
  <si>
    <t>BAZAM - LAFEDAR</t>
  </si>
  <si>
    <t xml:space="preserve">CLOBAZAM 10MG COMP  - ESTUCHE X 60 COMP TROQUEL 
NULO  DISPONIBILIDAD DE STOCK A FINES DE FEBRERO 2025 
 CERTIFICADO: 52994        
</t>
  </si>
  <si>
    <t xml:space="preserve">CLOBAZAM 10 MG COMP BAZAM LAFEDAR C 52994 [60] // 
PRODUCTO INFRACCIONABLE  </t>
  </si>
  <si>
    <t xml:space="preserve">CLOBAZAM 10 MG COMP. - CERT. 52994 - MARCA: LAFEDAR 
</t>
  </si>
  <si>
    <t>Renglón: 91, Código: 031078006.2, Descripción: CLOBETASOL CREMA  Presentacion:  X 30 G  Solicitado:  ENVASE</t>
  </si>
  <si>
    <t>https://www.alfabeta.net/precio/klomadex.html</t>
  </si>
  <si>
    <t xml:space="preserve">NOMBRE COMERCIAL: KLOMADEX  CERT ANMAT: 54935  </t>
  </si>
  <si>
    <t>CLOBETASOL X 30 GR CREMA KLOMADEX BIOSINTEX  54935</t>
  </si>
  <si>
    <t>CERT 54935</t>
  </si>
  <si>
    <t>CERT 43898</t>
  </si>
  <si>
    <t xml:space="preserve">NOMBRE COMERCIAL: PERFRACORT  CERT ANMAT: 52566  </t>
  </si>
  <si>
    <t>CERT 52566</t>
  </si>
  <si>
    <t xml:space="preserve">CERT 43898 SALAC CREMA POMO X 30 G   
</t>
  </si>
  <si>
    <t xml:space="preserve">CERT 56193 SALVICUTAN CREMA POMO X 30 G   
</t>
  </si>
  <si>
    <t>CERT 50525  X 30 GRS</t>
  </si>
  <si>
    <t xml:space="preserve">CLOBETASOL CREMA X 30 GR PERFRACORT (FORTBENTON) C:52566 [1]  
</t>
  </si>
  <si>
    <t xml:space="preserve">CERT 38855 CLOBESOL CREMA POMO X 30 G   
</t>
  </si>
  <si>
    <t xml:space="preserve">DERMADEX CREMA GLAXO </t>
  </si>
  <si>
    <t xml:space="preserve">CERT 35316- POMO X 30 GR </t>
  </si>
  <si>
    <t>NOMBRE COMERCIAL:  DERMADEX  CERT ANMAT: 35316</t>
  </si>
  <si>
    <t>Renglón: 92, Código: 031060007.1, Descripción: CLONAZEPAN  Presentación:  X 0,5 MG  Solicitado:  COMPRIMIDO</t>
  </si>
  <si>
    <t xml:space="preserve"> CLONAZEPAN Presentación: X 0,5 MG Solicitado: COMPRIMIDO MARCA  
VENT3  PRESENTACION   500   PM  
52066  ENVASE NO FRANCCIONABLE  OBSERVACION    
 </t>
  </si>
  <si>
    <t xml:space="preserve">CERT 59716 CLONAZEPAM VENT3 0,5MG COMP RANURADO  </t>
  </si>
  <si>
    <t xml:space="preserve">CERT 55410 </t>
  </si>
  <si>
    <t>CLONAZEPAM VENT 3 0,5 MG COMP - VENT 3</t>
  </si>
  <si>
    <t xml:space="preserve">CERT 59716    (PRESENTACIÓN CAJA X 500 COMP) 
ES RANURADO  </t>
  </si>
  <si>
    <t>CERT 59716</t>
  </si>
  <si>
    <t xml:space="preserve">CLONAZEPAM VENT3  59716  </t>
  </si>
  <si>
    <t>CLONAZEPAM COMP 0.5 MG ROSPAW/PSIC (H-15-1500) - COMPRIMIDO BIRRANURADO  
55410</t>
  </si>
  <si>
    <t>CERT 55410</t>
  </si>
  <si>
    <t xml:space="preserve">CERT 48667 CLONER 0,5 MG COMPRIMIDO   </t>
  </si>
  <si>
    <t>CERT. ANMAT Nº  48667  - PRESENTACION / BLISTER 
- CAJA: X 1000  RANURADO</t>
  </si>
  <si>
    <t xml:space="preserve">CLONAZEPAN VANNIER </t>
  </si>
  <si>
    <t xml:space="preserve">CERT 48667- COMP RANURADO - PRESENTACION CAJA X 1000 COMP 
</t>
  </si>
  <si>
    <t>CERT ANMAT N.  48667 - CJA X 1000 COMPR 
- CLONER 0.5</t>
  </si>
  <si>
    <t>CLONER 0,5 comp.</t>
  </si>
  <si>
    <t>N° Certificado: 48667   Laboratorio: LABORATORIO VANNIER S.A.  
 Nombre Comercial: CLONER  Forma Farmacéutica:  COMPRIMIDO  
 Presentación: BLISTER por 1000 UNIDADES   Genérico:  
CLONAZEPAM 0.5 MG</t>
  </si>
  <si>
    <t>CLONER 0,5 MG COMP - VANNIER</t>
  </si>
  <si>
    <t xml:space="preserve">CERT 48667 (PRESENTACIÓN CAJA X 1000) ES RANURADO   
</t>
  </si>
  <si>
    <t>CERT 48667</t>
  </si>
  <si>
    <t>FELANOR</t>
  </si>
  <si>
    <t xml:space="preserve">CLONAZEPAM 0,5 MG COMP FELANOR QUIMICA LUAR C 51368 [500] 
 </t>
  </si>
  <si>
    <t>CERT. 48867  ENVASES X 1000 COMP.  BLISTER X 
10 COMP.</t>
  </si>
  <si>
    <t>VANNIER CLONER</t>
  </si>
  <si>
    <t xml:space="preserve">CLONAZEPAN  X 0,5 MG  COMPRIMIDO. MARCA VANNIER. CERT 
48667. COMPRIMIDO BIRRANURADO    </t>
  </si>
  <si>
    <t xml:space="preserve">NOMBRE COMERCIAL: FELANOR  CERT ANMAT: 51368  NO RANURADO 
</t>
  </si>
  <si>
    <t xml:space="preserve">CERT 48667 </t>
  </si>
  <si>
    <t>CLONAZEPAM ROSPAW 0,5 MG COMP - ROSPAW</t>
  </si>
  <si>
    <t xml:space="preserve">CERT 55410  (PRESENTACIÓN CAJA X 1500) </t>
  </si>
  <si>
    <t xml:space="preserve">CERT 48627 NEURYL 0.50 MG COMPRIMIDOS  BIRRANURADOS   
</t>
  </si>
  <si>
    <t xml:space="preserve">CERT 55410 CLONAZEPAM ROSPAW 0.5 MG COMPRIMIDO    
</t>
  </si>
  <si>
    <t>CHOBET (RANURADO)</t>
  </si>
  <si>
    <t xml:space="preserve">NOMBRE COMERCIAL: LEPTIC CHOBET  CERT ANMAT: 51588  RANURADO 
</t>
  </si>
  <si>
    <t xml:space="preserve">CERT 51588 LEPTIC CHOBET 0,5 MG COMPRIMIDO    
</t>
  </si>
  <si>
    <t>CHOBET</t>
  </si>
  <si>
    <t>CERT 51588</t>
  </si>
  <si>
    <t xml:space="preserve">CERT 46311 DIOCAM 0,5MG COMP    </t>
  </si>
  <si>
    <t>Renglón: 93, Código: 031060007.2, Descripción: CLONAZEPAN  Presentación:  X 2 MG  Solicitado:  COMPRIMIDO</t>
  </si>
  <si>
    <t xml:space="preserve"> CLONAZEPAN  X 2 MG   COMPRIMIDO VENT3 
  PRES MIN 500  PM 52066   
NO FRACCIONABLE  </t>
  </si>
  <si>
    <t xml:space="preserve">CERT 59716 CLONAZEPAM VENT3 2MG COMP RANURADO    
</t>
  </si>
  <si>
    <t xml:space="preserve">ROSPAW </t>
  </si>
  <si>
    <t>CERT55410</t>
  </si>
  <si>
    <t xml:space="preserve">CLONAZEPAM COMP 2 MG ROSPAW/PSIC (H-15-1500) COMPRIMIDO BIRRANURADO  55.410 
</t>
  </si>
  <si>
    <t>CLONAZEPAM VENT 3 2 MG COMP - VENT 3</t>
  </si>
  <si>
    <t xml:space="preserve">CERT 59716  (PRESENTACIÓN CAJA X 500 COMP) ES RANURADO 
  </t>
  </si>
  <si>
    <t xml:space="preserve">CLONAZEPAM 2 MG COMP FELANOR QUIMICA LUAR C 51368 [500] 
 </t>
  </si>
  <si>
    <t>CERT. ANMAT Nº  48667  - PRESENTACION / BLISTER 
- CAJA: X 1005  TRIRANURADO</t>
  </si>
  <si>
    <t xml:space="preserve">CERT 48667 CLONER 2 MG COMPRIMIDO  </t>
  </si>
  <si>
    <t xml:space="preserve">CLONER VANNIER </t>
  </si>
  <si>
    <t xml:space="preserve">CERT 48667- PRESENTACION CAJA X 1005 COMP  BIRRANURADOS  
</t>
  </si>
  <si>
    <t>CERT ANMAT N. 48667 - CJA X 1005 COMPR - 
CLONER 2</t>
  </si>
  <si>
    <t>CLONER 2 comp.</t>
  </si>
  <si>
    <t>N° Certificado: 48667   Laboratorio: LABORATORIO VANNIER S.A.  
 Nombre Comercial: CLONER   Forma Farmacéutica: COMPRIMIDO  
 Presentación: BLISTER por 500 UNIDADES   Genérico: CLONAZEPAM 
2 MG</t>
  </si>
  <si>
    <t>CLONER 2 MG COMP - VANNIER</t>
  </si>
  <si>
    <t xml:space="preserve">CERT 48667 (PRESENTACIÓN CAJA X 1005) ES RANURADO   
</t>
  </si>
  <si>
    <t xml:space="preserve">CERT 48667 comprimido ranurado </t>
  </si>
  <si>
    <t>CLONAZEPAM ROSPAW 2 MG COMP - ROSPAW</t>
  </si>
  <si>
    <t xml:space="preserve">CERT 55410  (PRESENTACIÓN CAJA X 1500)    
</t>
  </si>
  <si>
    <t>CERT. 48867  ENVASES X 1005 COMP.  BLISTER X 
15 COMP.</t>
  </si>
  <si>
    <t xml:space="preserve">CLONAZEPAN  X 2 MG  COMPRIMIDO. MARCA ROSPAW. CERT 
55410. COMPRIMIDO BIRRANURADO    </t>
  </si>
  <si>
    <t xml:space="preserve">CERT 48667  </t>
  </si>
  <si>
    <t>CERT: 55035 comprimido birranurado</t>
  </si>
  <si>
    <t xml:space="preserve">CERT 51588 LEPTIC CHOBET 2 MG COMPRIMIDO    
</t>
  </si>
  <si>
    <t xml:space="preserve">CERT 55410 CLONAZEPAM ROSPAW 2 MG COMPRIMIDO    
</t>
  </si>
  <si>
    <t xml:space="preserve">NOMBRE COM: LEPTIC CHOBET  CERT ANMAT: 51588   
</t>
  </si>
  <si>
    <t xml:space="preserve">CERT 51588 </t>
  </si>
  <si>
    <t xml:space="preserve">CERT 48627 NEURYL 2 MG COMPRIMIDOS TRIRRANURADOS    
</t>
  </si>
  <si>
    <t xml:space="preserve">CERT 46311 DIOCAM 2MG COMP    </t>
  </si>
  <si>
    <t>Renglón: 94, Código: 031101001.2, Descripción: CLONIDINA 0,15 MG  Presentación:  AMPOLLA  Solicitado:  UNIDAD</t>
  </si>
  <si>
    <t>https://ar.kairosweb.com/precio/producto-clonidina-larjan-9308/</t>
  </si>
  <si>
    <t xml:space="preserve">CLONIDINA LARJAN 0,15 MG AMP X 1 ML - VEINFAR 
</t>
  </si>
  <si>
    <t xml:space="preserve">CERT 46383  (PRESENTACIÓN CAJA X 100) VEINFAR   
</t>
  </si>
  <si>
    <t xml:space="preserve">CERT 46383 CLONIDINA LARJAN AMP X 1 ML   
</t>
  </si>
  <si>
    <t>CERT 58162</t>
  </si>
  <si>
    <t>CLONIDINA 0,15MG AMP X 1 ML     
     CERTIFICADO: 58162</t>
  </si>
  <si>
    <t xml:space="preserve">CERT 58162 CLONIDINA DRAWER 0,15MG/ML AMP   </t>
  </si>
  <si>
    <t xml:space="preserve">CLONIDINA 0.15 MG AMP DRAWER C:58162 [100]  </t>
  </si>
  <si>
    <t xml:space="preserve">CLONIDINA AMP 0.15 MG X 1ML DRAWER (H-1-100)  58162 
</t>
  </si>
  <si>
    <t>Renglón: 95, Código: 031200005.1, Descripción: CLOPIDOGREL  Presentación:  x 75 MG  Solicitado:  COMPRIMIDO</t>
  </si>
  <si>
    <t>https://ar.kairosweb.com/precio/producto-clopidogrel-rospaw-19644/</t>
  </si>
  <si>
    <t xml:space="preserve">CERT 54057 </t>
  </si>
  <si>
    <t>MICRO-CAPE 75 MG COMP REC - MICROSULES</t>
  </si>
  <si>
    <t xml:space="preserve">CERT 56396 (PRESENTACIÓN CAJA X 30)  </t>
  </si>
  <si>
    <t xml:space="preserve">NOMBRE COMERCIAL: MICRO-CAPE 75  CERT ANMAT: 56396   
</t>
  </si>
  <si>
    <t xml:space="preserve">CERT 56396 MICRO-CAPE 75 MG COMPRIMIDO RECUBIERTO    
</t>
  </si>
  <si>
    <t>MICRO CAPE MICROSULES</t>
  </si>
  <si>
    <t xml:space="preserve">CERT 56396  PRESENTACION CAJA X 30 - PRODUCTO CON 
DECLARACION DE BIOEQUIVALENCIA </t>
  </si>
  <si>
    <t>CLOPIDOGREL ROSPAW 75 MG COMP REC - ROSPAW</t>
  </si>
  <si>
    <t>CERT 54057  (PRESENTACIÓN CAJA X 1000)</t>
  </si>
  <si>
    <t>CLOPIDOGREL COMP 75 MG ROSPAW (H-10-1000)   54.057</t>
  </si>
  <si>
    <t>CERT. ANMAT Nº 54057   - PRESENTACION / BLISTER 
- CAJA: X 1000</t>
  </si>
  <si>
    <t>CERT 53789</t>
  </si>
  <si>
    <t>CERT 54057</t>
  </si>
  <si>
    <t xml:space="preserve">NOMBRE COM: CLOPIDOGREL ROSPAW  CERT ANMAT: 54057   
</t>
  </si>
  <si>
    <t xml:space="preserve">CLOPIDOGREL  x 75 MG  COMPRIMIDO. MARCA ROSPAW. CERT 
54057    </t>
  </si>
  <si>
    <t xml:space="preserve">CERT 50126 TROKEN 75 MG COMPRIMIDO RECUBIERTO  </t>
  </si>
  <si>
    <t xml:space="preserve">CERT 49624 NEFAZAN 75 MG COMPRIMIDO RECUBIERTO    
</t>
  </si>
  <si>
    <t>CERT 49624</t>
  </si>
  <si>
    <t xml:space="preserve">CLOPIDOGREL 75 MG COMP. ROSPAW C: 54057 [1000]   
</t>
  </si>
  <si>
    <t xml:space="preserve">NOMBRE COMERCIAL: NEFAZAN  CERT ANMAT: 49624  </t>
  </si>
  <si>
    <t>CERT 54.077</t>
  </si>
  <si>
    <t xml:space="preserve">CERT 54077 CLOPIDOGREL RICHET 75 MG COMPRIMIDO RECUBIERTO   
</t>
  </si>
  <si>
    <t>CLOPIDOGREL 75 MG COMP. - CERT.  49624 - MARCA: 
ELEA</t>
  </si>
  <si>
    <t xml:space="preserve">NOMBRE COMERCIAL: CLOPIDOGREL RICHET  CERT ANMAT: 54077   
</t>
  </si>
  <si>
    <t>MARCA RICHET CERTF. ANMAT 54077</t>
  </si>
  <si>
    <t xml:space="preserve">CERT 54057 CLOPIDOGREL ROSPAW 75 MG COMPRIMIDO RECUBIERTO   
</t>
  </si>
  <si>
    <t>BALIARDA</t>
  </si>
  <si>
    <t xml:space="preserve">NOMBRE COM: CLODREL  CERT ANMAT: 50282  </t>
  </si>
  <si>
    <t xml:space="preserve">CERT 57365 MONREX 75 MG COMPRIMIDO RECUBIERTO    
</t>
  </si>
  <si>
    <t>Renglón: 96, Código: 031077011.9, Descripción: CLORANFENICOL/COLAGENASA POMADA  Presentación:  X 50 GRAMOS  Solicitado:  ENVASE</t>
  </si>
  <si>
    <t>https://ar.kairosweb.com/precio/producto-iruxol-2312/</t>
  </si>
  <si>
    <t>CLORANFENICOL + COLAGENASA X 50 GR UNGÜENTO IRUXOL ABBOTT T/A 
  35.278</t>
  </si>
  <si>
    <t>CERT 35278  X 50 GRAMOS</t>
  </si>
  <si>
    <t>IRUXOL</t>
  </si>
  <si>
    <t xml:space="preserve">CLORANFENICOL+COLAGENASA CR. 50 GRS.IRUXOL C:35.278 [1]  </t>
  </si>
  <si>
    <t xml:space="preserve">CERT 35278 IRUXOL UNGÜENTO DERMICO ENVASE X 50 G ABBOTT 
 </t>
  </si>
  <si>
    <t>Renglón: 97, Código: 031260001.8, Descripción: CLORHEXIDINA AL 4%  Presentacion:  X 250 ML  Solicitado:  ENVASE</t>
  </si>
  <si>
    <t>https://www.alfabeta.net/precio/laclorhex.html</t>
  </si>
  <si>
    <t>IQB</t>
  </si>
  <si>
    <t xml:space="preserve"> CLORHEXIDINA AL 4% Presentacion: X 250 ML Solicitado: ENVASE 
MARCA  IQB  PRESENTACION   1   
PM  46465  ENVASE NO FRANCCIONABLE  OBSERVACION  
   </t>
  </si>
  <si>
    <t>LACLORHEX - SERTEX</t>
  </si>
  <si>
    <t xml:space="preserve">CLORHEXIDINA 4% JABON LIQ. C/DOSIFICADOR.    X  
250 CC      CERTIFICADO: 45308  
    </t>
  </si>
  <si>
    <t>CORHEXIDINA IQB</t>
  </si>
  <si>
    <t xml:space="preserve">CLORHEXIDINA 4% JABON LIQ. C/BOMBA DOSIFICADORA.    X 
 250 CC     CERTIFICADO: 46465  
     </t>
  </si>
  <si>
    <t>SERTEX</t>
  </si>
  <si>
    <t xml:space="preserve">NOMBRE COMERCIAL: LACLORHEX  CERT ANMAT: 45308  </t>
  </si>
  <si>
    <t>CLORHEXIDINA 4% X 250 ML C/DOSIF LACLORHEX SERTEX (S-1-24-2040)  
45.308</t>
  </si>
  <si>
    <t xml:space="preserve">CLORHEXIDINA AL 4% X 250 ML   CON DOSIFICADOR 
  IQB </t>
  </si>
  <si>
    <t>BIOLATINA SRL</t>
  </si>
  <si>
    <t>LACLORHEX</t>
  </si>
  <si>
    <t>CLORHEXIDINA AL 4% Presentacion: X 250 ML</t>
  </si>
  <si>
    <t xml:space="preserve">CERT 46465   C/DOSIFICADOR </t>
  </si>
  <si>
    <t>CERT 45308</t>
  </si>
  <si>
    <t xml:space="preserve">CERT 46378 PERVINOX CLORHEXIDINA AL 4% ENV X 200 ML 
FCO CON DISPENSER   </t>
  </si>
  <si>
    <t>AMBITO COMERCIAL SOCIEDAD ANONIMA</t>
  </si>
  <si>
    <t>CLORHEXIDINA AL 4% Presentacion: X 250 ML Solicitado: ENVASE EM 
45308</t>
  </si>
  <si>
    <t>COVIDEX</t>
  </si>
  <si>
    <t xml:space="preserve"> CLORHEXIDINA AL 4% X 250 ML    
</t>
  </si>
  <si>
    <t>Renglón: 98, Código: 031260001.18, Descripción: CLORHEXIDINA 2%+ALCOHOL 70º 2%+COLORANTE  Presentacion:  X 200/250ML  Solicitado:  ENVASE</t>
  </si>
  <si>
    <t xml:space="preserve">ST2 COLOR X 250ML - SANITIZANTE DE PIEL EN BASE 
ALCOHOLICA CON CLORHEXIDINA. ACCION ANTIBACTERIAL QUE GARANTIZA LA CORRECTA DESINFECCION 
DE LA PIEL. CON COLORANTE AGREGADO. DERMATOLOGICAMENTE TESTEADO BAJO CONTROL 
PEDIATRICO. ENVASE TAPA ROSCA 250ML -   </t>
  </si>
  <si>
    <t>https://ar.kairosweb.com/precio/producto-pervinox-clorhexidina-alcoholica-30892/</t>
  </si>
  <si>
    <t xml:space="preserve">PERVINOX CLORHEXIDINA  46378  </t>
  </si>
  <si>
    <t xml:space="preserve">CLORHEXIDINA, DIGLUCONATO 2%+ALCOHOL ISOPROPÍLICO 70% SOL X 250 ML PERVINOX 
CLORHEXIDINA BASE ALCOHOLICA ELEA C 59274  [12]   
</t>
  </si>
  <si>
    <t>Renglón: 99, Código: 031260001.25, Descripción: CLORHEXIDINA 2%+ ALCOHOL 70% V S/COLORANTE  Presentación:  120 ML  Solicitado:  UNIDAD</t>
  </si>
  <si>
    <t xml:space="preserve">STa2 X 120ML - SANITIZANTE DE PIEL EN BASE ACUOSA 
CON CLORHEXIDINA. ACCION ANTIBACTERIAL QUE GARANTIZA LA CORRECTA DESINFECCION DE 
LA PIEL. DERMATOLOGICAMENTE TESTEADO BAJO CONTROL PEDIATRICO. SPRAY X 120ML- 
  </t>
  </si>
  <si>
    <t>Renglón: 100, Código: 031260001.29, Descripción: CLORHEXIDINA DIGLUCONATO AL 2% SOL ACUOSA  Presentacion:  120 ML  Solicitado:  UNIDAD</t>
  </si>
  <si>
    <t>CERT 2173-6  X 250 ML</t>
  </si>
  <si>
    <t>Renglón: 101, Código: 031213003.1, Descripción: CLORPROMAZINA 25 MG  Presentación:  COMPRIMIDO  Solicitado:  UNIDAD</t>
  </si>
  <si>
    <t>https://ar.kairosweb.com/precio/producto-clorpromazina-duncan-7890/</t>
  </si>
  <si>
    <t>CERT 43803</t>
  </si>
  <si>
    <t>CLORPROMAZINA DUNCAN 25 MG COMP - DUNCAN</t>
  </si>
  <si>
    <t>CERT 43803  (PRESENTACIÓN CAJA X 1000)</t>
  </si>
  <si>
    <t>CERT ANMAT N. 43803 - CJA X 1000 COMPR</t>
  </si>
  <si>
    <t xml:space="preserve">CLORPROMAZINA  25MG COMP    CERTIFICADO: 43803  
</t>
  </si>
  <si>
    <t xml:space="preserve">CLORPROMAZINA 25 MG  COMPRIMIDO  UNIDAD. MARCA DUNCAN. CERT 
43803    </t>
  </si>
  <si>
    <t xml:space="preserve">CLORPROMAZINA 25 DINCAN </t>
  </si>
  <si>
    <t xml:space="preserve">CERT 43803-  PRESENTACION CAJA X 1000 COMP </t>
  </si>
  <si>
    <t xml:space="preserve">DUNCAN </t>
  </si>
  <si>
    <t xml:space="preserve"> CERT 43803 CLORPROMAZINA DUNCAN 25 MG COMPRIMIDO RECUBIERTO DUNCAN 
  </t>
  </si>
  <si>
    <t xml:space="preserve">CLORPROMAZINA  25 MG COMP RECUBIERTOS DUNCAN C.43803  PUBLIC.x 
EN BLISTER [1000]  </t>
  </si>
  <si>
    <t>Renglón: 102, Código: 031213003.2, Descripción: CLORPROMAZINA 100 MG  Presentación:  COMPRIMIDO  Solicitado:  UNIDAD</t>
  </si>
  <si>
    <t>CLORPROMAZINA COMP 100 MG DUNCAN/PSIC (H-10-1000) - COMPRIMIDO RANURADO  
 43.803</t>
  </si>
  <si>
    <t xml:space="preserve">CLORPROMAZINA 100 MG COMPR. RAN. DUNCAN C.43803 [1000]   
</t>
  </si>
  <si>
    <t>Renglón: 104, Código: 031213003.4, Descripción: CLORPROMAZINA 2,5% X 2 ML(50MG/2ML)  Presentación:  AMPOLLA EV  Solicitado:  UNIDAD</t>
  </si>
  <si>
    <t>CERT ANMAT N. 43803 - CJA X 100 AMP</t>
  </si>
  <si>
    <t>CLORPROMAZINA 50MG AMP X 2 ML IV    
 CERTIFICADO: 43803</t>
  </si>
  <si>
    <t xml:space="preserve">CLORPROMAZINA 2,5% X 2 ML(50MG/2ML)  AMPOLLA EV  UNIDAD. 
MARCA DUNCAN. CERT 43803    </t>
  </si>
  <si>
    <t>CLORPROMAZINA DUNCAN 50 MG FCO AMP X 2 ML - 
DUNCAN</t>
  </si>
  <si>
    <t xml:space="preserve">CERT 43803  (PRESENTACIÓN CAJA X 100)    
</t>
  </si>
  <si>
    <t xml:space="preserve">CLORPROMAZINA 50 DUNCAN </t>
  </si>
  <si>
    <t>CERT 43803- PRESENTACION CAJA X 100</t>
  </si>
  <si>
    <t xml:space="preserve">CERT 43803 "CLORPROMAZINA DUNCAN 50 MG / 2 ML FCO 
AMP X 2 ML " DUNCAN   </t>
  </si>
  <si>
    <t>Renglón: 105, Código: 031213004.1, Descripción: CLOTIAPINA 40 MG  Presentación:  COMPRIMIDO  Solicitado:  UNIDAD</t>
  </si>
  <si>
    <t>https://ar.kairosweb.com/precio/producto-etumina-1634/</t>
  </si>
  <si>
    <t xml:space="preserve">PIERRE FABRE </t>
  </si>
  <si>
    <t xml:space="preserve">CERT 33483 ETUMINA 40 MG COMPRIMIDO PIERRE FABRE   
</t>
  </si>
  <si>
    <t>PIERRE FABRE</t>
  </si>
  <si>
    <t>CERT 33483</t>
  </si>
  <si>
    <t>CLOTIAPINA 40 MG COMP ETUMINA PIERRE FABRE /PSIC  MAGLIO 
33.483</t>
  </si>
  <si>
    <t>Renglón: 106, Código: 031290042.1, Descripción: CREMA BASE HIDROSOLUBLE  Presentación:  X KG  Solicitado:  ENVASE</t>
  </si>
  <si>
    <t>TRIFARMA</t>
  </si>
  <si>
    <t>ANMAT DISP 8502/2019  LAB TRIFARMA x 1kg</t>
  </si>
  <si>
    <t>SANADROG</t>
  </si>
  <si>
    <t>CREMA BASE 1 KG SANADROG (A-1-6)</t>
  </si>
  <si>
    <t>DC</t>
  </si>
  <si>
    <t>.</t>
  </si>
  <si>
    <t>PARAFARM</t>
  </si>
  <si>
    <t xml:space="preserve"> CREMA BASE HIDROSOLUBLE PRESENTACIÓN X KG PARAFARM </t>
  </si>
  <si>
    <t xml:space="preserve">CREMA BASE HIDROSOLUBLE  X 1000 GR    
   CERTIFICADO: NO CORRESPONDE     
</t>
  </si>
  <si>
    <t>Renglón: 107, Código: 031280020.1, Descripción: DAPAGLIFLOZINA 10 MG  Presentación:  COMPRIMIDO  Solicitado:  UNIDAD</t>
  </si>
  <si>
    <t>https://ar.kairosweb.com/precio/producto-jalorese-30195/</t>
  </si>
  <si>
    <t xml:space="preserve">DAPAGLIFLOZINA 10 MG COMP JALORESE TEVA T/A   59912 
</t>
  </si>
  <si>
    <t xml:space="preserve">JALORESE TEVA </t>
  </si>
  <si>
    <t xml:space="preserve">CERT 59912- PRESENTACION CAJA X 28 COMP </t>
  </si>
  <si>
    <t xml:space="preserve"> DAPAGLIFLOZINA 10 MG  COMPRIMIDO   TEVA  
 PRES MIN 28   PM 59912   
NO FRACC.  </t>
  </si>
  <si>
    <t xml:space="preserve">BAGO </t>
  </si>
  <si>
    <t xml:space="preserve">CERT 59694 GLIFOSIN 10 MG COMPRIMIDO RECUBIERTO BAGÓ   
</t>
  </si>
  <si>
    <t xml:space="preserve">JALORESE  59912  </t>
  </si>
  <si>
    <t xml:space="preserve">TEVA </t>
  </si>
  <si>
    <t xml:space="preserve">CERT 59912  JALORESE 10 MG COMPRIMIDO RECUBIERTO TEVA  
 </t>
  </si>
  <si>
    <t xml:space="preserve">ANMAT 59956 GLICINAL    DAPAGLIFLOZINA 10 MG ADMINISTRACIÓN 
ORAL  </t>
  </si>
  <si>
    <t xml:space="preserve">ANMAT 59765 DAPAX 10     DAPAGLIFLOZINA 10 
MG ADMINISTRACIÓN ORAL  </t>
  </si>
  <si>
    <t xml:space="preserve">anmat 59824 NEDAL    DAPAGLIFLOZINA 10 MG ADMINISTRACIÓN 
ORAL  </t>
  </si>
  <si>
    <t>DACTILUS ELEA</t>
  </si>
  <si>
    <t xml:space="preserve">DAPAGLIFLOZINA 10 MG COMP DACTILUS ELEA C 58576 [28]  
</t>
  </si>
  <si>
    <t xml:space="preserve">CERT 58576 DACTILUS 10 MG COMPRIMIDO RECUBIERTO ELEA   
</t>
  </si>
  <si>
    <t xml:space="preserve">MONTPELLIER </t>
  </si>
  <si>
    <t xml:space="preserve">CERT 59861  DAGLIBEN 10 MG COMPRIMIDO RECUBIERTO MONTPELLIER  
 </t>
  </si>
  <si>
    <t>CERT 58576</t>
  </si>
  <si>
    <t>FORXIGA ASTRA ZENECA</t>
  </si>
  <si>
    <t>CERT 57249  PRESENTACIN CAJA X 28</t>
  </si>
  <si>
    <t xml:space="preserve">anmat 58576  DACTILUS    DAPAGLIFLOZINA 10 MG 
ADMINISTRACIÓN ORAL  </t>
  </si>
  <si>
    <t xml:space="preserve">CERT 59844 FANTER 10 MG COMPRIMIDO RECUBIERTO RAFFO   
</t>
  </si>
  <si>
    <t xml:space="preserve">CASASCO </t>
  </si>
  <si>
    <t xml:space="preserve">CERT 59824 NEDAL 10 MG COMPRIMIDO RECUBIERTO CASASCO   
</t>
  </si>
  <si>
    <t>CERT 59824</t>
  </si>
  <si>
    <t>Renglón: 108, Código: 031131001.1, Descripción: DESMOPRESINA 0,1 MG  Presentación:  COMPRIMIDO  Solicitado:  UNIDAD</t>
  </si>
  <si>
    <t>https://ar.kairosweb.com/precio/producto-dinadom-21585/</t>
  </si>
  <si>
    <t xml:space="preserve">DOMINGUEZ </t>
  </si>
  <si>
    <t xml:space="preserve">CERT 53598 DINADOM 0,1 MG COMPRIMIDO RANURADO DOMINGUEZ   
</t>
  </si>
  <si>
    <t>DINADOM 0,1 MG COMP - DOMINGUEZ</t>
  </si>
  <si>
    <t xml:space="preserve">CERT 53598  (PRESENTACIÓN CAJA X 30)  </t>
  </si>
  <si>
    <t>DINADOM - DOMINGUEZ</t>
  </si>
  <si>
    <t>DESMOPRESINA 0,1MG COMP (DINADOM)       
       CERTIFICADO: 53598</t>
  </si>
  <si>
    <t>DINADOM DOMINGUEZ</t>
  </si>
  <si>
    <t xml:space="preserve">PRESENTACION CAJA X 30 </t>
  </si>
  <si>
    <t>DOMINGUEZ DINADOM</t>
  </si>
  <si>
    <t xml:space="preserve">DESMOPRESINA 0,1 MG  COMPRIMIDO  UNIDAD. MARCA DOMINGUEZ. CERT 
53598    </t>
  </si>
  <si>
    <t>CERT 53598- DINADOM</t>
  </si>
  <si>
    <t xml:space="preserve">CERT 53598 </t>
  </si>
  <si>
    <t>CERT 53598</t>
  </si>
  <si>
    <t>DESMOPRESINA 0.1 MG DINADOM DOMINGUEZ T/A   53.598</t>
  </si>
  <si>
    <t>DINADOM</t>
  </si>
  <si>
    <t xml:space="preserve">DESMOPRESIN 0,1 MG COMP. DINADOM DOMINGUEZ C: 53598 [30] // 
PRODUCTO INFRACCIONABLE  </t>
  </si>
  <si>
    <t>FERRING</t>
  </si>
  <si>
    <t xml:space="preserve"> DESMOPRESINA 0,1 MG Presentación: COMPRIMIDO Solicitado: UNIDAD MARCA  
FERRING  PRESENTACION   100   PM  
43465  ENVASE NO FRANCCIONABLE  OBSERVACION    
 </t>
  </si>
  <si>
    <t xml:space="preserve">DESMOPRESIN FERRING </t>
  </si>
  <si>
    <t>CERT 43465  PRESENTACION CAJA X 100</t>
  </si>
  <si>
    <t>Renglón: 109, Código: 031131001.3, Descripción: DESMOPRESINA 10MCG/DOSIS  Presentación:  SPRAY NASAL  Solicitado:  ENVASE</t>
  </si>
  <si>
    <t>https://ar.kairosweb.com/precio/producto-dinadom-spray-nasal-22362/</t>
  </si>
  <si>
    <t xml:space="preserve">CERT 53598 DINADOM SPRAY INTRANASAL FRASCO X 50 DOSIS DOMINGUEZ 
  </t>
  </si>
  <si>
    <t>DINADOM SPRAY NASAL - DOMINGUEZ</t>
  </si>
  <si>
    <t xml:space="preserve">DESMOPRESINA SPRAY NASAL X 5 ML  CERTIFICADO: 53598  
      </t>
  </si>
  <si>
    <t>DINADOM SPRAY 100 MCG FCOX 5ML - DOMINGUEZ</t>
  </si>
  <si>
    <t xml:space="preserve">CERT 53598  (PRESENTACIÓN POR UNIDAD)  </t>
  </si>
  <si>
    <t>DINADOM SPRAY NASAL DOMINGUEZ</t>
  </si>
  <si>
    <t xml:space="preserve">CERT 53598-  FCO X 50 DOSIS </t>
  </si>
  <si>
    <t xml:space="preserve">DESMOPRESINA 10MCG/DOSIS  SPRAY NASAL : ENVASE. MARCA DOMINGUEZ. CERT 
53598  </t>
  </si>
  <si>
    <t xml:space="preserve">DESMOPRESINA 100 MCG/ML X 5 ML SPRAY NASAL DINADOM DOMINGUEZ 
C 53598 [1]  </t>
  </si>
  <si>
    <t>DESMOPRESINA 10 MCG X 5 ML SPRAY NASAL DINADOM DOMINGUEZ 
T/A   53598</t>
  </si>
  <si>
    <t>Renglón: 110, Código: 031133003.2, Descripción: DESOGESTREL 75 MICROGRAMOS ADMINISTRACION ORAL  Presentación:  BLISTER  Solicitado:  ENVASE</t>
  </si>
  <si>
    <t>https://ar.kairosweb.com/precio/producto-carmin-17670/</t>
  </si>
  <si>
    <t xml:space="preserve">anmat 51523  CARMIN  x 28 comprimidos  DESOGESTREL 
0,075 (ACOLAC 2)        
     </t>
  </si>
  <si>
    <t>LUMILAC  PHARMADORF</t>
  </si>
  <si>
    <t xml:space="preserve">CERT 52926-  CAJA X 28 COMP </t>
  </si>
  <si>
    <t>PHARMADORF</t>
  </si>
  <si>
    <t xml:space="preserve">DESOGESTREL 75 MCG COMP LUMILAC PHARMADORF T/A   52926 
</t>
  </si>
  <si>
    <t xml:space="preserve">DESOGESTREL 75 MCG COMP CARMIN ELEA T/A   51523 
</t>
  </si>
  <si>
    <t xml:space="preserve">CERT 51523 CARMIN 0.075 MG CAJA X 28 COMPRIMIDOS RECUBIERTOS 
ELEA   </t>
  </si>
  <si>
    <t>CERT 51523 envase x 28 comp</t>
  </si>
  <si>
    <t xml:space="preserve">BERNABO </t>
  </si>
  <si>
    <t xml:space="preserve">CERT 54301 CAMELIA  CAJA X 28 COMPRIMIDOS RECUBIERTOS BERNABO 
  </t>
  </si>
  <si>
    <t xml:space="preserve">CERT 52926 LUMILAC CAJA X 28 COMPRIMIDOS RECUBIERTOS PHARMADORF  
 </t>
  </si>
  <si>
    <t xml:space="preserve">ORGANON </t>
  </si>
  <si>
    <t xml:space="preserve">CERT 49349 CERAZETTE CAJA X 28 COMPRIMIDOS RECUBIERTOS ORGANON  
 </t>
  </si>
  <si>
    <t>Renglón: 111, Código: 031130002.1, Descripción: FOSFATO DE DEXAMETASONA  Presentación:  X 4 MG/ML  Solicitado:  AMPOLLA X 2ML</t>
  </si>
  <si>
    <t>https://ar.kairosweb.com/precio/producto-rupedex-15538/</t>
  </si>
  <si>
    <t>CERT 37455</t>
  </si>
  <si>
    <t>CERT 37.455</t>
  </si>
  <si>
    <t xml:space="preserve">RUPEDEX 4 MG FCO AMP X 2 ML - DUNCAN 
</t>
  </si>
  <si>
    <t xml:space="preserve">CERT 37455  (PRESENTACIÓN CAJA X 100)    
</t>
  </si>
  <si>
    <t>CERT ANMAT N. 54654 - CJA X 100 AMP X 
2ML</t>
  </si>
  <si>
    <t>DUNCAN RUPEDEX</t>
  </si>
  <si>
    <t xml:space="preserve">FOSFATO DE DEXAMETASONA  X 4 MG/ML  AMPOLLA X 
2ML, MARCA DUNCAN. CERT 37455    </t>
  </si>
  <si>
    <t>DEXAMETASONA 8MG AMP X 2 ML     
     CERTIFICADO: 37485</t>
  </si>
  <si>
    <t>CERT 50.386</t>
  </si>
  <si>
    <t>DEXAMETASONA DENVER FARMA</t>
  </si>
  <si>
    <t>Certificado: 50386   Laboratorio: DENVER FARMA S A  
 Marca comercial: DEXAMETASONA DENVER FARMA   Forma farmacéutica: 
SOLUCION INYECTABLE   Presentación: 100 FRASCO AMPOLLA por 2 
ML   Genérico: DEXAMETASONA FOSFATO SODICO 4 MG / 
ML</t>
  </si>
  <si>
    <t xml:space="preserve">CERT 50386 DEXAMETASONA DENVER FARMA  X 2 ML DENVER 
FARMA </t>
  </si>
  <si>
    <t>DEXAMETASONA 8MG AMP X 2 ML     
     CERTIFICADO: 50386</t>
  </si>
  <si>
    <t>RUPEDEX DUNCAN</t>
  </si>
  <si>
    <t xml:space="preserve">CERT 37455- PRESENTACION CAJA X 100 AMP </t>
  </si>
  <si>
    <t>DEXAMETASONA DENVER FARMA - DENVER FARMA</t>
  </si>
  <si>
    <t xml:space="preserve">CERT 50386 // 4 MG FCO AMP X 2 ML 
// (PRESENTACIÓN CAJA X 100)   </t>
  </si>
  <si>
    <t>DEXAMETASONA FABRA</t>
  </si>
  <si>
    <t>CERT. 41511  CAJAS X 100 UNID</t>
  </si>
  <si>
    <t>LAB. DENVER FARMA  CERTIFICADO ANMAT Nº 50386</t>
  </si>
  <si>
    <t>FOSFATO DE DEXAMETASONA 8 MG (4 MG/ML) SOLUCIÓN INYECTABLE.  
DENVER</t>
  </si>
  <si>
    <t>DUNCAN   ANMAT Nº 37455</t>
  </si>
  <si>
    <t>CERT 50386</t>
  </si>
  <si>
    <t xml:space="preserve">ANMAT 50386  DEXAMETASONA DENVER FARMA  VIAL X 2 
ML  FOSFATO DE DEXAMETASONA 8 MG (4 MG/ML) SOLUCIÓN 
INYECTABLE.  </t>
  </si>
  <si>
    <t>CERT 38.169</t>
  </si>
  <si>
    <t>CERT. ANMAT Nº 50386   - PRESENTACION / BLISTER 
- CAJA: X 100</t>
  </si>
  <si>
    <t>252.85</t>
  </si>
  <si>
    <t xml:space="preserve">CERT 37455 RUPEDEX 4 MG / ML FCO AMP X 
2 ML DUNCAN    </t>
  </si>
  <si>
    <t xml:space="preserve">CERT 38169 BETASONE G RETARD FCO AMP X 2 ML 
KLONAL    </t>
  </si>
  <si>
    <t>DEXAMETASONA AMP 8 MG X 2 ML DENVER (H-1-100)  
50.386</t>
  </si>
  <si>
    <t>DEXAMETASONA 8MG AMP X 2 ML     
     CERTIFICADO: 52342</t>
  </si>
  <si>
    <t>NEXADRON - KLONAL</t>
  </si>
  <si>
    <t xml:space="preserve">DEXAMETASONA 8MG AMP X 2 ML     
     CERTIFICADO: 38169  </t>
  </si>
  <si>
    <t>CERT 49466</t>
  </si>
  <si>
    <t>DEXAMETASONA 8 MG 2 ML AMP. - CERT. 37455 - 
MARCA: DUNCAN</t>
  </si>
  <si>
    <t xml:space="preserve">CERT 52342 DEXAMETASONA DRAWER 8MG AMP X 2ML DRAWER  
 </t>
  </si>
  <si>
    <t>TROFINAN - BIOL</t>
  </si>
  <si>
    <t xml:space="preserve">DEXAMETASONA 8MG AMP X 2 ML     
     CERTIFICADO: 16498  </t>
  </si>
  <si>
    <t>CERT 38169</t>
  </si>
  <si>
    <t>CERT 52342</t>
  </si>
  <si>
    <t xml:space="preserve">ANMAT 16498  TROFINAN BIOL  FOSFATO DE DEXAMETASONA 8 
MG (4 MG/ML) SOLUCIÓN INYECTABLE.  </t>
  </si>
  <si>
    <t xml:space="preserve">CERT 16498 TROFINAN BIOL AMPOLLA X 2 ML BIOL  
 </t>
  </si>
  <si>
    <t>NEXADRON</t>
  </si>
  <si>
    <t xml:space="preserve">DEXAMETASONA 8 MG X 2 ML AMP KLONAL NEXADRON C: 
38169 [100]  </t>
  </si>
  <si>
    <t xml:space="preserve">ANMAT 55593  DEXAMETASONA UNC  FOSFATO DE DEXAMETASONA 8 
MG (4 MG/ML) SOLUCIÓN INYECTABLE.  </t>
  </si>
  <si>
    <t>Renglón: 112, Código: 031032008.1, Descripción: DEXMEDETOMIDINA CLORHIDRATO  Presentación:  FCO AMPOLLA  Solicitado:  AMPOLLA</t>
  </si>
  <si>
    <t>https://ar.kairosweb.com/precio/producto-dexmenovag-29272/</t>
  </si>
  <si>
    <t>DEXMEDETOMIDINA 200MCG / 2 ML AMP DEXMENOVAG GOBBI TRAZ  
58751</t>
  </si>
  <si>
    <t xml:space="preserve">DEXMEDETOMIDINA 200MCG / 2 ML F/AMP TRAZ VALERTROPINA BIOL  
57.718 </t>
  </si>
  <si>
    <t>CERT 58.731</t>
  </si>
  <si>
    <t xml:space="preserve">DEXMEDETOMIDINA RICHET  58731  </t>
  </si>
  <si>
    <t>DEXMEDETOMIDINA RICHET - DEXMEDETOMIDINA 200 MCG / 2 ML  
PRESENTACION 5, 25 y 50 FRASCO AMPOLLA por 2 ML 
 CERTIFICADO 58731</t>
  </si>
  <si>
    <t xml:space="preserve">CERT 58731 DEXMEDETOMIDINA RICHET 200 MCG AMP X 2 ML 
RICHET </t>
  </si>
  <si>
    <t>CERT 58731</t>
  </si>
  <si>
    <t>VALERTROPINA - BIOL</t>
  </si>
  <si>
    <t>DEXMEDETOMIDINA CLORH.CAJA X 25 AMP VALERTROPINA     
    CERTIFICADO: 57718</t>
  </si>
  <si>
    <t xml:space="preserve">DEXMEDETOMIDINA CLORHIDRATO  FCO AMPOLLA  AMPOLLA. MARCA RICHET. CERT 
58731    </t>
  </si>
  <si>
    <t xml:space="preserve">ANMAT 57718  VALERTROPINA  DEXMEDETOMIDINA CLORHIDRATO 200 MCG (100 
MCG/ML) SOLUCIÓN INYECTABLE  </t>
  </si>
  <si>
    <t xml:space="preserve">CERT 58751 DEXMENOVAG 200 MG/2 ML  GOBBI   
 </t>
  </si>
  <si>
    <t>CERT 58.751</t>
  </si>
  <si>
    <t>MARCA RICHET CERTF. ANMAT 58731</t>
  </si>
  <si>
    <t>DEXMEDETOMIDINA 100 MCG 2 ML FCO/AMP. CERT. 57718  - 
MARCA: BIOL - TRAZADO POR 25 UNID</t>
  </si>
  <si>
    <t>DEXMENOVAG</t>
  </si>
  <si>
    <t xml:space="preserve">DEXMEDETOMIDINA 200 MCG AMP X 2 ML DEXMENOVAG GOBBI C 
58751 [50]  </t>
  </si>
  <si>
    <t>DEXMEDETOMIDINA 100 MCG 2 ML FCO/AMP. - CERT 58731  
- MARCA: RICHET - TRAZADO POR 50 UNID</t>
  </si>
  <si>
    <t xml:space="preserve">CERT 58731 </t>
  </si>
  <si>
    <t xml:space="preserve">CERT 57718 VALERTROPINA AMP X 2 ML  BIOL  
  </t>
  </si>
  <si>
    <t xml:space="preserve">CERT. 57718  ENVASES X 25 AMP. X 100 MCG 
X 2 ML.  </t>
  </si>
  <si>
    <t xml:space="preserve">GRAY </t>
  </si>
  <si>
    <t xml:space="preserve">CERT 58885 DEXMEDETOMIDINA GRAY 118MCG/ML FCO AMP X 2ML  
GRAY    </t>
  </si>
  <si>
    <t>Renglón: 113, Código: 031220003.6, Descripción: DEXTROSA  Presentación:  AL 25% X10 ML  Solicitado:  AMPOLLA</t>
  </si>
  <si>
    <t>https://ar.kairosweb.com/precio/producto-solucion-de-dextrosa-norgreen-11753/</t>
  </si>
  <si>
    <t xml:space="preserve">ANMAT 39534  SOLUCION GLUCOSADA HIPERTONICA LAVIMAR INYECTABLE   
</t>
  </si>
  <si>
    <t>NORGREN</t>
  </si>
  <si>
    <t>CERT 48425</t>
  </si>
  <si>
    <t>SOL. GLUCOS. AMP 25% X 10 ML HIPERT NORGREEN (H-1-100) 
   48.425</t>
  </si>
  <si>
    <t xml:space="preserve">SOL. GLUCOS. AMP 25% X 10 ML HIPERT LAVIMAR (H-1-100) 
  39.534 </t>
  </si>
  <si>
    <t xml:space="preserve">SOLUCION GLUCOSADA HIPERTONICA 25 % X 10 ML AMP (DEXTROSA) 
DUNCAN C.36506 [100]  </t>
  </si>
  <si>
    <t xml:space="preserve">SOL.GLUCOSADA HIPERTONICA 25% AMP X 10 ML    
  CERTIFICADO: 36506  </t>
  </si>
  <si>
    <t>Renglón: 114, Código: 031060008.1, Descripción: DIAZEPAN  Presentación:  X 10 MG  Solicitado:  COMPRIMIDO</t>
  </si>
  <si>
    <t>https://ar.kairosweb.com/precio/producto-amox-g-5949/</t>
  </si>
  <si>
    <t>CERT 37.779</t>
  </si>
  <si>
    <t xml:space="preserve">CERT 37779 DIAZEPAM KLONAL 10 MG COMP RANURADO KLONAL  
  </t>
  </si>
  <si>
    <t xml:space="preserve">DIAZEPAM 10MG COMP RANURADO - BLISTER X 15 COMP. - 
 CERTIFICADO: 37779        
        </t>
  </si>
  <si>
    <t>CERT. ANMAT Nº 37779   - PRESENTACION / BLISTER 
- CAJA: X 1005  RANURADO</t>
  </si>
  <si>
    <t>CERT 37779</t>
  </si>
  <si>
    <t xml:space="preserve">DIAZEPAM COMP 10 MG QUIMICA LUAR (H-15-510)   54630 
</t>
  </si>
  <si>
    <t xml:space="preserve">DIAZEPAM LUAR  54630  </t>
  </si>
  <si>
    <t xml:space="preserve">CERT 35090 DIAZEPAM VANNIER 10 MG COMP  VANNIER  
</t>
  </si>
  <si>
    <t xml:space="preserve">DIAZEPAN VANNIER </t>
  </si>
  <si>
    <t xml:space="preserve">CERT 43319- PRESENTACION CAJA X 1000 COMP </t>
  </si>
  <si>
    <t xml:space="preserve">DIAZEPAM 10 MG COMP. LUAR C 54630 [510]   
</t>
  </si>
  <si>
    <t>CERT ANMAT N. 43319 - CJA X 1000 COMPR - 
DIAZEPAM VANNIER 10</t>
  </si>
  <si>
    <t>DIAZEPAM VANNIER 10 MG COMP - VANNIER</t>
  </si>
  <si>
    <t xml:space="preserve">CERT 35090  (PRESENTACIÓN CAJA X 1000)  </t>
  </si>
  <si>
    <t>DIAZEPAM VANNIER 10 comp</t>
  </si>
  <si>
    <t>N° Certificado: 35090   Laboratorio: LABORATORIO VANNIER S.A.  
 Nombre Comercial: DIAZEPAM VANNIER 10   Forma Farmacéutica: 
COMPRIMIDO  Presentación:  BLISTER por 1000 UNIDADES   
Genérico: DIAZEPAM 10 MG</t>
  </si>
  <si>
    <t>CERT 43319</t>
  </si>
  <si>
    <t xml:space="preserve">ANMAT 43319  Comprimido ranurado   DIAZEPAM VANNIER 10 
 </t>
  </si>
  <si>
    <t>CERT. 35090  ENVASES X 1000 COMP.  BLISTER X 
10 COMP.</t>
  </si>
  <si>
    <t xml:space="preserve">DIAZEPAN  X 10 MG  COMPRIMIDO. MARCA VANNIER. CERT 
35090    </t>
  </si>
  <si>
    <t xml:space="preserve">CERT 31168 PLIDAN 10 MG COMP REC ROEMMERS   
</t>
  </si>
  <si>
    <t>Renglón: 115, Código: 031060008.3, Descripción: DIAZEPAN  Presentación:  X 10 MG  Solicitado:  AMPOLLA</t>
  </si>
  <si>
    <t>https://ar.kairosweb.com/precio/producto-diazepam-fabra-1050/</t>
  </si>
  <si>
    <t>DIAZEPAM FABRA</t>
  </si>
  <si>
    <t>CERT. 32038  CAJAS X 100 UNID</t>
  </si>
  <si>
    <t xml:space="preserve">CERT 37779 DIAZEPAM KLONAL   10MG AMP  KLONAL 
   </t>
  </si>
  <si>
    <t xml:space="preserve">DIAZEPAM 10MG AMP X 2 ML     
        CERTIFICADO: 37779 
</t>
  </si>
  <si>
    <t>CERT. ANMAT Nº  37779  - PRESENTACION / BLISTER 
- CAJA: X 100</t>
  </si>
  <si>
    <t>CERT 32038  VTO 12-25</t>
  </si>
  <si>
    <t>DIAZEPAM AMP 10 MG DRAWER / PSIC. (H-1-100)   
 54.472</t>
  </si>
  <si>
    <t xml:space="preserve">DIAZEPAM AMP 10 MG FABRA / PSIC (H-1-100)   
32038 </t>
  </si>
  <si>
    <t>CERT 54472</t>
  </si>
  <si>
    <t xml:space="preserve">FABRA </t>
  </si>
  <si>
    <t xml:space="preserve">CERT 32038 DIAZEPAM FABRA  10MG AMP  FABRA  
  </t>
  </si>
  <si>
    <t xml:space="preserve">DIAZEPAM 10MG AMP X 2 ML     
        CERTIFICADO: 54472 
 </t>
  </si>
  <si>
    <t xml:space="preserve">CERT 43982 DIAZEPAM LARJAN  10MG AMP  VEINFAR  
  </t>
  </si>
  <si>
    <t xml:space="preserve">CERT 54472 DIAZEPAM DRAWER 10MG AMP  DRAWER   
</t>
  </si>
  <si>
    <t>DEZEPAM</t>
  </si>
  <si>
    <t xml:space="preserve">DIAZEPAM 10 MG AMP. KLONAL DEZEPAM C 37779 [100]  
</t>
  </si>
  <si>
    <t>Renglón: 116, Código: 031010004.1, Descripción: DICLOFENAC 75 MG  Presentación:  AMPOLLA  Solicitado:  UNIDAD</t>
  </si>
  <si>
    <t>https://ar.kairosweb.com/precio/producto-diclofenac-denver-farma-8526/</t>
  </si>
  <si>
    <t>CERT 44.674</t>
  </si>
  <si>
    <t xml:space="preserve">DICLOFENAC LARJAN 75 MG AMP X 3 ML - VEINFAR 
</t>
  </si>
  <si>
    <t xml:space="preserve">CERT 45095(PRESENTACIÓN CAJA X 100)  </t>
  </si>
  <si>
    <t>CERT ANMAT N. 45095 - CJA X 100 - VTO 
09/2025 SIN CAMBIOS</t>
  </si>
  <si>
    <t xml:space="preserve"> DICLOFENAC 75 MG  AMPOLLA   DENVERFARMA  
 PRES MIN 100   PM 44674   
NO FRACC.  </t>
  </si>
  <si>
    <t xml:space="preserve">DICLOFENAC  75MG AMP X 3 ML    
      CERTIFICADO: 45095  VENCIMIENTO 
DISPONIBLE PARA LA PRIMERA ENTREGA 30/09/2025  </t>
  </si>
  <si>
    <t xml:space="preserve">CERT 45095 DICLOFENAC LARJAN   75MG AMP - VTO 
10/25 VEINFAR    </t>
  </si>
  <si>
    <t>DICLOFENAC CELTYC</t>
  </si>
  <si>
    <t xml:space="preserve">CERT 49214 PRESENTACION CAJA X 100 AMP </t>
  </si>
  <si>
    <t>CERT 44674</t>
  </si>
  <si>
    <t xml:space="preserve">DICLOFENAC CELTYC 75 MG AMP X 3 ML - CELTYC 
</t>
  </si>
  <si>
    <t xml:space="preserve">CERT 49214 (PRESENTACIÓN CAJA X 100) CELTYC  </t>
  </si>
  <si>
    <t xml:space="preserve">DICLOFENAC  75MG AMP X 3 ML    
      CERTIFICADO: 49214   
</t>
  </si>
  <si>
    <t xml:space="preserve">DICLOFENAC  75MG AMP X 3 ML    
      CERTIFICADO: 51815   
</t>
  </si>
  <si>
    <t>DICLOFENAC  75MG AMP X 3 ML    
      CERTIFICADO: 44674  CAJA 
X 100 AMP</t>
  </si>
  <si>
    <t xml:space="preserve">CERT 51815 DICLOFENAC DRAWER 75MG AMP DRAWER    
</t>
  </si>
  <si>
    <t xml:space="preserve">CERT 45095   VENCIMIENTO 10/2025 SIN DEVOLUCION </t>
  </si>
  <si>
    <t xml:space="preserve">ANMAT 49214  DICLOFENAC CELTYC  </t>
  </si>
  <si>
    <t xml:space="preserve">CELTYC </t>
  </si>
  <si>
    <t xml:space="preserve">CERT 49214 DICLOFENAC CELTYC  75MG AMP CELTYC   
 </t>
  </si>
  <si>
    <t>DICLOFENAC AMP 75 MG I.M / I.V DUNCAN (H-1-100)  
  38.416</t>
  </si>
  <si>
    <t xml:space="preserve">DICLOFENAC AMP 75 MG I.M / I.V DENVER (H-1-100)  
 44.674 </t>
  </si>
  <si>
    <t xml:space="preserve">DICLOFENAC 75 MG  AMPOLLA  UNIDAD. MARCA CELTYC. CERT 
49214    </t>
  </si>
  <si>
    <t>CERT 49214</t>
  </si>
  <si>
    <t xml:space="preserve">DICLOFENAC DENVER FARMA </t>
  </si>
  <si>
    <t xml:space="preserve">Certificado: 44674   Laboratorio: DENVER FARMA S A  
 Marca comercial: DICLOFENAC DENVER FARMA   Forma farmacéutica: 
INYECTABLE   Presentación: 100 FRASCO AMPOLLA por 3 ML 
  Genérico: DICLOFENACO SODICO 75 MG / 3 ML 
</t>
  </si>
  <si>
    <t xml:space="preserve">CERT 44674 DICLOFENAC DENVER FARMA   75MG AMP DENVER 
FARMA   </t>
  </si>
  <si>
    <t>DICLOFENAC DENVER FARMA 75 MG FCO AMP X 2 ML 
- DENVER FARMA</t>
  </si>
  <si>
    <t xml:space="preserve">CERT 44674  (PRESENTACIÓN CAJA X 100)    
</t>
  </si>
  <si>
    <t>CERT 51815</t>
  </si>
  <si>
    <t xml:space="preserve">DICLOFENAC 75 MG (25 MG/ ML) SOLUCIÓN INYECTABLE  DENVER 
</t>
  </si>
  <si>
    <t>CERT. ANMAT Nº 44674   - PRESENTACION / BLISTER 
- CAJA: X 100</t>
  </si>
  <si>
    <t xml:space="preserve">Diclofenac Sódico 75mg Ampolla x 3ml  PEDIR POR CAJA 
CERRADA - NO FRACCIONAMOS  Estéril, Apirogeno, Marca Norgreen  
- Env. Convencional  Aprobado por el M.S. ANMAT - 
Certificado N° 49458  Presentación: Caja x 100 Ampollas  
</t>
  </si>
  <si>
    <t xml:space="preserve">ANMAT 44674  DICLOFENAC DENVER FARMA  </t>
  </si>
  <si>
    <t>LAB. DENVER FARMA  CERTIFICADO Nº 44674</t>
  </si>
  <si>
    <t>CERT 46.753</t>
  </si>
  <si>
    <t xml:space="preserve">CERT 46753 KLONAFEC 75 MG AMP X 3 ML KLONAL 
 </t>
  </si>
  <si>
    <t>KLONAFENAC 75 MG AMP X 3 ML - KLONAL</t>
  </si>
  <si>
    <t xml:space="preserve">CERT 46753 (PRESENTACIÓN CAJA X 100)   </t>
  </si>
  <si>
    <t xml:space="preserve">CERT 51049 </t>
  </si>
  <si>
    <t>DICLOFENAC  75MG AMP X 3 ML    
      CERTIFICADO: 46753</t>
  </si>
  <si>
    <t xml:space="preserve">DICLOFENAC SODICO 75 MG. AMP. DENVER CERT: 44674 [100]  
</t>
  </si>
  <si>
    <t>CERT 46753</t>
  </si>
  <si>
    <t xml:space="preserve">ANMAT 36717  BLOKIUM  </t>
  </si>
  <si>
    <t>Renglón: 117, Código: 031010004.6, Descripción: DICLOFENAC 75 MG  Presentación:  COMPRIMIDO  Solicitado:  UNIDAD</t>
  </si>
  <si>
    <t>https://ar.kairosweb.com/precio/producto-diclolam-18828/</t>
  </si>
  <si>
    <t>DICLOLAM 75 AUSTRAL</t>
  </si>
  <si>
    <t xml:space="preserve">CERT 51434- PRESENTACION CAJA X 480 </t>
  </si>
  <si>
    <t>CERT ANMAT N. 51434 - DICLOLAM  - CJA X 
480</t>
  </si>
  <si>
    <t>DICLOLAM 75 MG COMP - AUSTRAL</t>
  </si>
  <si>
    <t xml:space="preserve">CERT 52520  (PRESENTACIÓN CAJA X 150 COMP) AUSTRAL  
</t>
  </si>
  <si>
    <t xml:space="preserve">AUSTRAL </t>
  </si>
  <si>
    <t xml:space="preserve">CERT 51434 DICLOLAM 75MG COMP REC - VTO 11/25 AUSTRAL 
  </t>
  </si>
  <si>
    <t xml:space="preserve">DICLOLAM  51434  </t>
  </si>
  <si>
    <t xml:space="preserve">SAVANT </t>
  </si>
  <si>
    <t xml:space="preserve">CERT 54577 FABOGESIC FLEXI 75 MG COMPR SAVANT </t>
  </si>
  <si>
    <t xml:space="preserve"> DICLOFENAC 75 MG Presentación: COMPRIMIDO Solicitado: UNIDAD MARCA  
VENT3  PRESENTACION   1350   PM  
51262  ENVASE NO FRANCCIONABLE  OBSERVACION    
 </t>
  </si>
  <si>
    <t xml:space="preserve">CERT 51262 NORVIKEN VENT 3 75 MG COMP  VENT 
3   </t>
  </si>
  <si>
    <t>DICLOFENAC  75MG COMP       
         CERTIFICADO: 
52520</t>
  </si>
  <si>
    <t>SAVANT FLEXIPLEN</t>
  </si>
  <si>
    <t xml:space="preserve">DICLOFENAC 75 MG  COMPRIMIDO  UNIDAD. MARCA SAVANT. CERT 
54155      </t>
  </si>
  <si>
    <t xml:space="preserve">DICLOFENAC 75 MG COMP. - CERT. 51434 - MARCA: LEPETTIT 
</t>
  </si>
  <si>
    <t>CERT 51262- NORVIKEN K75</t>
  </si>
  <si>
    <t>DICLOFENAC COMP 75 MG TRB (H-15-1005)   24.517</t>
  </si>
  <si>
    <t xml:space="preserve">DICLOFENAC COMP 75 MG SAVANT (H-90)   54.155  
</t>
  </si>
  <si>
    <t xml:space="preserve">CERT 54155 </t>
  </si>
  <si>
    <t>NORVIKEN VENT 3 75 MG COMP - VENT 3</t>
  </si>
  <si>
    <t xml:space="preserve">CERT 51262  (PRESENTACIÓN CAJA X 1350 COMP) VENT 3 
 </t>
  </si>
  <si>
    <t>CERT 51262</t>
  </si>
  <si>
    <t xml:space="preserve">CERT 51262 </t>
  </si>
  <si>
    <t>FLOGOLISIN - LAZAR</t>
  </si>
  <si>
    <t>DICLOFENAC  75MG COMP       
         CERTIFICADO: 
44832</t>
  </si>
  <si>
    <t>CERT 44832</t>
  </si>
  <si>
    <t>DICLOLAM AUSTRAL</t>
  </si>
  <si>
    <t xml:space="preserve">DICLOFENAC SODICO 75 MG COMP DICLOLAM AUSTRAL C: 51434 [150] 
 </t>
  </si>
  <si>
    <t xml:space="preserve">CERT 46753 KLONAFENAC 75 MG COMP  KLONAL   
 </t>
  </si>
  <si>
    <t>KLONAFENAC 75 MG COMP REC - KLONAL</t>
  </si>
  <si>
    <t xml:space="preserve">CERT 46753 (PRESENTACIÓN CAJA X 15 COMP) KLONAL   
</t>
  </si>
  <si>
    <t>CERT. ANMAT Nº 46753  - PRESENTACION / BLISTER - 
CAJA: X 1005</t>
  </si>
  <si>
    <t xml:space="preserve">DICLOFENAC  75MG COMP  - BLISTER X 15 COMP 
 CERTIFICADO: 46753        
      </t>
  </si>
  <si>
    <t xml:space="preserve">CERT 52565 DICLOVANN K75  VANNIER     
</t>
  </si>
  <si>
    <t>CERT ANMAT N. 52565 - CJA X 500 COMRP - 
DICLOVANN K75</t>
  </si>
  <si>
    <t>DICLOVANN K75</t>
  </si>
  <si>
    <t>N° Certificado: 52565   Laboratorio: LABORATORIO VANNIER S.A.  
 Nombre Comercial: DICLOVANN K75   Forma Farmacéutica: COMPRIMIDO 
RECUBIERTO   Presentación: BLISTER por 500 UNIDADES (USO HOSPITALARIO) 
  Genérico: DICLOFENACO POTASICO 75 MG</t>
  </si>
  <si>
    <t>DICLOVANN K75 MG COMP REC - VANNIER</t>
  </si>
  <si>
    <t xml:space="preserve">CERT 52565  (PRESENTACIÓN CAJA X 500)    
</t>
  </si>
  <si>
    <t>CERT 46163</t>
  </si>
  <si>
    <t xml:space="preserve">CERT 46163 DIASTONE 75 MG COMP  MICROSULES   
</t>
  </si>
  <si>
    <t xml:space="preserve">CERT 52565 </t>
  </si>
  <si>
    <t xml:space="preserve">DIASTONE  46163  </t>
  </si>
  <si>
    <t xml:space="preserve">CERT 36917 DIOXAFLEX 75 MG COMP  BAGÓ   
</t>
  </si>
  <si>
    <t xml:space="preserve">ANMAT 58156  BLOKIUM P  </t>
  </si>
  <si>
    <t xml:space="preserve">CERT 44500 METAFLEX 75 MG COMP REC MONTPELLIER   
</t>
  </si>
  <si>
    <t>Renglón: 118, Código: 031040001.1, Descripción: DIFENHIDRAMINA  Presentación:  X 0,25 G JBE.  Solicitado:  FRASCO</t>
  </si>
  <si>
    <t>https://www.alfabeta.net/precio/histaler.html</t>
  </si>
  <si>
    <t>CERT 37916</t>
  </si>
  <si>
    <t>CERT 37.916</t>
  </si>
  <si>
    <t>HISTALERT JBE FCO X 120 ML - DUNCAN</t>
  </si>
  <si>
    <t xml:space="preserve">CERT 37916   (PRESENTACIÓN POR UNIDAD) DUNCAN   
</t>
  </si>
  <si>
    <t>CERT ANMAT N. 37916 - HISTALERT X 120 ML</t>
  </si>
  <si>
    <t>DUNCAN HISTALERT</t>
  </si>
  <si>
    <t xml:space="preserve">DIFENHIDRAMINA  X 0,25 G JBE.  FRASCO. MARCA DUNCAN. 
CERT 37916    </t>
  </si>
  <si>
    <t>HISTALER DUNCAN</t>
  </si>
  <si>
    <t xml:space="preserve">CERT 37916-  FCO X 120 ML </t>
  </si>
  <si>
    <t xml:space="preserve">ANMAT 50686  ALTOALER  </t>
  </si>
  <si>
    <t xml:space="preserve">CERT 37916 HISTALER 2,5MG/ML JARABE X120 ML DUNCAN   
</t>
  </si>
  <si>
    <t>HISTALERT - DUNCAN</t>
  </si>
  <si>
    <t xml:space="preserve">DIFENHIDRAMINA 250MG SUSP X 120 ML   CERTIFICADO: 37916 
 </t>
  </si>
  <si>
    <t>DIFENHIDRAMINA SUSP 250 MG X 120 ML SAVANT (H-1-20)  
  50.686</t>
  </si>
  <si>
    <t xml:space="preserve">DIFENHIDRAMINA SUSP 250 MG X 120 ML DUNCAN (H-1-50)  
 37.916 </t>
  </si>
  <si>
    <t xml:space="preserve">CERT 37916  X 100 ML </t>
  </si>
  <si>
    <t>DIFENHIDRAMINA CLORHIDRATO 2,5 MG/ML 120 ML SUSP.- CERT. 50686 - 
MARCA: SAVANT</t>
  </si>
  <si>
    <t>CERT 49.229</t>
  </si>
  <si>
    <t xml:space="preserve">DIFENHIDRAMINA JBE X 120 ML 0.25% DUNCAN CERT:37916 [1]  
</t>
  </si>
  <si>
    <t xml:space="preserve">CERT 49229 KLONADRYL 2,5MG/ML JARABE  KLONAL  </t>
  </si>
  <si>
    <t>KLONADRYL ANTIALERGICO 250 MG JARABE FCO X 120 ML - 
KLONAL</t>
  </si>
  <si>
    <t xml:space="preserve">CERT 49229 (PRESENTACIÓN POR UNIDAD)  </t>
  </si>
  <si>
    <t>CERT 49229</t>
  </si>
  <si>
    <t>KLONADRYL - KLONAL</t>
  </si>
  <si>
    <t>DIFENHIDRAMINA 250MG SUSP X 120 ML (KLONADRYL)    
       CERTIFICADO: 49229</t>
  </si>
  <si>
    <t xml:space="preserve">CERT 47819 DIFENHIDRAMINA VANNIER 2,5MG/ML JARABE  VANNIER  $ 
1,554.75 $ 149,256,000.00  </t>
  </si>
  <si>
    <t>DIFENHIDRAMINA Presentación: X 0,25 G JBE.  MARCA: VANNIER  
PRESENTACION MINIMA: POR 10    No fraccionable</t>
  </si>
  <si>
    <t xml:space="preserve">CERT ANMAT N.  47819 - CJA X 10 ENVASES 
</t>
  </si>
  <si>
    <t>DIFENHIDRAMINA CHL 2,50 mg/ml 100 ml</t>
  </si>
  <si>
    <t>N° Certificado: 47819   Laboratorio: LABORATORIO VANNIER S.A.  
 Nombre Comercial: DIFENHIDRAMINA VANNIER   Forma Farmacéutica: JARABE 
  Presentación: 10 FRASCO por 100 ML (USO HOSPITALARIO) 
  Genérico: DIFENHIDRAMINA 250 MG / 100 ML</t>
  </si>
  <si>
    <t>DIFENHIDRAMINA VANNIER 250 MG JARABE FCO X 100 ML - 
VANNIER</t>
  </si>
  <si>
    <t xml:space="preserve">CERT 47819  (PRESENTACIÓN POR UNIDAD)  </t>
  </si>
  <si>
    <t xml:space="preserve">CERT 8753 BENADRYL 2,5MG/ML JARABE x 240 ml.  ELEA 
 </t>
  </si>
  <si>
    <t xml:space="preserve">ANMAT 8753  BENADRYL  </t>
  </si>
  <si>
    <t>Renglón: 119, Código: 031040001.2, Descripción: DIFENHIDRAMINA  Presentación:  X 10 MG/ML  Solicitado:  AMP. X 1 ML</t>
  </si>
  <si>
    <t>https://ar.kairosweb.com/precio/producto-difenhidramina-larjan-12526/</t>
  </si>
  <si>
    <t xml:space="preserve">DIFENHIDRAMINA LARJAN 10 MG AMP X 1 ML - VEINFAR 
</t>
  </si>
  <si>
    <t xml:space="preserve">CERT 41052  (PRESENTACIÓN CAJA X 100) </t>
  </si>
  <si>
    <t xml:space="preserve">CERT 41052 DIFENHIDRAMINA LARJAN AMPOLLA X 1ML - VTO 09/25 
VEINFAR  </t>
  </si>
  <si>
    <t xml:space="preserve">DIFENHIDRAMINA 10MG AMP X 1 ML     
  CERTIFICADO: 41052  </t>
  </si>
  <si>
    <t xml:space="preserve">CERT 41052   VENCIMIENTO 09/2025 SIN DEVOLUCION </t>
  </si>
  <si>
    <t>CERT 41052</t>
  </si>
  <si>
    <t xml:space="preserve">CERT 49229 KLONADRYL ANTIALERGICO 10MG/ML  AMPOLLA  KLONAL  
  </t>
  </si>
  <si>
    <t xml:space="preserve">KLONADRYL ANTIALERGICO 10 MG AMP X 10 ML - KLONAL 
</t>
  </si>
  <si>
    <t xml:space="preserve">CERT 49229  (PRESENTACIÓN CAJA X 25)  </t>
  </si>
  <si>
    <t>CERT. ANMAT Nº 49229   - PRESENTACION / BLISTER 
- CAJA: X 100</t>
  </si>
  <si>
    <t xml:space="preserve">DIFENHIDRAMINA LARJAN  41052  </t>
  </si>
  <si>
    <t>DIFENHIDRAMINA 10MG AMP X 1 ML     
  CERTIFICADO: 49229</t>
  </si>
  <si>
    <t>KLONAL KLONADRYL</t>
  </si>
  <si>
    <t xml:space="preserve">DIFENHIDRAMINA  X 10 MG/ML  AMP. X 1 ML. 
MARCA KLONAL. CERT 49229    </t>
  </si>
  <si>
    <t>CERT 46.217</t>
  </si>
  <si>
    <t xml:space="preserve">CERT 46217 DIFENHIDRAMINA DENVER FARMA  10MG/ML AMPOLLA  DENVER 
FARMA   $ 331.46 $ 51,707,760.00  </t>
  </si>
  <si>
    <t>DIFENHIDRAMINA DENVER FARMA</t>
  </si>
  <si>
    <t>Certificado: 46217   Laboratorio: DENVER FARMA S A  
 Marca comercial: DIFENHIDRAMINA DENVER FARMA   Forma farmacéutica: 
SOLUCION INYECTABLE   Presentación: 100 AMPOLLA por 1 ML 
  Genérico: CLORHIDRATO DE DIFENHIDRAMINA 10 MG/ML</t>
  </si>
  <si>
    <t>DIFENHIDRAMINA 10MG AMP X 1 ML     
  CERTIFICADO: 46217</t>
  </si>
  <si>
    <t>DIFENHIDRAMINA 10 MG/ML SOLUCION INYECTABLE  DENVER</t>
  </si>
  <si>
    <t xml:space="preserve">DIFENHIDRAMINA AMP DUNCAN </t>
  </si>
  <si>
    <t xml:space="preserve">CERT 46217  CAJA X 100 AMP </t>
  </si>
  <si>
    <t>DIFENHIDRAMINA DENVER FARMA 10 MG AMP X 1 ML - 
DENVER FARMA</t>
  </si>
  <si>
    <t xml:space="preserve">CERT 46217  (PRESENTACIÓN CAJA X 100)    
</t>
  </si>
  <si>
    <t xml:space="preserve">119 DIFENHIDRAMINA Presentación: X 10 MG/ML Solicitado: AMP. X 1 
ML 156000 MARCA DENVERFARMA PRESENTACION MINIMA 100 PM  46217 
NO FRACC.    </t>
  </si>
  <si>
    <t xml:space="preserve">DENVER FARMA  ANMAT Nº 44674 </t>
  </si>
  <si>
    <t xml:space="preserve">DIFENHIDRAMINA DENVER FARMA  46217  </t>
  </si>
  <si>
    <t xml:space="preserve">DIFENHIDRAMINA 10 MG. AMP. X 1 ML KLONAL CERT: 49229 
[100]  </t>
  </si>
  <si>
    <t>DIFENHIDRAMINA AMP 10 MG X 1 ML DENVER (H-1-100) F2 
  46.217</t>
  </si>
  <si>
    <t xml:space="preserve">CERT 46217 </t>
  </si>
  <si>
    <t>Renglón: 120, Código: 031040001.4, Descripción: DIFENHIDRAMINA  Presentación:  X 50 MG  Solicitado:  CAPSULA</t>
  </si>
  <si>
    <t>https://ar.kairosweb.com/precio/producto-klonadryl-antialergico-12736/</t>
  </si>
  <si>
    <t>KLONADRYL ANTIALERGICO 50 MG COMP - KLONAL</t>
  </si>
  <si>
    <t xml:space="preserve">CERT 49229 (PRESENTACIÓN CAJA X 150 COMP)    
</t>
  </si>
  <si>
    <t xml:space="preserve">CERT 49229 KLONADRYL ANTIALERGICO 50MG  COMP KLONAL </t>
  </si>
  <si>
    <t>CERT. ANMAT Nº 49229   - PRESENTACION / BLISTER 
- CAJA: X 1005</t>
  </si>
  <si>
    <t>CERT 49229  COMPRIMIDO</t>
  </si>
  <si>
    <t>DIFENHIDRAMINA  50MG COMP       
     CERTIFICADO: 49229</t>
  </si>
  <si>
    <t xml:space="preserve">DIFENHIDRAMINA  X 50 MG  CAPSULA. MARCA KLONAL. CERT 
49229    </t>
  </si>
  <si>
    <t xml:space="preserve">CERT 49229 </t>
  </si>
  <si>
    <t xml:space="preserve">DIFENHIDRAMINA COMP 50 MG KLONAL (H-15-150)    49.229 
</t>
  </si>
  <si>
    <t xml:space="preserve">CERT 8753 BENADRYL 50MG CAPS ELEA  </t>
  </si>
  <si>
    <t>ELEA (CAPSULA)</t>
  </si>
  <si>
    <t>BENADRYL  8753  CAPSULA</t>
  </si>
  <si>
    <t>Renglón: 121, Código: 031010005.1, Descripción: DIPIRONA 1 G  Presentación:  AMP X 2 ML  Solicitado:  UNIDAD</t>
  </si>
  <si>
    <t>https://ar.kairosweb.com/precio/producto-dipirona-norgreen-19153/</t>
  </si>
  <si>
    <t xml:space="preserve">Dipirona 1000mg Ampolla x 2ml  PEDIR POR CAJA CERRADA 
- NO FRACCIONAMOS  Estéril, Apirogeno, Marca Norgreen  - 
Env. Convencional  Aprobado por el M.S. ANMAT - Certificado 
N° 53968  Presentación: Caja x 100 Ampollas   
</t>
  </si>
  <si>
    <t xml:space="preserve">ANMAT 41157  DIPIRONA 50 % LAVIMAR  </t>
  </si>
  <si>
    <t xml:space="preserve">121 DIPIRONA 1 G Presentación: AMP X 2 ML MARCA 
LAVIMAR PRESENTACION MINIMA 100 PM  41157 NO FRACC.  
</t>
  </si>
  <si>
    <t>CERT 39.423</t>
  </si>
  <si>
    <t xml:space="preserve">CERT 39423 DIPIRONAKLONAL  1G AMP X 2ML KLONAL  
  </t>
  </si>
  <si>
    <t xml:space="preserve">DIPIRONA KLONAL 1 G AMP X 2 ML - KLONAL 
</t>
  </si>
  <si>
    <t xml:space="preserve">CERT 39423  (PRESENTACIÓN CAJA X 100)    
</t>
  </si>
  <si>
    <t>CERT. ANMAT Nº 39423   - PRESENTACION / BLISTER 
- CAJA: X 100</t>
  </si>
  <si>
    <t>CERT 39423</t>
  </si>
  <si>
    <t>DIPIRONA 1GR AMP X 2 ML     
         CERTIFICADO: 
39423</t>
  </si>
  <si>
    <t xml:space="preserve">DIPIRONA 1 G  AMP X 2 ML  UNIDAD. 
MARCA KLONAL. CERT 39423    </t>
  </si>
  <si>
    <t xml:space="preserve">CERT 39423 </t>
  </si>
  <si>
    <t xml:space="preserve">DIPIRONA LARJAN 1000 MG AMP X 2 ML - VEINFAR 
</t>
  </si>
  <si>
    <t xml:space="preserve">CERT 39225  (PRESENTACIÓN CAJA X 100)    
</t>
  </si>
  <si>
    <t>DIPIRONA AMP 1 GR LAVIMAR (H-1-100)   41.157</t>
  </si>
  <si>
    <t xml:space="preserve">CERT 39225 DIPIRONA LARJAN 1 GR AMPOLLA - VTO 10/25 
VEINFAR    </t>
  </si>
  <si>
    <t>DIPIRONA 1GR AMP X 2 ML     
         CERTIFICADO: 
51882</t>
  </si>
  <si>
    <t xml:space="preserve">CERT 51882 DIPIRONA DRAWER 1G AMP X 2ML DRAWER  
 </t>
  </si>
  <si>
    <t xml:space="preserve">DIPIRONA 1 GR AMP LAVIMAR C:41157  [100]   
</t>
  </si>
  <si>
    <t xml:space="preserve">DIPIRONA HLB  49655  </t>
  </si>
  <si>
    <t>CERT 52263</t>
  </si>
  <si>
    <t xml:space="preserve">CERT 49655 </t>
  </si>
  <si>
    <t>CERT 39225</t>
  </si>
  <si>
    <t>Renglón: 122, Código: 031100007.1, Descripción: DOBUTAMINA CLORHIDRATO  Presentación:  X 250 MG  Solicitado:  FCO. AMPOLLA</t>
  </si>
  <si>
    <t>https://ar.kairosweb.com/precio/producto-dobutamina-gray-11168/</t>
  </si>
  <si>
    <t xml:space="preserve">CERT 46460 DOBUTAMINA GRAY 250MG AMP X20ML GRAY   
 </t>
  </si>
  <si>
    <t>CERT 54423</t>
  </si>
  <si>
    <t xml:space="preserve">CERT 54423 DOBUTAMINA DRAWER 250MG AMP X20ML DRAWER   
</t>
  </si>
  <si>
    <t>DOBUTAMINA 250MG AMP X 20 ML     
    CERTIFICADO: 54423  CAJA X 50 
AMP - TRAZADO</t>
  </si>
  <si>
    <t>DOBUTAMINA FA X 20 ML X 100 UNID GRAY TRAZ 
  46460</t>
  </si>
  <si>
    <t>DOBUTAMINA RICHET - DOBUTAMINA (COMO CLORHIDRATO) 250 MG / 20 
ML  PRESENTACION 50 FRASCO AMPOLLA por 20 ML  
CERTIFICADO 44410</t>
  </si>
  <si>
    <t>CERT 44.410</t>
  </si>
  <si>
    <t>DOBUTAMINA 12,5 MG/ML 20 ML FCO/AMP. - CERT 45220 [1/50] 
- MARCA: GEMEPE - TRAZADO POR 50 UNID</t>
  </si>
  <si>
    <t xml:space="preserve">CERT 44410 DOBUTAMINA RICHET  250MG AMP X20ML RICHET  
</t>
  </si>
  <si>
    <t>CERT 44410</t>
  </si>
  <si>
    <t xml:space="preserve">DOBUTAMINA CLORHIDRATO  X 250 MG  FCO. AMPOLLA. MARCA 
RICHET. CERT 44410    </t>
  </si>
  <si>
    <t xml:space="preserve">DOBUTAMINA 250 MG. INY. DRAWER C 54423 [50] - PRODUCTO 
INFRACCIONABLE  </t>
  </si>
  <si>
    <t>MARCA RICHET CERTF. ANMAT 44410</t>
  </si>
  <si>
    <t xml:space="preserve">CERT 44410 </t>
  </si>
  <si>
    <t>Renglón: 124, Código: 031100008.2, Descripción: DOPAMINA  Presentación:  X 200 MG  Solicitado:  AMPOLLA</t>
  </si>
  <si>
    <t>https://ar.kairosweb.com/precio/producto-dopamina-northia-11114/</t>
  </si>
  <si>
    <t>DOPAMINA FABRA</t>
  </si>
  <si>
    <t>CERT. 45099  CAJAS X 100 UNID  MERCADERIA CON 
TRAZABILIDAD</t>
  </si>
  <si>
    <t xml:space="preserve">DOPAMINA AMP 200 MG DUNCAN - TRAZ   49474 
</t>
  </si>
  <si>
    <t>Renglón: 125, Código: 031077002.1, Descripción: DOXICICLINA  Presentación:  X 100 MG  Solicitado:  COMP.O TAB.</t>
  </si>
  <si>
    <t>https://ar.kairosweb.com/precio/producto-doxiclina-14298/</t>
  </si>
  <si>
    <t xml:space="preserve">lafedar </t>
  </si>
  <si>
    <t>cert 45436</t>
  </si>
  <si>
    <t xml:space="preserve">CERT 45436 DOXICLINA 100MG COMP REC  LAFEDAR   
</t>
  </si>
  <si>
    <t>LAFEDAR DOXICLINA</t>
  </si>
  <si>
    <t xml:space="preserve">DOXICICLINA  X 100 MG  COMP.O TAB.. MARCA LAFEDAR. 
CERT 45436    </t>
  </si>
  <si>
    <t xml:space="preserve">DOXICLINA  45436  </t>
  </si>
  <si>
    <t>DOXICICLINA 100MG COMP        
       CERTIFICADO: 45436</t>
  </si>
  <si>
    <t xml:space="preserve">DOXICICLINA 100 MG COMP. LAFEDAR C 45436 [1000]   
</t>
  </si>
  <si>
    <t>CERT 45436</t>
  </si>
  <si>
    <t xml:space="preserve">CERT 48345 ASOLMICINA DOX 100MG COMP REC MEGALABS   
</t>
  </si>
  <si>
    <t>DOXICICLINA 100 MG COMP VERBORIL TRB   47.476</t>
  </si>
  <si>
    <t>CERT 47476</t>
  </si>
  <si>
    <t xml:space="preserve">CERT 32800 VIBRAMICINA 100 MG COMP  PFIZER   
 </t>
  </si>
  <si>
    <t>Renglón: 126, Código: 031101002.1, Descripción: ENALAPRIL 10 MG  Presentación:  COMPRIMIDO  Solicitado:  UNIDAD</t>
  </si>
  <si>
    <t>https://ar.kairosweb.com/precio/producto-enalapril-vent-3-25177/</t>
  </si>
  <si>
    <t xml:space="preserve">ENALAPRIL COMP 10 MG VENT 3 (H-10-1000)   53.440 
</t>
  </si>
  <si>
    <t xml:space="preserve">ENALAPRIL COMP 10 MG ** SAVANT VITARUM (H-90)  48.089 
</t>
  </si>
  <si>
    <t>CERT 38087</t>
  </si>
  <si>
    <t xml:space="preserve">CERT 55231 </t>
  </si>
  <si>
    <t>CERT 42.786</t>
  </si>
  <si>
    <t xml:space="preserve">CERT 53440 ENALAPRIL VENT 3 10MG COMP  VENT 3 
</t>
  </si>
  <si>
    <t>ENALAPRIL 10 MG   COMPRIMIDO   MARCA: VENT3 
  PRES. MIN.: POR 1000  PM: 53440  
  No fraccionable</t>
  </si>
  <si>
    <t xml:space="preserve">CERT 42786 NALAPRIL 10 MG COMP  KLONAL   
 </t>
  </si>
  <si>
    <t>NALAPRIL 10 MG COMP - KLONAL</t>
  </si>
  <si>
    <t xml:space="preserve">CERT 42786  (PRESENTACIÓN CAJA X 1020 COMP)   
</t>
  </si>
  <si>
    <t>CERT 53440- ENALAPRIL VENT 3</t>
  </si>
  <si>
    <t>CERT. ANMAT Nº  42786  - PRESENTACION / BLISTER 
- CAJA: X 1020  ENVASE FOTOSENSIBLE</t>
  </si>
  <si>
    <t>ENALAPRIL 10MG COMP        
CERTIFICADO: 42786</t>
  </si>
  <si>
    <t>KLONAL NALAPRIL</t>
  </si>
  <si>
    <t xml:space="preserve">ENALAPRIL 10 MG  COMPRIMIDO  UNIDAD. MARCA KLONAL. CERT 
42786    </t>
  </si>
  <si>
    <t>ENALAPRIL VENT 3 10 MG COMP - VENT 3</t>
  </si>
  <si>
    <t xml:space="preserve">CERT 53440 (PRESENTACIÓN CAJA X 1000 COMP)  </t>
  </si>
  <si>
    <t>CERT 53440</t>
  </si>
  <si>
    <t>CERT 38.087</t>
  </si>
  <si>
    <t>CERT ANMAT N. 38087 - BLISTER POR 1020 COMPR</t>
  </si>
  <si>
    <t>ENALDUN 10 MG COMP - DUNCAN</t>
  </si>
  <si>
    <t xml:space="preserve">CERT 38087  (PRESENTACIÓN CAJA X 1020)  </t>
  </si>
  <si>
    <t>CERT 42786</t>
  </si>
  <si>
    <t>ENALAPRIL 10MG COMP        
CERTIFICADO: 38087</t>
  </si>
  <si>
    <t xml:space="preserve">ENALDUM DUNCAN </t>
  </si>
  <si>
    <t xml:space="preserve">CERT 38087-  CAJA X 1005 COMP </t>
  </si>
  <si>
    <t xml:space="preserve">CERT 48089 </t>
  </si>
  <si>
    <t xml:space="preserve">CERT 38087 ENALDUN 10 MG COMP DUNCAN    
</t>
  </si>
  <si>
    <t xml:space="preserve">CERT 44715 ENATRAL 10 MG COMP  AUSTRAL   
 </t>
  </si>
  <si>
    <t>LOPRIL 10 MG COMP - AUSTRAL</t>
  </si>
  <si>
    <t xml:space="preserve">CERT 57391  (CAJA X 540 COMP)  </t>
  </si>
  <si>
    <t xml:space="preserve">ENALAPRIL 10MG COMP        
CERTIFICADO:  44715        
       </t>
  </si>
  <si>
    <t xml:space="preserve">ENALAPRIL 10 MG COMP. KLONAL C:42.786 [1020]  </t>
  </si>
  <si>
    <t xml:space="preserve">ENATRAL 10 MG  44715  </t>
  </si>
  <si>
    <t>ENALAPRIL, MALEATO 10 MG COMP. - CERT. 57391 - MARCA: 
LEPETTIT</t>
  </si>
  <si>
    <t xml:space="preserve">LAFEDAR </t>
  </si>
  <si>
    <t>CERT 55.777</t>
  </si>
  <si>
    <t xml:space="preserve">CERT 55777 PRESIPRIL 10MG COMP  LAFEDAR    
</t>
  </si>
  <si>
    <t>LAFEDAR (SOLO 600.000)</t>
  </si>
  <si>
    <t xml:space="preserve">ANMAT 55777  PRESIPRIL  Envasado primario para medicamentos fotosensibles. 
Muestra digital  </t>
  </si>
  <si>
    <t xml:space="preserve">ENALAPRIL 10MG COMP        
CERTIFICADO: 55777  </t>
  </si>
  <si>
    <t>CERT 41807</t>
  </si>
  <si>
    <t xml:space="preserve">SULOCTEN  41807  </t>
  </si>
  <si>
    <t xml:space="preserve">CERT 38592 GLIOTEN 10 MG COMP X 60 BAGÓ  
 </t>
  </si>
  <si>
    <t xml:space="preserve">CERT 38854 ECAPRILAT 10 MG COMP  LAZAR   
 </t>
  </si>
  <si>
    <t xml:space="preserve">ANMAT 38854  ECAPRILAT 10 MG    Envasado 
primario para medicamentos fotosensibles. Muestra digital  </t>
  </si>
  <si>
    <t xml:space="preserve">CERT 48089 GABUTEN 10 MG COMPRIMIDO SAVANT    
</t>
  </si>
  <si>
    <t xml:space="preserve">CERT 38876 GADOPRIL 10MG COMP  GADOR    
</t>
  </si>
  <si>
    <t>Renglón: 127, Código: 031101002.3, Descripción: ENALAPRIL 2,5 MG  Presentación:  COMPRIMIDO  Solicitado:  UNIDAD</t>
  </si>
  <si>
    <t>https://ar.kairosweb.com/precio/producto-glioten-2.5-30609/</t>
  </si>
  <si>
    <t xml:space="preserve">CERT 38592 GLIOTEN 2.5 MG COMP  BAGÓ   
</t>
  </si>
  <si>
    <t>LOTRIAL 2.5 ROEMMERS</t>
  </si>
  <si>
    <t>CERT 37809-  PRSENTACION CAJA X 60</t>
  </si>
  <si>
    <t>GLIOTEN</t>
  </si>
  <si>
    <t xml:space="preserve">ENALAPRIL 2.5 MG COMP GLIOTEN (BAGO) C:38592 [60]   
</t>
  </si>
  <si>
    <t xml:space="preserve">GLIOTEN 2.5  38592  </t>
  </si>
  <si>
    <t>CERT 37809</t>
  </si>
  <si>
    <t xml:space="preserve">CERT 38876 GADOPRIL 2.5MG COMP  GADOR  </t>
  </si>
  <si>
    <t>ENALAPRIL 2.5 MG COMP LOTRIAL ROEMMERS T/A (UXC-20)   
37.809</t>
  </si>
  <si>
    <t xml:space="preserve">ENALAPRIL 2.5 MG COMP GLIOTEN  BAGO (USO INST) (UXC-30) 
 38592  </t>
  </si>
  <si>
    <t>CERT 38876</t>
  </si>
  <si>
    <t>Renglón: 128, Código: 031170001.1, Descripción: ERGONOVINA  Presentación:  X 0,2 MG  Solicitado:  TAB.O GRAGEA</t>
  </si>
  <si>
    <t>https://ar.kairosweb.com/precio/producto-metrergina-5762/</t>
  </si>
  <si>
    <t>METRERGINA - BIOL</t>
  </si>
  <si>
    <t>ERGONOVINA MALEATO 0,2MG COMP (METRERGINA)      
         CERTIFICADO: 
42367</t>
  </si>
  <si>
    <t xml:space="preserve">CERT 42367 METRERGINA 0.2 COMP BIOL   </t>
  </si>
  <si>
    <t>CERT. 42367  ENVASES X 1000 COMP.  BLISTER X 
10 COMP.</t>
  </si>
  <si>
    <t>METRERGINA</t>
  </si>
  <si>
    <t xml:space="preserve">ERGONOVINA 0.2 MG COMP METRERGINA BIOL C: 42367 PUBLIC.x EN 
BLISTER [1000]  </t>
  </si>
  <si>
    <t>ERGONOVINA COMP 0.2 MG  BIOL EMV (H-10-500)(H-10-1000)   
42.367</t>
  </si>
  <si>
    <t xml:space="preserve">METRERGINA  42367  </t>
  </si>
  <si>
    <t>Renglón: 129, Código: 031170001.2, Descripción: ERGONOVINA  Presentación:  X 0,2 MG  Solicitado:  AMPOLLA</t>
  </si>
  <si>
    <t xml:space="preserve">ERGONOVINA X 0,2 MG    BIOL   
PRES MIN: 100   PM 42367   NO 
FRACCIONABLE    </t>
  </si>
  <si>
    <t>ERGONOVINA MALEATO 0,2MG AMP X 1ML (METRERGINA)    
      CERTIFICADO: 42367</t>
  </si>
  <si>
    <t xml:space="preserve">ERGONOVINA MALEATO 0,2MG AMP X 1 ML    
        CERTIFICADO: 52448 
</t>
  </si>
  <si>
    <t xml:space="preserve">CERT 42367 METRERGINA 0.2 MG AMPOLLA BIOL    
</t>
  </si>
  <si>
    <t>CERT 52448</t>
  </si>
  <si>
    <t xml:space="preserve">ERGONOVINA MALEATO 0,2 MG AMP. BIOL C: 42367 [100]  
</t>
  </si>
  <si>
    <t>Renglón: 130, Código: 031074003.4, Descripción: ERITROMICINA 0,5%  Presentación:  POMADA OFTAL  Solicitado:  UNIDOSIS</t>
  </si>
  <si>
    <t>https://ar.kairosweb.com/precio/producto-eritrofarm-10152/</t>
  </si>
  <si>
    <t>CERT 45275</t>
  </si>
  <si>
    <t>ERITROFARM</t>
  </si>
  <si>
    <t xml:space="preserve">ERITROMICINA 0.5% UNG.OFT. (precio x unidosis) ERITROFARM C:45.275 (POEN) [20] 
 </t>
  </si>
  <si>
    <t xml:space="preserve">ANMAT  42684  ERISINE  Presentación unidosis. Cotizar por 
envase secundario, aclarando el contenido de unidades  </t>
  </si>
  <si>
    <t>CERT 42684  UNIDOSIS</t>
  </si>
  <si>
    <t xml:space="preserve">CERT 42684 ERISINE 0,5% UNGÜ OFTALMO FCO X 1G LAFEDAR 
  </t>
  </si>
  <si>
    <t>LAFEDAR ERISINE</t>
  </si>
  <si>
    <t xml:space="preserve">ERITROMICINA 0,5%  POMADA OFTAL  UNIDOSIS. MARCA LAFEDAR. CERT 
42684    </t>
  </si>
  <si>
    <t>ERISINE - LAFEDAR</t>
  </si>
  <si>
    <t>ERITROMICINA UNG. OFTALMICO  CERTIFICADO: 42684</t>
  </si>
  <si>
    <t>ERITROMICINA UNIDOSIS UNGÜENTO LAFEDAR (H-1-100)    42684</t>
  </si>
  <si>
    <t xml:space="preserve">CERT 51891 ERITROMICINA ELEA  0,5% UNGÜ OFTALMO FCO X 
1G ELEA  </t>
  </si>
  <si>
    <t xml:space="preserve">ANMAT 51891  ERITROMICINA ELEA  Presentación unidosis. Cotizar por 
envase secundario, aclarando el contenido de unidades  </t>
  </si>
  <si>
    <t xml:space="preserve">ERITROFARM  POEN </t>
  </si>
  <si>
    <t xml:space="preserve">CERT 45275- ENVASE X 210 UNIDOSIS </t>
  </si>
  <si>
    <t xml:space="preserve">CERT 45275 ERITROFARM  0,5% UNGÜ OFT ENV X 20 
UNIDOSIS POEN    </t>
  </si>
  <si>
    <t>NOVOPLOS ERITROPLOS</t>
  </si>
  <si>
    <t xml:space="preserve">ANMAT 54105  ERITROPLOS  Presentación unidosis. Cotizar por envase 
secundario, aclarando el contenido de unidades  </t>
  </si>
  <si>
    <t>Renglón: 131, Código: 031202002.1, Descripción: ERITROPOYETINA  2000 UI  Presentación:  FCO.AMP.  Solicitado:  UNIDAD</t>
  </si>
  <si>
    <t>https://ar.kairosweb.com/precio/producto-hemastim-p-27270/</t>
  </si>
  <si>
    <t>GEMA</t>
  </si>
  <si>
    <t xml:space="preserve">ERITROPOYETINA 2.000 UI AMP GEMA C/FRIO (H-1-100)   56.196 
</t>
  </si>
  <si>
    <t xml:space="preserve">GEMABIOTECH </t>
  </si>
  <si>
    <t xml:space="preserve">ANMAT 56196  HEMASTIM P  ERITROPOYETINA (EPOETINA ALFA) 2000 
UNIDADES/ ML  SOLUCION INYECTABLE  </t>
  </si>
  <si>
    <t>GEMABIOTECH</t>
  </si>
  <si>
    <t xml:space="preserve">CERT 56196 HEMASTIM P 2000 UI AMPOLLA GEMABIOTECH   
</t>
  </si>
  <si>
    <t xml:space="preserve">HEMAX 2000 BIOSIDUS </t>
  </si>
  <si>
    <t>CERT 38777-  AMP X 1</t>
  </si>
  <si>
    <t xml:space="preserve">ERITROPOYETINA 2000 UI AMP EPOGEN CASSARA C 45527 [100]  
</t>
  </si>
  <si>
    <t xml:space="preserve">CERT 45527 EPOGEN 2000 UI / 1 ML FCO AMP 
CASSARA    </t>
  </si>
  <si>
    <t>BIOSIDUS HEMAX</t>
  </si>
  <si>
    <t xml:space="preserve">ERITROPOYETINA 2000 UI  FCO.AMP.  UNIDAD. MARCA BIOSIDUS. CERT 
38777    </t>
  </si>
  <si>
    <t>CERT 45527</t>
  </si>
  <si>
    <t>BIOSIDUS</t>
  </si>
  <si>
    <t xml:space="preserve">CERT 38777 HEMAX 2000 UI FCO AMP BIOSIDUS   
</t>
  </si>
  <si>
    <t>Renglón: 132, Código: 031202002.2, Descripción: ERITROPOYETINA  4000 UI  Presentación:  FCO.AMP.  Solicitado:  UNIDAD</t>
  </si>
  <si>
    <t xml:space="preserve">ANMAT 56196  HEMASTIM P  ERITROPOYETINA (EPOETINA ALFA) 4000 
UNIDADES/ ML SOLUCION INYECTABLE  </t>
  </si>
  <si>
    <t xml:space="preserve">CERT 56196 HEMASTIM P 4000 UI AMPOLLA GEMABIOTECH   
</t>
  </si>
  <si>
    <t xml:space="preserve">HEMAX 4000 UI BIOSIDUS </t>
  </si>
  <si>
    <t>CERT 38777- AMP X 1</t>
  </si>
  <si>
    <t>BIOPROFARMA</t>
  </si>
  <si>
    <t xml:space="preserve">CERT 49945 ERITROGEN 4000 UI AMP BIOPROFARMA  </t>
  </si>
  <si>
    <t xml:space="preserve">CERT 45527 EPOGEN 4000 UI / 1 ML FCO AMP 
CASSARA  </t>
  </si>
  <si>
    <t>ERITROPOYETINA 4.000 UI AMP GEMA C/FRIO (H-1-100) (UXC-2)   
56196</t>
  </si>
  <si>
    <t xml:space="preserve">ERITROPOYETINA 4000 UI  FCO.AMP.  UNIDAD. MARCA BIOSIDUS. CERT 
38777    </t>
  </si>
  <si>
    <t xml:space="preserve">CERT 38777 HEMAX 4000 UI FCO AMP BIOSIDUS   
 </t>
  </si>
  <si>
    <t>Renglón: 133, Código: 031073024.1, Descripción: ERTAPENEM  Presentación:  x 1GR  Solicitado:  FCO.AMPOLLA</t>
  </si>
  <si>
    <t>https://ar.kairosweb.com/precio/producto-ertapenem-richet-28857/</t>
  </si>
  <si>
    <t>ERTAPENEM 1000 MG FCO/AMP.- CERT. 57467 - MARCA: RICHET</t>
  </si>
  <si>
    <t xml:space="preserve">ANMAT 57467  ERTAPENEM RICHET  ERTAPENEM 1G POLVO PARA 
SOLUCIÓN INYECTABLE  </t>
  </si>
  <si>
    <t>ERTAPENEM RICHET  1 GR  PRESENTACION 1 FRASCO AMPOLLA 
por 1 G  CERTIFICADO 57467</t>
  </si>
  <si>
    <t>MSD</t>
  </si>
  <si>
    <t xml:space="preserve">CERT 50648 INVANZ 1 GR FCO AMP MSD   
</t>
  </si>
  <si>
    <t xml:space="preserve">INVANZ MSD </t>
  </si>
  <si>
    <t>CERT 50648-  PRESENTACION VIAL X 1</t>
  </si>
  <si>
    <t>CERT57.467</t>
  </si>
  <si>
    <t>MERCK</t>
  </si>
  <si>
    <t xml:space="preserve">ERTAPENEM  x 1GR  FCO.AMPOLLA. MARCA MERCK. CERT 50648 
   </t>
  </si>
  <si>
    <t xml:space="preserve">CERT 57467 ERTAPENEM 1 G RICHET   </t>
  </si>
  <si>
    <t>CERT 57467</t>
  </si>
  <si>
    <t>ERTAPENEM 1 GR POLVO VIAL LIOF X 1 AMP INVANZ 
MSD C/F -25º   50648</t>
  </si>
  <si>
    <t>MARCA RICHET CERTF. ANMAT 57467</t>
  </si>
  <si>
    <t xml:space="preserve">CERT 57467 </t>
  </si>
  <si>
    <t>Renglón: 134, Código: 031102002.1, Descripción: ESMOLOL CLORHIDRATO 2.500 MG/10 ML  Presentación:  AMPOLLA  Solicitado:  UNIDAD</t>
  </si>
  <si>
    <t>https://ar.kairosweb.com/precio/producto-esmolol-richet-16029/</t>
  </si>
  <si>
    <t>ESMOLOL RICHET - ESMOLOL CLORHIDRATO 2500 MG / 10 ML 
 PRESENTACION 1 FRASCO AMPOLLA por 2500 MG / 10 
ML  CERTIFICADO 50980</t>
  </si>
  <si>
    <t xml:space="preserve">ANMAT 50980  ESMOLOL RICHET  </t>
  </si>
  <si>
    <t xml:space="preserve">ESMOLOL 2.5 GR AMP. RICHET C: 50980 [1]   
</t>
  </si>
  <si>
    <t>CERT 50.980</t>
  </si>
  <si>
    <t xml:space="preserve">CERT 50980 ESMOLOL RICHET 2.5 GR SOLUCION INYECTABLE  RICHET 
   </t>
  </si>
  <si>
    <t>ESMOLOL 2500 MG 10 ML FCO/AMP. - CERT. 50980 - 
MARCA: RICHET</t>
  </si>
  <si>
    <t>CERT 50960</t>
  </si>
  <si>
    <t xml:space="preserve">CERT 50980 </t>
  </si>
  <si>
    <t xml:space="preserve">ESMOLOL CLORHIDRATO 2.500 MG/10 ML  AMPOLLA  UNIDAD. MARCA 
RICHET. CERT 50980    </t>
  </si>
  <si>
    <t xml:space="preserve">ESMOLOL F/A 2500 MG RICHET (H-1)    50980 
</t>
  </si>
  <si>
    <t>MARCA RICHET  CERTF ANMAT 50980</t>
  </si>
  <si>
    <t>Renglón: 135, Código: 031190002.1, Descripción: ESPIRONOLACTONA 100 MG  Presentacion:  COMPRIMIDO  Solicitado:  UNIDAD</t>
  </si>
  <si>
    <t>https://ar.kairosweb.com/precio/producto-espimax-17980/</t>
  </si>
  <si>
    <t>CERT 52.214</t>
  </si>
  <si>
    <t xml:space="preserve">CERT 52214 ESPIMAX 100 MG COMP KLONAL    
</t>
  </si>
  <si>
    <t>ESPIRONOLACTONA 100MG COMP        
   CERTIFICADO: 52214</t>
  </si>
  <si>
    <t>CERT. ANMAT Nº  52214  - PRESENTACION / BLISTER 
- CAJA: X 1000</t>
  </si>
  <si>
    <t>CERT 52214</t>
  </si>
  <si>
    <t xml:space="preserve">ANMAT 50516  LANX  </t>
  </si>
  <si>
    <t xml:space="preserve">CERT 50516 LANX 100 MG COMP  ELEA   
 </t>
  </si>
  <si>
    <t>CERT 50516</t>
  </si>
  <si>
    <t>ESPIMAX 100 MG COMP - KLONAL</t>
  </si>
  <si>
    <t xml:space="preserve">CERT 52214  (PRESENTACIÓN CAJA X 1000)  </t>
  </si>
  <si>
    <t xml:space="preserve">CERT 52214 </t>
  </si>
  <si>
    <t>KLONAL ESPIMAX</t>
  </si>
  <si>
    <t xml:space="preserve">ESPIRONOLACTONA 100 MG  COMPRIMIDO  UNIDAD. MARCA KLONAL. CERT 
52214    </t>
  </si>
  <si>
    <t xml:space="preserve">ESPIRONOLACTONA COMP 100 MG DENVER  (H-10-1000)   49.049 
</t>
  </si>
  <si>
    <t xml:space="preserve">ESPIRONOLACTONA COMP 100 MG KLONAL (H-10-1000)   52214  
 </t>
  </si>
  <si>
    <t xml:space="preserve">ESPIRONOLACTONA 100 MG COMP KLONAL C: 52214 [1000]   
</t>
  </si>
  <si>
    <t>CERT 49.049</t>
  </si>
  <si>
    <t xml:space="preserve">CERT 49049 ESPIRONOLACTONA 100 MG DENVER FARMA    
 </t>
  </si>
  <si>
    <t>ESPIRONOLACTONA DENVER FARMA</t>
  </si>
  <si>
    <t>Certificado: 49049   Laboratorio: DENVER FARMA S A  
 Marca comercial: ESPIRONOLACTONA DENVER FARMA   Forma farmacéutica: 
COMPRIMIDO   Presentación: BLISTER por 1000 UNIDADES   
Genérico: ESPIRONOLACTONA 100 MG</t>
  </si>
  <si>
    <t>ESPIRONOLACTONA DENVER FARMA 100 MG COMP - DENVER FARMA</t>
  </si>
  <si>
    <t xml:space="preserve">CERT 49049  (PRESENTACIÓN CAJA X 1000)  </t>
  </si>
  <si>
    <t xml:space="preserve">ESPIRONOLACTONA 100 MG ADMINISTRACIÓN ORAL  DENVER </t>
  </si>
  <si>
    <t xml:space="preserve">ESPIRONOLACTONA DENVER </t>
  </si>
  <si>
    <t>CERT 49049- PRESENTACION CAJA X 1000</t>
  </si>
  <si>
    <t xml:space="preserve">anmat 49049  ESPIRONOLACTONA DENVER FARMA  ESPIRONOLACTONA 100 MG 
ADMINISTRACIÓN ORAL  </t>
  </si>
  <si>
    <t xml:space="preserve">CERT 49049 </t>
  </si>
  <si>
    <t xml:space="preserve">ANMAT 50867  REDIUN-E 100  ESPIRONOLACTONA 100 MG ADMINISTRACIÓN 
ORAL  </t>
  </si>
  <si>
    <t xml:space="preserve">CERT 51998 DRIMUX A 100 MG COMP  GADOR  
</t>
  </si>
  <si>
    <t xml:space="preserve">CERT 28382 ALDACTONE A 100 MG COMP PFIZER   
 </t>
  </si>
  <si>
    <t>Renglón: 136, Código: 031190002.2, Descripción: ESPIRONOLACTONA 25 MG  Presentacion:  COMPRIMIDO  Solicitado:  UNIDAD</t>
  </si>
  <si>
    <t xml:space="preserve">CERT 52214 ESPIMAX 25 MG  KLONAL    
</t>
  </si>
  <si>
    <t xml:space="preserve">ESPIRONOLACTONA  25MG COMP       
    CERTIFICADO: 52214  </t>
  </si>
  <si>
    <t>CERT. ANMAT Nº 52214   - PRESENTACION / BLISTER 
- CAJA: X 1000</t>
  </si>
  <si>
    <t>ESPIMAX 25 MG COMP - KLONAL</t>
  </si>
  <si>
    <t xml:space="preserve">CERT 52214 (PRESENTACIÓN CAJA X 1000)  </t>
  </si>
  <si>
    <t xml:space="preserve">ESPIRONOLACTONA 25 MG  COMPRIMIDO  UNIDAD. MARCA KLONAL. CERT 
52214  </t>
  </si>
  <si>
    <t>ESPIRONOLACTONA COMP 25 MG KLONAL (H-10-1000)   52214</t>
  </si>
  <si>
    <t xml:space="preserve">CERT 50516 LANX 25 MG COMP  ELEA   
 </t>
  </si>
  <si>
    <t xml:space="preserve">ANMAT 50516  LANX  ESPIRONOLACTONA 25 MG ADMINISTRACIÓN ORAL 
 </t>
  </si>
  <si>
    <t xml:space="preserve">ESPIRONOLACTONA  25 MG COMP ESPIMAX KLONAL C: 52214 [1000] 
 </t>
  </si>
  <si>
    <t xml:space="preserve">ESPIRONOLACTONA 25 MG COMP. - CERT. 50516 - MARCA: ELEA 
</t>
  </si>
  <si>
    <t xml:space="preserve">CERT 49049 ESPIRONOLACTONA 25 MG DENVER FARMA    
 </t>
  </si>
  <si>
    <t>Certificado: 49049   Laboratorio: DENVER FARMA S A  
 Marca comercial: ESPIRONOLACTONA DENVER FARMA   Forma farmacéutica: 
COMPRIMIDO   Presentación: BLISTER por 30 UNIDADES   
GenéricoESPIRONOLACTONA 25 MG</t>
  </si>
  <si>
    <t>ESPIRONOLACTONA DENVER FARMA 25 MG COMP - DENVER FARMA</t>
  </si>
  <si>
    <t xml:space="preserve">CERT 49049  (PRESENTACIÓN CAJA X 30)  </t>
  </si>
  <si>
    <t xml:space="preserve">ESPIRONOLACTONA 25 MG ADMINISTRACIÓN ORAL  DENVER </t>
  </si>
  <si>
    <t>CERT 49049- PRESENTACION CAJA X 30</t>
  </si>
  <si>
    <t xml:space="preserve">ANMAT 49049  ESPIRONOLACTONA DENVER FARMA  ESPIRONOLACTONA 25 MG 
ADMINISTRACIÓN ORAL  </t>
  </si>
  <si>
    <t xml:space="preserve">REDIUN-E 25  ANMAT 50867  ESPIRONOLACTONA 25 MG ADMINISTRACIÓN 
ORAL  </t>
  </si>
  <si>
    <t xml:space="preserve">CERT 51998 DRIMUX A 25 MG COMP  GADOR  
</t>
  </si>
  <si>
    <t xml:space="preserve">CERT 28382 ALDACTONE A 25 MG COMP PFIZER   
</t>
  </si>
  <si>
    <t>Renglón: 137, Código: 031133009.5, Descripción: ESTRADIOL+NORETISTERONA 5/50 MG/ML  Presentación:  AMPOLLA  Solicitado:  UNIDAD</t>
  </si>
  <si>
    <t>MR PHARMA</t>
  </si>
  <si>
    <t>ESTRADIOL + NORETISTERONA  5 MG/50 MG AMP - CERT. 
55798 - MARCA: MR PHARMA</t>
  </si>
  <si>
    <t>ESTRADIOL + NORETISTERONA IM AMP X 1 ML UNIMEX MR 
PHARMA  55.798</t>
  </si>
  <si>
    <t xml:space="preserve">MESIGYNA BAYER </t>
  </si>
  <si>
    <t>CERT 40018-  PRESENTACION AMP X 1</t>
  </si>
  <si>
    <t>CERT 40018- PRESENTACION JER PRELLENA POR 1</t>
  </si>
  <si>
    <t xml:space="preserve">CERT 40018 MESIGYNA JER PRELL INY INTRAMUSCULAR BAYER   
</t>
  </si>
  <si>
    <t xml:space="preserve">CERT 40018 MESIGYNA AMP INY INTRAMUSCULAR  BAYER   
 </t>
  </si>
  <si>
    <t>CERT 40018</t>
  </si>
  <si>
    <t>Renglón: 138, Código: 031133009.6, Descripción: ESTRADIOL 2MG  Presentacion:  COMPRIMIDO  Solicitado:  UNIDAD</t>
  </si>
  <si>
    <t>https://ar.kairosweb.com/precio/producto-ronfase-5027/</t>
  </si>
  <si>
    <t xml:space="preserve">RONFASE PFIZER </t>
  </si>
  <si>
    <t>CERT 42238  PRESENTACION CAJA X 28</t>
  </si>
  <si>
    <t xml:space="preserve">CERT 42238 RONFASE 2 MG COMPRIMIDO RECUBIERTO PFIZER   
 </t>
  </si>
  <si>
    <t xml:space="preserve">ESTRADIOL 2 MG COMP RONFASE PFIZER    42238 
</t>
  </si>
  <si>
    <t xml:space="preserve">PROGYNOVA  BAYER </t>
  </si>
  <si>
    <t>CERT 33079  CAJA X 28 COMP</t>
  </si>
  <si>
    <t xml:space="preserve">CERT 33079 PROGYNOVA GRAGEA ( PRESENTACION ENVASE X 28 COMP) 
BAYER    </t>
  </si>
  <si>
    <t>Renglón: 139, Código: 031100014.1, Descripción: ETIL EFRINA  Presentación:  X 10 MG  Solicitado:  AMPOLLA</t>
  </si>
  <si>
    <t>https://ar.kairosweb.com/precio/producto-etilefrina-larjan-8293/</t>
  </si>
  <si>
    <t xml:space="preserve">CERT 45051   VENCIMIENTO 09/2025 SIN DEVOLUCION </t>
  </si>
  <si>
    <t xml:space="preserve">CERT 45051 ETILEFRINA LARJAN  VEINFAR     
</t>
  </si>
  <si>
    <t xml:space="preserve">CERT 43586 ETILEFRINA FABRA  FABRA  </t>
  </si>
  <si>
    <t>ETILEFRINA FABRA</t>
  </si>
  <si>
    <t>CERT. 43586  CAJAS X 100 UNID</t>
  </si>
  <si>
    <t>ETILEFRINA 10MG AMP X 1 ML     
      CERTIFICADO: 45051  VENCIMIENTO 
DISPONIBLE PARA LA PRIMERA ENTREGA 30/10/2025</t>
  </si>
  <si>
    <t>CERT 45051  VTO 10-25</t>
  </si>
  <si>
    <t>ETILEFRINA AMP 10 MG X 1 ML FABRA (H-1-100)  
 43586</t>
  </si>
  <si>
    <t xml:space="preserve">ETILFRINA VEINFAR </t>
  </si>
  <si>
    <t>CERT 45051-  PRESENTACION CAJA X 100 AMP   
VTO OFRECIDO INICIALMENTE 09/2025</t>
  </si>
  <si>
    <t xml:space="preserve">ETILEFRINA 10 MG AMP. FABRA CERT: 43.586 [100]   
</t>
  </si>
  <si>
    <t>Renglón: 140, Código: 031133001.7, Descripción: ETINILESTRADIOL CON ASOCIACIONES 30MCG  Presentación:  POR CICLO  Solicitado:  ENVASE</t>
  </si>
  <si>
    <t>https://ar.kairosweb.com/precio/producto-norgestrel-plus-5991/</t>
  </si>
  <si>
    <t xml:space="preserve">CERT. ANMAT Nº 42920   - PRESENTACION / BLISTER 
- CAJA: X 21  </t>
  </si>
  <si>
    <t xml:space="preserve">CERT 42920 NORGESTREL PLUS CAJA X 21 COMPRIMIDOS RECUBIERTOS BIOTENK 
   </t>
  </si>
  <si>
    <t>CERT 42920  NORGESTREL PLUS</t>
  </si>
  <si>
    <t>UMMA</t>
  </si>
  <si>
    <t xml:space="preserve">ANMAT 53093  BIOTENK (21 COMP+7COMP)  X 21 comprimidos 
 ETINILESTRADIOL CON ASOCIACIONES 30MCG  </t>
  </si>
  <si>
    <t>NORGESTREL PLUS BIOTENK</t>
  </si>
  <si>
    <t>CERT 42920-  CAJA X 21</t>
  </si>
  <si>
    <t xml:space="preserve">CERT 42920   X 21 COMP  NORGESTREL PLUS 
</t>
  </si>
  <si>
    <t>LEVONORGESTREL + ETINILESTRADIOL COMP NICOLLE BIOTENK  42920</t>
  </si>
  <si>
    <t>NOMBRE COMERCIAL NORGESTREL PLUS  CERT. 42920  ENVASES X 
21 COMP.</t>
  </si>
  <si>
    <t xml:space="preserve">CERT 48678 FEMEXIN 30MCG CAJA X 28 COMPRIMIDOS RECUBIERTOS ELEA 
  </t>
  </si>
  <si>
    <t>CASASCO (21 COMP+7 COMP)</t>
  </si>
  <si>
    <t xml:space="preserve">ANMAT 54706  IFENIL  CASASCO (21 COMP+7 COMP)  
X 21 comprimidos  </t>
  </si>
  <si>
    <t>Renglón: 141, Código: 031133017.1, Descripción: ETONOGESTREL 68 mg IMPLANTABLE P/USO SUBDERMICO 4 CM X 2 MM CON  APLICADOR  Presentación:  UNIDAD</t>
  </si>
  <si>
    <t>https://ar.kairosweb.com/precio/producto-implanon-nxt-22846/</t>
  </si>
  <si>
    <t>IMPLANON  ORGANON</t>
  </si>
  <si>
    <t>CERT 56310-  PRESENTACION CAJA X 1</t>
  </si>
  <si>
    <t>DROGUERIA AVANTFAR SA</t>
  </si>
  <si>
    <t>ORGANON</t>
  </si>
  <si>
    <t>IMPLANON implante x 1 , CERT ANMAT: 56310</t>
  </si>
  <si>
    <t xml:space="preserve">CERT 56310 IMPLANON NXT IMPLANTE SUBCUTANEO ORGANON    
</t>
  </si>
  <si>
    <t>ORGANON IMPLANON</t>
  </si>
  <si>
    <t xml:space="preserve">ETONOGESTREL 68 mg IMPLANTABLE P/USO SUBDERMICO 4 CM X 2 
MM CON APLICADOR  UNIDAD. MARCA ORGANON. CERT 56310  
  </t>
  </si>
  <si>
    <t>ETONOGESTREL 68 MG X1 IMPLANTE SUBCUTANEO IMPLANON NXT ORGANON  
 56310</t>
  </si>
  <si>
    <t>Renglón: 142, Código: 031111012.1, Descripción: FAMOTIDINA 20MG  Presentacion:  COMPRIMIDO  Solicitado:  UNIDAD</t>
  </si>
  <si>
    <t>https://ar.kairosweb.com/precio/producto-lazartidina-28719/</t>
  </si>
  <si>
    <t xml:space="preserve">CERT 59400 LAZARTIDINA 20 MG  LAZAR    
</t>
  </si>
  <si>
    <t xml:space="preserve">CERT 59400 </t>
  </si>
  <si>
    <t xml:space="preserve">ANMAT 59400  LAZARTIDINA 20 MG   FAMOTIDINA 20 
MG ADMINISTRACIÓN ORAL  </t>
  </si>
  <si>
    <t>FAMOTIDINA COMP 20 MG LAZAR (H-60)   59400</t>
  </si>
  <si>
    <t>FAMOTIDINA - LAZAR</t>
  </si>
  <si>
    <t>FAMOTIDINA 20MG COMP  (LAZARTIDINA)      
      CERTIFICADO: 59400</t>
  </si>
  <si>
    <t>LAZARTIDINA</t>
  </si>
  <si>
    <t xml:space="preserve">FAMOTIDINA 20 MG COMP LAZARTIDINA LAZAR C 59400 [60] - 
PROD. INFRACCIONABLE  </t>
  </si>
  <si>
    <t xml:space="preserve">TAURAL F 20 </t>
  </si>
  <si>
    <t>CERT 37865  PRESENTACION CAJA X 60</t>
  </si>
  <si>
    <t xml:space="preserve">CERT 37865 TAURAL F 20 MG COMPRIMIDO ROEMMERS   
</t>
  </si>
  <si>
    <t>Renglón: 143, Código: 031100016.3, Descripción: FENILEFRINA MAS TROPICAMIDA  Presentación:  COLIRIO  Solicitado:  GOTAS</t>
  </si>
  <si>
    <t>CERT 54306</t>
  </si>
  <si>
    <t>CERT 48.965</t>
  </si>
  <si>
    <t xml:space="preserve">TROPIOFTAL - F </t>
  </si>
  <si>
    <t>Certificado: 48965   Laboratorio: DENVER FARMA S A  
 Marca comercial: TROPIOFTAL - F   Forma farmacéutica: 
SOLUCION OFTALMICA   Presentación: 1 FRASCO GOTERO por 5 
ML   Genérico: TROPICAMIDA 0.5 G / 100 ML 
+ FENILEFRINA CLORHIDRATO 5 G / 100 ML</t>
  </si>
  <si>
    <t xml:space="preserve">CERT 48965 TROPIOFTAL F COLIRIO  DENVER FARMA   
  </t>
  </si>
  <si>
    <t>TROPIOFTAL F - DENVER</t>
  </si>
  <si>
    <t xml:space="preserve">TROPICAMIDA+FENILEFRINA S.OFT.5ML GOTAS        
CERTIFICADO: 48965  </t>
  </si>
  <si>
    <t>TROPIOFTAL - F SOL OFT FCO X 5 ML  
- DENVER FARMA</t>
  </si>
  <si>
    <t>CERT 48965 (PRESENTACIÓN POR UNIDAD)</t>
  </si>
  <si>
    <t>CERT 48965</t>
  </si>
  <si>
    <t xml:space="preserve">FENILEFRINA MAS TROPICAMIDA  TROPIOFTAL F   DENVER  
</t>
  </si>
  <si>
    <t xml:space="preserve">TROPIOFTAL F GTS DENVER </t>
  </si>
  <si>
    <t xml:space="preserve">CERT 48965  GTS X 5 ML </t>
  </si>
  <si>
    <t>CERT. ANMAT Nº 48965   - PRESENTACION / BLISTER 
- CAJA: X 1</t>
  </si>
  <si>
    <t>DENVER TROPIOFTAL F</t>
  </si>
  <si>
    <t xml:space="preserve">FENILEFRINA MAS TROPICAMIDA  COLIRIO  GOTAS. MARCA DENVER. CERT 
48965    </t>
  </si>
  <si>
    <t xml:space="preserve">CERT 48965 </t>
  </si>
  <si>
    <t xml:space="preserve">ANMAT 48965  TROPIOFTAL - F  GOTAS  FENILEFRINA 
MAS TROPICAMIDA         
</t>
  </si>
  <si>
    <t>FOTORRETIN  POEN</t>
  </si>
  <si>
    <t xml:space="preserve">CERT 39060  FCOX  5 ML </t>
  </si>
  <si>
    <t xml:space="preserve">ANMAT 39060  FOTORRETIN  FENILEFRINA MAS TROPICAMIDA   
      </t>
  </si>
  <si>
    <t xml:space="preserve">CERT 39060 FOTORRETIN COLIRIO X 5 ML POEN   
 </t>
  </si>
  <si>
    <t>TROPICAM.+FENILEF.X 5 ML GTAS TROPIOFTAL-F DENVER  48.965</t>
  </si>
  <si>
    <t>FOTORRENTIN</t>
  </si>
  <si>
    <t xml:space="preserve">GOTAS OFT. FENILEFRINA+TROPICAMIDA X 5 ML FOTORRETIN (POEN) CERT:39060 [1] 
 </t>
  </si>
  <si>
    <t>Renglón: 144, Código: 031060002.1, Descripción: FENITOINA 100 MG  Presentación:  CAP/COMP.  Solicitado:  UNIDAD</t>
  </si>
  <si>
    <t xml:space="preserve">CERT 44797 </t>
  </si>
  <si>
    <t>FENITOINA CAPSULAS 100 MG DENVER (H-10-1000)   46.833</t>
  </si>
  <si>
    <t xml:space="preserve">FENITOINA COMP 100 MG BIOTENK (H-10-1000)   44.797  
 </t>
  </si>
  <si>
    <t>CERT 46.833</t>
  </si>
  <si>
    <t>FENITOINA DENVER FARMA</t>
  </si>
  <si>
    <t>Certificado: 46833   Laboratorio: DENVER FARMA S A  
 Marca comercial: FENITOINA DENVER FARMA   Forma farmacéutica: 
CAPSULA   Presentación: BLISTER por 1000 UNIDADES   
Genérico: FENITOINA SODICO 100 MG</t>
  </si>
  <si>
    <t xml:space="preserve">CERT 46833 FENITOINA DENVER FARMA  100 MG  DENVER 
FARMA     </t>
  </si>
  <si>
    <t>FENITOINA SODICA 100MG CAPS       
   CERTIFICADO: 46833</t>
  </si>
  <si>
    <t>FENITOINA DENVER FARMA 100 MG CAPSULA - DENVER FARMA</t>
  </si>
  <si>
    <t xml:space="preserve">CERT 46833  (PRESENTACIÓN CAJA X 1000)    
</t>
  </si>
  <si>
    <t>CERT 46833</t>
  </si>
  <si>
    <t xml:space="preserve">FENITOINA 100 MG ADMINISTRACIÓN ORAL  DENVER </t>
  </si>
  <si>
    <t xml:space="preserve">ANMAT 46833  FENITOINA DENVER FARMA  FENITOINA 100 MG 
ADMINISTRACIÓN ORAL  </t>
  </si>
  <si>
    <t xml:space="preserve">FENITOINA DENVER </t>
  </si>
  <si>
    <t xml:space="preserve">CERT 46833  CAJA X 1000 CAPS - PRODUCTO CON 
DECLARACION DE BIOEQUIVALENCIA </t>
  </si>
  <si>
    <t>CERT. ANMAT Nº   46833 - PRESENTACION / BLISTER 
- CAJA: X 1000</t>
  </si>
  <si>
    <t xml:space="preserve">FENITOINA 100 MG  CAP/COMP.  UNIDAD. MARCA DENVER. CERT 
46833    </t>
  </si>
  <si>
    <t xml:space="preserve">FENITOINA 100 MG CAPS DENVER FARMA C: 46833 [1000]  
</t>
  </si>
  <si>
    <t xml:space="preserve">CERT 8787 EPAMIN 100 MG CAPS.FCO ELEA    
</t>
  </si>
  <si>
    <t xml:space="preserve">ANMAT  8787  EPAMIN  </t>
  </si>
  <si>
    <t>Renglón: 145, Código: 031060002.3, Descripción: FENITOINA 100 MG  Presentación:  AMPOLLA  Solicitado:  UNIDAD</t>
  </si>
  <si>
    <t>https://ar.kairosweb.com/precio/producto-etoina-8848/</t>
  </si>
  <si>
    <t>CERT 45.964</t>
  </si>
  <si>
    <t xml:space="preserve">CERT 45964 FENITOINA KLONAL 100MG AMPOLLA X 2ML  KLONAL 
   </t>
  </si>
  <si>
    <t>ETOINA 100 MG AMP X 2 ML - KLONAL</t>
  </si>
  <si>
    <t>CERT  45964  (PRESENTACIÓN CAJA X 100)</t>
  </si>
  <si>
    <t>CERT. ANMAT Nº 45964   - PRESENTACION / BLISTER 
- CAJA: X 100</t>
  </si>
  <si>
    <t>CERT 45964</t>
  </si>
  <si>
    <t>FENITOINA 100MG AMP.  CERTIFICADO:45964</t>
  </si>
  <si>
    <t>KLONAL ETOINA</t>
  </si>
  <si>
    <t xml:space="preserve">FENITOINA 100 MG  AMPOLLA  UNIDAD. MARCA KLONAL. CERT 
45964    </t>
  </si>
  <si>
    <t xml:space="preserve">FENITOINA LARJAN 100 MG AMP X 2 ML - VEINFAR 
</t>
  </si>
  <si>
    <t xml:space="preserve">CERT 52738  (PRESENTACIÓN CAJA X 100)  </t>
  </si>
  <si>
    <t xml:space="preserve">CERT 52738 FENITOINA LARJAN 100MG AMPOLLA X 2ML  VEINFAR 
   </t>
  </si>
  <si>
    <t xml:space="preserve">FENITOINA 100 MG AMP. DENVER FARMA CERT.46833 [100]   
</t>
  </si>
  <si>
    <t>klonal</t>
  </si>
  <si>
    <t xml:space="preserve">Certificado: 46833   Laboratorio: DENVER FARMA S A  
 Marca comercial: FENITOINA DENVER FARMA   Forma farmacéutica: 
INYECTABLE   Presentación: 100 AMPOLLA por 2 ML  
 Genérico: FENITOINA SODICO 100 MG </t>
  </si>
  <si>
    <t xml:space="preserve">CERT 46833 FENITOINA DENVER FARMA 100MG  AMPOLLA X 2ML 
DENVER FARMA     </t>
  </si>
  <si>
    <t>FENITOINA 100MG AMP  CERTIFICADO: 46833</t>
  </si>
  <si>
    <t xml:space="preserve">ANMAT 52738  FENITOINA LARJAN  FENITOINA SODICA  100 
MG  (50 MG/ML) SOLUCION INYECTABLE  </t>
  </si>
  <si>
    <t xml:space="preserve">ANMAT 45698  APROCOM  FENITOINA SODICA  100 MG 
 (50 MG/ML) SOLUCION INYECTABLE  </t>
  </si>
  <si>
    <t xml:space="preserve">FENITOINA SODICA 100 MG (50 MG/ML) SOLUCION INYECTABLE  DENVER 
</t>
  </si>
  <si>
    <t xml:space="preserve">FENITOINA AMP DENVER </t>
  </si>
  <si>
    <t xml:space="preserve">CERT 46833  CAJA X 100 AMP- PRODUCTO CON DECLARACION 
DE BIOEQUIVALENCIA </t>
  </si>
  <si>
    <t>FENITOINA DENVER FARMA 100 MG AMP X 2 ML - 
DENVER FARMA</t>
  </si>
  <si>
    <t xml:space="preserve">CERT 46833  (PRESENTACIÓN CAJA X 100)  </t>
  </si>
  <si>
    <t xml:space="preserve">ANMAT 46833  FENITOINA DENVER FARMA  </t>
  </si>
  <si>
    <t>hlb</t>
  </si>
  <si>
    <t xml:space="preserve">CERT 45698 </t>
  </si>
  <si>
    <t>FENITOINA AMP 100 MG KLONAL (H-1-100)   45.964</t>
  </si>
  <si>
    <t xml:space="preserve">FENITOINA AMP 100 MG DENVER (H-1-100)   46833  
 </t>
  </si>
  <si>
    <t xml:space="preserve">denver </t>
  </si>
  <si>
    <t>Renglón: 146, Código: 031060003.1, Descripción: FENOBARBITAL 100 MG  Presentación:  COMPRIMIDO  Solicitado:  UNIDAD</t>
  </si>
  <si>
    <t>https://ar.kairosweb.com/precio/producto-fenros-23235/</t>
  </si>
  <si>
    <t>CERT 47.066</t>
  </si>
  <si>
    <t xml:space="preserve">CERT 47066 FENOBARBITAL KLONAL 100 MG COMP RANURADO KLONAL  
  </t>
  </si>
  <si>
    <t>CERT. ANMAT Nº  47066  - PRESENTACION / BLISTER 
- CAJA: X 1000  RANURADO</t>
  </si>
  <si>
    <t xml:space="preserve">FENOBARBITAL COMP 100 MG KLONAL/PSIC (H-10-1000) C/VALE   47.066 
</t>
  </si>
  <si>
    <t xml:space="preserve">FENOBARBITAL COMP 100 MG ROSPAW/PSIC C/VALE (H-10-1000)   56563 
  </t>
  </si>
  <si>
    <t>CERT 47066</t>
  </si>
  <si>
    <t>FENOBARBITAL KLONAL 100 MG COMP - KLONAL</t>
  </si>
  <si>
    <t xml:space="preserve">CERT 47066  (PRESENTACION CAJA X 1000 COMP)   
</t>
  </si>
  <si>
    <t xml:space="preserve">FENOBARBITAL 100 MG  COMPRIMIDO  UNIDAD. MARCA KLONAL. CERT 
47066. COMPRIMIDO RANURADO      </t>
  </si>
  <si>
    <t xml:space="preserve">FENOBARBITAL 100 MG COMP. KLONAL C:47066 [1000]  </t>
  </si>
  <si>
    <t xml:space="preserve">CERT 56563 </t>
  </si>
  <si>
    <t>FENROS 100 ROSPAW</t>
  </si>
  <si>
    <t xml:space="preserve">CERT 56563 CAJA X 1000 COMP </t>
  </si>
  <si>
    <t xml:space="preserve">ANMAT 56563  Comprimido ranurado  FENROS  FENOBARBITAL 100 
MG  ADMINISTRACIÓN ORAL  </t>
  </si>
  <si>
    <t xml:space="preserve">CERT 56563 FENROS 100 MG  ROSPAW    
</t>
  </si>
  <si>
    <t>Renglón: 147, Código: 031060003.2, Descripción: FENOBARBITAL 15 MG  Presentacion:  COMPRIMIDO  Solicitado:  UNIDAD</t>
  </si>
  <si>
    <t xml:space="preserve">CERT 47066 FENOBARBITAL 15 MG COMP  KLONAL   
 </t>
  </si>
  <si>
    <t>CERT. ANMAT Nº 47066   - PRESENTACION / BLISTER 
- CAJA: X 1005</t>
  </si>
  <si>
    <t>FENOBARBITAL KLONAL 15 MG COMP - KLONAL</t>
  </si>
  <si>
    <t xml:space="preserve">CERT 47066  (PRESENTACION CAJA X 150 COMP)   
</t>
  </si>
  <si>
    <t xml:space="preserve">FENOBARBITAL 15 MG  COMPRIMIDO  UNIDAD. MARCA KLONAL. CERT 
47066    </t>
  </si>
  <si>
    <t xml:space="preserve">FENOBARBITAL COMP 15 MG KLONAL /PSIC (H-15-150) C/VALE  47.066 
</t>
  </si>
  <si>
    <t xml:space="preserve">FENOBARBITAL  15 MG COMP. KLONAL CERT: 47066 [150]  
</t>
  </si>
  <si>
    <t>FENROS 15 ROSPAW</t>
  </si>
  <si>
    <t>CERT 56563  CAJA X 1000 COMP</t>
  </si>
  <si>
    <t xml:space="preserve">ANMAT 56563  FENROS  FENOBARBITAL 15 MG  ADMINISTRACION 
ORAL  </t>
  </si>
  <si>
    <t xml:space="preserve">CERT 56563 FENROS 15 MG  ROSPAW    
</t>
  </si>
  <si>
    <t>Renglón: 148, Código: 031060003.3, Descripción: FENOBARBITAL 100 MG/2ML  Presentación:  AMPOLLA  Solicitado:  UNIDAD</t>
  </si>
  <si>
    <t xml:space="preserve">ANMAT 50549  PRUDEMA  FENOBARBITAL 100 MG  (50 
MG/ML) SOLUCION INYECTABLE  </t>
  </si>
  <si>
    <t>CERT 50549</t>
  </si>
  <si>
    <t>FENOBARBITAL 100 MG 2 ML AMP.- CERT. 37713 - MARCA: 
FADA PHARMA</t>
  </si>
  <si>
    <t xml:space="preserve">CERT 50549 PRUDEMA AMP X 2 ML  HLB  
 </t>
  </si>
  <si>
    <t>FADA</t>
  </si>
  <si>
    <t xml:space="preserve">CERT 37713 FENOBARBITAL 100 MG AMP FADA    
</t>
  </si>
  <si>
    <t>FENOBARBITAL AMP 100 MG X 2 ML FADA /PSIC (H-1-25) 
  37.713</t>
  </si>
  <si>
    <t>Renglón: 149, Código: 031073013.1, Descripción: FENOXIMETILPENICILINA  Presentación:  600.000 UI/10  Solicitado:  SUSP. - ENV.</t>
  </si>
  <si>
    <t xml:space="preserve">CERT 55368 GRAMPENIL FCO X 120 ML  SIEGFRIED  
 </t>
  </si>
  <si>
    <t>Renglón: 150, Código: 031020001.1, Descripción: FENTANILO  Presentación:  X 0,05 MG/ML  Solicitado:  AMP. X 5 ML</t>
  </si>
  <si>
    <t>https://ar.kairosweb.com/precio/producto-fentanovag-23879/</t>
  </si>
  <si>
    <t>FENTANILO FABRA</t>
  </si>
  <si>
    <t>CERT. 44218  CAJAS X 100 UNID  INTRAMUSCULAR - 
ENDOVENOSA   LLEVA VALE DE ESTUPEFACIENTES</t>
  </si>
  <si>
    <t>FENTANILO AMP 0.25 MG / 5 ML GOBBI/ ESTUPEF (H-50) 
  55.351  Vía: intramuscular, intravenosa, subcutánea</t>
  </si>
  <si>
    <t xml:space="preserve">FENTANILO AMP 0.25 MG / 5 ML CELTYC / ESTUPEF 
(H-50)    59509   </t>
  </si>
  <si>
    <t xml:space="preserve">CERT 59509 FENTANILO CELTYC AMPOLLA INTRAVENOSO  CELTYC   
 </t>
  </si>
  <si>
    <t>LAB. CELTYC</t>
  </si>
  <si>
    <t>CERT ANMAT N. 59509 - CJA X 50 AMP</t>
  </si>
  <si>
    <t xml:space="preserve">FENTANILO CELTYC </t>
  </si>
  <si>
    <t xml:space="preserve">CERT 59509- PRESENTACION CAJA X 50 AMP- VIA DE ADMINISTRACION 
DECLARADA POR EL LABORATORIO: ENDOVENOSO( VER CERT ANMAT) </t>
  </si>
  <si>
    <t xml:space="preserve">FENTANILO  X 0,05 MG/ML  AMP. X 5 ML. 
MARCA CELTYC. CERT 59509. VIA ENDOVENOSA UNICAMENTE    
</t>
  </si>
  <si>
    <t>CELTYC (INTRAVENOSO)</t>
  </si>
  <si>
    <t>ANMAT 59509  FENTANILO CELTYC  Indicar en la oferta 
las vias de administración declaradas por el laboratorio productor/ importador 
 INTRAVENOSO</t>
  </si>
  <si>
    <t>CERT 59509</t>
  </si>
  <si>
    <t>HLB (IV)</t>
  </si>
  <si>
    <t xml:space="preserve">ANMAT 53100  FENTANILO HLB  Indicar en la oferta 
las vias de administración declaradas por el laboratorio productor/ importador 
 HLB (IV)FENTANILO  0,25 MG (0,05 MG/ ML) SOLUCIÓN 
INYECTABLE  </t>
  </si>
  <si>
    <t xml:space="preserve">CERT 55351 FENTANOVAG 0,05MG AMP X 5 ML IV/IM/SUBCUT. GOBBI 
   </t>
  </si>
  <si>
    <t xml:space="preserve">FENTANILO CITRATO X 5 ML AMP. CELTYC C 59509 [50] 
 </t>
  </si>
  <si>
    <t xml:space="preserve">FENTANILO, CITRATO 0,05 MG/ML 5 ML AMP. - CERT. 49132 
- MARCA: GEMEPE - ENDOVENOSA / INTRAMUSCULAR </t>
  </si>
  <si>
    <t>CERT 48.956</t>
  </si>
  <si>
    <t xml:space="preserve">CERT 48956 FENTANILO DENVER FARMA  AMPOLLA IM/IV DENVER FARMA 
    </t>
  </si>
  <si>
    <t xml:space="preserve">FENTANILO 0,25 MG (0,05 MG/ ML) SOLUCIÓN INYECTABLE  DENVER 
</t>
  </si>
  <si>
    <t xml:space="preserve">FENTANILO DENVER </t>
  </si>
  <si>
    <t xml:space="preserve">CERT 48956- VIA DE ADMINISTRACION DECLARADA POR EL LABORATORIO: ENDOVENOSA/INTRAMUSCULAR 
( VER CERT ANMAT ADJUNTO) PRESENTACION CAJA X 50 AMP 
</t>
  </si>
  <si>
    <t>CERT. ANMAT Nº 48956   - PRESENTACION / BLISTER 
- CAJA: X 100  ADMINISTRACION E.V - I.M.</t>
  </si>
  <si>
    <t>DENVER (IM/IV/EPIDURAL)</t>
  </si>
  <si>
    <t xml:space="preserve">FENTANILO  0,25 MG (0,05 MG/ ML) SOLUCIÓN INYECTABLE  
anmat 48956  FENTANILO DENVER FARMA  </t>
  </si>
  <si>
    <t xml:space="preserve">CERT 43324 FENTANILO GRAY AMPOLLA 0.25 MG IM/IV GRAY  
  </t>
  </si>
  <si>
    <t>CERT 48956</t>
  </si>
  <si>
    <t xml:space="preserve">FENTANILO  X 0,05 MG/ML AMP. X 5 ML  
 MARCA: DENVERFARMA   PRES. MIN.: 100   
PM: 48956    No fraccionable  </t>
  </si>
  <si>
    <t>Renglón: 151, Código: 031204001.1, Descripción: FILGRASTIM  Presentación:  300 MG  Solicitado:  AMPOLLA</t>
  </si>
  <si>
    <t>https://ar.kairosweb.com/precio/producto-neutrofil-13891/</t>
  </si>
  <si>
    <t>VARIFARMA</t>
  </si>
  <si>
    <t xml:space="preserve">FILGRASTIM 30MUI F/A X 1 X 1 ML NEUTROFIL VARIFARMA 
- C/FRIO   48151 </t>
  </si>
  <si>
    <t xml:space="preserve">NEUTROMAX300 BIOSIDUS </t>
  </si>
  <si>
    <t xml:space="preserve">CERT 44524  PRESENTACION CAJA X 5  AMP - 
</t>
  </si>
  <si>
    <t xml:space="preserve">ANMAT 56140  NEUTROPINE  </t>
  </si>
  <si>
    <t>NEUTROPINE</t>
  </si>
  <si>
    <t xml:space="preserve">FILGRASTIM 30 MUI (300 MCG) JER. PRELL NEUTROPINE (GEMABIOTECH) C: 
56140 [5]  </t>
  </si>
  <si>
    <t xml:space="preserve">CERT 56140 NEUTROPINE JGA PRELL X 1 ML GEMABIOTECH  
 </t>
  </si>
  <si>
    <t xml:space="preserve">CERT 44524 NEUTROMAX 300 MCG FCO AMP X 1 ML 
 BIOSIDUS   </t>
  </si>
  <si>
    <t>Renglón: 152, Código: 031078002.2, Descripción: FLUCONAZOL 150MG  Presentación:  COMPRIMIDO</t>
  </si>
  <si>
    <t xml:space="preserve">CERT 42851 FLUCONAZOL VANNIER 150 MG COMP VANNIER   
 </t>
  </si>
  <si>
    <t>https://ar.kairosweb.com/precio/producto-fluconazol-vannier-6078/</t>
  </si>
  <si>
    <t>CERT ANMAT N. 42851 - CJA X 100 COMPR</t>
  </si>
  <si>
    <t>FLUCONAZOL VANNIER 150, comp. blister x 10</t>
  </si>
  <si>
    <t>N° Certificado: 42851   Laboratorio: LABORATORIO VANNIER S.A.  
 Nombre Comercial: FLUCONAZOL VANNIER   Forma Farmacéutica: COMPRIMIDO 
  Presentación: BLISTER por 100 UNIDADES (10 BLISTERS POR 
10 UNIDADES)   Genérico: FLUCONAZOL 150 MG</t>
  </si>
  <si>
    <t>FLUCONAZOL VANNIER 150 MG COMP - VANNIER</t>
  </si>
  <si>
    <t xml:space="preserve">CERT 42851 (PRESENTACIÓN CAJA X 100)  </t>
  </si>
  <si>
    <t>CERT. ANMAT Nº  42851  - PRESENTACION / BLISTER 
- CAJA: X 100</t>
  </si>
  <si>
    <t xml:space="preserve">FLUCONAZOL VANNIER </t>
  </si>
  <si>
    <t>CERT 42851-  CAJA X 100</t>
  </si>
  <si>
    <t>CERT 42851</t>
  </si>
  <si>
    <t xml:space="preserve">ANMAT 42851  FLUCONAZOL VANNIER  FLUCONAZOL 150 MG ADMINISTRACIÓN 
ORAL  </t>
  </si>
  <si>
    <t xml:space="preserve">FLUCONAZOL 150MG  COMPRIMIDO. MARCA VANNIER. CERT 42851   
 </t>
  </si>
  <si>
    <t xml:space="preserve">FLUCONAZOL 150 MG COMP. - CERT. 42851 - MARCA: VANNIER 
</t>
  </si>
  <si>
    <t xml:space="preserve">CER 42851 </t>
  </si>
  <si>
    <t xml:space="preserve">FLUCONAZOL COMP 150 MG VANNIER  (H-10-100)   42.851 
</t>
  </si>
  <si>
    <t xml:space="preserve">CERT 58165 NIPAR 150 MG COMP  BIOTENK   
 </t>
  </si>
  <si>
    <t>CERT 58165</t>
  </si>
  <si>
    <t>NIPAR - BIOTENK</t>
  </si>
  <si>
    <t>FLUCONAZOL 150MG COMP  CERTIFICADO: 58165</t>
  </si>
  <si>
    <t xml:space="preserve">ANMAT 58165  NIPAR  </t>
  </si>
  <si>
    <t>CERT. 42851  ENVASES X 100 COMP.  BLISTER X 
10 COMP.</t>
  </si>
  <si>
    <t xml:space="preserve">FLUCONAZOL 150 MG COMP. VANNIER C: 42.851 [100]   
</t>
  </si>
  <si>
    <t xml:space="preserve">CERT 58165 </t>
  </si>
  <si>
    <t>CERT 58.165</t>
  </si>
  <si>
    <t xml:space="preserve">CERT 59170 EVACARE GYNO X 1 CAPS ELEA   
</t>
  </si>
  <si>
    <t xml:space="preserve">ANMAT 59170  EVACARE GYNO  </t>
  </si>
  <si>
    <t xml:space="preserve">ANMAT 44234  "   FLUCONAZOL RICHET"   
</t>
  </si>
  <si>
    <t xml:space="preserve">ANMAT 44200  FUNGOCINA  </t>
  </si>
  <si>
    <t xml:space="preserve">CERT 42751 FLUPEC COMP ANDROMACO   </t>
  </si>
  <si>
    <t>Renglón: 153, Código: 031078002.3, Descripción: FLUCONAZOL 200MG  Presentación:  FCO. AMPOLLA</t>
  </si>
  <si>
    <t>https://ar.kairosweb.com/precio/producto-fluconazol-norgreen-18715/</t>
  </si>
  <si>
    <t xml:space="preserve">CERT 58829 FLUCONAZOL JAYOR 200 MG / 100 ML BOLSA 
JAYOR    </t>
  </si>
  <si>
    <t xml:space="preserve">FLUCONAZOL 200MG  FCO. AMPOLLA. MARCA JAYOR. CERT 58829  
  </t>
  </si>
  <si>
    <t xml:space="preserve">Fluconazol 200mg Sachet Semirrigido Sistema Cerrado con dos sitios de 
inserción x 100ml  PEDIR POR CAJA CERRADA - NO 
FRACCIONAMOS  Estéril, Apirogeno, Marca Norgreen  - Env. Convencional 
 Aprobado por el M.S. ANMAT - Certificado N° 53388 
 Presentación: Caja x 50 Sachet  </t>
  </si>
  <si>
    <t>FLUCONAZOL SACHET 200 MG JAYOR (H-1-60-4200) SIST CERRADO   
58829</t>
  </si>
  <si>
    <t xml:space="preserve">FLUCONAZOL SACHET 200 MG NORGREEN (H-1-50) SIST CERRADO   
 53388   </t>
  </si>
  <si>
    <t>CERT 53388</t>
  </si>
  <si>
    <t>FLUCONAZOL B. BRAUN 2 MG-ML AMPOLLA X 100 ML - 
BRAUN</t>
  </si>
  <si>
    <t xml:space="preserve">CERT 58452  (PRESENTACIÓN CAJA X 20)  </t>
  </si>
  <si>
    <t>BRAUN</t>
  </si>
  <si>
    <t xml:space="preserve">CERT 58452 FLUCONAZOL B. BRAUN 2 MG-ML BOTELLA X 100 
ML BRAUN   </t>
  </si>
  <si>
    <t>Renglón: 154, Código: 031130015.1, Descripción: FLUDROCORTISONA 0.1 MG  Presentación:  COMPRIMIDOS  Solicitado:  UNIDAD</t>
  </si>
  <si>
    <t>https://ar.kairosweb.com/precio/producto-lonikan-2607/</t>
  </si>
  <si>
    <t xml:space="preserve">CERT 34570 LONIKAN 100 MCG COMPRIMIDO ELEA    
</t>
  </si>
  <si>
    <t>CERT 34570</t>
  </si>
  <si>
    <t xml:space="preserve">ANMAT 34570  LONIKAN  </t>
  </si>
  <si>
    <t>FLUDROCORTISONA 0.1 MG  COMP LONIKAN ELEA T/A   
34.570</t>
  </si>
  <si>
    <t>LONIKAN</t>
  </si>
  <si>
    <t xml:space="preserve">FLUDROCORTISONA 0.1 MG COMP. LONIKAN C:34570 [50]  </t>
  </si>
  <si>
    <t>Renglón: 155, Código: 031050008.1, Descripción: FLUMAZENILO  Presentación:  0,05 MG /5 ML  Solicitado:  AMPOLLA</t>
  </si>
  <si>
    <t xml:space="preserve">CERT 43541 FLUMANOVAG AMP X 5ML  GOBBI   
 </t>
  </si>
  <si>
    <t>CERT 43.541</t>
  </si>
  <si>
    <t>FLUMAZENIL RICHET  - FLUMAZENILO 0.5 MG / 5 ML 
 PRESENTACION 1 y 5 AMPOLLAS por 5 ML  
CERTIFICADO 45042</t>
  </si>
  <si>
    <t>https://ar.kairosweb.com/precio/producto-flumazenil-9643/</t>
  </si>
  <si>
    <t xml:space="preserve">ANMAT 45042  FLUMAZENIL RICHET    </t>
  </si>
  <si>
    <t>CERT 45.042</t>
  </si>
  <si>
    <t xml:space="preserve">CERT 45042 FLUMAZENIL RICHET 0.5 AMP X 5 ML  
RICHET    </t>
  </si>
  <si>
    <t>CERT 45042</t>
  </si>
  <si>
    <t xml:space="preserve">FLUMAZENILO  0,05 MG /5 ML  AMPOLLA. MARCA RICHET. 
CERT 45042    </t>
  </si>
  <si>
    <t>MARCA RICHET CERTF. ANMAT 45042</t>
  </si>
  <si>
    <t xml:space="preserve">CERT 45042   </t>
  </si>
  <si>
    <t xml:space="preserve">FLUMAZENIL AMP. 0, 5MG./5 ML RICHET CERT: 45042 [5]  
</t>
  </si>
  <si>
    <t>Renglón: 156, Código: 031160003.2, Descripción: FLUORESCEINA SODICA 0.25%  Presentación:  GOTAS  Solicitado:  ENVASE</t>
  </si>
  <si>
    <t>https://ar.kairosweb.com/precio/producto-fluoresceina-0.25--25043/</t>
  </si>
  <si>
    <t xml:space="preserve">FLUORESCEINA POEN </t>
  </si>
  <si>
    <t xml:space="preserve">CERT 43582  FCO X 5 ML </t>
  </si>
  <si>
    <t xml:space="preserve">anmat 43582  FLUORESCEINA 0,25% POEN  </t>
  </si>
  <si>
    <t xml:space="preserve">CERT 43582 FLUORESCEINA 0.25 % GOTAS X 5 ML POEN 
   </t>
  </si>
  <si>
    <t>CERT 43582</t>
  </si>
  <si>
    <t>FLUORESCEINA 0.25% X 5 ML GOTAS POEN  43582</t>
  </si>
  <si>
    <t xml:space="preserve">GOTAS OFT. FLUORESCEINA SODICA 0.25%  POEN C.43582 [1]  
</t>
  </si>
  <si>
    <t>Renglón: 157, Código: 031212003.1, Descripción: FLUOXETINA 20 MG  Presentación:  COMPRIMIDO  Solicitado:  UNIDAD</t>
  </si>
  <si>
    <t>CERT 42.785</t>
  </si>
  <si>
    <t xml:space="preserve">CERT 42785 LAPSUS 20 MG COMP RANURADO KLONAL   
 </t>
  </si>
  <si>
    <t>LAPSUS 20 MG COMP - KLONAL</t>
  </si>
  <si>
    <t xml:space="preserve">CERT 42785  (PRESENTACIÓN CAJA X 1005)  </t>
  </si>
  <si>
    <t>CERT. ANMAT Nº  42785  - PRESENTACION / BLISTER 
- CAJA: X 1005  RANURADO</t>
  </si>
  <si>
    <t>CERT 42785  COMP RANURADO</t>
  </si>
  <si>
    <t>LAPSUS - KLONAL</t>
  </si>
  <si>
    <t>FLUOXETINA 20MG COMP RANURADO  CERTIFICADO: 42785</t>
  </si>
  <si>
    <t>KLONAL LAPSUS</t>
  </si>
  <si>
    <t xml:space="preserve">FLUOXETINA 20 MG  COMPRIMIDO  UNIDAD. MARCA KLONAL. CERT 
42785    </t>
  </si>
  <si>
    <t>https://ar.kairosweb.com/precio/producto-eburnate-10425/</t>
  </si>
  <si>
    <t xml:space="preserve">CERT 47051 EBURNATE 20 MG  VANNIER    
</t>
  </si>
  <si>
    <t xml:space="preserve">CERT 47051 </t>
  </si>
  <si>
    <t xml:space="preserve">EBURNATE  VANNIER </t>
  </si>
  <si>
    <t xml:space="preserve">CERT 47051- PRESENTACION CAJA X 1000 COMP </t>
  </si>
  <si>
    <t xml:space="preserve"> FLUOXETINA 20 MG Presentación: COMPRIMIDO Solicitado: UNIDAD MARCA  
VANNIER  PRESENTACION   1000   PM  
47051  ENVASE NO FRANCCIONABLE  OBSERVACION    
 </t>
  </si>
  <si>
    <t xml:space="preserve">ANMAT 47051  EBURNATE  Comprimido ranurado  </t>
  </si>
  <si>
    <t>CERT ANMAT N. 47051 - CJA X 1000 COMPR - 
EBURNATE</t>
  </si>
  <si>
    <t>EBURNATE</t>
  </si>
  <si>
    <t>N° Certificado: 47051   Laboratorio: LABORATORIO VANNIER S.A.  
 Nombre Comercial: EBURNATE   Forma Farmacéutica: COMPRIMIDO  
 Presentación: BLISTER por 1000 UNIDADES   Genérico: FLUOXETINA 
20 MG</t>
  </si>
  <si>
    <t>EBURNATE 20 MG COMP - VANNIER</t>
  </si>
  <si>
    <t xml:space="preserve">CERT 47051 (PRESENTACIÓN CAJA X 1000)   </t>
  </si>
  <si>
    <t xml:space="preserve">FLUOXETINA COMP 20 MG KLONAL/PSIC (H-15-1005)    42.785 
</t>
  </si>
  <si>
    <t xml:space="preserve">FLUOXETINA COMP 20 MG VANNIER/PSIC (H-10-1000)   47.051  
 </t>
  </si>
  <si>
    <t>CERT 47051</t>
  </si>
  <si>
    <t>CERT. 47051  ENVASES X 1000 COMP.  BLISTER X 
10 COMP.</t>
  </si>
  <si>
    <t xml:space="preserve">FLUOXETINA 20 MG COMP. KLONAL C: 42785 [1005]   
</t>
  </si>
  <si>
    <t xml:space="preserve">CERT 38845 NEUPAX 20 MG X 30 COMP  BAGÓ 
   </t>
  </si>
  <si>
    <t xml:space="preserve">CERT 44679 ALENTAL 20 MG COMP  SOUBEIRAN CHOBET  
 </t>
  </si>
  <si>
    <t xml:space="preserve">ANMAT 44679  Comprimido ranurado  </t>
  </si>
  <si>
    <t xml:space="preserve">CERT 38828 "EQUILIBRANE 20 MG COMPRIMIDO RANURADO DIVIDOSIS  TEMIS 
LOSTALÓ   </t>
  </si>
  <si>
    <t>Renglón: 158, Código: 031120011.2, Descripción: FLUTICASONA 125MCG  Presentacion:  UNIDAD  Solicitado:  ENVASE</t>
  </si>
  <si>
    <t>https://ar.kairosweb.com/precio/producto-flixotide-6395/</t>
  </si>
  <si>
    <t xml:space="preserve">FLIXOTIDE AEROSOL  GLAXO </t>
  </si>
  <si>
    <t xml:space="preserve">CEWRT 43553- AEROSOL X 60 DOSIS </t>
  </si>
  <si>
    <t>GLAXO X 60 DS</t>
  </si>
  <si>
    <t xml:space="preserve">ANMAT   GLAXO X 60 DS  </t>
  </si>
  <si>
    <t>FLIXOTIDE 125 GLAXO</t>
  </si>
  <si>
    <t xml:space="preserve">CERT 43553-  ENVASE X 120 DOSIS </t>
  </si>
  <si>
    <t>GLAXO X 120 DS</t>
  </si>
  <si>
    <t xml:space="preserve">ANMAT   GLAXO X 120 DS  </t>
  </si>
  <si>
    <t>CERT 55640  X 120 DOSIS</t>
  </si>
  <si>
    <t>FLUTICORT HFA</t>
  </si>
  <si>
    <t xml:space="preserve">FLUTICASONA 125 MCG AEROSOL X 120 DOSIS FLUTICORT HFA CASSARA 
C: 55640 [1]  </t>
  </si>
  <si>
    <t>FLUTICASONA 125 MG AER. HFA X 120 DOSIS FLUTICORT HFA 
CASSARA    55640</t>
  </si>
  <si>
    <t xml:space="preserve">CERT 55640 FLUTICORT 125 MCG AEROSOL X 120 DOSIS  
 CASSARA    </t>
  </si>
  <si>
    <t xml:space="preserve">CERT 55640 </t>
  </si>
  <si>
    <t>Renglón: 159, Código: 031120014.9, Descripción: FORMOTEROL + BUDESONIDA 4,5 + 160  MCG / DOSIS  Presentación:  AEROSOL</t>
  </si>
  <si>
    <t xml:space="preserve">CERT 57081  X 60 DOSIS </t>
  </si>
  <si>
    <t>CERT 57320  X 60 DOSIS</t>
  </si>
  <si>
    <t xml:space="preserve">CERT 49588 NEUMOTEROL 160/45 X 120 DOSIS- AEROSOL ELEA  
  </t>
  </si>
  <si>
    <t>CERT 49588  X 120 DOSIS</t>
  </si>
  <si>
    <t xml:space="preserve">ANMAT 49588  NEUMOTEROL  </t>
  </si>
  <si>
    <t>CERT 57320  X 150 DOSIS</t>
  </si>
  <si>
    <t>SYMBICORT TURBOHALER 160/4.5  ASTRA ZENECA</t>
  </si>
  <si>
    <t xml:space="preserve">CERT 49482  ENV X 120 DOSIS </t>
  </si>
  <si>
    <t>FREVIA ASTRA ZENECA</t>
  </si>
  <si>
    <t>CERT 54881  ENV X 120 DOSIS</t>
  </si>
  <si>
    <t>NEUMOTEROL</t>
  </si>
  <si>
    <t xml:space="preserve">BUDESONIDE+FORMOTEROL 160/4,5 MCG INHAL. X 120 DOSIS NEUMOTEROL ELEA C 
49588 [1]  </t>
  </si>
  <si>
    <t>BUDESONIDA + FORM. 160/4.5 MCG X 120 DOSIS NEUMOTEROL AEROSOL 
ELEA (USO INSTITUCIONAL) T/A   49588</t>
  </si>
  <si>
    <t xml:space="preserve">BUDESONIDA + FORM. 160/4.5 MCG X 120 DOSIS MAXIVENT AEROSOL 
CASSARA (USO INSTITUCIONAL) T/A    57081   
</t>
  </si>
  <si>
    <t xml:space="preserve">CERT 57081 MAXIVENT 160/45 AEROSOL X 120 DOSIS CASSARA  
 </t>
  </si>
  <si>
    <t>Renglón: 160, Código: 031113005.2, Descripción: FOSFATO MONOSODICO + FOSFATO DISODICO SOL.VIA ORAL  Presentación:  FCO X 45 ML  Solicitado:  ENVASE</t>
  </si>
  <si>
    <t>https://www.alfabeta.net/precio/fosfalax-oral.html</t>
  </si>
  <si>
    <t>cert 53878</t>
  </si>
  <si>
    <t xml:space="preserve">FOSFATO MONOSODICO + FOSFATO DISODICO SOL.VIA ORAL Presentación: FCO X 
45 ML  MARCA LAFEDAR PRESENTACION MINIMA 135 ML PM 
 53878 NO FRACC.  6.295.556,28     
</t>
  </si>
  <si>
    <t xml:space="preserve">ANMAT 53878  FOSFALAX  </t>
  </si>
  <si>
    <t xml:space="preserve">CERT 53878 FOSFALAX FCO X 45ML  LAFEDAR   
</t>
  </si>
  <si>
    <t xml:space="preserve">CERT 45357 FOSFO-DOM SOL ORAL FCO X 45 ML DOMINGUEZ 
   </t>
  </si>
  <si>
    <t>FOSFATO DE SODIO ORAL X 45 ML LAFEDAR (H-1-24)  
 53.878</t>
  </si>
  <si>
    <t>LAFEDAR FOSFALAX</t>
  </si>
  <si>
    <t xml:space="preserve">FOSFATO MONOSODICO + FOSFATO DISODICO SOL.VIA ORAL  FCO X 
45 ML  ENVASE. MARCA LAFEDAR. CERT 53878   
 </t>
  </si>
  <si>
    <t xml:space="preserve">FOSFALAX LAFEDAR </t>
  </si>
  <si>
    <t xml:space="preserve">CERT 53878  FCO X 45 ML </t>
  </si>
  <si>
    <t>FOSFALAX - LAFEDAR</t>
  </si>
  <si>
    <t xml:space="preserve">FOSFALAX SOL ORAL X 45 ML  CERTIFICADO: 53878  
</t>
  </si>
  <si>
    <t>FOSFO-DOM SOL ORAL FCO X 45 ML - DOMINGUEZ</t>
  </si>
  <si>
    <t xml:space="preserve">CERT 45357  (PRESENTACIÓN POR UNIDAD)  </t>
  </si>
  <si>
    <t>FOSFO-DOM - DOMINGUEZ</t>
  </si>
  <si>
    <t>FOSFO-DOM SUSP. ORAL X 45 ML  CERTIFICADO: 45357</t>
  </si>
  <si>
    <t>FOSFATO MONOSODICO + FOSFATO DISODICO 45 ML SOLUCION - CERT. 
53878  - MARCA: LAFEDAR</t>
  </si>
  <si>
    <t>FOSFALAX</t>
  </si>
  <si>
    <t xml:space="preserve">SODIO FOSFATO X  45 ML FOSFALAX LAFEDAR C 53878 
[24]  </t>
  </si>
  <si>
    <t xml:space="preserve">FOSFATO MONOSODICO 480 MG/ML Y FOSFATO DISODICO 180 MG/ML SOLUCION 
ORAL  FOSFODOM  DOMINGUEZ </t>
  </si>
  <si>
    <t xml:space="preserve">CERT 45357 </t>
  </si>
  <si>
    <t xml:space="preserve">CERT 48076 GADOLAX FCO X 45ML  GADOR   
</t>
  </si>
  <si>
    <t>Renglón: 161, Código: 031190003.3, Descripción: FUROSEMIDA 40 MG  Presentación:  COMPRIMIDO  Solicitado:  UNIDAD</t>
  </si>
  <si>
    <t>CERT 37.784</t>
  </si>
  <si>
    <t xml:space="preserve">CERT 37783 FUROSEMIDA KLONAL  40 MG COMP KLONAL  
  </t>
  </si>
  <si>
    <t>FUROSEMIDA KLONAL 40 MG COMP - KLONAL</t>
  </si>
  <si>
    <t xml:space="preserve">CERT 37783   (PRESENTACIÓN CAJA X 150)   
</t>
  </si>
  <si>
    <t>CERT. ANMAT Nº 37783   - PRESENTACION / BLISTER 
- CAJA: X 1000</t>
  </si>
  <si>
    <t>https://ar.kairosweb.com/precio/producto-kolkin-5440/</t>
  </si>
  <si>
    <t>CERT 41263</t>
  </si>
  <si>
    <t>CERT 37783</t>
  </si>
  <si>
    <t xml:space="preserve">FUROSEMIDA 40 MG  COMPRIMIDO  UNIDAD. MARCA KLONAL. CERT 
37783    </t>
  </si>
  <si>
    <t xml:space="preserve">CERT 41263 </t>
  </si>
  <si>
    <t>KOLKIN 40 MG COMP - DUNCAN</t>
  </si>
  <si>
    <t xml:space="preserve">CERT 41263 (PRESENTACIÓN CAJA X 1000)  </t>
  </si>
  <si>
    <t>FUROSEMIDA 40 MG COMP.  CERTIFICADO: 41263</t>
  </si>
  <si>
    <t>FUROSEMIDA 40 MG COMP  CERTIFICADO: 37783</t>
  </si>
  <si>
    <t xml:space="preserve">CERT 37783 </t>
  </si>
  <si>
    <t>FUROSEMIDA COMP 40 MG KLONAL (H-15-150)   37.783</t>
  </si>
  <si>
    <t xml:space="preserve">FUROSEMIDA COMP 40 MG DUNCAN (H-10-1000)   41.263  
 </t>
  </si>
  <si>
    <t xml:space="preserve">CERT 43171 FUROSEMIDA VANNIER 40 MG COMP  VANNIER  
  </t>
  </si>
  <si>
    <t xml:space="preserve">KOLKIN DUNCAN </t>
  </si>
  <si>
    <t xml:space="preserve">FUROSEMIDA CERT 41263- PRESENTACION CAJA X 1000 COMP </t>
  </si>
  <si>
    <t xml:space="preserve">CERT 41263 KOLKIN 40 MG COMPRIMIDO DUNCAN    
</t>
  </si>
  <si>
    <t>FUROSEMIDA 40 MG Presentación: COMPRIMIDO Solicitado: UNIDAD 420000 MARCA VANNIER 
PRESENTACION MINIMA 1000 PM  43171 NO FRACC.</t>
  </si>
  <si>
    <t>CERT 42.717</t>
  </si>
  <si>
    <t>CERT ANMAT N. 43171 - CJA X 1000 COMPR - 
FUROSEMIDA VANNIER 40</t>
  </si>
  <si>
    <t>FUROSEMIDA VANNIER 40, comp.</t>
  </si>
  <si>
    <t>N° Certificado: 43171   Laboratorio: LABORATORIO VANNIER S.A.  
 Nombre Comercial: FUROSEMIDA VANNIER   Forma Farmacéutica: COMPRIMIDO 
  Presentación: BLISTER por 1000 UNIDADES   Genérico: 
FUROSEMIDA 40 MG</t>
  </si>
  <si>
    <t>FUROSEMIDA VANNIER 40 MG COMP - VANNIER</t>
  </si>
  <si>
    <t>CERT 43171 (PRESENTACIÓN CAJA X 1000)</t>
  </si>
  <si>
    <t xml:space="preserve">CERT 42717 FURTENK 40 MG COMP  BIOTENK   
 </t>
  </si>
  <si>
    <t xml:space="preserve">ANMAT 43171  FUROSEMIDA VANNIER  </t>
  </si>
  <si>
    <t xml:space="preserve">FUROSEMIDA 40 MG COMP. - CERT. 43171 - MARCA: VANNIER 
</t>
  </si>
  <si>
    <t>VANNIERQ</t>
  </si>
  <si>
    <t xml:space="preserve">CER 43171 </t>
  </si>
  <si>
    <t xml:space="preserve">CERT 42717 </t>
  </si>
  <si>
    <t>cert 42717</t>
  </si>
  <si>
    <t xml:space="preserve">FUROSEMIDA 40 MG COMP. DUNCAN CERT.41263 [1000]  </t>
  </si>
  <si>
    <t xml:space="preserve">FUROSEMIDA DENVER FARMA </t>
  </si>
  <si>
    <t>Certificado: 46023   Laboratorio: DENVER FARMA S A  
 Marca comercial: FUROSEMIDA DENVER FARMA   Forma farmacéutica: 
COMPRIMIDO   Presentación: BLISTER por 1000 UNIDADES   
Genérico: FUROSEMIDA 40 MG</t>
  </si>
  <si>
    <t xml:space="preserve">CERT 46023 FUROSEMIDA DENVER FARMA  40 MG COMP DENVER 
FARMA    </t>
  </si>
  <si>
    <t>FUROSEMIDA DENVER FARMA 40 MG COMP - DENVER FARMA</t>
  </si>
  <si>
    <t xml:space="preserve">CERT 46023  (PRESENTACIÓN CAJA X 1000)  </t>
  </si>
  <si>
    <t xml:space="preserve">FUROSEMIDA 40 MG ADMINISTRACIÓN ORAL  DENVER </t>
  </si>
  <si>
    <t xml:space="preserve">ANMAT 46023  FUROSEMIDA DENVER FARMA  </t>
  </si>
  <si>
    <t>DENVER1</t>
  </si>
  <si>
    <t>CERT 46023</t>
  </si>
  <si>
    <t>Renglón: 162, Código: 031190003.5, Descripción: FUROSEMIDA 20 MG  Presentación:  AMPOLLA  Solicitado:  UNIDAD</t>
  </si>
  <si>
    <t>https://ar.kairosweb.com/precio/producto-furosemida-denver-farma-9464/</t>
  </si>
  <si>
    <t xml:space="preserve"> FUROSEMIDA 20 MG Presentación: AMPOLLA Solicitado: UNIDAD MARCA  
DENVERFARMA  PRESENTACION   100   PM  
46023  ENVASE NO FRANCCIONABLE  OBSERVACION    
 </t>
  </si>
  <si>
    <t xml:space="preserve">FUROSEMIDA 20 MG AMP. X 2 ML  CERTIFICADO: 46023 
</t>
  </si>
  <si>
    <t>FURSEMIDA FABRA</t>
  </si>
  <si>
    <t>CERT. 40194  CAJAS X 100 UNID</t>
  </si>
  <si>
    <t xml:space="preserve">FUROSEMIDA 20 MG AMP. X 2 ML  CERTIFICADO: 40350 
</t>
  </si>
  <si>
    <t xml:space="preserve">CERT 59403 FUROSEMIDA CELTYC 20MG AMP X 2ML CELTYC  
 </t>
  </si>
  <si>
    <t xml:space="preserve">FUROSEMIDA VEINFAR </t>
  </si>
  <si>
    <t xml:space="preserve">CERT 38896- PRESENTACION CAJA X 100 AMP </t>
  </si>
  <si>
    <t xml:space="preserve">FUROSEMIDA 20 MG AMP. X 2 M  CERTIFICADO: 51806 
</t>
  </si>
  <si>
    <t xml:space="preserve">CERT 40350 FUROSEMIDA BIOL 20 MG / 2 ML AMPOLLA 
BIOL   </t>
  </si>
  <si>
    <t xml:space="preserve">anmat 38896  FURSEMIDA LARJAN  </t>
  </si>
  <si>
    <t xml:space="preserve">anmat 40350  FUROSEMIDA BIOL  </t>
  </si>
  <si>
    <t xml:space="preserve">FUROSEMIDA CELTYC </t>
  </si>
  <si>
    <t>CERT 59403  CAJA X 100 AMP</t>
  </si>
  <si>
    <t>CERT 59403</t>
  </si>
  <si>
    <t>CERT 46.023</t>
  </si>
  <si>
    <t xml:space="preserve">Certificado: 46023   Laboratorio: DENVER FARMA S A  
 Marca comercial: FUROSEMIDA DENVER FARMA   Forma farmacéutica: 
INYECTABLE   Presentación: 100 AMPOLLA por 2 ML  
 FUROSEMIDA 20 MG / 2 ML </t>
  </si>
  <si>
    <t xml:space="preserve">FUROSEMIDA 20 MG AMP. X 2 M  CERTIFICADO: 59403 
</t>
  </si>
  <si>
    <t xml:space="preserve">CERT 46023 FUROSEMIDADENVER FARMA  L  20MG AMP X 
2ML DENVER FARMA     </t>
  </si>
  <si>
    <t xml:space="preserve">FUROSEMIDA 20 MG AMPOLLA  UNIDAD. MARCA CELTYC. CERT 59403 
   </t>
  </si>
  <si>
    <t>CERT 37.783</t>
  </si>
  <si>
    <t xml:space="preserve">Furosemida 20mg Ampolla x 2ml  PEDIR POR CAJA CERRADA 
- NO FRACCIONAMOS  Estéril, Apirogeno, Marca Norgreen  - 
Env. Convencional  Aprobado por el M.S. ANMAT - Certificado 
N° 50443  Presentación: Caja x 100 Ampollas   
</t>
  </si>
  <si>
    <t>FUROSEMIDA DENVER FARMA 20 MG AMP X 2 ML - 
DENVER FARMA</t>
  </si>
  <si>
    <t xml:space="preserve">CERT 46023 (PRESENTACIÓN CAJA X 100)   </t>
  </si>
  <si>
    <t xml:space="preserve">anmat 59403  </t>
  </si>
  <si>
    <t>FUROSEMIDA 20 MG (10 MG/ML) SOLUCION INYECTABLE</t>
  </si>
  <si>
    <t xml:space="preserve">CERT 51806 </t>
  </si>
  <si>
    <t xml:space="preserve">CERT 37783 FUROSEMIDA KLONAL  20MG AMP X 2ML KLONAL 
   </t>
  </si>
  <si>
    <t>CERT. ANMAT Nº  37783  - PRESENTACION / BLISTER 
- CAJA: X 100</t>
  </si>
  <si>
    <t>FUROSEMIDA BIOL iNSTITUTO BIOLOGICO ARGENTINO S A I C</t>
  </si>
  <si>
    <t>FUROSEMIDA AMP 20 MG X 2 ML BIOL (H-1-100) 40350 
FUROSEMIDA BIOL</t>
  </si>
  <si>
    <t>KOLKIN "LABORATORIOS DUNCAN SA "</t>
  </si>
  <si>
    <t>FUROSEMIDA AMP 20 MG X 2 ML DUNCAN (H-1-100)  
CERTIFICADO DE ANMAT 41263 KOLKIN</t>
  </si>
  <si>
    <t>DENVER FARMA  CERTIFICADO ANMAT Nº 46023</t>
  </si>
  <si>
    <t xml:space="preserve">FUROSEMIDA KLONAL 20 MG AMP X 2 ML - KLONAL 
</t>
  </si>
  <si>
    <t xml:space="preserve">CERT 37783 (PRESENTACIÓN CAJA X 100)   </t>
  </si>
  <si>
    <t xml:space="preserve">anmat 46023  FUROSEMIDA DENVER FARMA  </t>
  </si>
  <si>
    <t xml:space="preserve">FUROSEMIDA 20 MG AMP. X 2 ML  CERTIFICADO: 37783 
</t>
  </si>
  <si>
    <t xml:space="preserve">CERT 51806 FUROSEMIDA DRAWER 20MG AMP X 2ML DRAWER  
 </t>
  </si>
  <si>
    <t xml:space="preserve">CERT 46023 </t>
  </si>
  <si>
    <t xml:space="preserve">FUROSEMIDA 20 MG AMP. BIOL C:40350  [100]   
</t>
  </si>
  <si>
    <t>CERT. 40350  ENVASES X 100 AMP. X 20 MG 
X 2 ML.</t>
  </si>
  <si>
    <t>Renglón: 163, Código: 031060004.2, Descripción: GABAPENTIN 300 MG  Presentación:  COMPRIMIDO  Solicitado:  UNIDAD</t>
  </si>
  <si>
    <t>https://ar.kairosweb.com/precio/producto-gabapentin-300-24927/</t>
  </si>
  <si>
    <t xml:space="preserve">CERT 54419 GABAPENTIN 300 MGS VANNIER     
</t>
  </si>
  <si>
    <t>CERT. ANMAT Nº  54419  - PRESENTACION / BLISTER 
- CAJA: X 500  RANURADO</t>
  </si>
  <si>
    <t xml:space="preserve">GABAPENTIN VANNIER </t>
  </si>
  <si>
    <t>CERT 50919-  CAJA X 500</t>
  </si>
  <si>
    <t>GABAPENTIN 300 MGS</t>
  </si>
  <si>
    <t>N° Certificado: 54419   Laboratorio: LABORATORIO VANNIER S.A.  
 Nombre Comercial: GABAPENTIN VANNIER   Forma Farmacéutica: COMPRIMIDO 
  Presentación: BLISTER por 500 UNIDADES   Genérico: 
GABAPENTINA 300 MG</t>
  </si>
  <si>
    <t>GABAPENTIN VANNIER 300 MG COMP - VANNIER</t>
  </si>
  <si>
    <t xml:space="preserve">CERT 54419 (PRESENTACIÓN CAJA X 500 COMP)  </t>
  </si>
  <si>
    <t>CERT 54419</t>
  </si>
  <si>
    <t>VANNIER Comprimido ranurado</t>
  </si>
  <si>
    <t xml:space="preserve">ANMAT 54419  GABAPENTIN VANNIER  Comprimido ranurado   
</t>
  </si>
  <si>
    <t xml:space="preserve">CERT ANMAT N. 54419 - CJA X  500 COMPR 
</t>
  </si>
  <si>
    <t>CERT. 54419  ENVASES X 500 COMP.  BLISTER X 
10 COMP.</t>
  </si>
  <si>
    <t>"GABAPENTIN VANNIER LABORATORIO VANNIER S.A.</t>
  </si>
  <si>
    <t xml:space="preserve">"GABAPENTIN COMP 300 MG VANNIER (H-10-500) 54419 GABAPENTIN VANNIER  
</t>
  </si>
  <si>
    <t xml:space="preserve">CERT 54419 </t>
  </si>
  <si>
    <t xml:space="preserve">GABAPENTIN 300 MG COMP VANNIER C: 54419 [500]   
</t>
  </si>
  <si>
    <t>ASPEN NEURONTIN</t>
  </si>
  <si>
    <t xml:space="preserve">GABAPENTIN 300 MG  COMPRIMIDO  UNIDAD. MARCA ASPEN. CERT 
43788      </t>
  </si>
  <si>
    <t xml:space="preserve">ELIFER 300 CASASCO </t>
  </si>
  <si>
    <t xml:space="preserve">CERT 54266  PRESENTACION CAJA X 60 COMP </t>
  </si>
  <si>
    <t xml:space="preserve">CERT 43788 NEURONTIN 300MG CAPS DURA ASPEN    
</t>
  </si>
  <si>
    <t xml:space="preserve">CERT 50919 ULTRANEURAL 300MG COMP REC RANURADO  RAFFO  
 </t>
  </si>
  <si>
    <t>Renglón: 164, Código: 031150002.1, Descripción: GAMMAGLOBULINA ANTI RH - 300 MCG MINIMO.  Presentación:  FCO. AMPOLLA</t>
  </si>
  <si>
    <t>CSL BEHRING RHOPHYLAC</t>
  </si>
  <si>
    <t xml:space="preserve">GAMMAGLOBULINA ANTI RH - 300 MCG MINIMO.  FCO. AMPOLLA. 
MARCA BEHRING. CERT 53575. vto 30/04/25     
</t>
  </si>
  <si>
    <t xml:space="preserve">"RHOPHYLAC 300 CSL BEHRING S A </t>
  </si>
  <si>
    <t>INMUNOG. HUM. ANTI RHO 300 MG JGA PRELL X 1 
RHOPHYLAC BEHRING C/FRIO /TRAZ 53575 RHOPHYLAC 300</t>
  </si>
  <si>
    <t>BIOFACTOR</t>
  </si>
  <si>
    <t xml:space="preserve">CERT 45710 IMMUNORHO 300 MCG FCO AMP BIOFACTOR   
</t>
  </si>
  <si>
    <t>Renglón: 165, Código: 031150001.1, Descripción: GAMMAGLOBULINA ANTITETANICA + TOXOIDE.  Presentación:  X 500 U.I.  Solicitado:  DOSIS</t>
  </si>
  <si>
    <t>https://www.alfabeta.net/precio/tetanogamma-p.html</t>
  </si>
  <si>
    <t>"TETANO-GAMMA P CSL BEHRING S A</t>
  </si>
  <si>
    <t xml:space="preserve">TOXOIDE TETÁNICO + INMUNOGLOB 500 UI AMP BEHRING C/FRIO T/A 
TRAZ 34217 TETANO-GAMMA P </t>
  </si>
  <si>
    <t>"TETABULIN SD 500 GOBBI NOVAG S.A.</t>
  </si>
  <si>
    <t xml:space="preserve">"TOXOIDE TETÁNICO + INMUNOGLOB 500 UI AMP GOBBI TETABULIN SD 
C/FRIO  CERTIFICADO DE ANMAT 33574 TETABULIN SD 500 " 
</t>
  </si>
  <si>
    <t>TETANOGAMMA</t>
  </si>
  <si>
    <t xml:space="preserve">GAMMAGLOBULINA + TOXOIDE 500 UI TETANOGAMMA P C.34217 [1]  
</t>
  </si>
  <si>
    <t xml:space="preserve">CERT 34636 GAMMATET-T 500 UI JER PRELL GADOR   
</t>
  </si>
  <si>
    <t>Renglón: 166, Código: 031072002.1, Descripción: GENTAMICINA  Presentación:  X 20 MG  Solicitado:  AMP.-FCO. AMP</t>
  </si>
  <si>
    <t>https://ar.kairosweb.com/precio/producto-gentamicina-larjan-1955/</t>
  </si>
  <si>
    <t>CERT 39180</t>
  </si>
  <si>
    <t xml:space="preserve">GENTAMICINA LARJAN 20 MG AMP X 1 ML - VEINFAR 
</t>
  </si>
  <si>
    <t xml:space="preserve">CERT 39180 (PRESENTACIÓN CAJA X 100)  </t>
  </si>
  <si>
    <t xml:space="preserve">CERT 39180 GENTAMICINA LARJAN 20MG/ML VEINFAR   </t>
  </si>
  <si>
    <t xml:space="preserve">CERT 39180 </t>
  </si>
  <si>
    <t>GENTAMICINA 20 MG 2 ML AMP.  -CERT. 39180  
[1/100] - MARCA: VEINFAR</t>
  </si>
  <si>
    <t xml:space="preserve">GENTAMICINA 20 MG AMP. LARJAN C: 39180 X UNIDAD [100] 
 </t>
  </si>
  <si>
    <t>Renglón: 167, Código: 031072002.2, Descripción: GENTAMICINA  Presentación:  X 80 MG  Solicitado:  AMP.-FCO. AMP</t>
  </si>
  <si>
    <t>https://ar.kairosweb.com/precio/producto-gentamicina-klonal-1949/</t>
  </si>
  <si>
    <t>CERT 37.775</t>
  </si>
  <si>
    <t>CERT 52307</t>
  </si>
  <si>
    <t xml:space="preserve">CERT 37772 GENTAMICINA KLONAL AMP X 2 ML KLONAL  
 </t>
  </si>
  <si>
    <t xml:space="preserve">GENTAMICINA KLONAL 40 MG AMP X 2 ML - KLONAL 
</t>
  </si>
  <si>
    <t xml:space="preserve">CERT 37772  (PRESENTACIÓN CAJA X 100) </t>
  </si>
  <si>
    <t>CERT. ANMAT Nº 37772   - PRESENTACION / BLISTER 
- CAJA: X 100</t>
  </si>
  <si>
    <t>CERT 37772</t>
  </si>
  <si>
    <t xml:space="preserve">GENTAMICINA 80 MG AMP X 2 ML  CERTIFICADO: 37772 
</t>
  </si>
  <si>
    <t xml:space="preserve">GENTAMICINA 80 MG AMP X 2 ML  CERTIFICADO: 52307 
</t>
  </si>
  <si>
    <t xml:space="preserve">GENTAMICINA  X 80 MG  AMP.-FCO. AMP. MARCA KLONAL. 
CERT 37772  </t>
  </si>
  <si>
    <t xml:space="preserve">CERT 52307 GENTAMICINA DRAWER 80MG AMP 2ML DRAWER   
</t>
  </si>
  <si>
    <t>GENTAMICINA LARJAN 80 VEINFAR INDUSTRIAL Y COMERCIAL SOCIEDAD ANONIMA</t>
  </si>
  <si>
    <t>GENTAMICINA AMP 80 MG LARJAN (H-1-100)  39180 GENTAMICINA LARJAN 
80</t>
  </si>
  <si>
    <t>"GENTAMICINA DRAWER DRAWER S.A.</t>
  </si>
  <si>
    <t>"GENTAMICINA AMP 80 MG DRAWER (H-1-100) CERTIFICADO DE ANMAT 52307 
GENTAMICINA DRAWER "</t>
  </si>
  <si>
    <t>GENTAMICINA FABRA</t>
  </si>
  <si>
    <t>CERT. 39490  CAJAS X 100 UNID</t>
  </si>
  <si>
    <t xml:space="preserve">GENTAMICINA  80 MG X 2 ML AMP. KLONAL C 
37772 [100]  </t>
  </si>
  <si>
    <t>Renglón: 168, Código: 031280002.3, Descripción: GLICLAZIDA 60 MG.  Presentación:  COMPRIMIDO</t>
  </si>
  <si>
    <t>cert 59375</t>
  </si>
  <si>
    <t xml:space="preserve">GLICLAZIDA 60 MG.   LAFEDAR   PRES MIN 
30   PM 59375  NO FRACC   
</t>
  </si>
  <si>
    <t>CERT 59375</t>
  </si>
  <si>
    <t xml:space="preserve">CERT 59375 GLICAGLUCID MR 60MG COMP LIB PROL LAFEDAR  
 </t>
  </si>
  <si>
    <t>LAFEDAR (LIB PROL)</t>
  </si>
  <si>
    <t xml:space="preserve">ANMAT 59375  GLICAGLUCID MR  Comprimido de liberación modificada 
 </t>
  </si>
  <si>
    <t>GLUCAGLUCID LAFEDAR</t>
  </si>
  <si>
    <t>CERT 59375- PRESENTACION CAJA X 1000</t>
  </si>
  <si>
    <t xml:space="preserve">GLICLAZIDA 60 MG COMP - LIBERACION PROLONGADA  CERTIFICADO: 59375 
</t>
  </si>
  <si>
    <t>LAFEDAR GLICAGLUCID</t>
  </si>
  <si>
    <t xml:space="preserve">GLICLAZIDA 60 MG.  COMPRIMIDO. MARCA LAFEDAR. CERT 59375  
  </t>
  </si>
  <si>
    <t>GLICLAZIDA 60 MG COMP.- CERT. 59375 - MARCA: LAFEDAR</t>
  </si>
  <si>
    <t>https://ar.kairosweb.com/precio/producto-aglucide-mr-60-25062/</t>
  </si>
  <si>
    <t>BETA (LIB PROL)</t>
  </si>
  <si>
    <t xml:space="preserve">ANMAT 42469  Comprimido de liberación modificada  AGLUCIDE MR 
60  </t>
  </si>
  <si>
    <t xml:space="preserve">AGLUCIDE MR BETA </t>
  </si>
  <si>
    <t xml:space="preserve">CERT 42469- PRESENTACION CAJA X 60- COMP OLONGOS RANURADOS DE 
LIBERACION MODIFICADA </t>
  </si>
  <si>
    <t>GLICLAZIDA 60 MG  COMP AGLUCIDE MR BETA T/A</t>
  </si>
  <si>
    <t>GLICLAZIDA 60 MG COMP AGLUCIDE MR BETA T/A CERTIFICADO DE 
ANMAT 48007 AGLUCIDE MR 60</t>
  </si>
  <si>
    <t>Renglón: 169, Código: 031213007.3, Descripción: HALOPERIDOL 10 MG  Presentación:  COMPRIMIDO  Solicitado:  UNIDAD</t>
  </si>
  <si>
    <t>https://ar.kairosweb.com/precio/producto-haloperidol-medipharma-2068/</t>
  </si>
  <si>
    <t>CERT 47539</t>
  </si>
  <si>
    <t xml:space="preserve">CERT 48007 HALOPERIDOL VANNIER 10 MG COMP  VANNIER  
  </t>
  </si>
  <si>
    <t>CERT. ANMAT Nº 48007   - PRESENTACION / BLISTER 
- CAJA: X 1000  RANURADO</t>
  </si>
  <si>
    <t xml:space="preserve">HALOPERIDOL VANNIER </t>
  </si>
  <si>
    <t xml:space="preserve">CERT 48007-  CAJA X 1000 COMP RANURADOS </t>
  </si>
  <si>
    <t xml:space="preserve">HALOPERIDOL 10 MG Presentación: COMPRIMIDO  MARCA VANNIER PRESENTACION MINIMA 
1000 PM  48007 NO FRACC. TERCERA TANDA si  
$          
 118,71  $       
   9.971.652,60 48007 N NO </t>
  </si>
  <si>
    <t>CERT ANMAT N. 48007 - CJA X 1000 COMPR</t>
  </si>
  <si>
    <t>HALOPERIDOL VANNIER 10 MG COMP - VANNIER</t>
  </si>
  <si>
    <t>CERT 48007  (PRESENTACIÓN CAJA X 1000)</t>
  </si>
  <si>
    <t>HALOPERIDOL 10, comp.</t>
  </si>
  <si>
    <t>N° Certificado: 48007   Laboratorio: LABORATORIO VANNIER S.A.  
 Nombre Comercial: HALOPERIDOL VANNIER 10   Forma Farmacéutica: 
COMPRIMIDO  Presentación:  BLISTER por 1000 UNIDADES   
Genérico: HALOPERIDOL 10 MG</t>
  </si>
  <si>
    <t xml:space="preserve">ANMAT 48007  Comprimido ranurado   HALOPERIDOL VANNIER 10 
   </t>
  </si>
  <si>
    <t>CERT 48007 Comprimido ranurado</t>
  </si>
  <si>
    <t>HALOPERIDOL VANNIER 10 LABORATORIO VANNIER S.A.</t>
  </si>
  <si>
    <t xml:space="preserve">HALOPERIDOL COMP 10 MG VANNIER/PSIC (H-10-1000) 48007 HALOPERIDOL VANNIER 10 
</t>
  </si>
  <si>
    <t>HALOPERIDOL MEDIPHARMA MEDIPHARMA SOCIEDAD ANONIMA</t>
  </si>
  <si>
    <t>"HALOPERIDOL COMP 10 MG MEDIPHARMA/PSIC (H-10-1000) CERTIFICADO DE ANMAT 47539 
HALOPERIDOL MEDIPHARMA "</t>
  </si>
  <si>
    <t xml:space="preserve">HALOPERIDOL 10 MG  COMPRIMIDO  UNIDAD. MARCA VANNIER. CERT 
48007    </t>
  </si>
  <si>
    <t>CERT. 48007  ENVASES X 1000 COMP.  BLISTER X 
10 COMP.</t>
  </si>
  <si>
    <t xml:space="preserve">CERT 48007 </t>
  </si>
  <si>
    <t xml:space="preserve">HALOPERIDOL 10 MG COMP.RAN. MEDIPHARMA C: 47539  [1000]  
</t>
  </si>
  <si>
    <t xml:space="preserve">ANMAT 41093  ENABRAN  Comprimido ranurado  </t>
  </si>
  <si>
    <t>HALOPIDOL JANSSEN</t>
  </si>
  <si>
    <t>CERT 29571  CAJA X  60</t>
  </si>
  <si>
    <t>JANSSEN</t>
  </si>
  <si>
    <t xml:space="preserve">CERT 29571 HALOPIDOL 10 MG COMPRIMIDO JANSSEN    
</t>
  </si>
  <si>
    <t>Renglón: 170, Código: 031213007.4, Descripción: HALOPERIDOL 5MG/ML  Presentación:  AMPOLLA  Solicitado:  UNIDAD</t>
  </si>
  <si>
    <t>https://ar.kairosweb.com/precio/producto-haloperidol-drawer-13911/</t>
  </si>
  <si>
    <t>HALOPERIDOL AMP X 1 ML  CERTIFICADO: 53504</t>
  </si>
  <si>
    <t xml:space="preserve">CERT 53504 HALOPERIDOL DRAWER 5MG/ML AMP  DRAWER   
</t>
  </si>
  <si>
    <t xml:space="preserve">HALOPERIDOL LARJAN 5 MG AMP X 1 ML - VEINFAR 
</t>
  </si>
  <si>
    <t>CERT 46056  (PRESENTACIÓN CAJA X 100)</t>
  </si>
  <si>
    <t>170 HALOPERIDOL 5MG/ML Presentación: AMPOLLA Solicitado: UNIDAD 26400 MARCA DENVERFARMA 
PRESENTACION MINIMA 100 PM  48055 NO FRACC.</t>
  </si>
  <si>
    <t xml:space="preserve">CERT 46056 HALOPERIDOL LARJAN 5MG/ML AMP  VEINFAR   
 </t>
  </si>
  <si>
    <t xml:space="preserve">CERT 53504 </t>
  </si>
  <si>
    <t>CERT 48.055</t>
  </si>
  <si>
    <t>"HALOPERIDOL DRAWER DRAWER S.A</t>
  </si>
  <si>
    <t>"HALOPERIDOL AMP 5 MG X 1 ML DRAWER/PSI (H-1-100) 53504 
HALOPERIDOL DRAWER "</t>
  </si>
  <si>
    <t xml:space="preserve">"HALOPERIDOL DENVER FARMA DENVER FARMA S A </t>
  </si>
  <si>
    <t>"HALOPERIDOL AMP 5 MG X 1 ML DENVER/PSIC (H-1-100) CERTIFICADO 
DE ANMAT 48055 HALOPERIDOL DENVER FARMA "</t>
  </si>
  <si>
    <t>HALOPERIDOL DENVER FARMA</t>
  </si>
  <si>
    <t>Certificado: 48055   Laboratorio: DENVER FARMA S A  
 Marca comercial: HALOPERIDOL DENVER FARMA   Forma farmacéutica: 
SOLUCION INYECTABLE   Presentación: 100 AMPOLLA por 1 ML 
  Genérico: HALOPERIDOL 5 MG / ML</t>
  </si>
  <si>
    <t xml:space="preserve">CERT 48055 HALOPERIDOL DENVER FARMA   5MG/ML AMP  
DENVER FARMA     </t>
  </si>
  <si>
    <t>HALOPERIDOL AMP X 1 ML  CERTIFICADO: 48055</t>
  </si>
  <si>
    <t>HALOPERIDOL DENVER FARMA 5 MG AMP X 1 ML - 
DENVER FARMA</t>
  </si>
  <si>
    <t>CERT 48055 (PRESENTACIÓN CAJA X 100)</t>
  </si>
  <si>
    <t>CERT 48055</t>
  </si>
  <si>
    <t xml:space="preserve">HALOPERIDOL 5 MG/ ML SOLUCION INYECTABLE  DENVER </t>
  </si>
  <si>
    <t>HALOPERIDOL 5 MG 1 ML AMP. - CERT. 46056 - 
MARCA: VEINFAR</t>
  </si>
  <si>
    <t>HALOPERIDOL AMP DENVER</t>
  </si>
  <si>
    <t xml:space="preserve">CERT 48055- CAJA X 100 AMP </t>
  </si>
  <si>
    <t>CERT. ANMAT Nº  48055 - PRESENTACION / BLISTER - 
CAJA: X 100</t>
  </si>
  <si>
    <t xml:space="preserve">HALOPERIDOL 5MG/ML  AMPOLLA  UNIDAD. MARCA DENVER. CERT 48055 
   </t>
  </si>
  <si>
    <t xml:space="preserve">ANMAT 48055  HALOPERIDOL DENVER FARMA  </t>
  </si>
  <si>
    <t xml:space="preserve">HALOPERIDOL  5 MG AMPOLLA EV/IM DRAWER C: 53504 [100] 
 </t>
  </si>
  <si>
    <t>CERT ANMAT N. 48007 - GOTAS X 20 ML</t>
  </si>
  <si>
    <t xml:space="preserve">JANSSEN </t>
  </si>
  <si>
    <t xml:space="preserve">CERT 29571 HALOPIDOL INYECTABLE 5 MG/ML FCO AMP X 1 
ML JANSSEN   </t>
  </si>
  <si>
    <t>Renglón: 171, Código: 031213007.6, Descripción: HALOPERIDOL DECANOATO 50 MG/ML  Presentación:  AMP. X 1ML  Solicitado:  UNIDAD</t>
  </si>
  <si>
    <t>https://ar.kairosweb.com/precio/producto-halopidol-decanoato-2070/</t>
  </si>
  <si>
    <t>HALOPIDOL DECANOATO AMP JANSSEN</t>
  </si>
  <si>
    <t xml:space="preserve">CERT 38233  CAJA X 1 AMP </t>
  </si>
  <si>
    <t>"HALOPIDOL DECANOATO JANSSEN CILAG FARMACEUTICA SOCIEDAD ANONIMA</t>
  </si>
  <si>
    <t>"HALOPERIDOL DECANOATO 50 MG/ML X 1 F/A X 1 ML 
HALOPIDOL DECANOATO JANSSEN T/A 37233 HALOPIDOL DECANOATO "</t>
  </si>
  <si>
    <t xml:space="preserve">CERT 37233 HALOPIDOL DECANOATO 50 MG/ML FCO AMP X 1 
ML </t>
  </si>
  <si>
    <t>HALOPIDOL</t>
  </si>
  <si>
    <t xml:space="preserve">HALOPERIDOL DECAN. 50 MG AMP. X 1 ML HALOPIDOL (JANSEN) 
CERT.37233 [1]  </t>
  </si>
  <si>
    <t>Renglón: 172, Código: 031213007.7, Descripción: HALOPERIDOL DECANOATO 50 MG/ML  Presentación:  AMP. X 3 ML  Solicitado:  UNIDAD</t>
  </si>
  <si>
    <t>HALOPERIDOL DECANOATO DENVER FARMA</t>
  </si>
  <si>
    <t xml:space="preserve">Certificado: 48055   Laboratorio: DENVER FARMA S A  
 Marca comercial: HALOPERIDOL DECANOATO DENVER FARMA   Forma 
farmacéutica: SOLUCION INYECTABLE   Presentación: 100 AMPOLLA por 3 
ML   Genérico: HALOPERIDOL 50 MG / ML  
</t>
  </si>
  <si>
    <t xml:space="preserve">CERT 48055 HALOPERIDOL DENVER FARMA  150 MG AMP X 
3 ML   </t>
  </si>
  <si>
    <t>HALOPERIDOL DECANOATO DENVER FARMA 50 MG AMP X 3 ML 
 - DENVER FARMA</t>
  </si>
  <si>
    <t xml:space="preserve">CERT 48055 (PRESENTACIÓN CAJA X 100)  </t>
  </si>
  <si>
    <t>HALOPERIDOL DECANOATO X 3 ML  CERTIFICADO: 48055</t>
  </si>
  <si>
    <t xml:space="preserve">HALOPERIDOL DECANOATO 150 MG (50 MG/ML) SOLUCION INYECTABLE  DENVER 
</t>
  </si>
  <si>
    <t xml:space="preserve">HALOPERIDOL DECANOATO DENVER X 3 ML </t>
  </si>
  <si>
    <t xml:space="preserve">CERT48055  CAJA X 100 AMP </t>
  </si>
  <si>
    <t>CERT. ANMAT Nº 48055   - PRESENTACION / BLISTER 
- CAJA: X 100</t>
  </si>
  <si>
    <t>DENVER OFTALPRES</t>
  </si>
  <si>
    <t xml:space="preserve">HALOPERIDOL DECANOATO 50 MG/ML  AMP. X 3 ML  
UNIDAD. MARCA DENVER. CERT 48055    </t>
  </si>
  <si>
    <t xml:space="preserve">"HALOPERIDOL DECANOATO DENVER FARMA DENVER FARMA S A </t>
  </si>
  <si>
    <t xml:space="preserve">"HALOPERIDOL DECANOATO AMP 150 MG DENVER /PSIC (H-1-100) 48055 HALOPERIDOL 
DECANOATO DENVER FARMA </t>
  </si>
  <si>
    <t xml:space="preserve">CERT 48055 </t>
  </si>
  <si>
    <t>HALOPERIDOL DECANOATO 150 MG 3 ML AMP.- CERT. 45125 - 
MARCA: GEMEPE</t>
  </si>
  <si>
    <t xml:space="preserve">CERT 37233 HALOPIDOL DECANOATO 50 MG/ML FCO AMP X 3 
ML  </t>
  </si>
  <si>
    <t>Renglón: 173, Código: 031213007.8, Descripción: HALOPERIDOL 2 MG/ML  Presentación:  GOTAS  Solicitado:  FRASCO</t>
  </si>
  <si>
    <t>https://ar.kairosweb.com/precio/producto-haloperidol-vannier-13438/</t>
  </si>
  <si>
    <t xml:space="preserve">CERT 48007 HALOPERIDOL VANNIER 2 MG  SOL ORAL GOTAS 
FCO X 20 ML   </t>
  </si>
  <si>
    <t>CERT. ANMAT Nº  48007  - PRESENTACION / BLISTER 
- CAJA: X 1</t>
  </si>
  <si>
    <t xml:space="preserve">  HALOPERIDOL 2 MG/ML Presentación: GOTAS Solicitado: FRASCO  
MARCA VANNIER PRESENTACION MINIMA 1 PM  48007 NO FRACC. 
 </t>
  </si>
  <si>
    <t>HALOPERIDOL VANNIER 2 MG SOL ORAL GOTAS FCO X 20 
ML - VANNIER</t>
  </si>
  <si>
    <t xml:space="preserve">CERT 48007 (PRESENTACIÓN POR UNIDAD)  </t>
  </si>
  <si>
    <t>HALOPERIDOL 2 MG/ML troq/ nulo</t>
  </si>
  <si>
    <t>N° Certificado: 48007   Laboratorio: LABORATORIO VANNIER S.A.  
 Nombre Comercial: HALOPERIDOL VANNIER   Forma Farmacéutica: SOLUCION 
ORAL (GOTAS)   Presentación: 100 FRASCO por 20 ML 
  Genérico: HALOPERIDOL 2 MG/ML</t>
  </si>
  <si>
    <t xml:space="preserve">ANMAT 48007   HALOPERIDOL VANNIER  </t>
  </si>
  <si>
    <t xml:space="preserve">HALOPERDOL GTS VANNIER </t>
  </si>
  <si>
    <t xml:space="preserve">CERT 48007  FCO X 20 ML </t>
  </si>
  <si>
    <t>CERT 48007</t>
  </si>
  <si>
    <t>CERT. 48007  ENVASES X 20 ML. (GOTAS).</t>
  </si>
  <si>
    <t>HALOPERIDOL 2 MG/ML 20 ML. GOTAS.-  CERT. 48007 - 
MARCA: VANNIER</t>
  </si>
  <si>
    <t>"HALOPERIDOL VANNIER " "LABORATORIO VANNIER S.A. "</t>
  </si>
  <si>
    <t>"HALOPERIDOL GOTAS 2 MG/ML X 20 ML VANNIER/PSIC (H-1-100) 48007 
HALOPERIDOL VANNIER "</t>
  </si>
  <si>
    <t xml:space="preserve">HALOPERIDOL GTS. X 20 ML VANNIER CERT.48007 [1]   
</t>
  </si>
  <si>
    <t>Renglón: 174, Código: 031180003.2, Descripción: HEXOPRENALINA  Presentación:  X 25 MCG  Solicitado:  AMPOLLA</t>
  </si>
  <si>
    <t>https://ar.kairosweb.com/precio/producto-argocian-7879/</t>
  </si>
  <si>
    <t>ARGOCIAN - BIOL</t>
  </si>
  <si>
    <t>HEXOPRENALINA AMP X 5 ML  CERTIFICADO: 45053</t>
  </si>
  <si>
    <t xml:space="preserve">ANMAT 45053  ARGOCIAN  </t>
  </si>
  <si>
    <t xml:space="preserve">CERT 45053 ARGOCIAN INY P/PERF AMP X 5 ML  
 </t>
  </si>
  <si>
    <t xml:space="preserve">HEXOPRENALINA 25 MG AMP ARGOCIAN BIOL </t>
  </si>
  <si>
    <t>"HEXOPRENALINA 25 MG AMP ARGOCIAN BIOL  CERTIFICADO DE ANMAT 
59194 ARGOCIAN "</t>
  </si>
  <si>
    <t>CERT. 45053  ENVASES X 5 AMP. X 25 MCG 
X 5 ML.</t>
  </si>
  <si>
    <t>ARGOCIAN</t>
  </si>
  <si>
    <t xml:space="preserve">HEXOPRENALINA 25 MCG  AMP. ARGOCIAN (BIOL) C:45053 [5]  
</t>
  </si>
  <si>
    <t>Renglón: 175, Código: 031190005.3, Descripción: HIDROCLOROTIAZIDA  Presentación:  X 25 MG  Solicitado:  UNIDAD</t>
  </si>
  <si>
    <t>https://ar.kairosweb.com/precio/producto-diurex-25-30605/</t>
  </si>
  <si>
    <t xml:space="preserve">CERT 23544 DIUREX 25 MG X 30 COMP   
</t>
  </si>
  <si>
    <t xml:space="preserve">HIDROCLOROTIAZIDA 25 MG. COMP. DIUREX (BAGO) C:23544 [PRESENT. 30] PRODUCTO 
INFRACCIONABLE  </t>
  </si>
  <si>
    <t>CERT 51.771</t>
  </si>
  <si>
    <t xml:space="preserve">59194 KLORTIAZIDA 25 MG COMP   </t>
  </si>
  <si>
    <t>KLORTIAZIDA 25 MG COMP - KLONAL</t>
  </si>
  <si>
    <t xml:space="preserve">CERT 59194  (PRESENTACIÓN CAJA X 1005 COMP)   
</t>
  </si>
  <si>
    <t>CERT. ANMAT Nº  59194  - PRESENTACION / BLISTER 
- CAJA: X 1005  (COTIZO COMP. SIN RANURAR)</t>
  </si>
  <si>
    <t>CERT 59194</t>
  </si>
  <si>
    <t>HIDROCLOROTIAZIDA 25 MG COMP. RANURADO  CERTIFICADO: 59194</t>
  </si>
  <si>
    <t xml:space="preserve">HIDROCLOROTIAZIDA : X 25 MG  UNIDAD. MARCAKLONAL. CERT 59194 
   </t>
  </si>
  <si>
    <t xml:space="preserve">"KLORTIAZIDA 25  KLONAL S R L </t>
  </si>
  <si>
    <t>"HIDROCLOROTIAZIDA COMP 25 MG KLONAL (H-15-1005) 59194 KLORTIAZIDA 25</t>
  </si>
  <si>
    <t xml:space="preserve">"DIUREX 25 LABORATORIOS BAGO S A </t>
  </si>
  <si>
    <t>"HIDROCLOROTIAZIDA 25 MG COMP DIUREX BAGO (USO INST) (UXC-30) CERTIFICADO 
DE ANMAT 23544 DIUREX 25 "</t>
  </si>
  <si>
    <t>DIUREX COMP BAGO</t>
  </si>
  <si>
    <t xml:space="preserve">CERT 23544  CAJA X 30 COMP </t>
  </si>
  <si>
    <t>Renglón: 176, Código: 031130003.1, Descripción: HIDROCORTISONA  Presentación:  X 100 MG  Solicitado:  FCO. AMPOLLA</t>
  </si>
  <si>
    <t>https://ar.kairosweb.com/precio/producto-hidrocortisona-klonal-10082/</t>
  </si>
  <si>
    <t>KLONAL/CELTYC</t>
  </si>
  <si>
    <t xml:space="preserve">176 HIDROCORTISONA Presentación: X 100 MG Solicitado: FCO. AMPOLLA MARCA 
klonal/celtyc PRESENTACION MINIMA 100 PM  46710/51869 NO FRACC.  
  </t>
  </si>
  <si>
    <t>"HIDROCORTISONA CELTYC LABORATORIO CELTYC S.A.</t>
  </si>
  <si>
    <t xml:space="preserve">"HIDROCORTISONA F/A 100 MG CELTYC (H-1-50) 51869 HIDROCORTISONA CELTYC " 
</t>
  </si>
  <si>
    <t xml:space="preserve">"HIDROCORTISONA KLONAL KLONAL S R L </t>
  </si>
  <si>
    <t>"HIDROCORTISONA F/A 100 MG KLONAL (H-1-100) A3 CERTIFICADO DE ANMAT 
46710 HIDROCORTISONA KLONAL "</t>
  </si>
  <si>
    <t>CERT 51869</t>
  </si>
  <si>
    <t>CERT 46.710</t>
  </si>
  <si>
    <t>HIDROCORTISONA 100 MG FA  CERTIFICADO: 52283</t>
  </si>
  <si>
    <t xml:space="preserve">ANMAT 51869  HIDROCORTISONA CELTYC  </t>
  </si>
  <si>
    <t xml:space="preserve">46710 HIDROCORTISONA KLONAL 100 MG FCO AMP    
</t>
  </si>
  <si>
    <t>HIDROCORTISONA CELTYC 100 MG FCO AMP - CELTYC</t>
  </si>
  <si>
    <t xml:space="preserve">CERT 51869  (PRESENTACIÓN CAJA X 50)  </t>
  </si>
  <si>
    <t xml:space="preserve">CERT 51869 HIDROCORTISONA CELTYC 100 MG FCO AMP   
</t>
  </si>
  <si>
    <t>HIDROCORTISONA 100 MG FCO/AMP. - CERT. 44584 [1/50] - MARCA: 
NORTHIA</t>
  </si>
  <si>
    <t>CERT 46710</t>
  </si>
  <si>
    <t>HIDROCORTISONA 100 MG FCO AMP CELTYC</t>
  </si>
  <si>
    <t xml:space="preserve">CERT 51869-  CAJA X 100 FCO AMP </t>
  </si>
  <si>
    <t>CERT ANMAT N. 51869 - CJA X 100 AMP</t>
  </si>
  <si>
    <t>HIDROCORTISONA 100 MG FA  CERTIFICADO: 46710</t>
  </si>
  <si>
    <t xml:space="preserve">HIDROCORTISONA 100 MG FA  CERTIFICADO: 51869  </t>
  </si>
  <si>
    <t>HIDROCORTISONA FABRA</t>
  </si>
  <si>
    <t>CERT. 39035  CAJAS X 100 UNID</t>
  </si>
  <si>
    <t xml:space="preserve">HIDROCORTISONA  X 100 MG  FCO. AMPOLLA. MARCA CELTYC. 
CERT 51869    </t>
  </si>
  <si>
    <t xml:space="preserve">52283 HIDROCORTISONA DRAWER 100MG FCO AMP POLVO    
</t>
  </si>
  <si>
    <t>CERT. ANMAT Nº  46710  - PRESENTACION / BLISTER 
- CAJA: X 100</t>
  </si>
  <si>
    <t>CERT 52283</t>
  </si>
  <si>
    <t>HIDROCORTISONA KLONAL 100 MG FCO AMP - KLONAL</t>
  </si>
  <si>
    <t xml:space="preserve">CERT 46710  (PRESENTACIÓN CAJA X 100)    
</t>
  </si>
  <si>
    <t>KLONAL  CERTIFICADO ANMAT Nº46710</t>
  </si>
  <si>
    <t xml:space="preserve">CERT  51869 </t>
  </si>
  <si>
    <t>HIDROCORTISONA 100 MG FCO/AMP. -CERT. 51869 - MARCA: CELTYC</t>
  </si>
  <si>
    <t xml:space="preserve">HIDROCORTISONA 100 MG FCO AMP CELTYC C 51869 [50]  
</t>
  </si>
  <si>
    <t>Renglón: 177, Código: 031130003.2, Descripción: HIDROCORTISONA  Presentación:  X 500 MG  Solicitado:  FCO. AMPOLLA</t>
  </si>
  <si>
    <t xml:space="preserve">HIDROCORTISONA 500 MG FCO/AMP.- CERT. 47434 - MARCA: FADA PHARMA 
</t>
  </si>
  <si>
    <t>HIDROCORTISONA 500 MG FCO/AMP.- CERT. 44584 - MARCA: NORTHIA</t>
  </si>
  <si>
    <t xml:space="preserve">CERT 46710 HIDROCORTISONA KLONAL 500 MG FCO AMP   
</t>
  </si>
  <si>
    <t xml:space="preserve">"HIDROCORTISONA F/A 500 MG CELTYC (H-1-50) 51869 HIDROCORTISONA CELTYC " 
</t>
  </si>
  <si>
    <t>"HIDROCORTISONA DRAWER DRAWER S.A.</t>
  </si>
  <si>
    <t>"HIDROCORTISONA F/A 500 MG DRAWER (H-1-100) CERTIFICADO DE ANMAT 52283 
HIDROCORTISONA DRAWER "</t>
  </si>
  <si>
    <t>HIDROCORTISONA 500 MG FA  CERTIFICADO: 46710</t>
  </si>
  <si>
    <t xml:space="preserve">HIDROCORTISONA  X 500 MG FCO. AMPOLLA   MARCA: 
Klonal/Celtyc   PRES. MIN. 100   PM KLONAL: 
46710  PM CELTYC: 51869    No fraccionable 
 </t>
  </si>
  <si>
    <t>HIDROCORTISONA KLONAL 500 MG FCO AMP - KLONAL</t>
  </si>
  <si>
    <t>HIDROCORTISONA 500 MG FA  CERTIFICADO: 52283</t>
  </si>
  <si>
    <t xml:space="preserve">HIDROCORTISONA  X 500 MG  FCO. AMPOLLA. MARCA KLONAL. 
CERT 46710    </t>
  </si>
  <si>
    <t xml:space="preserve">CERT 52283 HIDROCORTISONA  500 MG FCO AMP   
</t>
  </si>
  <si>
    <t>HIDROCORTISONA 500 MG FCO AMP CELTYC</t>
  </si>
  <si>
    <t>CERT 51869-  CAJA X 100 FCO AMP</t>
  </si>
  <si>
    <t>HIDROCORTISONA 500 MG FA  CERTIFICADO: 51869</t>
  </si>
  <si>
    <t>HIDROCORTISONA CELTYC 500 MG FCO AMP - CELTYC</t>
  </si>
  <si>
    <t>CERT 51869  (PRESENTACIÓN CAJA X 50)</t>
  </si>
  <si>
    <t>CERT ANMAT N. 51869 - CJA X 50 AMP</t>
  </si>
  <si>
    <t>CERT 52286</t>
  </si>
  <si>
    <t xml:space="preserve">CERT 51869 HIDROCORTISONA CELTYC 500 MG FCO AMP   
</t>
  </si>
  <si>
    <t xml:space="preserve">CERT 47434 FRIDALIT 500 MG FCO AMP </t>
  </si>
  <si>
    <t>HIDROCORTISONA RICHET - HIDROCORTISONA 500 MG  PRESENTACION 1 FRASCO 
AMPOLLA por 5 ML + 1 AMPOLLA CON SOLVENTE por 
5 ML  CERTIFICADO 35131</t>
  </si>
  <si>
    <t xml:space="preserve">HIDROCORTISONA 500 MG FCO.AMP KLONAL C.46710 [100]  </t>
  </si>
  <si>
    <t>CERT 35.131</t>
  </si>
  <si>
    <t xml:space="preserve">CERT 35131 HIDROCORTISONA RICHET 500 MF FCO AMP X 5 
ML </t>
  </si>
  <si>
    <t>MARCA RICHET CERTF. ANMAT 35131</t>
  </si>
  <si>
    <t xml:space="preserve">CERT 43238 </t>
  </si>
  <si>
    <t>Renglón: 178, Código: 031130003.6, Descripción: HIDROCORTISONA  Presentación:  X10MG  Solicitado:  COMPRIMIDO</t>
  </si>
  <si>
    <t xml:space="preserve">CERT 46710 HIDROCORTISONA KLONAL 10 MG COMP    
</t>
  </si>
  <si>
    <t>CERT. ANMAT Nº  46710  - PRESENTACION / BLISTER 
- CAJA: X 1005</t>
  </si>
  <si>
    <t>CERT. 39035  CAJAS X 500 UNID</t>
  </si>
  <si>
    <t>HIDROCORTISONA KLONAL 10 MG COMP - KLONAL</t>
  </si>
  <si>
    <t>CERT 46710 (PRESENTACIÓN CAJA X 1005)</t>
  </si>
  <si>
    <t xml:space="preserve">HIDROCORTISONA  X10MG  COMPRIMIDO. MARCA KLONAL. CERT 46710  
  </t>
  </si>
  <si>
    <t xml:space="preserve">CERT 35131 HIDROCORTISONA RICHET 10 MG COMPRIMIDO    
</t>
  </si>
  <si>
    <t xml:space="preserve">"HIDROCORTISONA COMP 10 MG KLONAL (H-15-1005) 46710 HIDROCORTISONA KLONAL " 
</t>
  </si>
  <si>
    <t xml:space="preserve">HIDROCORTISONA 10 MG COMP KLONAL C: 46710 [1005]   
</t>
  </si>
  <si>
    <t xml:space="preserve">CERT 35131 </t>
  </si>
  <si>
    <t xml:space="preserve">ANMAT 17771  HIDROTISONA 10 MG   </t>
  </si>
  <si>
    <t xml:space="preserve">CERT 17771 HIDROTISONA 10 MG COMP   </t>
  </si>
  <si>
    <t>Renglón: 179, Código: 031202005.5, Descripción: SALES FERROSAS + ACIDO FOLICO  Presentación:  COMPRIMIDO</t>
  </si>
  <si>
    <t>https://www.alfabeta.net/precio/hemofer-folic.html</t>
  </si>
  <si>
    <t>cert 48130</t>
  </si>
  <si>
    <t xml:space="preserve">SALES FERROSAS + ACIDO FOLICO Presentación: COMPRIMIDO   LAFEDAR 
  PRES MIN 1000   PM 48130  
 NO FRACC  </t>
  </si>
  <si>
    <t>HIERRO + ACIDO FOLICO COMP (100 MG / 350 MCG) 
 LAFEDAR (H-10-1000)</t>
  </si>
  <si>
    <t xml:space="preserve">"HIERRO + ACIDO FOLICO COMP (100 MG / 350 MCG) 
 LAFEDAR (H-10-1000) CERTIFICADO DE ANMAT 47968 HEMOFER FOLIC " 
</t>
  </si>
  <si>
    <t>CERT  48130</t>
  </si>
  <si>
    <t xml:space="preserve">CERT 48130 HEMOFER FOLIC COMPRIMIDO RECUBIERTO </t>
  </si>
  <si>
    <t>HEMOFER FOLIC LAFEDAR</t>
  </si>
  <si>
    <t xml:space="preserve">CERT 48130  CAJA X 1000 COMP </t>
  </si>
  <si>
    <t>HEMOFER FOLIC - LAFEDAR</t>
  </si>
  <si>
    <t>HIERRO + AC.FOLICO COMP  CERTIFICADO: 48130</t>
  </si>
  <si>
    <t>NOVARUM</t>
  </si>
  <si>
    <t xml:space="preserve">ANMAT RNPA 04060452  HIERRO+AC FOLICO  </t>
  </si>
  <si>
    <t xml:space="preserve">ANMAT 48130  HEMOFER FOLIC  </t>
  </si>
  <si>
    <t>HIERRO SULFATO + ACIDO FOLICO COMP.- CERT. 48130  - 
MARCA: LAFEDAR</t>
  </si>
  <si>
    <t xml:space="preserve">CERT 57988 ACIFOL FE COMPRIMIDO RECUBIERTO </t>
  </si>
  <si>
    <t>ACIFOL FE COMP REC - DOMINGUEZ</t>
  </si>
  <si>
    <t xml:space="preserve">CERT 57988  (PRESENTACIÓN CAJA X 60)  </t>
  </si>
  <si>
    <t>DOMINGUEZ ACIFOL FE</t>
  </si>
  <si>
    <t xml:space="preserve">SALES FERROSAS + ACIDO FOLICO  COMPRIMIDO. MARCA DOMINGUEZ. CERT 
57988    </t>
  </si>
  <si>
    <t>YECTAFER TABS 80MG/1MG COMP REC - RONTAG</t>
  </si>
  <si>
    <t xml:space="preserve">CERT 55425  (PRESENTACIÓN CAJA X 40)  </t>
  </si>
  <si>
    <t xml:space="preserve">CERT 55425 YECTAFER TABS 80 MG/1 MG COMPRIMIDO RECUBIERTO  
 </t>
  </si>
  <si>
    <t>NOMBRE COMERCIAL YECTAFER TABS 80 MG / 1 MG  
CERT. 55425  BLISTER X 10 COMP.</t>
  </si>
  <si>
    <t xml:space="preserve">HIERRO SULF.+AC. FOLICO COMP. RICHET CERT: 44961 [350]   
</t>
  </si>
  <si>
    <t xml:space="preserve">CERT 43303 HIERROQUICK 80 MG CMP     
</t>
  </si>
  <si>
    <t>Renglón: 180, Código: 031202003.1, Descripción: HIERRO SALES  Presentación:  COMPRIMIDO</t>
  </si>
  <si>
    <t>https://ar.kairosweb.com/precio/producto-hierro-fabra-8871/</t>
  </si>
  <si>
    <t>HIERRO FABRA</t>
  </si>
  <si>
    <t xml:space="preserve">CERT. 44948 (sulfato ferroso 200mg equivalente a 65 mg de 
hierro elemental)  CAJAS X 500  UNID   
</t>
  </si>
  <si>
    <t>HIERRO SULFATO COMP 200 MG HEMOFER 200 LAFEDAR (H-1-1000)</t>
  </si>
  <si>
    <t xml:space="preserve">HIERRO SULFATO COMP 200 MG HEMOFER 200 LAFEDAR (H-1-1000) CERTIFICADO 
DE ANMAT 51421 HEMOFER </t>
  </si>
  <si>
    <t>"HIERRO FABRA LABORATORIOS FABRA S.A.</t>
  </si>
  <si>
    <t>"HIERRO SULFATO COMP 200 MG FABRA (H-10-500) CERTIFICADO DE ANMAT 
44948 HIERRO FABRA "</t>
  </si>
  <si>
    <t xml:space="preserve">180 HIERRO SALES Presentación: COMPRIMIDO MARCA LAFEDAR PRESENTACION MINIMA 1000 
PM  47968 NO FRACC.  </t>
  </si>
  <si>
    <t>CERT 47968</t>
  </si>
  <si>
    <t xml:space="preserve">CERT 47968 HEMOFER 200MG COMP  LAFEDAR    
</t>
  </si>
  <si>
    <t xml:space="preserve">HEMOFER LAFEDAR </t>
  </si>
  <si>
    <t xml:space="preserve">CERT 47968-  SULFATO FERROSO 200 MG COMP - PRESNETACION 
 CAJA X 1000 COMP </t>
  </si>
  <si>
    <t>LAFEDAR HEMOFER</t>
  </si>
  <si>
    <t xml:space="preserve">SULFATO FERROSO X 200MG  COMPRIMIDO. MARCA LAFEDAR. CERT 47968 
   </t>
  </si>
  <si>
    <t>HEMOFER - LAFEDAR</t>
  </si>
  <si>
    <t>SULFATO FERROSO 200 MG COMP  CERTIFICADO: 47968</t>
  </si>
  <si>
    <t xml:space="preserve">HIERRO SULFATO  200 MG. COMP. FABRA C: 44.948 [500] 
 </t>
  </si>
  <si>
    <t xml:space="preserve">CERT 52463 SIDERBLUT POLI 100 MG COMPRIMIDO RECUBIERTO SIEGFRIED  
 </t>
  </si>
  <si>
    <t xml:space="preserve">CERT 44948 HIERRO FABRA COMP FABRA     
</t>
  </si>
  <si>
    <t xml:space="preserve">richet </t>
  </si>
  <si>
    <t>Renglón: 181, Código: 031202003.2, Descripción: HIERRO SALES  Presentación:  GOTAS  Solicitado:  ENVASE</t>
  </si>
  <si>
    <t xml:space="preserve">ANMAT RNPA 04062801  HIERRO GOTAS  </t>
  </si>
  <si>
    <t>https://ar.kairosweb.com/precio/producto-feklon-17085/</t>
  </si>
  <si>
    <t>FEKLON "KLONAL S R L "</t>
  </si>
  <si>
    <t>HIERRO SULFATO GOTAS 125/5ML X 20 ML KLONAL (H-1-32)  
CERTIFICADO DE ANMAT 53671 FEKLON</t>
  </si>
  <si>
    <t>"HEMOFER LAFEDAR SOCIEDAD ANONIMA</t>
  </si>
  <si>
    <t>"HIERRO SULFATO GOTAS 125/5ML X 20 ML LAFEDAR(H-1-100) CERTIFICADO DE 
ANMAT 47968 HEMOFER "</t>
  </si>
  <si>
    <t>CERT. 44948   CAJAS X 30 FCOS DE 20 
ML</t>
  </si>
  <si>
    <t xml:space="preserve">CERT 47968 HEMOFER GOTAS FRASCO X 20 ML LAFEDAR  
 </t>
  </si>
  <si>
    <t xml:space="preserve">HEMOFER GOTAS LAFEDAR </t>
  </si>
  <si>
    <t xml:space="preserve">CERT 47968  FCO X 20 ML - 12.5 % 
</t>
  </si>
  <si>
    <t xml:space="preserve">HIERRO SALES  GOTAS  ENVASE. MARCA LAFEDAR. CERT 47968 
   </t>
  </si>
  <si>
    <t>HEMOFER GOTAS - LAFEDAR</t>
  </si>
  <si>
    <t>SULFATO FERROSO GOTAS X 20 ML  CERTIFICADO: 47968</t>
  </si>
  <si>
    <t xml:space="preserve">ANMAT 47968  HEMOFER  </t>
  </si>
  <si>
    <t xml:space="preserve">HIERRO SULFATO GOTAS X 20 ML KLONAL C: 51421 [1] 
 </t>
  </si>
  <si>
    <t xml:space="preserve">CERT 44948 HIERRO FABRA GOTAS X 20 ML FABRA  
 </t>
  </si>
  <si>
    <t xml:space="preserve">CERT 28027 FER-IN-SOL FRASCO X 20 ML SIEGFRIED   
</t>
  </si>
  <si>
    <t>Renglón: 182, Código: 031202004.2, Descripción: HIERRO SACARATO  Presentación:  X 5 ML  Solicitado:  AMPOLLA I.V.</t>
  </si>
  <si>
    <t>https://ar.kairosweb.com/precio/producto-ferive-19520/</t>
  </si>
  <si>
    <t xml:space="preserve">CERT 53671 FERIVE 100 MG / 5 ML SOL INY 
AMP  DOMINGUEZ   </t>
  </si>
  <si>
    <t xml:space="preserve">FERIVE 100 MG AMP X 5 ML  - DOMINGUEZ 
</t>
  </si>
  <si>
    <t xml:space="preserve">CERT 53671 (PRESENTACIÓN CAJA X 5)   </t>
  </si>
  <si>
    <t>FERIVE - DOMINGUEZ</t>
  </si>
  <si>
    <t xml:space="preserve">HIERRO SACARATO AMP. IV X 5 ML  CERTIFICADO: 53671 
</t>
  </si>
  <si>
    <t>CERT 53671- FERIVE</t>
  </si>
  <si>
    <t>CERT 53671</t>
  </si>
  <si>
    <t xml:space="preserve">FERIVE DOMINGUEZ </t>
  </si>
  <si>
    <t xml:space="preserve">CERT 53671- HIERRO ELEMENTAL AMP CAJA X 5 </t>
  </si>
  <si>
    <t xml:space="preserve">HIERRO SACARATO 100 MG (20 MG/ML) SOLUCIÓN INYECYABLE  FERIVE 
  DOMINGUEZ </t>
  </si>
  <si>
    <t>DOMINGUEZ FERIVE</t>
  </si>
  <si>
    <t xml:space="preserve">HIERRO SACARATO  X 5 ML  AMPOLLA I.V. MARCA 
DOMINGUEZ. CERT 55117    </t>
  </si>
  <si>
    <t xml:space="preserve">CERT 53671 </t>
  </si>
  <si>
    <t>HIERRO SACARATO 100 MG/5 ML AMP FERIVE DOMINGUEZ T/A</t>
  </si>
  <si>
    <t>HIERRO SACARATO 100 MG/5 ML AMP FERIVE DOMINGUEZ T/A CERTIFICADO 
DE ANMAT 54636 FERIVE</t>
  </si>
  <si>
    <t>DIXAFER P.L. RIVERO Y COMPAÑIA SOCIEDAD ANONIMA</t>
  </si>
  <si>
    <t>HIERRO SACARATO 100 MG/5 ML AMP RIVERO CERTIFICADO DE ANMAT 
46360 DIXAFER</t>
  </si>
  <si>
    <t xml:space="preserve">ANMAT 46360  DIXAFER  </t>
  </si>
  <si>
    <t>FERIVE</t>
  </si>
  <si>
    <t xml:space="preserve">HIERRO SACARATO 100 MG X 5 ML AMP E.V. FERIVE 
DOMINGUEZ C: 53671 [PRESENT. 5] - PROD INFRACCIONABLE   
</t>
  </si>
  <si>
    <t xml:space="preserve">ANMAT 51894   ENERGAVIT  </t>
  </si>
  <si>
    <t xml:space="preserve">CERT 51894 ENERGAVIT 100 MG / 5 ML FCO AMP 
GEMABIOTECH   </t>
  </si>
  <si>
    <t>Renglón: 183, Código: 031242005.1, Descripción: IBANDRONATO (ACIDO IBENDRONICO) 150 MG  Presentación:  COMPRIMIDO  Solicitado:  UNIDAD</t>
  </si>
  <si>
    <t xml:space="preserve">ANMAT 54636  INTERSULES  </t>
  </si>
  <si>
    <t>https://ar.kairosweb.com/precio/producto-ibandronato-richet-20788/</t>
  </si>
  <si>
    <t>CERT 55.027</t>
  </si>
  <si>
    <t xml:space="preserve">CERT 55027 IBANDRONATO RICHET 150 MG COMPRIMIDO RECUBIERTO RICHET  
 </t>
  </si>
  <si>
    <t>CERT  55027</t>
  </si>
  <si>
    <t xml:space="preserve">IBANDRONATO (ACIDO IBENDRONICO) 150 MG  COMPRIMIDO  UNIDAD. MARCA 
RICHET. CERT 55027      </t>
  </si>
  <si>
    <t>MARCA RICHET CERTF. ANMAT 55027</t>
  </si>
  <si>
    <t xml:space="preserve">CERT 52661 FEMOREL 150 MG COMP REC ELEA   
</t>
  </si>
  <si>
    <t xml:space="preserve">ANMAT 52661  FEMOREL  </t>
  </si>
  <si>
    <t>FEMOREL ELEA</t>
  </si>
  <si>
    <t xml:space="preserve">IBANDRONATO SODICO 150 MG COMP REC FEMOREL (ELEA) C:52661 [3] 
 </t>
  </si>
  <si>
    <t>INTERSULES "MICROSULES ARGENTINA S A DE SERVICIOS COM IND INMB 
AGROPECUARIA "</t>
  </si>
  <si>
    <t>ACIDO IBANDRONICO 150 MG X 1 COMP INTERSULES MICROSULES 54636 
INTERSULES</t>
  </si>
  <si>
    <t>IDENA RAFFO</t>
  </si>
  <si>
    <t>CERT 52971  PRESENTACION CAJA X 2</t>
  </si>
  <si>
    <t xml:space="preserve">ANMAT 53933  BANTUC  </t>
  </si>
  <si>
    <t xml:space="preserve">CERT 53368 IBANLEG  150 MG COMP REC BERNABO $ 
21,192.12 $ 50,861,088.00  </t>
  </si>
  <si>
    <t xml:space="preserve">CERT 52971 IDENA 150 MG COMP RAFFO    
</t>
  </si>
  <si>
    <t xml:space="preserve">CERT 53880 ADROMUX 150 MG COMP GADOR    
</t>
  </si>
  <si>
    <t xml:space="preserve">CERT 53880 </t>
  </si>
  <si>
    <t>Renglón: 184, Código: 031010006.2, Descripción: IBUPROFENO 400 MG  Presentación:  COMPRIMIDO  Solicitado:  UNIDAD</t>
  </si>
  <si>
    <t>https://ar.kairosweb.com/precio/producto-fabogesic-400-rapida-accion-24370/</t>
  </si>
  <si>
    <t>"IBUXIM " "SAVANT PHARM S.A. "</t>
  </si>
  <si>
    <t>"IBUPROFENO COMP 400 MG IBUXIM (H-90) 52103 IBUXIM "</t>
  </si>
  <si>
    <t xml:space="preserve">IBUPROFENO 400 MG Presentación: COMPRIMIDO Solicitado: UNIDAD 900000 MARCA VENT3 
PRESENTACION MINIMA 1000 PM  54020 NO FRACC.   
</t>
  </si>
  <si>
    <t xml:space="preserve">CERT 54020 IBUPROFENO VENT3 VENT 3   </t>
  </si>
  <si>
    <t>CERT 54020- IBUPROFENO 400 VENT3</t>
  </si>
  <si>
    <t>IBUPROFENO VENT 3 400 MG COMP - VENT 3</t>
  </si>
  <si>
    <t xml:space="preserve">CERT 54020 (PRESENTACIÓN CAJA X 500 COMP)  </t>
  </si>
  <si>
    <t>CERT 41.042</t>
  </si>
  <si>
    <t>CERT 54020</t>
  </si>
  <si>
    <t xml:space="preserve">CERT 41042 IBUPROFENO KLONAL 400 MG COMP KLONAL   
</t>
  </si>
  <si>
    <t>IBUPROFENO KLONAL 400 MG COMP - KLONAL</t>
  </si>
  <si>
    <t xml:space="preserve">CER 41042  (PRESENTACIÓN CAJA X 60)  </t>
  </si>
  <si>
    <t>CERT. ANMAT Nº 41042   - PRESENTACION / BLISTER 
- CAJA: X 1000</t>
  </si>
  <si>
    <t>CERT 41042</t>
  </si>
  <si>
    <t>IBUPROFENO 400 MG COMP  CERTIFICADO: 41042</t>
  </si>
  <si>
    <t xml:space="preserve">IBUPROFENO 400 MG  COMPRIMIDO  UNIDAD. MARCA KLONAL. CERT 
41042    </t>
  </si>
  <si>
    <t xml:space="preserve">CERT ANMAT N. 51895 - IBU APRACUR 400 -  
</t>
  </si>
  <si>
    <t xml:space="preserve">CERT 51895 IBU APRACUR 400MG COMP AUSTRAL    
</t>
  </si>
  <si>
    <t>IBU APRACUR 400 VL COMP  - AUSTRAL</t>
  </si>
  <si>
    <t xml:space="preserve">CERT 51895 (CAJA X 100 COMP)  </t>
  </si>
  <si>
    <t>VENT-3</t>
  </si>
  <si>
    <t xml:space="preserve">IBUPROFENO 400 MG COMP. - CERT. 54020 - MARCA: VENT-3 
</t>
  </si>
  <si>
    <t xml:space="preserve">ANMAT 42597  IBUTENK VL  </t>
  </si>
  <si>
    <t xml:space="preserve">CERT 42597 IBUTENK VL 400 MG COMP  BIOTENK  
  </t>
  </si>
  <si>
    <t>IBUTENK - BIOTENK</t>
  </si>
  <si>
    <t>IBUPROFENO 400 MG COMP  CERTIFICADO: 42597</t>
  </si>
  <si>
    <t>IBUTENK  BIOTENK</t>
  </si>
  <si>
    <t>CERT 42597  CAJA X 1000 COMP</t>
  </si>
  <si>
    <t xml:space="preserve">IBUPROFENO 400 MG COMP. KLONAL C: 41042 [60]   
</t>
  </si>
  <si>
    <t>CERT 42.597</t>
  </si>
  <si>
    <t xml:space="preserve">CERT 53924 </t>
  </si>
  <si>
    <t>CERT. 42597  ENVASES X 1000 COMP.  BLISTER X 
10 COMP.</t>
  </si>
  <si>
    <t>Renglón: 185, Código: 031010006.7, Descripción: IBUPROFENO 4%  Presentación:  SOL/SUSP.  Solicitado:  UNIDAD</t>
  </si>
  <si>
    <t>https://ar.kairosweb.com/precio/producto-ibuxim-4--28729/</t>
  </si>
  <si>
    <t>"IBUXIM NIÑOS " "SAVANT PHARM S.A. "</t>
  </si>
  <si>
    <t>"IBUPROFENO SUSP 4% X 90 ML IBUXIM (H-1-20) 52103 IBUXIM 
NIÑOS "</t>
  </si>
  <si>
    <t>IBUFULL LAFEDAR SOCIEDAD ANONIMA</t>
  </si>
  <si>
    <t>IBUPROFENO SUSP 4%X 90 ML LAFEDAR (H-1-24) CERTIFICADO DE ANMAT 
48565 IBUFULL</t>
  </si>
  <si>
    <t>VALMAX</t>
  </si>
  <si>
    <t xml:space="preserve">ANMAT 44742  IBUPROFENO VALMAX  </t>
  </si>
  <si>
    <t>GEZZI</t>
  </si>
  <si>
    <t xml:space="preserve">IBUPROFENO 4%  SOL/SUSP.  MARCA: GEZZI   PRES. 
MIN: 24  PM 55200    No fraccionable 
 </t>
  </si>
  <si>
    <t xml:space="preserve">CERT 54020 IBUPROFENO VENT3 4%  VENT 3   
</t>
  </si>
  <si>
    <t xml:space="preserve">CERT 58586 IBUPROFENO KLONAL FORTE NF SUSP ORAL KLONAL  
 </t>
  </si>
  <si>
    <t>IBUPROFENO KLONAL FORTE NF - KLONAL</t>
  </si>
  <si>
    <t xml:space="preserve">CERT 58586 - 4% SUSP ORAL FCO X 90 ML 
- (PRESENTACIÓN POR UNIDAD)   </t>
  </si>
  <si>
    <t>CERT. ANMAT Nº  58586  - PRESENTACION / BLISTER 
- CAJA: X 1</t>
  </si>
  <si>
    <t>IBUPROFENO 4% SUSP X 90 ML  CERTIFICADO: 58586</t>
  </si>
  <si>
    <t xml:space="preserve">IBUPROFENO 4%  SOL/SUSP.  UNIDAD. MARCA KLONAL. CERT 58586 
   </t>
  </si>
  <si>
    <t>CERT 54020- IBUPROFENO VENT3</t>
  </si>
  <si>
    <t>IBUPROFENO VENT 3  - VENT 3</t>
  </si>
  <si>
    <t xml:space="preserve">CERT 54020  (NARANJA) 4 % SUSP ORAL FCO X 
90 ML - (PRESENTACIÓN POR UNIDAD)  </t>
  </si>
  <si>
    <t>CERT 48.565</t>
  </si>
  <si>
    <t xml:space="preserve">CERT 58586 </t>
  </si>
  <si>
    <t xml:space="preserve">CERT 48565 IBUFULL 4% FCO X 90ML LAFEDAR $ 1,080.57 
$ 155,602,080.00  </t>
  </si>
  <si>
    <t>IBUFULL 4% LAFEDAR</t>
  </si>
  <si>
    <t xml:space="preserve">CERT 48656  FCO X 90 ML </t>
  </si>
  <si>
    <t xml:space="preserve">ANMAT 48565  IBUFULL  </t>
  </si>
  <si>
    <t xml:space="preserve">IBUPROFENO 4% SUSP X 90 ML  CERTIFICADO: 48565  
</t>
  </si>
  <si>
    <t>CERT 48565</t>
  </si>
  <si>
    <t xml:space="preserve">IBUPROFENO 4% SUSP X 90 ML KLONAL C 41042 [1] 
 </t>
  </si>
  <si>
    <t xml:space="preserve">ANMAT 54597  IBULGIA 4 %  </t>
  </si>
  <si>
    <t xml:space="preserve">CERT 51895 IBU APRACUR FRASCO X 90ML - VTO 10/25 
AUSTRAL   </t>
  </si>
  <si>
    <t>IBU APRACUR FORTE 4 % - AUSTRAL</t>
  </si>
  <si>
    <t xml:space="preserve">CERT 51895 - SUSP ORAL FCO X 100 ML-  
(PRESENTACIÓN POR UNIDAD)  </t>
  </si>
  <si>
    <t>CERT ANMAT N. 51895 - IBU APRACUR - IBUPROFENO 4 
G / 100 ML / VTO 10/2025 SIN CAMBIOS</t>
  </si>
  <si>
    <t xml:space="preserve">CERT 51406 FABOGESIC NIÑOS 4% FCO X 100 ML SAVANT 
  </t>
  </si>
  <si>
    <t>Renglón: 186, Código: 031231007.1, Descripción: IOBITRIDOL 300 MG/ML X 50 ML  Presentación:  FCO AMPOLLA  Solicitado:  UNIDAD</t>
  </si>
  <si>
    <t>ALTERNATIVA BAYER (IOPRAMIDA)</t>
  </si>
  <si>
    <t>ULTRAVIST 300  57152  ALTERNATIVA</t>
  </si>
  <si>
    <t xml:space="preserve">CERT 57152 ULTRAVIST 300 X 50 ML BAYER   
</t>
  </si>
  <si>
    <t xml:space="preserve">XENETIX 300 MG FCO X 50 ML TEMIS </t>
  </si>
  <si>
    <t>CERT 44404  FCO X 50 ML - VER DOCUMENTACION 
ADJUNTA POR COMODATO VIGENTE</t>
  </si>
  <si>
    <t>TEMIS LOSTALO XENETIX</t>
  </si>
  <si>
    <t xml:space="preserve">IOBITRIDOL 300 MG/ML X 50 ML  FCO AMPOLLA  
UNIDAD. MARCA TEMIS LOSTALO. CERT 44404     
</t>
  </si>
  <si>
    <t xml:space="preserve">YOBITRIDOL 300 MG X 50 ML F/A XENETIX TEMIS LOSTALO 
(H-1-25) T/A </t>
  </si>
  <si>
    <t xml:space="preserve">YOBITRIDOL 300 MG X 50 ML F/A XENETIX TEMIS LOSTALO 
(H-1-25) T/A  CERTIFICADO DE ANMAT 37926 XENETIX 300 mg 
       </t>
  </si>
  <si>
    <t>XENETIX - TEMIS LOSTALO</t>
  </si>
  <si>
    <t>IOBITRIDOL 300 INY. FA X 50 ML   (XENETIX) 
    CERTIFICADO: 44404</t>
  </si>
  <si>
    <t>CERT 44404</t>
  </si>
  <si>
    <t xml:space="preserve">CERT 44404 XENETIX 300 MG FCO AMP X 50 ML 
TEMIS LOSTALÓ   </t>
  </si>
  <si>
    <t>XENETIC</t>
  </si>
  <si>
    <t xml:space="preserve">IOBITRIDOL 300 MG FCO.AMP. X 50 ML XENETIX 300 T.LOSTALO 
C.44404 [25]  </t>
  </si>
  <si>
    <t>Renglón: 187, Código: 031230003.3, Descripción: IOPROMIDA (NO IONICA) O IOPAMIDOL  Presentación:  X 300 MG  Solicitado:  ENV.X 50 ML</t>
  </si>
  <si>
    <t>https://ar.kairosweb.com/precio/producto-ultravist-24388/</t>
  </si>
  <si>
    <t>BAYER (IOPRAMIDA)</t>
  </si>
  <si>
    <t>ANMAT 57152  ULTRAVIST 300  BAYER (IOPRAMIDA)</t>
  </si>
  <si>
    <t>CERT 37927  iopamidol 300mg x 50ml</t>
  </si>
  <si>
    <t xml:space="preserve">CERT 37926 IOPAMIRON 300 MG FCO AMP X 50 ML 
GOBBI   </t>
  </si>
  <si>
    <t>CERT 37.927</t>
  </si>
  <si>
    <t>IOPAMIDOL 300 X 50 ML F/A IOPAMIRON GOBBI (H-1-20)</t>
  </si>
  <si>
    <t>"IOPAMIDOL 300 X 50 ML F/A IOPAMIRON GOBBI (H-1-20) CERTIFICADO 
DE ANMAT 37926 IOPAMIRON 300 "</t>
  </si>
  <si>
    <t>"OPACRILE 300 LABORATORIOS BACON S A I C</t>
  </si>
  <si>
    <t>"IOPAMIDOL 300 X 50 ML F/A OPACRILE 300 BACON  
CERTIFICADO DE ANMAT 48476 OPACRILE 300 "</t>
  </si>
  <si>
    <t>BACON</t>
  </si>
  <si>
    <t xml:space="preserve">ANMAT 48476  OPACRILE 300  </t>
  </si>
  <si>
    <t>OPACRILE</t>
  </si>
  <si>
    <t xml:space="preserve">IOPAMIDOL 300 MG X 50 ML F.A. OPACRILE 300 BACON 
C:48476 [1]  </t>
  </si>
  <si>
    <t>Renglón: 188, Código: 031230003.1, Descripción: IOPROMIDA  (NO IONICA) O IOPAMIDOL  Presentación:  X 370 MG  Solicitado:  ENV. X 50 ML</t>
  </si>
  <si>
    <t>BAYER (IOPRAMIDA 370 X 50 ML)</t>
  </si>
  <si>
    <t xml:space="preserve">ANMAT  57152  ULTRAVIST 370   BAYER (IOPRAMIDA 
370 X 50 ML)  </t>
  </si>
  <si>
    <t xml:space="preserve">CERT 57152 ULTRAVIST 370 X 50 ML BAYER   
</t>
  </si>
  <si>
    <t>CERT 37927  iopamidol 370mg x 50ml</t>
  </si>
  <si>
    <t xml:space="preserve">CERT  37926 IOPAMIRON 370 MG FCO AMP X 50 
ML GOBBI   </t>
  </si>
  <si>
    <t>IOPAMIDOL 370 X 50 ML F/A IOPAMIRON GOBBI (H-1-20)</t>
  </si>
  <si>
    <t>"IOPAMIDOL 370 X 50 ML F/A IOPAMIRON GOBBI (H-1-20) CERTIFICADO 
DE ANMAT 54851 IOPAMIRON 370 "</t>
  </si>
  <si>
    <t>"OPACRILE 370 LABORATORIOS BACON S A I C</t>
  </si>
  <si>
    <t>"IOPAMIDOL 370 X 50 ML F/A OPACRILE 370 BACON  
CERTIFICADO DE ANMAT 48476 OPACRILE 370 "</t>
  </si>
  <si>
    <t xml:space="preserve">ANMAT 48476  OPACRILE 370  </t>
  </si>
  <si>
    <t xml:space="preserve">IOPAMIDOL 370 MG X 50 ML F.A. OPACRILE BACON C 
48476 [1]  </t>
  </si>
  <si>
    <t>Renglón: 189, Código: 031120006.1, Descripción: IPRATROPIO. BROMURO  Presentación:  AEROSOL  Solicitado:  ENVASE</t>
  </si>
  <si>
    <t>https://ar.kairosweb.com/precio/producto-aerotrop-15526/</t>
  </si>
  <si>
    <t>CERT 54851</t>
  </si>
  <si>
    <t xml:space="preserve">IPRATROPIO. BROMURO Presentación: AEROSOL Solicitado: ENVASE MARCA CASSARA PRESENTACION MINIMA 
1 PM  49360 NO FRACC.   </t>
  </si>
  <si>
    <t>AEROTROP "LABORATORIO PABLO CASSARA S R L "</t>
  </si>
  <si>
    <t>IPRATROPIO BROM. AEROSOL 20 MCG X 250 DOSIS X 12.5 
ML AEROTROP CASSARA (USO INSTITUCIONAL) T/A 54851 AEROTROP</t>
  </si>
  <si>
    <t>"ATROVENT HFA  BOEHRINGER INGELHEIM S A</t>
  </si>
  <si>
    <t>"IPRATROPIO BROM. AEROSOL 20 MCG X 200 DOSIS X 10 
ML ATROVENT HFA BOEH. INGL CERTIFICADO DE ANMAT 51504 ATROVENT 
HFA "</t>
  </si>
  <si>
    <t>CERT 49489</t>
  </si>
  <si>
    <t xml:space="preserve">CERT 54851 AEROTROP AEROSOL X 250 DOSIS  CASSARA  
 </t>
  </si>
  <si>
    <t>AEROTROP</t>
  </si>
  <si>
    <t xml:space="preserve">IPRATROPIO BROMURO 20 MCG X 250 DOSIS AEROSOL AEROTROP HFA 
C:54851 [1]  </t>
  </si>
  <si>
    <t>BOEHRINGER ATROVENT HFA</t>
  </si>
  <si>
    <t xml:space="preserve">IPRATROPIO. BROMURO  AEROSOL  ENVASE. MARCA BOEHRINGER. CERT 51504 
   </t>
  </si>
  <si>
    <t>BOEHRINGER</t>
  </si>
  <si>
    <t xml:space="preserve">CERT 51504 ATROVEN HFA AEROSOL X 10 ML BOEHRINGER  
 </t>
  </si>
  <si>
    <t>Renglón: 190, Código: 031120006.2, Descripción: IPRATROPIO. BROMURO  Presentación:  X 25 MG  Solicitado:  ENV. p/NEBULI</t>
  </si>
  <si>
    <t>https://ar.kairosweb.com/precio/producto-ipatrop-22795/</t>
  </si>
  <si>
    <t>CERT 49.379</t>
  </si>
  <si>
    <t xml:space="preserve">ANMAT 49379  IPATROP  </t>
  </si>
  <si>
    <t>CERT 49379</t>
  </si>
  <si>
    <t xml:space="preserve">CERT 49379 IPATROP 250MCG FCO GOTRTO X 20ML LAFEDAR  
 </t>
  </si>
  <si>
    <t xml:space="preserve">IPATROP LAFEDAR </t>
  </si>
  <si>
    <t xml:space="preserve">CERT 49379  FCO X 20 ML </t>
  </si>
  <si>
    <t>LAFEDAR IPATROP</t>
  </si>
  <si>
    <t xml:space="preserve">IPRATROPIO. BROMURO  X 25 MG  ENV. p/NEBULI. MARCA 
LAFEDAR. CERT 49379    </t>
  </si>
  <si>
    <t>LAfEDAR</t>
  </si>
  <si>
    <t>IPRATROPIO GOTAS X 20 ML  CERTIFICADO: 49379</t>
  </si>
  <si>
    <t>IPATROP "LAFEDAR SOCIEDAD ANONIMA "</t>
  </si>
  <si>
    <t xml:space="preserve">IPRATROPIO BROMURO 0.025% X 20 ML GOTAS LAFEDAR (H-1-100) 49379IPATROP 
</t>
  </si>
  <si>
    <t>IPRATROPIO, BROMURO 0,025% 20 ML. GOTAS - CERT. 49379 - 
MARCA: LAFEDAR</t>
  </si>
  <si>
    <t xml:space="preserve">IPRATROPIO SOL P/NEBULIZAR X 20 ML IPATROP (LAFEDAR) C: 49379 
[100]  </t>
  </si>
  <si>
    <t>MEDISOL</t>
  </si>
  <si>
    <t xml:space="preserve">ANMAT 49489  AEROTROP NEBU  </t>
  </si>
  <si>
    <t xml:space="preserve">CERT 49489 AEROTROP NEBU X 20 ML FCO  CASSARA 
  </t>
  </si>
  <si>
    <t xml:space="preserve">CERT 49489 </t>
  </si>
  <si>
    <t>Renglón: 191, Código: 031100010.1, Descripción: ISOPROTERENOL  Presentación:  X 1 MG  Solicitado:  AMPOLLA</t>
  </si>
  <si>
    <t xml:space="preserve">CERT 33320 ISOPROTERENOL PFG AMP X 5 ML GRAY  
 </t>
  </si>
  <si>
    <t xml:space="preserve">ISOPROTERENOL 1 MG AMP. X 5 ML GRAY CERT: 33320 
[100]  </t>
  </si>
  <si>
    <t>https://ar.kairosweb.com/precio/producto-isoproterenol-8101/</t>
  </si>
  <si>
    <t>scott</t>
  </si>
  <si>
    <t>cert 37706</t>
  </si>
  <si>
    <t>SCOTT CASSARA</t>
  </si>
  <si>
    <t>ISOPROTERENOL AMP X 5 ML  CERTIFICADO: 37706</t>
  </si>
  <si>
    <t xml:space="preserve">ISOPROTERENOL  X 1 MG  AMPOLLA. MARCA SCOTT. CERT 
37706    </t>
  </si>
  <si>
    <t xml:space="preserve">CERT 37706 ISOPROTERENOL 1 MG AMP X 5 ML SCOTT 
  </t>
  </si>
  <si>
    <t xml:space="preserve">ISOPROTENEROL  37706  </t>
  </si>
  <si>
    <t>SCOTT-CASSARA</t>
  </si>
  <si>
    <t>CERT 37706</t>
  </si>
  <si>
    <t>"ISOPROTERENOL LABORATORIO PABLO CASSARA S R L "</t>
  </si>
  <si>
    <t>"ISOPROTERENOL AMP 0.2 MG/ML X 5 ML SCOTT (H-1-100) 37706 
ISOPROTERENOL "</t>
  </si>
  <si>
    <t>Renglón: 192, Código: 031100006.1, Descripción: MONONITRATO DE ISOSORBIDE  Presentación:  X 20 MG  Solicitado:  COMPRIMIDO</t>
  </si>
  <si>
    <t>https://ar.kairosweb.com/precio/producto-medocor-2700/</t>
  </si>
  <si>
    <t xml:space="preserve">MEDOCOR ROEMMERS </t>
  </si>
  <si>
    <t>CERT 37332-  CAJA X 20</t>
  </si>
  <si>
    <t xml:space="preserve">ANMAT 37332  MEDOCOR  </t>
  </si>
  <si>
    <t xml:space="preserve">CERT 37332 MEDOCOR 20 MG COMPRIMIDO ROEMMERS    
</t>
  </si>
  <si>
    <t>CERT 37332</t>
  </si>
  <si>
    <t>"MEDOCOR " "ROEMMERS S A I C F "</t>
  </si>
  <si>
    <t>"ISOSORBIDE MONONITRATO 20 MG COMP MEDOCOR ROEMMERS T/A (UXC-20) 37332 
MEDOCOR  "</t>
  </si>
  <si>
    <t>MEDOCOR</t>
  </si>
  <si>
    <t xml:space="preserve">ISOSORBIDE MONONITRATO 20 MG COMPR. MEDOCOR (ROEMMERS) C:37332 [40]  
</t>
  </si>
  <si>
    <t>Renglón: 193, Código: 031180001.1, Descripción: ISOXUPRINA 20 MG  Presentación:  COMPRIMIDO  Solicitado:  UNIDAD</t>
  </si>
  <si>
    <t>https://ar.kairosweb.com/precio/producto-duvadilan-1461/</t>
  </si>
  <si>
    <t>DUVADILAN   RAFFO</t>
  </si>
  <si>
    <t xml:space="preserve">CERT 24817  PRESENTACION CAJA X 20 </t>
  </si>
  <si>
    <t xml:space="preserve">CERT 24817 DUVADILAN 20 MG COMP RAFFO    
</t>
  </si>
  <si>
    <t>Renglón: 194, Código: 031032002.1, Descripción: KETAMINA  Presentación:  X 50 MG  Solicitado:  FCO. AMPOLLA</t>
  </si>
  <si>
    <t>KETAMINA 500 MG 10 ML FCO/AMP.- CERT. 39906 - MARCA: 
FADA PHARMA - TRAZADO POR 25 UNID</t>
  </si>
  <si>
    <t>KETAMINA 500 MG 10 ML FCO/AMP.  - CERT. 55500 
[1/50] - MARCA: GEMEPE - TRAZADO POR 50 UNID</t>
  </si>
  <si>
    <t>https://ar.kairosweb.com/precio/producto-inducmina-500-5849/</t>
  </si>
  <si>
    <t xml:space="preserve">CERT 38979 INDUCMINA 500 MG AMP X 10 ML GRAY 
  </t>
  </si>
  <si>
    <t>INDUCMINA "PRODUCTOS FARMACEUTICOS DR GRAY S ACOM IND "</t>
  </si>
  <si>
    <t>KETAMINA 500 MG F/A X 10 ML GRAY/ PSIC - 
TRAZ 38979 INDUCMINA,</t>
  </si>
  <si>
    <t xml:space="preserve">KETAMINA 50 MG/ML FCO. AMP. GRAY C 38979 [25]  
</t>
  </si>
  <si>
    <t>Renglón: 195, Código: 031010008.2, Descripción: KETOROLAC  Presentación:  X 30 MG  Solicitado:  AMPOLLA</t>
  </si>
  <si>
    <t>CERT 55061</t>
  </si>
  <si>
    <t>CERT 57.713</t>
  </si>
  <si>
    <t>cert</t>
  </si>
  <si>
    <t>ALGINON 30 MG AMP X 1 ML - DUNCAN</t>
  </si>
  <si>
    <t xml:space="preserve">CERT 55061 (PRESENTACIÓN CAJA X 100)  </t>
  </si>
  <si>
    <t>KETOROLA 30 MG AMP  CERTIFICADO: 55061</t>
  </si>
  <si>
    <t>KETOROLAC FABRA</t>
  </si>
  <si>
    <t>CERT. 42718  CAJAS X 100 UNID</t>
  </si>
  <si>
    <t xml:space="preserve">CERT ANMAT N. 55061 - ALGINON - CAJA X 100 
</t>
  </si>
  <si>
    <t xml:space="preserve">CERT 57713 KLENAC AMP X 1 ML KLONAL   
</t>
  </si>
  <si>
    <t>https://ar.kairosweb.com/precio/producto-ketorolac-celtyc-30114/</t>
  </si>
  <si>
    <t>CERT ANMAT N. 59585 - CJA X 100</t>
  </si>
  <si>
    <t>CERT. ANMAT Nº 57713   - PRESENTACION / BLISTER 
- CAJA: X 100</t>
  </si>
  <si>
    <t>CERT 57713</t>
  </si>
  <si>
    <t>DUNCAN ALGINON</t>
  </si>
  <si>
    <t xml:space="preserve">KETOROLAC  X 30 MG  AMPOLLA. MARCA DUNCAN. CERT 
55061    </t>
  </si>
  <si>
    <t xml:space="preserve">KETOROLAC CELTYC 30 MG AMP X 1 ML - CELTYC 
</t>
  </si>
  <si>
    <t xml:space="preserve">CERT 59585  (PRESENTACIÓN CAJA X 100)  </t>
  </si>
  <si>
    <t>KETOROLA 30 MG AMP  CERTIFICADO: 57713</t>
  </si>
  <si>
    <t xml:space="preserve">CERT 59585 KETOROLAC 30 MG AMP CELTYC    
</t>
  </si>
  <si>
    <t>KLENAC 30 MG AMP X 2 ML - KLONAL</t>
  </si>
  <si>
    <t xml:space="preserve">CERT 57713 (PRESENTACIÓN CAJA X 100)   </t>
  </si>
  <si>
    <t>LABORATORIO KLONAL  CERTIFICADO ANMAT 57713</t>
  </si>
  <si>
    <t>DUNCAN   ANMAT Nº55061</t>
  </si>
  <si>
    <t xml:space="preserve">KETOROLAC CELTYC AMP </t>
  </si>
  <si>
    <t xml:space="preserve">CERT 59585  CAJA X 100 AMP </t>
  </si>
  <si>
    <t>"KETOROLAC LAVIMAR LAVIMAR S A "</t>
  </si>
  <si>
    <t>"KETOROLAC AMP 30 MG X 2 ML LAVIMAR (H-1-100)45796KETOROLAC LAVIMAR 
"</t>
  </si>
  <si>
    <t xml:space="preserve">"DIPGIX LABORATORIO INTERNACIONAL ARGENTINO S.A. </t>
  </si>
  <si>
    <t>"KETOROLAC AMP 30 MG X 2 ML NORTHIA ( H-1-25) 
CERTIFICADO DE ANMAT 42133 DIPGIX "</t>
  </si>
  <si>
    <t xml:space="preserve">ALGINON DUNCAN </t>
  </si>
  <si>
    <t>CERT 55061  PRESENTACION CAJA X 100</t>
  </si>
  <si>
    <t>KETOROLA 30 MG AMP  CERTIFICADO: 59585</t>
  </si>
  <si>
    <t xml:space="preserve">CERT 55061 ALGINON 30 MG AMP X 1 ML DUNCAN 
  </t>
  </si>
  <si>
    <t xml:space="preserve">ANMAT 59585  KETOROLAC CELTYC 30  </t>
  </si>
  <si>
    <t xml:space="preserve">ANMAT 45796  KETOROLAC LAVIMAR  </t>
  </si>
  <si>
    <t xml:space="preserve">KETOROLAC LARJAN 30 MG AMP X 2 ML - VEINFAR 
</t>
  </si>
  <si>
    <t xml:space="preserve">CERT 39011 (PRESENTACIÓN CAJA X 100)   </t>
  </si>
  <si>
    <t xml:space="preserve">CERT 39011 </t>
  </si>
  <si>
    <t xml:space="preserve">CERT 39011 KETOROLAC LARJAN 30MG AMP VEINFAR    
</t>
  </si>
  <si>
    <t>CERT 59585</t>
  </si>
  <si>
    <t xml:space="preserve">KETOROLAC 30 MG X 1 ML AMP KLONAL C:  
57713 [100]  </t>
  </si>
  <si>
    <t xml:space="preserve">CERT 56227 ZERODOL 30 MG AMPOLLA  BAGÓ   
 </t>
  </si>
  <si>
    <t xml:space="preserve">anmat 54152  KPAN  </t>
  </si>
  <si>
    <t>CERT 54152</t>
  </si>
  <si>
    <t>Renglón: 196, Código: 031102005.1, Descripción: LABETALOL 200 MG  Presentación:  COMPRIMIDO  Solicitado:  UNIDAD</t>
  </si>
  <si>
    <t>https://ar.kairosweb.com/precio/producto-blocamine-23080/</t>
  </si>
  <si>
    <t>CERT 36.676</t>
  </si>
  <si>
    <t xml:space="preserve">ANMAT 36676  BLOCAMINE 200  </t>
  </si>
  <si>
    <t>CERT 36676</t>
  </si>
  <si>
    <t xml:space="preserve">CERT 36676 BLOCAMINE 200MG COMP  LAFEDAR    
</t>
  </si>
  <si>
    <t>LAFEDAR BLOCAMINE</t>
  </si>
  <si>
    <t xml:space="preserve">LABETALOL 200 MG  COMPRIMIDO : UNIDAD. MARCA LAFEDAR. CERT 
36676    </t>
  </si>
  <si>
    <t>BLOCAMINE LAFEDAR</t>
  </si>
  <si>
    <t xml:space="preserve">CERT 36676- CAJA X 1000 COMP </t>
  </si>
  <si>
    <t>LABETALOL 200 MG COMP.  CERTIFICADO: 36676</t>
  </si>
  <si>
    <t>"BLOCAMINE 200 " "LAFEDAR SOCIEDAD ANONIMA "</t>
  </si>
  <si>
    <t xml:space="preserve">"LABETALOL COMP 200 MG LAFEDAR (H-10-1000) 36676 BLOCAMINE 200 " 
</t>
  </si>
  <si>
    <t xml:space="preserve">BIASCOR INSTITUTO BIOLOGICO ARGENTINO S A I C </t>
  </si>
  <si>
    <t>LABETALOL COMP 200 MG BIOL (H-10-60) CERTIFICADO DE ANMAT 48609 
BIASCOR</t>
  </si>
  <si>
    <t>LABETALOL 200 MG COMP.- CERT. 36676 - MARCA: LAFEDAR</t>
  </si>
  <si>
    <t xml:space="preserve">CERT 59747 GRAVIDAC 200 MG COMPRIMIDO RECUBIERTO DOMINGUEZ   
</t>
  </si>
  <si>
    <t>GRAVIDAC 200 MG COMP REC - DOMINGUEZ</t>
  </si>
  <si>
    <t xml:space="preserve">CERT 59747  (PRESENTACIÓN CAJA X 50)  </t>
  </si>
  <si>
    <t>CERT 57.161</t>
  </si>
  <si>
    <t xml:space="preserve">CERT 57161 LABETALOL  RICHET 200 MG COMP REC RICHET 
  </t>
  </si>
  <si>
    <t xml:space="preserve">CERT 59747 </t>
  </si>
  <si>
    <t xml:space="preserve">anmat 57161  "   LABETALOL RICHET"   
</t>
  </si>
  <si>
    <t>BIASCOR - BIOL</t>
  </si>
  <si>
    <t>LABETALOL 200 MG COMP.  CERTIFICADO: 48609</t>
  </si>
  <si>
    <t xml:space="preserve">CERT 48609 BIASCOR 200 MG COMP REC BIOL   
</t>
  </si>
  <si>
    <t xml:space="preserve">ANMAT 48609  BIASCOR  LABETALOL 200 MG ADMINISTRACIÓN ORAL 
   </t>
  </si>
  <si>
    <t>MARCA RICHET CERTF. ANMAT 57161</t>
  </si>
  <si>
    <t xml:space="preserve">CERT 57161 </t>
  </si>
  <si>
    <t>LABETALOL 200 MG COMP. - CERT. 48609  - MARCA: 
BIOL</t>
  </si>
  <si>
    <t>CERT. 48609  ENVASES X 60 COMP.  BLISTER X 
10 COMP.</t>
  </si>
  <si>
    <t xml:space="preserve">LABETALOL 200 MG COMP BIASCOR BIOL C: 48609 [60]  
</t>
  </si>
  <si>
    <t>Renglón: 197, Código: 031102005.2, Descripción: LABETALOL 5MG/ML  Presentación:  AMPOLLA X 4ML  Solicitado:  UNIDAD</t>
  </si>
  <si>
    <t>https://ar.kairosweb.com/precio/producto-labetalol-inyectable-richet-24251/</t>
  </si>
  <si>
    <t xml:space="preserve">ANMAT 57161  LABETALOL RICHET  </t>
  </si>
  <si>
    <t>LABETALOL RICHET - CLORHIDRATO DE LABETALOL 5 MG / ML 
 PRESENTACION 10  AMPOLLAS por 4 ML  CERTIFICADO 
57161</t>
  </si>
  <si>
    <t>LABETALOL AMP  CERTIFICADO: 48609</t>
  </si>
  <si>
    <t xml:space="preserve">CERT 48609 BIASCOR AMP X 4 ML BIOL   
</t>
  </si>
  <si>
    <t xml:space="preserve">ANMAT 48609  BIASCOR  </t>
  </si>
  <si>
    <t>BLOCAMINE     "LAFEDAR SOCIEDAD ANONIMA "</t>
  </si>
  <si>
    <t xml:space="preserve">LABETALOL AMP 5 MG / ML LAFEDAR (H-1-100)36676BLOCAMINE   
 </t>
  </si>
  <si>
    <t>LABETALOL 5 MG / ML AMPOLLAS BIASCOR BIOL (E-1-65) CERTIFICADO 
DE ANMAT 48609 BIASCOR</t>
  </si>
  <si>
    <t xml:space="preserve">CERT 57161 LABETALOL  RICHET 5MG/ML AMP X 4 ML 
RICHET   </t>
  </si>
  <si>
    <t>CERT 57161</t>
  </si>
  <si>
    <t xml:space="preserve">LABETALOL 5MG/ML  AMPOLLA X 4ML  UNIDAD. MARCA RICHET. 
CERT 57161    </t>
  </si>
  <si>
    <t>LABETALOL 5 MG/ML 4 ML AMP.- CERT. 48609 - MARCA: 
BIOL</t>
  </si>
  <si>
    <t xml:space="preserve">CERT 36676 BLOCAMINE 20MG AMP X 4ML LAFEDAR   
</t>
  </si>
  <si>
    <t>CERT. 48609  ENVASES X 10 AMP. X 5 MG/ML 
X 4 ML.</t>
  </si>
  <si>
    <t>BIASCOR</t>
  </si>
  <si>
    <t xml:space="preserve">LABETALOL 5 MG AMP. BIASCOR BIOL C: 48609 [10]  
</t>
  </si>
  <si>
    <t>Renglón: 198, Código: 031060022.1, Descripción: LACOSAMIDA 100 MG  Presentación:  COMPRIMIDO  Solicitado:  UNIDAD</t>
  </si>
  <si>
    <t xml:space="preserve">CERT 58523 LACOMAX 100MG COMP REC ARISTON </t>
  </si>
  <si>
    <t>https://ar.kairosweb.com/precio/producto-comil-100-24903/</t>
  </si>
  <si>
    <t xml:space="preserve">ANMAT 57108  COMIL 100  </t>
  </si>
  <si>
    <t>CERT 58.523</t>
  </si>
  <si>
    <t xml:space="preserve">LACOSAMIDA 100 MG Presentación: COMPRIMIDO   MARCA ARISTON PRESENTACION 
MINIMA 500 PM  58523 NO FRACC.    
</t>
  </si>
  <si>
    <t>LACOMAX ARISTON</t>
  </si>
  <si>
    <t>CERT 58523- PRESENTACION CAJA X 500 COMP</t>
  </si>
  <si>
    <t xml:space="preserve">ANMAT 58523  LACOMAX 100  </t>
  </si>
  <si>
    <t>LACOMAX 100 MG COMP REC  - ARISTON</t>
  </si>
  <si>
    <t xml:space="preserve">CERT 58523  (PRESENTACIÓN CAJA X 30 COMP)   
</t>
  </si>
  <si>
    <t>CERT. ANMAT Nº  58523  - PRESENTACION / BLISTER 
- CAJA: X 30</t>
  </si>
  <si>
    <t>LACOMAX - ARISTON</t>
  </si>
  <si>
    <t>LACOSAMIDA 100 MG COMP  CERTIFICADO: 58523</t>
  </si>
  <si>
    <t>CERT 58523</t>
  </si>
  <si>
    <t>LACOMAX "QUIMICA ARISTON S A I C "</t>
  </si>
  <si>
    <t>LACOSAMIDA 100 MG  COMP LACOMAX ARISTON T/A /TRAZ CERTIFICADO 
DE ANMAT 50195 LACOMAX</t>
  </si>
  <si>
    <t>"COMIL 100 BALIARDA SOCIEDAD ANONIMA</t>
  </si>
  <si>
    <t>"LACOSAMIDA 100 MG COMP COMIL BALIARDA /TRAZ T/A CERTIFICADO DE 
ANMAT 57108 COMIL 100 "</t>
  </si>
  <si>
    <t>ARISTON LACOMAX</t>
  </si>
  <si>
    <t xml:space="preserve">LACOSAMIDA 100 MG  COMPRIMIDO  UNIDAD. MARCA ARISTON. CERT 
58523    </t>
  </si>
  <si>
    <t>LACOMAX</t>
  </si>
  <si>
    <t xml:space="preserve">LACOSAMIDA 100 MG COMP LACOMAX ARISTON C 58523 [30]  
</t>
  </si>
  <si>
    <t xml:space="preserve">CERT 57108 COMIL  100MG COMP REC BALIARDA   
</t>
  </si>
  <si>
    <t>Renglón: 199, Código: 031113001.1, Descripción: LACTULOSA  Presentación:  65% SOLUCION  Solicitado:  FRASCO</t>
  </si>
  <si>
    <t>CERT 50.195</t>
  </si>
  <si>
    <t xml:space="preserve">LACTULOSA Presentación: 65% SOLUCION MARCA LAFEDAR PRESENTACION MINIMA 24 PM 
 50195 NO FRACC.    </t>
  </si>
  <si>
    <t>CERT 50195</t>
  </si>
  <si>
    <t xml:space="preserve">CERT 50195 LAFELAX 65% JARABE X 120ML LAFEDAR   
</t>
  </si>
  <si>
    <t>https://ar.kairosweb.com/precio/producto-lafelax-16618/</t>
  </si>
  <si>
    <t>LAFELAX</t>
  </si>
  <si>
    <t xml:space="preserve">CERT 50195  FCO X 120 ML </t>
  </si>
  <si>
    <t>LAFEDAR LAFELAX</t>
  </si>
  <si>
    <t xml:space="preserve">LACTULOSA  65% SOLUCION  FRASCO. MARCA LAFEDAR. CERT 50195 
   </t>
  </si>
  <si>
    <t xml:space="preserve">ANMAT 50195  LAFELAX  </t>
  </si>
  <si>
    <t>LAFELAX - LAFEDAR</t>
  </si>
  <si>
    <t>LACTULOSA 65% SUSP X 120 ML  CERTIFICADO: 50195</t>
  </si>
  <si>
    <t>"LAFELAX " "LAFEDAR SOCIEDAD ANONIMA "</t>
  </si>
  <si>
    <t>"LACTULOSA SUSP X 120 ML LAFEDAR (H-1-24)50195LAFELAX "</t>
  </si>
  <si>
    <t xml:space="preserve">CERT 50195 </t>
  </si>
  <si>
    <t>LACTULOSA 65% 120 ML SUSP. - CERT. 50195 - MARCA: 
LAFEDAR</t>
  </si>
  <si>
    <t xml:space="preserve">LACTULOSA X 120 ML LAFELAX LAFEDAR C: 50195 [1]  
</t>
  </si>
  <si>
    <t xml:space="preserve">ANMAT 34588  LACTULON  </t>
  </si>
  <si>
    <t>CERT 34588</t>
  </si>
  <si>
    <t>Renglón: 200, Código: 031060005.1, Descripción: LAMOTRIGINA  Presentación:  X 100 MG.  Solicitado:  COMP.</t>
  </si>
  <si>
    <t>https://ar.kairosweb.com/precio/producto-lamirax-14616/</t>
  </si>
  <si>
    <t xml:space="preserve">CERT 50846 LAMIRAX 100MG X 60 COMP ELEA   
</t>
  </si>
  <si>
    <t>"LAGOTRAN 100 MG " "LABORATORIOS BETA SOCIEDAD ANONIMA "</t>
  </si>
  <si>
    <t>"LAMOTRIGINA COMP 100 MG BETA (H-15-510) T/A EMV50360LAGOTRAN 100 MG 
"</t>
  </si>
  <si>
    <t>EPILEPAX IVAX ARGENTINA SOCIEDAD ANONIMA</t>
  </si>
  <si>
    <t>LAMOTRIGINA COMP 100 MG IVAX (H-10) T/A EMV CERTIFICADO DE 
ANMAT 51023 EPILEPAX</t>
  </si>
  <si>
    <t>CERT 50846</t>
  </si>
  <si>
    <t xml:space="preserve">ANMAT 50846  LAMIRAX  Comprimido ranurado    
</t>
  </si>
  <si>
    <t>LAMIRAX</t>
  </si>
  <si>
    <t xml:space="preserve">LAMOTRIGINA 100 MG COMP DISPERSABLE LAMIRAX ELEA C 50846 [60] 
 </t>
  </si>
  <si>
    <t xml:space="preserve">EPILEPAX TEVA </t>
  </si>
  <si>
    <t xml:space="preserve">CERT 51023-  CAJA X 30- PRODUCTO CON DECLARACION DE 
BIOEQUIVALENCIA </t>
  </si>
  <si>
    <t>LAMOTRIGINA Presentación: X 100 MG.   MARCA: TEVA  
PRES. MIN. 100  PM: 51023    No 
fraccionable</t>
  </si>
  <si>
    <t xml:space="preserve">CERT 51023 EPILEPAX 100 MG COMP DISPERSABLE TEVA   
</t>
  </si>
  <si>
    <t xml:space="preserve">ANMAT 51023  EPILEPAX  Comprimido ranurado  </t>
  </si>
  <si>
    <t xml:space="preserve">ANMAT 51023  Comprimido ranurado  </t>
  </si>
  <si>
    <t>CERT. 50846  ENVASES X 60 COMP.  BLISTER X 
10 COMP.</t>
  </si>
  <si>
    <t xml:space="preserve">LAMICTAL GLAXO </t>
  </si>
  <si>
    <t xml:space="preserve">CERT 41967  PRESENTACION CAJA X 30- PRODUCTO CON DECLARACION 
DE BIOEQUIVALENCIA </t>
  </si>
  <si>
    <t xml:space="preserve">ANMAT 45889  LAMOCAS  Comprimido ranurado  </t>
  </si>
  <si>
    <t xml:space="preserve">CERT 45889 LAMOCAS 100 MG COMP CASASCO    
</t>
  </si>
  <si>
    <t xml:space="preserve">CERT 51473 LATRIGIN 100 MG COMP BALIARDA    
</t>
  </si>
  <si>
    <t>CERT 45889</t>
  </si>
  <si>
    <t>Renglón: 201, Código: 031160015.1, Descripción: LATANOPROST  Presentación:  GOTAS OFTALM.  Solicitado:  FRASCO</t>
  </si>
  <si>
    <t>https://ar.kairosweb.com/precio/producto-klonaprost-50-13778/</t>
  </si>
  <si>
    <t xml:space="preserve">CERT 49696 KLONAPROST SOL OFT X 2,5 ML KLONAL  
</t>
  </si>
  <si>
    <t>CERT. ANMAT Nº  49696  - PRESENTACION / BLISTER 
- CAJA: X 1</t>
  </si>
  <si>
    <t>CETR 49696</t>
  </si>
  <si>
    <t>KLONAPROST SOL OFT FCO 2,5 ML - KLONAL</t>
  </si>
  <si>
    <t>CERT 49696  (PRESENTACIÓN POR UNIDAD)</t>
  </si>
  <si>
    <t>KLONAL KLONAPROST</t>
  </si>
  <si>
    <t xml:space="preserve">LATANOPROST  GOTAS OFTALM.  FRASCO. MARCA KLONAL. CERT 49696 
   </t>
  </si>
  <si>
    <t>CERT 49696</t>
  </si>
  <si>
    <t>"LATANOPROST DORF "PHARMADORF S.A. "</t>
  </si>
  <si>
    <t>"LATANOPROST 50 MG X 2.5 ML LATANOPROST DORF PHARMADORF C/FRIO 
T/A50976LATANOPROST DORF "</t>
  </si>
  <si>
    <t>KLONAPROST KLONAL S R L</t>
  </si>
  <si>
    <t>LATANOPROST 50 MG X 2.5 ML KLONAPROST KLONAL C/FRIO  
 CERTIFICADO DE ANMAT 49696 KLONAPROST</t>
  </si>
  <si>
    <t>KLONAPROST</t>
  </si>
  <si>
    <t xml:space="preserve">LATANOPROST 50 MCG/ML X 2,5 ML COLIRIO KLONAPROST C 49696 
[1]  </t>
  </si>
  <si>
    <t xml:space="preserve">201 LATANOPROST Presentación: GOTAS OFTALM. Solicitado: FRASCO MARCA DENVERFARMA PRESENTACION 
MINIMA 1 PM  52600 NO FRACC. </t>
  </si>
  <si>
    <t>CERT 52.600</t>
  </si>
  <si>
    <t>OFTALPRES</t>
  </si>
  <si>
    <t>Certificado: 52600   Laboratorio: DENVER FARMA S A  
 Marca comercial: OFTALPRES   Forma farmacéutica: SOLUCION OFTALMICA 
  Presentación: 1 FRASCO GOTERO por 2.5 ML  
 Genérico: LATANOPROST 0.05 MG / ML</t>
  </si>
  <si>
    <t xml:space="preserve">CERT 52600 OFTALPRES X 2,5 ML DENVER FARMA   
 </t>
  </si>
  <si>
    <t>OFTALPRES 0,05 MG SOL OFT FCO X 2,5 ML</t>
  </si>
  <si>
    <t xml:space="preserve">CERT 52600  (PRESENTACIÓN POR UNIDAD)  </t>
  </si>
  <si>
    <t>CERT 52600</t>
  </si>
  <si>
    <t xml:space="preserve">LATANOPROST 50 MCG /ML GOTA OFTÁLMICA  OFTALPRES   
DENVER </t>
  </si>
  <si>
    <t xml:space="preserve">OFTALPRES DENVER </t>
  </si>
  <si>
    <t xml:space="preserve">CERT 52600-- FCO X 2.5 ML </t>
  </si>
  <si>
    <t xml:space="preserve">NOMBRE COM: OFTALPRES  CERT ANMAT: 52600  </t>
  </si>
  <si>
    <t>denver</t>
  </si>
  <si>
    <t xml:space="preserve">CERT 52600 </t>
  </si>
  <si>
    <t>LATANOPROST DORF PHARMADORF</t>
  </si>
  <si>
    <t xml:space="preserve">CERT 50976  GTS X 2.5 M </t>
  </si>
  <si>
    <t xml:space="preserve">CERT 46047 XALATAN 2,5ML SOL OFT   </t>
  </si>
  <si>
    <t xml:space="preserve">NOMBRE COM: XALATAN  CERT ANMAT: 46047  </t>
  </si>
  <si>
    <t xml:space="preserve">NOMBRE COMERCIAL: LOUTEN  CERT ANMAT: 47750  </t>
  </si>
  <si>
    <t>Renglón: 202, Código: 031060019.1, Descripción: LEVETIRACETAM 1000MG  Presentación:  COMPRIMIDO  Solicitado:  UNIDAD</t>
  </si>
  <si>
    <t>https://ar.kairosweb.com/precio/producto-levron-18130/</t>
  </si>
  <si>
    <t>LEVRON 1000 MG COMP REC - RONTAG</t>
  </si>
  <si>
    <t xml:space="preserve">CERT 53070 (PRESENTACIÓN CAJA X 60)   </t>
  </si>
  <si>
    <t xml:space="preserve">LEVETIRACETAM 1000 MG COMPRIMIDO 420.000,00   MARCA: RONTAG  
 PRESENTACIÓN MINIMA: 60  PM: 53070  </t>
  </si>
  <si>
    <t xml:space="preserve">NOMBRE COM: LEVRON  CERT ANMAT: 53070  </t>
  </si>
  <si>
    <t xml:space="preserve">CERT 54852 EQUILEA 1000 MG COMP -VTO 10/2025 ELEA  
 </t>
  </si>
  <si>
    <t xml:space="preserve">CERT 53070 LEVRON 1000 MG COMP RONTAG    
</t>
  </si>
  <si>
    <t>LEVRON RONTAG</t>
  </si>
  <si>
    <t>CERT 53070- PRESENTACION CAJA X  30</t>
  </si>
  <si>
    <t>LEPTAM "LABORATORIOS BETA SOCIEDAD ANONIMA "</t>
  </si>
  <si>
    <t>LEVETIRACETAM 1 GR COMP LEPTAM BETA /TRAZ T/A57026LEPTAM</t>
  </si>
  <si>
    <t>RACETAM LABORATORIOS BAGO S A</t>
  </si>
  <si>
    <t>LEVETIRACETAM 1 GR COMP RACETAM BAGO /TRAZ T/A  USO 
INSTITUCIONAL CERTIFICADO DE ANMAT 56250 RACETAM</t>
  </si>
  <si>
    <t xml:space="preserve">NOMBRE COMERCIAL: EQUILEA  CERT ANMAT: 54852  </t>
  </si>
  <si>
    <t xml:space="preserve">NOMBRE COM: LEPTAM 1000  CERT ANMAT: 57026   
</t>
  </si>
  <si>
    <t>CERT. 53070  ENVASES X 60 COMP.  BLISTER X 
10 COMP.</t>
  </si>
  <si>
    <t>LAFONTEN 1000 TEVA</t>
  </si>
  <si>
    <t xml:space="preserve">CERT 59158  CAJA X 30 COMP </t>
  </si>
  <si>
    <t xml:space="preserve">CERT 59158 LAFONTEN 1 GR COMPRIMIDO REC TEVA   
</t>
  </si>
  <si>
    <t xml:space="preserve">LEVETIRACETAM 1000 MG COMP. - CERT. 53070 - MARCA: RONTAG 
</t>
  </si>
  <si>
    <t xml:space="preserve">NOMBRE COM: LAFONTEN  CERT ANMAT: 59158  </t>
  </si>
  <si>
    <t xml:space="preserve">LEVETIRACETAM 1000 MG COMP. - CERT. 57026 - MARCA: BETA 
</t>
  </si>
  <si>
    <t>CERT 54852  VTO 10/25</t>
  </si>
  <si>
    <t xml:space="preserve">CERT 56250 RACETAM 1000 MG COMP BAGÓ    
</t>
  </si>
  <si>
    <t>LEVRON</t>
  </si>
  <si>
    <t xml:space="preserve">LEVETIRACETAM 1000 MG COMP LEVRON (RONTAG) C:53070 [60]   
</t>
  </si>
  <si>
    <t>NOMBRE COM: KEPPRA  CERT ANMAT: 48625</t>
  </si>
  <si>
    <t>CERT 54234</t>
  </si>
  <si>
    <t>KEPPRA GLAXO</t>
  </si>
  <si>
    <t>CERT 48625  CAJA X 30</t>
  </si>
  <si>
    <t xml:space="preserve">CERT 54234 MOLIVAL 1000 MG COMPRIMIDO RECUBIERTO TEMIS LOSTALÓ  
 </t>
  </si>
  <si>
    <t>Renglón: 203, Código: 031060019.2, Descripción: LEVETIRACETAM 500MG  Presentación:  COMPRIMIDO  Solicitado:  UNIDAD</t>
  </si>
  <si>
    <t xml:space="preserve">LEVETIRACETAM 500MG  COMPRIMIDO   BETALAB   PRES. 
MIN.:30  PM 57026  </t>
  </si>
  <si>
    <t xml:space="preserve">NOMBRE COM: LEPTAM 500  CERT ANMAT: 57026   
</t>
  </si>
  <si>
    <t xml:space="preserve">LAFONTEN 500 TEVA </t>
  </si>
  <si>
    <t xml:space="preserve">CERT 59158  CAJA X 60 COMP </t>
  </si>
  <si>
    <t>LEVRON 500 MG COMP REC - RONTAG</t>
  </si>
  <si>
    <t xml:space="preserve">CERT 53070  (PRESENTACIÓN CAJA X 60)    
</t>
  </si>
  <si>
    <t xml:space="preserve">NOMBRE COMERCIAL: LAFONTEN  CERT ANMAT: 59158  </t>
  </si>
  <si>
    <t xml:space="preserve">LEVETIRACETAM 500 MG COMP. - CERT. 57026 - MARCA: BETA 
</t>
  </si>
  <si>
    <t xml:space="preserve">CERT 54852 EQUILEA 500 MG COMP - VTO 05/2025 - 
SOLO 6000 COMPRIMIDOS ELEA  </t>
  </si>
  <si>
    <t xml:space="preserve">CERT 54852 EQUILEA 500 MG COMP ELEA    
</t>
  </si>
  <si>
    <t>CERT 54852</t>
  </si>
  <si>
    <t xml:space="preserve">CERT  53070 LEVRON 500 MG COMP RONTAG   
</t>
  </si>
  <si>
    <t>LEVRON "Laboratorio Rontag S.A. "</t>
  </si>
  <si>
    <t>LEVETIRACETAM 500 MG COMP LEVRON RONTAG /TRAZ T/A53070LEVRON</t>
  </si>
  <si>
    <t>LAFONTEN IVAX ARGENTINA SOCIEDAD ANONIMA</t>
  </si>
  <si>
    <t>LEVETIRACETAM 500 MG COMP IVAX /TRAZ T/A CERTIFICADO DE ANMAT 
59158 LAFONTEN</t>
  </si>
  <si>
    <t xml:space="preserve">CERT 56250 RACETAM 500 MG COMP  BAGÓ   
</t>
  </si>
  <si>
    <t xml:space="preserve">CERT 59158 LAFONTEN 500 MG COMPRIMIDO REC TEVA   
</t>
  </si>
  <si>
    <t xml:space="preserve">LEVETIRACETAM 500 MG COMP. - CERT. 53070 - MARCA: RONTAG 
</t>
  </si>
  <si>
    <t xml:space="preserve">LEVETIRACETAM 500 MG COMP LEVRON (RONTAG) C:53070 [60]   
</t>
  </si>
  <si>
    <t xml:space="preserve">KEPPRA  GLAXO </t>
  </si>
  <si>
    <t xml:space="preserve">CERT 48625  CAJA X 60 COMP GLAXO </t>
  </si>
  <si>
    <t>NOMBRE COMERCIAL: KEPPRA  CERT ANMAT: 48625</t>
  </si>
  <si>
    <t xml:space="preserve">NOMBRE COMERCIAL: CALLEXE  CERT ANMAT: 53872  </t>
  </si>
  <si>
    <t xml:space="preserve">CERT 59482 ETABYX 500 COMP REC GADOR    
</t>
  </si>
  <si>
    <t xml:space="preserve">CERT 54234 MOLIVAL 500 MG COMPRIMIDO RECUBIERTO TEMIS LOSTALÓ  
 </t>
  </si>
  <si>
    <t>Renglón: 204, Código: 031060019.4, Descripción: LEVETIRACETAM 100 MG/ML  Presentación:  SOL IV  Solicitado:  FA X 5ML</t>
  </si>
  <si>
    <t>https://ar.kairosweb.com/precio/producto-callexe-20291/</t>
  </si>
  <si>
    <t>LEVETIRACETAM RICHET - LEVETIRACETAM 100 MG / ML  PRESENTACION 
10 y 50 FRASCO AMPOLLA por 5 ML  CERTIFICADO 
57953</t>
  </si>
  <si>
    <t xml:space="preserve">CALLEXE CASASCO </t>
  </si>
  <si>
    <t xml:space="preserve">CERT 53872  CAJA X 5 AMP </t>
  </si>
  <si>
    <t xml:space="preserve">KEPPRA GLAXO </t>
  </si>
  <si>
    <t xml:space="preserve">CERT 48625  CAJA X 10 AMP </t>
  </si>
  <si>
    <t xml:space="preserve">NOMBRE COMERCIAL: LEVETIRACETAM RICHET  CERT ANMAT: 57953   
 </t>
  </si>
  <si>
    <t>CERT 57.953</t>
  </si>
  <si>
    <t xml:space="preserve">57953 LEVETIRACETAM RICHET 500 MG FCO AMP X 5 ML 
RICHET  </t>
  </si>
  <si>
    <t>CERT 57953</t>
  </si>
  <si>
    <t xml:space="preserve">LEVETIRACETAM 100 MG/ML  SOL IV  FA X 5ML. 
MARCA RICHET. CERT 57953    </t>
  </si>
  <si>
    <t xml:space="preserve">LEVETIRACETAM 500 MG F.A.RICHET C:57953 [10]  </t>
  </si>
  <si>
    <t xml:space="preserve">CERT 57953 </t>
  </si>
  <si>
    <t xml:space="preserve">CERT 53872 CALLEXE 500 MG FCO AMP X 5 ML 
CASASCO   </t>
  </si>
  <si>
    <t>"LEVETIRACETAM RICHET " "LABORATORIOS RICHET S A "</t>
  </si>
  <si>
    <t>"LEVETIRACETAM 100 MG SOL ORAL X 300 ML RICHET - 
TRAZ T/A 57953LEVETIRACETAM RICHET "</t>
  </si>
  <si>
    <t>Renglón: 205, Código: 031090002.4, Descripción: LEVODOPA CON CARBIDOPA 250/25 MG  Presentación:  COMPRIMIDO  Solicitado:  UNIDAD</t>
  </si>
  <si>
    <t xml:space="preserve">CERT 41394 PARKINEL 25 MG/250 MG COMP X 60 BAGÓ 
   </t>
  </si>
  <si>
    <t>PARKINEL</t>
  </si>
  <si>
    <t xml:space="preserve">LEVODOPA+CARBIDOPA 250/25 MG COMP PARKINEL (BAGO) C:41394 [60]   
</t>
  </si>
  <si>
    <t>NOMBRE COM:  PARKINEL 250/25  CERT ANMAT: 41394</t>
  </si>
  <si>
    <t>PARKINEL 25-25  BAGO</t>
  </si>
  <si>
    <t xml:space="preserve">CERT 41394  CAA X 60 COMP </t>
  </si>
  <si>
    <t>"PARKINEL 250/25 " "LABORATORIOS BAGO S A "</t>
  </si>
  <si>
    <t>"LEVODOPA + CARBIDOPA 25 MG / 250 MG COMP PARKINEL 
BAGO (USO INST) (UXC - 20) CERTIFICADO DE ANMAT 49831 
PARKINEL 250/25 "</t>
  </si>
  <si>
    <t>LEBOCAR PFIZER SOCIEDAD DE RESPONSABILIDAD LIMITADA</t>
  </si>
  <si>
    <t>LEVODOPA + CARBIDOPA 25 MG / 250 MG COMP LEBOCAR 
PFIZER (USO INST) CERTIFICADO DE ANMAT 38835 LEBOCAR</t>
  </si>
  <si>
    <t xml:space="preserve">CERT 38835 LEBOCAR 25 MG/250 MG COMP  PFIZER  
 </t>
  </si>
  <si>
    <t>Renglón: 206, Código: 031075007.1, Descripción: LEVOFLOXACINA 500 MG  Presentación:  FCO AMPOLLA  Solicitado:  UNIDAD</t>
  </si>
  <si>
    <t xml:space="preserve">LEVOFLOXACINA RICHET - LEVOFLOXACINA 2.5 G / 100 ML  
PRESENTACION 1 FRASCO AMPOLLA por 20 ML  CERTIFICADO 49831 
 </t>
  </si>
  <si>
    <t xml:space="preserve">LEVOFLOXACINA 500 MG 20 ML FCO/AMP.- CERT.52966 - MARCA: IBC 
</t>
  </si>
  <si>
    <t xml:space="preserve">Levofloxacina 500mg Sachet Semirrigido Sistema Cerrado con dos sitios de 
inserción x 100ml  CON BOLSA DE PROTECCION  PEDIR 
POR CAJA CERRADA - NO FRACCIONAMOS  Estéril, Apirogeno, Marca 
Norgreen  - Env. Convencional  Aprobado por el M.S. 
ANMAT - Certificado N° 57345  Presentación: Caja x 50 
Sachet  </t>
  </si>
  <si>
    <t xml:space="preserve">NOMBRE COM: LEVOFLOXACINA RICHET  CERT ANMAT: 49831   
</t>
  </si>
  <si>
    <t>CERT  49.831</t>
  </si>
  <si>
    <t xml:space="preserve">CERT 49831 LEVOFLOXACINA RICHET FCO AMP X 20 ML RICHET 
 </t>
  </si>
  <si>
    <t>CERT 49831</t>
  </si>
  <si>
    <t xml:space="preserve">LEVOFLOXACINA 500 MG  FCO AMPOLLA  UNIDAD. MARCA RICHET. 
CERT 49831    </t>
  </si>
  <si>
    <t>"LEVOFLOXACINA RICHET " "LABORATORIOS RICHET S A "</t>
  </si>
  <si>
    <t>"LEVOFLOXACINA AMP 500 MG IV X 20ML RICHET (H-20) 49831LEVOFLOXACINA 
RICHET "</t>
  </si>
  <si>
    <t xml:space="preserve">CERT 49831 </t>
  </si>
  <si>
    <t xml:space="preserve">LEVOFLOXACINA 500 MG FCO. AMP. X 20 ML RICHET C:49831 
 </t>
  </si>
  <si>
    <t>Renglón: 207, Código: 031075007.2, Descripción: LEVOFLOXACINA 750 MG  Presentación:  COMPRIMIDO  Solicitado:  UNIDAD</t>
  </si>
  <si>
    <t>https://ar.kairosweb.com/precio/producto-ceplene-plus-20710/</t>
  </si>
  <si>
    <t>CERT 54618</t>
  </si>
  <si>
    <t>CEPLENE PLUS 750 MG COMP REC - DUNCAN</t>
  </si>
  <si>
    <t xml:space="preserve">CERT 54618  (PRESENTACIÓN CAJA X 1000)  </t>
  </si>
  <si>
    <t>LEVOFLOXACINA 750 MG COMP - BLISTER X 5 COMP  
CERTIFICADO: 54618</t>
  </si>
  <si>
    <t>DUNCAN CEPLENE PLUS</t>
  </si>
  <si>
    <t xml:space="preserve">LEVOFLOXACINA 750 MG  COMPRIMIDO  UNIDAD. MARCA DUNCAN. CERT 
54618    </t>
  </si>
  <si>
    <t>CEPLENE PLUS DUNCAN</t>
  </si>
  <si>
    <t xml:space="preserve">CERT 54618  CAJA X 7 COMP </t>
  </si>
  <si>
    <t xml:space="preserve">CERT 54618 "CEPLENE PLUS 750 MG COMPRIMIDO RECUBIERTO " DUNCAN 
 </t>
  </si>
  <si>
    <t>CERT. ANMAT Nº 49877   - PRESENTACION / BLISTER 
- CAJA: X 500</t>
  </si>
  <si>
    <t>CERT 49877</t>
  </si>
  <si>
    <t xml:space="preserve">CERT 49877 FLOXLEVO 750 MG COMP  BIOTENK   
</t>
  </si>
  <si>
    <t>FLOXLEVO - BIOTENK</t>
  </si>
  <si>
    <t>LEVOFLOXACINA 750 MG COMP - BLISTER X 5 COMP  
CERTIFICADO: 49877</t>
  </si>
  <si>
    <t xml:space="preserve">NOMBRE COMERCIAL: FLOXLEVO  CERT ANMAT: 49877  </t>
  </si>
  <si>
    <t>FLOXLEVO "BIOTENK S A "</t>
  </si>
  <si>
    <t>LEVOFLOXACINA COMP 750 MG BIOTENK (H-5-500)49877FLOXLEVO</t>
  </si>
  <si>
    <t xml:space="preserve">CERT 49877 </t>
  </si>
  <si>
    <t>CERT 49.877</t>
  </si>
  <si>
    <t>CERT. 49877  ENVASES X 500 COMP.  BLISTER X 
5 COMP.</t>
  </si>
  <si>
    <t xml:space="preserve">NOMBRE COMERCIAL: LEVOFLOXACINA RICHET  CERT ANMAT: 49831   
</t>
  </si>
  <si>
    <t>CERT 49.831</t>
  </si>
  <si>
    <t xml:space="preserve">CERT 49831 LEVOFLOXACINA RICHET 750 MG COMPRIMIDO RECUBIERTO RICHET  
 </t>
  </si>
  <si>
    <t xml:space="preserve">CERT 53094 LEFLUMAX 750 MG COMP  ELEA   
</t>
  </si>
  <si>
    <t xml:space="preserve">NOMBRE COMERCIAL: LEFLUMAX  CERT ANMAT: 53094  </t>
  </si>
  <si>
    <t xml:space="preserve">CERT 51291 ELY-DIAR 750 COMP. RECUB MICROSULES    
</t>
  </si>
  <si>
    <t xml:space="preserve">NOMBRE COMERCIAL: ELY-DIAR 750  CERT ANMAT: 51291   
</t>
  </si>
  <si>
    <t>CERT 51291</t>
  </si>
  <si>
    <t xml:space="preserve">NOMBRE COMERCIAL: FENTAXINA 750  CERT ANMAT: 54795   
</t>
  </si>
  <si>
    <t xml:space="preserve">CERT 53987 BACTIFREN 750 MG COMP REC MONTPELLIER   
</t>
  </si>
  <si>
    <t>Renglón: 208, Código: 031213008.2, Descripción: LEVOMEPROMAZINA 25 MG  Presentación:  COMPRIMIDO  Solicitado:  UNIDAD</t>
  </si>
  <si>
    <t>https://ar.kairosweb.com/precio/producto-meprozin-24156/</t>
  </si>
  <si>
    <t xml:space="preserve">CERT 56493 </t>
  </si>
  <si>
    <t>"MEPROZIN " "ROSPAW S.R.L. "</t>
  </si>
  <si>
    <t>"LEVOMEPROMAZINA COMP 25 MG ROSPAW/PSIC (H-10-1000)56493MEPROZIN  "</t>
  </si>
  <si>
    <t>CERT 56493</t>
  </si>
  <si>
    <t xml:space="preserve">NOMBRE COMERCIAL: LEVOMEPROMAZINA LUAR  CERT ANMAT: 53736   
</t>
  </si>
  <si>
    <t xml:space="preserve">CERT 49523 LEVOMEPROMAZINA 25 MG COMP (PRESENT X 1000 COMP) 
VANNIER  </t>
  </si>
  <si>
    <t>LEVOMEPROMAZINA  VANNIER</t>
  </si>
  <si>
    <t xml:space="preserve">CERT 49523  CAJA X 1000 COMP </t>
  </si>
  <si>
    <t xml:space="preserve"> LEVOMEPROMAZINA 25 MG   VANNIER   PRES 
MIN 1000   PM 49523  NO FRACC  
</t>
  </si>
  <si>
    <t>LEVOMEPROMAZINA VANNIER 25 MG COMP REC - VANNIER</t>
  </si>
  <si>
    <t>CERT 49523  (PRESENTACIÓN CAJA X 1000)</t>
  </si>
  <si>
    <t>LEVOMEPROMAZINA 25, comp.</t>
  </si>
  <si>
    <t>N° Certificado: 49523   Laboratorio: LABORATORIO VANNIER S.A.  
 Nombre Comercial: LEVOMEPROMAZINA VANNIER 25   Forma Farmacéutica: 
COMPRIMIDO RECUBIERTO   Presentación: BLISTER por 1000 UNIDADES  
 Genérico: LEVOMEPROMAZINA 25 MG</t>
  </si>
  <si>
    <t>CERT ANMAT N. 49523 - CJA X 1000 COMPR</t>
  </si>
  <si>
    <t>CERT 49523</t>
  </si>
  <si>
    <t xml:space="preserve">LEVOMEPROMAZINA 25 MG COMP LUAR C 53736 [510]   
</t>
  </si>
  <si>
    <t xml:space="preserve">LEVOMEPROMAZINA 25 MG  COMPRIMIDO  UNIDAD. MARCA VANNIER. CERT 
49523    </t>
  </si>
  <si>
    <t>CERT. 49523  ENVASES X 1000 COMP.   BLISTER 
X 10 COMP.</t>
  </si>
  <si>
    <t xml:space="preserve">CERT 49523 </t>
  </si>
  <si>
    <t xml:space="preserve">NOMBRE COM: MEPROZIN  CERT ANMAT: 56493  </t>
  </si>
  <si>
    <t xml:space="preserve">CERT 56493 LEVOMEPROMAZINA ROSPAW 25 MG COMP ROSPAW   
</t>
  </si>
  <si>
    <t>Renglón: 209, Código: 031213008.3, Descripción: LEVOMEPROMAZINA 25MG/ML  Presentación:  AMPOLLA  Solicitado:  UNIDAD</t>
  </si>
  <si>
    <t>https://ar.kairosweb.com/precio/producto-detenler-18069/</t>
  </si>
  <si>
    <t>DETENLER 25 MG AMP X 1 ML - DUNCAN</t>
  </si>
  <si>
    <t xml:space="preserve">CERT 49169  (PRESENTACIÓN CAJA X 100)  </t>
  </si>
  <si>
    <t>CERT ANMAT N. 49169 - DETENLER - CJA X 100 
AMP</t>
  </si>
  <si>
    <t>LEVOMEPROMAZINA 25MG AMP X 1 ML     
 CERTIFICADO: 49169</t>
  </si>
  <si>
    <t xml:space="preserve">LEVOMEPROMAZINA 25MG/ML  AMPOLLA  UNIDAD. MARCA DUNCAN. CERT 49169 
   </t>
  </si>
  <si>
    <t xml:space="preserve">CERT 49169 "DETENLER 25 MG / ML  AMP X 
1 ML" DUNCAN   </t>
  </si>
  <si>
    <t>"DETENLER " "LABORATORIOS DUNCAN SA "</t>
  </si>
  <si>
    <t>"LEVOMEPROMAZINA AMPOLLAS 25 MG DUNCAN/PSIC (H-1-100)49169DETENLER "</t>
  </si>
  <si>
    <t>Renglón: 210, Código: 031133006.1, Descripción: LEVONORGESTREL 1,5 MG (EMERGENCIA)  Presentación:  COMPRIMIDO  Solicitado:  UNIDAD</t>
  </si>
  <si>
    <t>https://ar.kairosweb.com/precio/producto-amitie-30007/</t>
  </si>
  <si>
    <t xml:space="preserve">CERT 59734 AMITIE X 1 COMP VTO.30/09/2025 VANNIER   
 </t>
  </si>
  <si>
    <t xml:space="preserve">AMITE VANNIER </t>
  </si>
  <si>
    <t xml:space="preserve">CERT 59734  CAJA X 1 COMP </t>
  </si>
  <si>
    <t>AMITIE 1,5 MG COMP - VANNIER</t>
  </si>
  <si>
    <t xml:space="preserve">CERT 59734 (PRESENTACIÓN CAJA X 100) VANNIER  </t>
  </si>
  <si>
    <t>CERT ANMAT N. 59734 - CJA X 100 COMPR - 
AMITIE</t>
  </si>
  <si>
    <t>CERT 59734  VTO 09-25</t>
  </si>
  <si>
    <t>OVULOL UD MICROSULES ARGENTINA S A DE SERVICIOS COM IND 
INMB AGROPECUARIA</t>
  </si>
  <si>
    <t>LEVONOR 1.5 MG X 1 COMP OVULOL UD MICROSULES (E-1-10-272) 
CERTIFICADO DE ANMAT 48376 OVULOL UD</t>
  </si>
  <si>
    <t>"NORGESTREL MAX UNIDOSIS BIOTENK S A</t>
  </si>
  <si>
    <t>"LEVONOR 1.5 MG COMP NORGESTREL MAX UNIDOSIS BIOTENK (E-1-10-300) CERTIFICADO 
DE ANMAT 49639 NORGESTREL MAX UNIDOSIS "</t>
  </si>
  <si>
    <t xml:space="preserve">VANNIER AMITE </t>
  </si>
  <si>
    <t xml:space="preserve">LEVONORGESTREL 1,5 MG (EMERGENCIA)  COMPRIMIDO  UNIDAD. MARCA VANNIER. 
CERT 59734    </t>
  </si>
  <si>
    <t xml:space="preserve">CERT 51071 OVULOL UD  COMP 1,5 MG MICROSULES  
</t>
  </si>
  <si>
    <t xml:space="preserve">CERT 59734 </t>
  </si>
  <si>
    <t>CERT. ANMAT Nº  49639  - PRESENTACION / BLISTER 
- CAJA: X 1</t>
  </si>
  <si>
    <t xml:space="preserve">CERT 49639 NORGESTREL MAX 1,5 MG UNIDOSIS COMP  BIOTENK 
 </t>
  </si>
  <si>
    <t xml:space="preserve">CERT 49639 </t>
  </si>
  <si>
    <t xml:space="preserve">NOMBRE COMERCIAL NORGESTREL MAX  CERT. 49639  ENVASE X 
1 COMP.  </t>
  </si>
  <si>
    <t xml:space="preserve">CERT 49233 SECUFEM 1,5MG  ELEA   </t>
  </si>
  <si>
    <t xml:space="preserve">CERT 49080 SEGURITE UD UNIDOSIS 1,5 MG COMPRIMIDO RAFFO $ 
3,984.76 $ 47,817,120.00  </t>
  </si>
  <si>
    <t>Renglón: 211, Código: 031133006.5, Descripción: LEVONORGESTREL 52 MG (20 MCG C/24 HS),  SISTEMA DE LIBERACION  INTRAUTERINO DE LIBERACION PROLONGADA  Presentación:  DIU  Solicitado:  ENVASE</t>
  </si>
  <si>
    <t>https://ar.kairosweb.com/precio/producto-mirena-11971/</t>
  </si>
  <si>
    <t xml:space="preserve">MIRENA </t>
  </si>
  <si>
    <t>CERT 48376  CAJA X 1</t>
  </si>
  <si>
    <t xml:space="preserve">CERT 48376 MIRENA DISP. INTRAUTERINO X 1 DE LIBERACION PROLONGADA 
BAYER </t>
  </si>
  <si>
    <t>MIRENA "BAYER SOCIEDAD ANONIMA "</t>
  </si>
  <si>
    <t>LEVONORGESTREL 52 MG DISPOSITIVO INTRAUTERINO MIRENA BAYER /TRAZ CERTIFICADO DE 
ANMAT 53674 MIRENA</t>
  </si>
  <si>
    <t xml:space="preserve">CERT 59016 KYLEENA  DISP. INTRAUTERINO X 1 DE LIBERACION 
PROLONGADA BAYER  </t>
  </si>
  <si>
    <t>Renglón: 212, Código: 031100019.1, Descripción: LEVOSIMENDAN 2.5 MG/ML  Presentación:  AMPOLLA  Solicitado:  UNIDAD</t>
  </si>
  <si>
    <t>https://ar.kairosweb.com/precio/producto-levosimendan-richet-18856/</t>
  </si>
  <si>
    <t>LEVOSIMENDAN RICHET - LEVOSIMENDAN 12.5 MG  PRESENTACION 1 FRASCO 
AMPOLLA por 12.5 MG + 1 AMPOLLA SOLVENTE por 5 
ML  CERTIFICADO 53674</t>
  </si>
  <si>
    <t xml:space="preserve">NOMBRE COMERCIAL: LEVOSIMENDAN RICHET  CERT ANMAT: 53674   
 </t>
  </si>
  <si>
    <t>CERT 53.674</t>
  </si>
  <si>
    <t>"LEVOSIMENDAN RICHET " "LABORATORIOS RICHET S A "</t>
  </si>
  <si>
    <t>"LEVOSIMENDAN 12.5 MG X 5 ML F/A RICHET - TRAZ 
- T/A53674LEVOSIMENDAN RICHET "</t>
  </si>
  <si>
    <t xml:space="preserve">CERT 53674 </t>
  </si>
  <si>
    <t xml:space="preserve">CERT 53674 LEVOSIMENDAN RICHET 12,5 MG FCO AMP RICHET  
 </t>
  </si>
  <si>
    <t>LEVOSIMENDAN 2.5 MG AMP. 5 ML. - CERT 53674 - 
MARCA: RICHET</t>
  </si>
  <si>
    <t>CERT 53674</t>
  </si>
  <si>
    <t xml:space="preserve">LEVOSIMENDAN 2.5 MG/ML  AMPOLLA  UNIDAD. MARCA RICHET. CERT 
53674    </t>
  </si>
  <si>
    <t xml:space="preserve">LEVOSIMENDAN 2.5 MG/ML FCO.AMP. X 5 ML RICHET C:53674  
[1]  </t>
  </si>
  <si>
    <t>MARCA RICHET CERTF ANMAT 53674</t>
  </si>
  <si>
    <t>Renglón: 213, Código: 031132001.1, Descripción: LEVOTIROXINA 100 MCG  Presentación:  COMPRIMIDO  Solicitado:  UNIDAD</t>
  </si>
  <si>
    <t>LEVOTIROXINA GLAXO</t>
  </si>
  <si>
    <t xml:space="preserve">CERT 22058  CAJA X 50 COMP </t>
  </si>
  <si>
    <t>GLAXO (NO RANURADA)</t>
  </si>
  <si>
    <t>NOMBRE COM: LEVOTIROXINA GLAXOSMITHKLINE  CERT ANMAT: 22058  NO 
RANURADA</t>
  </si>
  <si>
    <t>https://ar.kairosweb.com/precio/producto-levotiroxina-fabra-100-9317/</t>
  </si>
  <si>
    <t>LEVOTIROXINA FABRA</t>
  </si>
  <si>
    <t>CERT. 46385  CAJAS X 1000 COMPR *SIN RANURAR*</t>
  </si>
  <si>
    <t>ELEA (RANURADA)</t>
  </si>
  <si>
    <t>NOMBRE COMERCIAL: EUTHYROX  CERT ANMAT: 46343  RANURADA</t>
  </si>
  <si>
    <t>CERT 46343</t>
  </si>
  <si>
    <t xml:space="preserve">CERT 40419 T4 MONTPELLIER X 100MCG COMP RAN MONTPELLIER  
 </t>
  </si>
  <si>
    <t>MONTPELLIER (RANURADO)</t>
  </si>
  <si>
    <t>T4 MONTPELLIER  40419  RANURADO</t>
  </si>
  <si>
    <t xml:space="preserve">T4 MONTPELLIER </t>
  </si>
  <si>
    <t>CERT 40419  COMP RANURADO - CAJA X 50</t>
  </si>
  <si>
    <t xml:space="preserve">LEVOTIROXINA 100 MCG COMP. FABRA C:46385 [1000]  </t>
  </si>
  <si>
    <t>"T4 MONTPELLIER 100 " "QUIMICA MONTPELLIER S A "</t>
  </si>
  <si>
    <t>"LEVOTIROXINA 100 MCG COMP T4 MONTPELLIER  (USO INSTITUCIONAL) T/A 
CERTIFICADO DE ANMAT 40419 T4 MONTPELLIER 100  "</t>
  </si>
  <si>
    <t>"LEVOTIROXINA GLAXOSMITHKLINE GSK BIOPHARMA ARGENTINA S.A.</t>
  </si>
  <si>
    <t>"LEVOTIROXINA 100 MCG COMP GLAXO USO INSTITUCIONAL CERTIFICADO DE ANMAT 
22058 LEVOTIROXINA GLAXOSMITHKLINE "</t>
  </si>
  <si>
    <t>Renglón: 214, Código: 031132001.2, Descripción: LEVOTIROXINA 50 MCG  Presentación:  COMPRIMIDO  Solicitado:  UNIDAD</t>
  </si>
  <si>
    <t>LEVOTIRXINA GLAXO</t>
  </si>
  <si>
    <t xml:space="preserve">CERT 22058  CAJA X 50 </t>
  </si>
  <si>
    <t>NOMBRE COMERCIAL:  LEVOTIROXINA GLAXOSMITHKLINE  CERT ANMAT: 22058  
NO RANURADA</t>
  </si>
  <si>
    <t>https://ar.kairosweb.com/precio/producto-t4-montpellier-50-7048/</t>
  </si>
  <si>
    <t xml:space="preserve">CERT 40419 T4 MONTPELLIER X 50MCG COMP RAN MONTPELLIER  
</t>
  </si>
  <si>
    <t xml:space="preserve">T4 MONTPELLIER  </t>
  </si>
  <si>
    <t xml:space="preserve">CERT 40419  CAJA X 50 - COMPRIMIDOS RANURADOS  
</t>
  </si>
  <si>
    <t xml:space="preserve">CERT. 46385  CAJAS X 1000 COMPR * SIN RANURAR* 
</t>
  </si>
  <si>
    <t>"T4 MONTPELLIER 50 " QUIMICA MONTPELLIER S A</t>
  </si>
  <si>
    <t xml:space="preserve">LEVOTIROXINA 50 MCG COMP T4 MONTPELLIER (USO INST) T/A CERTIFICADO 
DE ANMAT 40419 T4 MONTPELLIER 50  </t>
  </si>
  <si>
    <t xml:space="preserve">LEVOTIROXINA 50 MCG COMP RANURADO T4 MONTPELLIER C 40419 [50] 
 </t>
  </si>
  <si>
    <t xml:space="preserve">CERT 46343 EUTHYROX  50 MCG COMP ELEA   
</t>
  </si>
  <si>
    <t>Renglón: 215, Código: 031132001.5, Descripción: LEVOTIROXINA 25 MCG  Presentación:  COMPRIMIDO  Solicitado:  UNIDAD</t>
  </si>
  <si>
    <t>NOMBRE COMERCIAL: LEVOTIROXINA GLAXOSMITHKLINE  CERT ANMAT: 22058  NO 
RANURADA</t>
  </si>
  <si>
    <t xml:space="preserve">CERT 40419 T4 MONTPELLIER X 25MCG COMP RAN MONTPELLIER  
 </t>
  </si>
  <si>
    <t xml:space="preserve">CERT 40419  CAJA X 50 COMP RANURADO </t>
  </si>
  <si>
    <t>"T4 MONTPELLIER 25 " "QUIMICA MONTPELLIER S A "</t>
  </si>
  <si>
    <t>"LEVOTIROXINA 25 MCG  COMP T4 MONTPELLIER  (USO INSTITUCIONAL) 
T/A40419T4 MONTPELLIER 25 "</t>
  </si>
  <si>
    <t xml:space="preserve">LEVOTIROXINA 25 MCG COMP RANURADO T4 MONTPELLIER C 40419 [50] 
 </t>
  </si>
  <si>
    <t xml:space="preserve">CERT 46343 EUTHYROX 25 MCG COMP ELEA </t>
  </si>
  <si>
    <t>Renglón: 216, Código: 031132001.6, Descripción: LEVOTIROXINA 75 MCG  Presentación:  COMPRIMIDO  Solicitado:  UNIDAD</t>
  </si>
  <si>
    <t>CERT 22058  CAJA X 50</t>
  </si>
  <si>
    <t>https://ar.kairosweb.com/precio/producto-t4-montpellier-75-15358/</t>
  </si>
  <si>
    <t xml:space="preserve">CERT 40419 T4 MONTPELLIER X 75MCG COMP RAN MONTPELLIER  
 </t>
  </si>
  <si>
    <t xml:space="preserve">CERT 40419  CAJA X 50 </t>
  </si>
  <si>
    <t xml:space="preserve">CERT 46343 EUTHYROX 75MG X 50 COMP ELEA   
</t>
  </si>
  <si>
    <t>CERT 46343  comprimido</t>
  </si>
  <si>
    <t>EUTHYROX</t>
  </si>
  <si>
    <t xml:space="preserve">LEVOTIROXINA 75 MCG COMP RANURADO EUTHYROX (ELEA) C:46343 [50]  
</t>
  </si>
  <si>
    <t>"T4 MONTPELLIER 75 " "QUIMICA MONTPELLIER S A "</t>
  </si>
  <si>
    <t>"LEVOTIROXINA 75 MCG  COMP T4 MONTPELLIER  (USO INSTITUCIONAL) 
T/A40419T4 MONTPELLIER 75 "</t>
  </si>
  <si>
    <t>EUTHYROX LABORATORIO ELEA PHOENIX S.A.</t>
  </si>
  <si>
    <t>LEVOTIROXINA 75 MCG COMP EUTHYROX ELEA T/A CERTIFICADO DE ANMAT 
46343 EUTHYROX</t>
  </si>
  <si>
    <t>Renglón: 217, Código: 031031003.1, Descripción: LIDOCAINA 10%  Presentacion:  SPRAY  Solicitado:  FCO.</t>
  </si>
  <si>
    <t>https://ar.kairosweb.com/precio/producto-lidocaina-10--spray-12016/</t>
  </si>
  <si>
    <t>cert 37739</t>
  </si>
  <si>
    <t>LIDOCAINA SPRAY 10% X 50 ML     
     CERTIFICADO: 37739</t>
  </si>
  <si>
    <t xml:space="preserve">CERT 37950 LIGNOCAINA GRAY SPRAY AL 10% X 50G GRAY 
 </t>
  </si>
  <si>
    <t xml:space="preserve">LIDOCAINA 10%  SPRAY  FCO. MARCA SCOTT. CERT 37739 
   </t>
  </si>
  <si>
    <t>CERT 45.603</t>
  </si>
  <si>
    <t>CERT 43391  VTO 08-25</t>
  </si>
  <si>
    <t xml:space="preserve">LIDOCAINA SPRAY X 50 ML LAFEDAR C:45603 [1]   
</t>
  </si>
  <si>
    <t xml:space="preserve">NOMBRE COMERCIAL: INDICAN  CERT ANMAT: 43391  </t>
  </si>
  <si>
    <t xml:space="preserve">CERT 43391 INDICAN SPRAY BUCAL ENV X 60 ML SIDUS 
</t>
  </si>
  <si>
    <t>CERT 43391</t>
  </si>
  <si>
    <t>Renglón: 218, Código: 031031003.2, Descripción: LIDOCAINA 2% C/E  Presentacion:  CARTUCHO  Solicitado:  UNIDAD</t>
  </si>
  <si>
    <t>https://ar.kairosweb.com/precio/producto-indican-spray-6630/</t>
  </si>
  <si>
    <t xml:space="preserve">CERT 43391 INDICAN (LIDOCAINA+EPINEFRINA) 2% CARTUCHO SIDUS    
</t>
  </si>
  <si>
    <t>INDICAN "SIDUS SOCIEDAD ANONIMA "</t>
  </si>
  <si>
    <t>LIDOCAINA AL 2% X 1.8 ML C/E CARTU EMV INDICAN 
SIDUS CERTIFICADO DE ANMAT 42656 INDICAN</t>
  </si>
  <si>
    <t>INDICAN DE SIDUS</t>
  </si>
  <si>
    <t>INDICAN SIDUS</t>
  </si>
  <si>
    <t xml:space="preserve">LIDOCAINA 2% C/E X 1.8 ML CARPULES INDICAN SIDUS C: 
43391 [50]  </t>
  </si>
  <si>
    <t>Renglón: 219, Código: 031031003.6, Descripción: LIDOCAINA 2% S/E  Presentacion:  5 ML FCO.AMP.  Solicitado:  UNIDAD</t>
  </si>
  <si>
    <t>https://ar.kairosweb.com/precio/producto-lidocaina-celtyc-2--30559/</t>
  </si>
  <si>
    <t xml:space="preserve">59436 "LIDOCAÍNA CELTYC 2% AMP X 5 ML " CELTYC 
 </t>
  </si>
  <si>
    <t>CERT 45.074</t>
  </si>
  <si>
    <t xml:space="preserve">NOMBRE COM: LIDOCAÍNA CELTYC 2%  CERT ANMAT: 59436  
</t>
  </si>
  <si>
    <t>LIDOCAINA CELTYC</t>
  </si>
  <si>
    <t xml:space="preserve">CERT 59436  CAJA X 100 AMP </t>
  </si>
  <si>
    <t xml:space="preserve">CERT 45074 LIDOCAINA KLONAL AMP KLONAL   </t>
  </si>
  <si>
    <t xml:space="preserve">LIDOCAINA KLONAL 2 % AMP X 5 ML - KLONAL 
</t>
  </si>
  <si>
    <t xml:space="preserve">CERT 45074 (PRESENTACIÓN CAJA X 100)   </t>
  </si>
  <si>
    <t>LIDOCAINA 2% S/E AMP X 5 ML    
      CERTIFICADO: 42656</t>
  </si>
  <si>
    <t xml:space="preserve">NOMBRE COM: SOLUCIÓN DE LIDOCAINA AL 2%  CERT ANMAT: 
36664  </t>
  </si>
  <si>
    <t>"LIDOCAINA DENVER FARMA " "DENVER FARMA S A "</t>
  </si>
  <si>
    <t>"LIDOCAINA AMP 2% S/E X 5 ML DENVER (H-1-100) F242656LIDOCAINA 
DENVER FARMA "</t>
  </si>
  <si>
    <t xml:space="preserve">"GOBBICAINA 2 % GOBBI NOVAG S.A. </t>
  </si>
  <si>
    <t xml:space="preserve">"LIDOCAINA AMP 2% S/E X 5 ML GOBBI (H-1-50) CERTIFICADO 
DE ANMAT 48462 GOBBICAINA 2 % </t>
  </si>
  <si>
    <t>CERT. ANMAT Nº 45074   - PRESENTACION / BLISTER 
- CAJA: X 100</t>
  </si>
  <si>
    <t>CERT 42656</t>
  </si>
  <si>
    <t>LIDOCAINA 2% S/E AMP X 5 ML    
      CERTIFICADO: 45074</t>
  </si>
  <si>
    <t xml:space="preserve">LIDOCAINA 2% S/E Presentacion: 5 ML FCO.AMP.  UNIDAD. MARCA 
KLONAL. CERT 45074    </t>
  </si>
  <si>
    <t xml:space="preserve">CERT 42.656 </t>
  </si>
  <si>
    <t xml:space="preserve">CERT 42656 LIDOCAINA DENVER FARMA  AMP X 5 ML 
DENVER FARMA    </t>
  </si>
  <si>
    <t>LIDOCAINA DENVER FARMA</t>
  </si>
  <si>
    <t xml:space="preserve">Certificado: 42656   Laboratorio: DENVER FARMA S A  
 Marca comercial: LIDOCAINA DENVER FARMA   Forma farmacéutica: 
SOLUCION INYECTABLE   Presentación: 100 AMPOLLA por 5 ML 
  Genérico: LIDOCAINA CLORHIDRATO 2 G / 100 ML 
</t>
  </si>
  <si>
    <t xml:space="preserve">CERT 45074  Ampolla x 5 ml  </t>
  </si>
  <si>
    <t>LIDOCAINA DENVER FARMA 2 % S/E AMP X 5 ML 
- DENVER FARMA</t>
  </si>
  <si>
    <t xml:space="preserve">CERT 42656  (PRESENTACIÓN CAJA X 100) </t>
  </si>
  <si>
    <t xml:space="preserve">LIDOCAINA 2 % (20 MG/ ML)SOLUCION INYECTABLE  DENVER  
</t>
  </si>
  <si>
    <t>CERT ANMAT N. 42656</t>
  </si>
  <si>
    <t xml:space="preserve">Lidocaina s/Epinefrina 2% Ampolla x 5ml   PEDIR POR 
CAJA CERRADA - NO FRACCIONAMOS  Estéril, Apirogeno, Marca Norgreen 
 - Env. Convencional  Aprobado por el M.S. ANMAT 
- Certificado N° 47120  Presentación: Caja x 100 Ampollas 
 </t>
  </si>
  <si>
    <t xml:space="preserve">NOMBRE COM: LIDOCAINA DENVER FARMA  CERT ANMAT: 42656  
</t>
  </si>
  <si>
    <t>DENVER FARMA  ANMAT Nº 42656</t>
  </si>
  <si>
    <t xml:space="preserve">CERT 42656   Ampolla x 5 ml   
</t>
  </si>
  <si>
    <t xml:space="preserve">LIDOCAINA 2% X 5 ML S/E AMP. CELTYC C 59436 
[100]  </t>
  </si>
  <si>
    <t>CERT 48.462</t>
  </si>
  <si>
    <t>Renglón: 220, Código: 031031003.9, Descripción: LIDOCAINA  Presentacion:  JALEA  Solicitado:  ENVASE</t>
  </si>
  <si>
    <t>https://ar.kairosweb.com/precio/producto-lafecaina-18763/</t>
  </si>
  <si>
    <t>CERT 41.218</t>
  </si>
  <si>
    <t xml:space="preserve">220 LIDOCAINA Presentacion: JALEA Solicitado: ENVASE MARCA LAFEDAR PRESENTACION MINIMA 
50 ML PM  41218 NO FRACC. </t>
  </si>
  <si>
    <t>CERT 41218</t>
  </si>
  <si>
    <t xml:space="preserve">CERT 41218 LAFECAINA JALEA POMO X 25 G   
   LAFEDAR  </t>
  </si>
  <si>
    <t>LAFEDAR LAFECAINA</t>
  </si>
  <si>
    <t xml:space="preserve">LIDOCAINA  JALEA  ENVASE. MARCA LAFEDAR CERT 41218  
  </t>
  </si>
  <si>
    <t xml:space="preserve">LIDOCAINA JALEA DENVER </t>
  </si>
  <si>
    <t xml:space="preserve">CERT 41218  JALEA X 25 ML </t>
  </si>
  <si>
    <t xml:space="preserve">NOMBRE COM: LAFECAINA  CERT ANMAT: 41218  </t>
  </si>
  <si>
    <t>LIDOCAINA JALEA 2% X 25 ML     
      CERTIFICADO: 41218</t>
  </si>
  <si>
    <t>OXAPHARMA</t>
  </si>
  <si>
    <t>LIDOCAINA 2% 25 ML JALEA - CERT. 58125 - MARCA: 
OXAPHARMA</t>
  </si>
  <si>
    <t>LIDOXA "OXAPHARMA S.A. "</t>
  </si>
  <si>
    <t>LIDOCAINA JALEA 2% OXAPHARMA (H-1-20)58125LIDOXA</t>
  </si>
  <si>
    <t xml:space="preserve">"LAFECAINA LAFEDAR SOCIEDAD ANONIMA </t>
  </si>
  <si>
    <t>"LIDOCAINA JALEA 2%  LAFEDAR (H-1-100) CERTIFICADO DE ANMAT 41218 
LAFECAINA "</t>
  </si>
  <si>
    <t>CERT. 58125  ENVASES X 20 UNIDADES (POMOS) AL 2% 
X 25 ML.</t>
  </si>
  <si>
    <t>LIDOCAINA 2% 25 ML JALEA - CERT. 41218 - MARCA: 
LAFEDAR</t>
  </si>
  <si>
    <t xml:space="preserve">CERT 37944 LIGNOCAINA GRAY JALEA AL 2% POMO X 25ML 
GRAY   </t>
  </si>
  <si>
    <t xml:space="preserve">LIDOCAINA 2% X 25 ML JALEA LAFEDAR C:41218 [100]  
</t>
  </si>
  <si>
    <t>CERT 42.656</t>
  </si>
  <si>
    <t xml:space="preserve">CERT 42656 LIDOCAINA DENVER FARMA  JALEA X 25 GR 
DENVER FARMA    </t>
  </si>
  <si>
    <t>Certificado: 42656   Laboratorio: DENVER FARMA S A  
 Marca comercial:: LIDOCAINA DENVER FARMA   Forma farmacéutica: 
JALEA   Presentación: 1 POMO por 25 G  
 Genérico: LIDOCAINA CLORHIDRATO 2 G / 100 ML</t>
  </si>
  <si>
    <t xml:space="preserve">LIDOCAINA 20 MG/ML JALEA PARA APLICACIÓN OROMUCOSA  DENVER  
</t>
  </si>
  <si>
    <t>LIDOCAINA DENVER FARMA 2 % JALEA POMO X 25 G 
- DENVER FARMA</t>
  </si>
  <si>
    <t xml:space="preserve">CERT 42656 (PRESENTACIÓN POR UNIDAD)  </t>
  </si>
  <si>
    <t>Renglón: 221, Código: 031114002.1, Descripción: LOPERAMIDA  Presentación:  X 2 MG  Solicitado:  CAPSULA</t>
  </si>
  <si>
    <t>https://ar.kairosweb.com/precio/producto-lanseka-13284/</t>
  </si>
  <si>
    <t>`CERT 46.227</t>
  </si>
  <si>
    <t xml:space="preserve">CERT 47615 LOPERAMIDA VANNIER 2 MG COMP  VANNIER  
  </t>
  </si>
  <si>
    <t>LANSEKA LAFEDAR</t>
  </si>
  <si>
    <t xml:space="preserve">CERT 46277  CAJA X 1000 </t>
  </si>
  <si>
    <t>CERT 46227</t>
  </si>
  <si>
    <t xml:space="preserve">CERT 46227 LANSEKA 2 MG COMPRIMIDO LAFEDAR  </t>
  </si>
  <si>
    <t>LAFEDAR LANSEKA</t>
  </si>
  <si>
    <t xml:space="preserve">LOPERAMIDA  X 2 MG  COMPRIMIDO. MARCA LAFEDAR. CERT 
46227    </t>
  </si>
  <si>
    <t>LOPERAMIDA VANNIER 2, comp.</t>
  </si>
  <si>
    <t>N° Certificado:  47615   Laboratorio: LABORATORIO VANNIER S.A. 
  Nombre Comercial: LOPERAMIDA VANNIER   Forma Farmacéutica: 
COMPRIMIDO   Presentación: BLISTER por 1000 UNIDADES   
Genérico: LOPERAMIDA CLORHIDRATO 2 MG</t>
  </si>
  <si>
    <t>CERT ANMAT N. 47615 - CJA X 1000 COMPR</t>
  </si>
  <si>
    <t>CERT. ANMAT Nº 47615   - PRESENTACION / BLISTER 
- CAJA: X 1000</t>
  </si>
  <si>
    <t xml:space="preserve">LOPERAMIDA VANNIER </t>
  </si>
  <si>
    <t xml:space="preserve">CERT 47615  CAJA X 1000 COMP </t>
  </si>
  <si>
    <t>LOPERAMIDA VANNIER 2 MG COMP - VANNIER</t>
  </si>
  <si>
    <t xml:space="preserve">CERT 47615  (PRESENTACIÓN CAJA X 1000)  </t>
  </si>
  <si>
    <t>CERT 45437</t>
  </si>
  <si>
    <t xml:space="preserve">CERT 42022 CUSTEY COMP 2MG MICROSULES   </t>
  </si>
  <si>
    <t>LAFEDAR-INVESTI</t>
  </si>
  <si>
    <t xml:space="preserve">NOMBRE COMERCIAL: LANSEKA  CERT ANMAT: 46227  </t>
  </si>
  <si>
    <t>CERT. 47615  ENVASES X 1000 COMP.  BLISTER X 
10 COMP.</t>
  </si>
  <si>
    <t xml:space="preserve">NOMBRE COM: LOPERAMIDA VANNIER  CERT ANMAT: 47615   
</t>
  </si>
  <si>
    <t xml:space="preserve">NOMBRE COM: CUSTEY  CERT ANMAT: 42022  </t>
  </si>
  <si>
    <t>CERT 42022</t>
  </si>
  <si>
    <t>CERT 47615</t>
  </si>
  <si>
    <t xml:space="preserve">LOPERAMIDA 2 MG ALT. COMP. PLORINOC KLONAL C: 45437 [150] 
 </t>
  </si>
  <si>
    <t xml:space="preserve">NOMBRE COM: LOPERIX  CERT ANMAT: 56817  </t>
  </si>
  <si>
    <t xml:space="preserve">EUROFARMA </t>
  </si>
  <si>
    <t xml:space="preserve">CERT 35169 COLIFILM 2 MG COMP EUROFARMA    
</t>
  </si>
  <si>
    <t xml:space="preserve">NOMBRE COM: COLIFILM  CERT ANMAT: 35169  </t>
  </si>
  <si>
    <t>CERT 49507 MINICAM X 10 COMP ELEA</t>
  </si>
  <si>
    <t xml:space="preserve">NOMBRE COM: MINICAM  CERT ANMAT: 49507  </t>
  </si>
  <si>
    <t>Renglón: 222, Código: 031210003.2, Descripción: LORAZEPAM 2,5 MG  Presentación:  COMPRIMIDO  Solicitado:  UNIDAD</t>
  </si>
  <si>
    <t>https://ar.kairosweb.com/precio/producto-sidenar-3959/</t>
  </si>
  <si>
    <t xml:space="preserve">SIDENAR TEVA </t>
  </si>
  <si>
    <t xml:space="preserve">CERT 34329  CAJA X 100 COMP </t>
  </si>
  <si>
    <t xml:space="preserve">CERT 48200 LORAZEPAM VANNIER 2.5 MG COMP VANNIER   
 </t>
  </si>
  <si>
    <t>CERT 34329</t>
  </si>
  <si>
    <t>CERT. ANMAT Nº  48200  - PRESENTACION / BLISTER 
- CAJA: X 1000  RANURADO</t>
  </si>
  <si>
    <t>"SIDENAR " "IVAX ARGENTINA SOCIEDAD ANONIMA "</t>
  </si>
  <si>
    <t>"LORAZEPAM COMP 2.5 MG IVAX (H-100)/ PSIC T/A34329SIDENAR "</t>
  </si>
  <si>
    <t xml:space="preserve">"LORAZEPAM VANNIER 2.5  LABORATORIO VANNIER S.A. </t>
  </si>
  <si>
    <t>"LORAZEPAM COMP 2.5 MG VANNIER (H-10-1000)/ PSIC CERTIFICADO DE ANMAT 
48200 LORAZEPAM VANNIER 2.5  "</t>
  </si>
  <si>
    <t xml:space="preserve">222 LORAZEPAM 2,5 MG Presentación: COMPRIMIDO Solicitado: UNIDAD   
 MARCA VANNIER PRESENTACION MINIMA 1000 PM  48200 NO 
FRACC. </t>
  </si>
  <si>
    <t>LORAZEPAM VANNIER 2.5 MG COMP - VANNIER</t>
  </si>
  <si>
    <t xml:space="preserve">CERT 48200 (PRESENTACIÓN CAJA X 1000)  ES RANURADO  
</t>
  </si>
  <si>
    <t>CERT ANMAT N. 48200 - CJA X 1000 COMPR</t>
  </si>
  <si>
    <t>LORAZEPAM VANNIER 2,5, comp.</t>
  </si>
  <si>
    <t>N° Certificado:  48200   Laboratorio: LABORATORIO VANNIER S.A. 
  Nombre Comercial: LORAZEPAM VANNIER 2.5   Forma 
Farmacéutica: COMPRIMIDO   Presentación: BLISTER por 1000 UNIDADES  
 Genérico: LORAZEPAM 2.5 MG</t>
  </si>
  <si>
    <t>CERT 48200</t>
  </si>
  <si>
    <t xml:space="preserve">NOMBRE COMERCIAL: LORAZEPAM VANNIER 2.5  CERT ANMAT: 48200  
</t>
  </si>
  <si>
    <t xml:space="preserve">LORAZEPAM 2,5 MG  COMPRIMIDO  UNIDAD. MARCA VANNIER. CERT 
48200    </t>
  </si>
  <si>
    <t>CERT. 48200  ENVASES X 1000 COMP.  BLISTER X 
10 COMP.</t>
  </si>
  <si>
    <t>SECODAL 2,5 MG COMP - ROSPAW</t>
  </si>
  <si>
    <t xml:space="preserve">CERT 59262 (PRESENTACIÓN CAJA X 500)  </t>
  </si>
  <si>
    <t xml:space="preserve">CERT 34329 SIDENAR 2.5 MG COMP TEVA  </t>
  </si>
  <si>
    <t xml:space="preserve">SOUBEIRAN CHOBET </t>
  </si>
  <si>
    <t xml:space="preserve">CERT 34189 LORAZEPAM CHOBET 2.5 MG COMP SOUBEIRAN CHOBET $ 
40.86 $ 31,870,800.00  </t>
  </si>
  <si>
    <t xml:space="preserve">NOMBRE COM: SIDENAR  CERT ANMAT: 34329  </t>
  </si>
  <si>
    <t xml:space="preserve">CERT 59262 </t>
  </si>
  <si>
    <t xml:space="preserve">LORAZEPAM 2.5 MG COMP. RAN. VANNIER C: 48200 [1000]  
</t>
  </si>
  <si>
    <t xml:space="preserve">CERT 34189 </t>
  </si>
  <si>
    <t xml:space="preserve">PFIZER </t>
  </si>
  <si>
    <t xml:space="preserve">CERT 34048 "TRAPAX 2,5 MG COMPRIMIDO " PFIZER   
</t>
  </si>
  <si>
    <t>Renglón: 223, Código: 031210003.3, Descripción: LORAZEPAM 4 MG  Presentación:  AMPOLLA  Solicitado:  UNIDAD</t>
  </si>
  <si>
    <t>https://www.alfabeta.net/precio/lorazepam-kilab.html</t>
  </si>
  <si>
    <t>"LORAZEPAM KILAB " "KILAB S.R.L. "</t>
  </si>
  <si>
    <t>"LORAZEPAM 4 MG INY. AMP KILAB/ PSIC (H-1-100) (C/FRIO) 57937LORAZEPAM 
KILAB "</t>
  </si>
  <si>
    <t xml:space="preserve">"LORAZEPAM VANNIER LABORATORIO VANNIER S.A.  </t>
  </si>
  <si>
    <t>"LORAZEPAM 4 MG INY. AMP VANNIER/ PSIC (H-1-100) (C/FRIO)  
CERTIFICADO DE ANMAT 48200 LORAZEPAM VANNIER "</t>
  </si>
  <si>
    <t xml:space="preserve">CERT 48200 LORAZEPAM VANNIER 4MG/ML AMPOLLA  VANNIER   
 </t>
  </si>
  <si>
    <t>CERT. ANMAT Nº  48200  - PRESENTACION / BLISTER 
- CAJA: X 100</t>
  </si>
  <si>
    <t xml:space="preserve">LORAZEPAM 4 MG Presentación: AMPOLLA  VANNIER   PRES 
MIN 100   PM 48200  NO FRACCIONABLE  
 </t>
  </si>
  <si>
    <t xml:space="preserve">LORAZEPAM VANNIER 4 MG AMP X 1 ML - VANNIER 
</t>
  </si>
  <si>
    <t xml:space="preserve">CERT 48200  (PRESENTACIÓN CAJA X 100)  </t>
  </si>
  <si>
    <t>CERT ANMAT N. 48200 - CJA X 100 AMP</t>
  </si>
  <si>
    <t>LORAZEPAM VANNIER INYECTABLE</t>
  </si>
  <si>
    <t>N° Certificado: 48200   Laboratorio: LABORATORIO VANNIER S.A.  
 Nombre Comercial: LORAZEPAM VANNIER   Forma Farmacéutica: INYECTABLE 
  Presentación: 100 AMPOLLA por 1 ML   
Genérico: LORAZEPAM 4 MG / ML</t>
  </si>
  <si>
    <t xml:space="preserve">NOMBRE COMERCIAL:  LORAZEPAM VANNIER  CERT ANMAT: 48200  
</t>
  </si>
  <si>
    <t xml:space="preserve">LORAZEPAM 4 MG  AMPOLLA  UNIDAD. MARCA VANNIER. CERT 
48200    </t>
  </si>
  <si>
    <t>LORAZEPAM 4 MG 1 ML AMP.- CERT. 48200 F. - 
MARCA: VANNIER</t>
  </si>
  <si>
    <t xml:space="preserve">LORAZEPAM 4 MG AMP. KILAB C:57937 [100]  </t>
  </si>
  <si>
    <t xml:space="preserve">CERT 34189 LORAZEPAN CHOBET 4MG AMP VTO 11/2025 SIN CAMBIO 
NI DEVOLUCION SOUBEIRAN CHOBET   </t>
  </si>
  <si>
    <t xml:space="preserve">CERT 48200 </t>
  </si>
  <si>
    <t xml:space="preserve">N.C: LORAZEPAN CHOBET  C. ANMAT: 34189  </t>
  </si>
  <si>
    <t>Renglón: 224, Código: 031101008.1, Descripción: LOSARTAN 50MG.  Presentación:  COMPRIMIDO</t>
  </si>
  <si>
    <t>https://ar.kairosweb.com/precio/producto-jesan-27681/</t>
  </si>
  <si>
    <t>JESAN "SAVANT PHARM S.A. "</t>
  </si>
  <si>
    <t>LOSARTAN COMP 50 MG SAVANT VITARUM (H-90)54446JESAN</t>
  </si>
  <si>
    <t>NITEN IVAX ARGENTINA SOCIEDAD ANONIMA</t>
  </si>
  <si>
    <t>LOSARTAN COMP 50 MG IVAX TEVA (H-15-30) (USO INSTIT) CERTIFICADO 
DE ANMAT 44386 NITEN</t>
  </si>
  <si>
    <t xml:space="preserve">NITEN 50 TEVA </t>
  </si>
  <si>
    <t xml:space="preserve">CERT 44386  CAJA X 60 COMP </t>
  </si>
  <si>
    <t>CERT  47955</t>
  </si>
  <si>
    <t xml:space="preserve">CERT 47955 KLOSARTAN 50 MG COMP KLONAL    
</t>
  </si>
  <si>
    <t>CERT. ANMAT Nº  47955  - PRESENTACION / BLISTER 
- CAJA: X 30</t>
  </si>
  <si>
    <t>CERT 47955</t>
  </si>
  <si>
    <t>KLOSARTAN 50 MG COMP REC - KLONAL</t>
  </si>
  <si>
    <t xml:space="preserve">CERT 47955  (PRESENTACIÓN CAJA X 150)    
</t>
  </si>
  <si>
    <t>KLONAL KLOSARTAN</t>
  </si>
  <si>
    <t xml:space="preserve">LOSARTAN 50MG.  COMPRIMIDO. MARCA KLONAL. CERT 47955   
 </t>
  </si>
  <si>
    <t>CERT 45365</t>
  </si>
  <si>
    <t xml:space="preserve">LOSARTAN 50MG. Presentación: COMPRIMIDO  MARCA: LAFEDAR  PRESENTACIÓN MINIMA: 
POR 1005  PM: 45365    No fraccionable 
</t>
  </si>
  <si>
    <t xml:space="preserve">CERT 54822 </t>
  </si>
  <si>
    <t xml:space="preserve">CERT 45365 PRESINOR 50 MG COMP REC   LAFEDAR 
  </t>
  </si>
  <si>
    <t xml:space="preserve">N.C: PRESINOR  C.ANMAT: 45365  </t>
  </si>
  <si>
    <t xml:space="preserve">CERT 47597 LOSARTAN VANNIER 50 MG  VANNIER   
 </t>
  </si>
  <si>
    <t xml:space="preserve">CERT 47997 LOCTENK 50 MG COMP  BIOTENK   
 </t>
  </si>
  <si>
    <t>CERT ANMAT N. 47597 - CJA X 1000 COMPR</t>
  </si>
  <si>
    <t>LOSARTAN VANNIER 50, comp</t>
  </si>
  <si>
    <t>N° Certificado:  47597   Laboratorio: LABORATORIO VANNIER S.A. 
  Nombre Comercial: LOSARTAN VANNIER   Forma Farmacéutica: 
COMPRIMIDO RECUBIERTO  Presentación:  BLISTER por 1000 UNIDADES  
 Genérico: LOSARTAN POTASICO 50 MG</t>
  </si>
  <si>
    <t>LOSARTAN VANNIER 50 MG COMP REC - VANNIER</t>
  </si>
  <si>
    <t xml:space="preserve">CERT 47597 (PRSENTACIÓN CAJA X 1000)   </t>
  </si>
  <si>
    <t xml:space="preserve">CERT 47997 </t>
  </si>
  <si>
    <t>KLOSARTAN</t>
  </si>
  <si>
    <t>LOSARTAN 50 MG COMP. KLOSARTAN KLONAL C: 47955 [150]</t>
  </si>
  <si>
    <t>cert 47997</t>
  </si>
  <si>
    <t>LOSARTAN 50 MG COMP.- CERT. 45365 - MARCA: LAFEDAR</t>
  </si>
  <si>
    <t xml:space="preserve">N.C:  LOSARTAN VANNIER  C. ANMAT : 47597  
</t>
  </si>
  <si>
    <t>CERT. 47597  ENVASES X 1000 COMP.  BLISTER X 
10 COMP.</t>
  </si>
  <si>
    <t xml:space="preserve">CERT 47597 </t>
  </si>
  <si>
    <t>VINTEX 50 MG COMP REC - ROSPAW</t>
  </si>
  <si>
    <t>CERT 54822 (PRESENTACIÓN CAJA X 1000)</t>
  </si>
  <si>
    <t xml:space="preserve">CERT 50858 FENSARTAN 50 MG COMP ELEA    
</t>
  </si>
  <si>
    <t xml:space="preserve">N.C: FENSARTAN  C. ANMAT: 50858  </t>
  </si>
  <si>
    <t>CERT 46914</t>
  </si>
  <si>
    <t xml:space="preserve">CERT 46914 ENROMIC COMP REC 50MG MICROSULES    
</t>
  </si>
  <si>
    <t xml:space="preserve">N.C: NITEN  C. ANMAT: 44386  </t>
  </si>
  <si>
    <t xml:space="preserve">N.C: ENROMIC  C. ANMAT: 46914  </t>
  </si>
  <si>
    <t xml:space="preserve">CERT 45060 PRESIMAX 50 MG COMP BAGÓ    
</t>
  </si>
  <si>
    <t xml:space="preserve">N.C: CARTAN  C. ANMAT: 49064  </t>
  </si>
  <si>
    <t xml:space="preserve">CERT 49064 CARTAN 50 MG COMP EUROFARMA    
</t>
  </si>
  <si>
    <t xml:space="preserve">TACICUL </t>
  </si>
  <si>
    <t xml:space="preserve">Certificado: 51755   Laboratorio: DENVER FARMA S A  
 Marca comercial: TACICUL   Forma farmacéutica: COMPRIMIDO RECUBIERTO 
  Presenatción: BLISTER por 30 UNIDADES   Genérico: 
LOSARTAN POTASICO 50 MG </t>
  </si>
  <si>
    <t>10</t>
  </si>
  <si>
    <t xml:space="preserve">CERT 51755 TACICUL 50 MG COMP DENVER FARMA   
</t>
  </si>
  <si>
    <t>TACICUL 50 MG COMP REC - DENVER FARMA</t>
  </si>
  <si>
    <t>CERT 51755  (PRESENTACIÓN CAJA X 30)</t>
  </si>
  <si>
    <t xml:space="preserve">LOSARTAN 50 MG ADMINISTRACIÓN ORAL  TACICUL   DENVER 
</t>
  </si>
  <si>
    <t xml:space="preserve">N.C: TACICUL  C. ANMAT: 51755  </t>
  </si>
  <si>
    <t xml:space="preserve">GADOR </t>
  </si>
  <si>
    <t xml:space="preserve">CERT 44390 PAXON 50MG COMP REC GADOR    
</t>
  </si>
  <si>
    <t>Renglón: 225, Código: 031101008.4, Descripción: LOSARTAN 100 MG  Presentación:  COMPRIMIDOS</t>
  </si>
  <si>
    <t>https://ar.kairosweb.com/precio/producto-klosartan-11693/</t>
  </si>
  <si>
    <t xml:space="preserve"> CERT 47.955</t>
  </si>
  <si>
    <t xml:space="preserve">CERT 47955 KLOSARTAN 100 MG COMP KLONAL  </t>
  </si>
  <si>
    <t>CERT. ANMAT Nº 47955   - PRESENTACION / BLISTER 
- CAJA: X 1000</t>
  </si>
  <si>
    <t>KLOSARTAN 100 MG COMP REC - KLONAL</t>
  </si>
  <si>
    <t xml:space="preserve">CERT 47955 (PRESENTACIÓN CAJA X 1000)  </t>
  </si>
  <si>
    <t xml:space="preserve">LOSARTAN 100 MG  COMPRIMIDOS. MARCA KLONAL. CERT 47955  
  </t>
  </si>
  <si>
    <t>CERT 479555</t>
  </si>
  <si>
    <t>VINTEX "ROSPAW S.R.L. "</t>
  </si>
  <si>
    <t>LOSARTAN COMP 100 MG ROSPAW (H-10-1000) (H-30)54822VINTEX</t>
  </si>
  <si>
    <t xml:space="preserve">"KLOSARTAN KLONAL S R L </t>
  </si>
  <si>
    <t>"LOSARTAN COMP 100 MG KLONAL (H-10-1000) CERTIFICADO DE ANMAT 47955 
KLOSARTAN "</t>
  </si>
  <si>
    <t>CERT 54822</t>
  </si>
  <si>
    <t xml:space="preserve">NITEN 100 TEVA </t>
  </si>
  <si>
    <t xml:space="preserve">CERT 44386- CAJA X 60 COMP </t>
  </si>
  <si>
    <t>VINTEX 100 MG COMP REC - ROSPAW</t>
  </si>
  <si>
    <t xml:space="preserve">CERT 54822  (PRESENTACIÓN CAJA X 1000)  </t>
  </si>
  <si>
    <t xml:space="preserve">LOSARTAN 100 MG COMP KLONAL C: 47955 PUBLIC x EN 
BLISTER [1000]  </t>
  </si>
  <si>
    <t>CERT 47.997</t>
  </si>
  <si>
    <t xml:space="preserve">CERT 47997 LOCTENK 100 MG COMP  BIOTENK   
</t>
  </si>
  <si>
    <t>LOSARTAN 100 MG Presentación: COMPRIMIDOS  MARCA TEVA PRESENTACION MINIMA 
30 PM  44386 NO FRACC.</t>
  </si>
  <si>
    <t xml:space="preserve">CERT 44386 NITEN 100 MG COMP REC TEVA   
</t>
  </si>
  <si>
    <t xml:space="preserve">N.C: LOCTENK  C. ANMAT: 47997  </t>
  </si>
  <si>
    <t xml:space="preserve">CERT 46914 ENROMIC D COMP REC 100 MG MICROSULES  
</t>
  </si>
  <si>
    <t xml:space="preserve">N.C: NITEN 100  C. ANMAT: 44386  </t>
  </si>
  <si>
    <t xml:space="preserve">CERT 50858 FENSARTAN 100MG COMP ELEA  </t>
  </si>
  <si>
    <t>CERT. 47997  ENVASES X 1000 COMP.  BLISTER X 
10 COMP.</t>
  </si>
  <si>
    <t xml:space="preserve">N.C: ENROMIC 100  C. ANMAT: 46914  </t>
  </si>
  <si>
    <t xml:space="preserve">N.C: FRABAN  C. ANMAT: 57921  </t>
  </si>
  <si>
    <t xml:space="preserve">CERT 45060 PRESIMAX 100 MG  COMP BAGÓ   
</t>
  </si>
  <si>
    <t xml:space="preserve">CERT 45996 TEMISARTAN 100 MG COMPRIMIDO RECUBIERTO TEMIS LOSTALÓ  
 </t>
  </si>
  <si>
    <t xml:space="preserve">44390 PAXON 100MG COMP REC GADOR  </t>
  </si>
  <si>
    <t>Renglón: 226, Código: 031221001.1, Descripción: MAGNESIO SULFATO  Presentación:  25% X 2/5 ML  Solicitado:  AMPOLLA</t>
  </si>
  <si>
    <t>SULFATO DE MAGNESIO LARJAN 25 MG AMP X 5 ML 
- VEINFAR</t>
  </si>
  <si>
    <t xml:space="preserve">CERT 40395  (PRESENTACIÓN CAJA X 100)    
</t>
  </si>
  <si>
    <t xml:space="preserve">CERT 40395 SULFATO DE MAGNESIO LARJAN 250MG/ML AMP - VTO 
08/25 VEINFAR  </t>
  </si>
  <si>
    <t xml:space="preserve"> MAGNESIO SULFATO 25% X 2/5 ML   Celtyc 
  PRES MIN 100   PM 59660  
NO FRACC  </t>
  </si>
  <si>
    <t xml:space="preserve">CERT 59660 SULFATO DE MAGNESIO 25 % CELTYC AMP X 
5 ML   </t>
  </si>
  <si>
    <t>https://ar.kairosweb.com/precio/producto-sulfato-de-magnesio-celtyc-29849/</t>
  </si>
  <si>
    <t>CERT ANMAT N 59660 - SULFATO MAGNESIO CELTYC - CJA 
X 100 AMP</t>
  </si>
  <si>
    <t>SULFATO DE MAGNESIO 25% CELTYC AMP X 5 ML - 
CELTYC</t>
  </si>
  <si>
    <t>CERT 59660  (PRESENTACIÓN CAJA X 100)</t>
  </si>
  <si>
    <t xml:space="preserve">SULFATO DE MAG AMP CELTYC </t>
  </si>
  <si>
    <t xml:space="preserve">CERT 59660  CAJA X 100 AMP </t>
  </si>
  <si>
    <t>MAGNESIO SULFATO 25% AMP  CERTIFICADO: 59660</t>
  </si>
  <si>
    <t xml:space="preserve">MAGNESIO SULFATO  25% X 2/5 ML  AMPOLLA. MARCA 
CELTYC. CERT 59660    </t>
  </si>
  <si>
    <t>"SULFATO DE MAGNESIO 25% Inyectable LAVIMAR " "LAVIMAR S A 
"</t>
  </si>
  <si>
    <t>"MAGNESIO SULFATO AMP 25% X 5 ML LAVIMAR (H-1-100)40351SULFATO DE 
MAGNESIO 25% Inyectable LAVIMAR "</t>
  </si>
  <si>
    <t>"SULFATO DE MAGNESIO 25% DRAWER DRAWER S.A.</t>
  </si>
  <si>
    <t xml:space="preserve">"MAGNESIO SULFATO AMP 25% X 5 ML DRAWER (H-1-100)  
CERTIFICADO DE ANMAT 51839 SULFATO DE MAGNESIO 25% DRAWER " 
</t>
  </si>
  <si>
    <t xml:space="preserve">N.C: SULFATO DE MAGNESIO 25% CELTYC  C. ANMAT: 59660 
 </t>
  </si>
  <si>
    <t>CERT 59660</t>
  </si>
  <si>
    <t>CERT 40351</t>
  </si>
  <si>
    <t>CERT 51839</t>
  </si>
  <si>
    <t>MAGNESIO SULFATO 25% AMP  CERTIFICADO: 51839</t>
  </si>
  <si>
    <t xml:space="preserve">CERT 51839 SULFATO DE MAGNESIO AL 25% DRAWER FCO AMP 
X 5 ML DRAWER  </t>
  </si>
  <si>
    <t xml:space="preserve">SULF. MAGNESIO 25%  AMP. X 5 ML LAVIMAR C:40351 
[100]  </t>
  </si>
  <si>
    <t xml:space="preserve">Sulfato de Magnesio 25% Ampolla x 5ml  PEDIR POR 
CAJA CERRADA - NO FRACCIONAMOS  Estéril, Apirogeno, Marca Norgreen 
 - Env. Convencional  Aprobado por el M.S. ANMAT 
- Certificado N° 49950  Presentación: Caja x 100 Ampollas 
 </t>
  </si>
  <si>
    <t>Renglón: 227, Código: 031071002.1, Descripción: MEBENDAZOL  Presentación:  200 MG  Solicitado:  COMPRIMIDO</t>
  </si>
  <si>
    <t>https://ar.kairosweb.com/precio/producto-mebendazol-puntanos-22508/</t>
  </si>
  <si>
    <t>CERT 55832</t>
  </si>
  <si>
    <t>CERT 40551</t>
  </si>
  <si>
    <t xml:space="preserve">N.C: HELMINT  C. ANMAT: 40551  </t>
  </si>
  <si>
    <t>LAFEDAR HELMINT</t>
  </si>
  <si>
    <t xml:space="preserve">MEBENDAZOL  200 MG  COMPRIMIDO. MARCA LAFEDAR. CERT 40551 
   </t>
  </si>
  <si>
    <t xml:space="preserve">MEBENDAZOL 200 MG COMP. PUNTANOS C.55832 [600]  </t>
  </si>
  <si>
    <t xml:space="preserve">CERT 34472 MEBUTAR 200 MG COMPRIMIDO ANDROMACO    
</t>
  </si>
  <si>
    <t>Renglón: 229, Código: 031211006.1, Descripción: MELATONINA  Presentación:  x 3 MG  Solicitado:  COMPRIMIDO</t>
  </si>
  <si>
    <t>https://ar.kairosweb.com/precio/producto-armonil-noche-15626/</t>
  </si>
  <si>
    <t>ARMONIL NOCHE  TEVA</t>
  </si>
  <si>
    <t xml:space="preserve">CERT 49203  CAJA X 30 COMP </t>
  </si>
  <si>
    <t xml:space="preserve">CERT 49203 ARMONIL NOCHE 3 MG COMPRIMIDO RECUBIERTO TEVA  
</t>
  </si>
  <si>
    <t xml:space="preserve">N.C: ARMONIL NOCHE  CERT ANMAT: 49203  </t>
  </si>
  <si>
    <t>CERT. ANMAT Nº 57735   - PRESENTACION / BLISTER 
- CAJA: X 20</t>
  </si>
  <si>
    <t xml:space="preserve">N.C: MELATRIX  C. ANMAT: 57735  </t>
  </si>
  <si>
    <t>ROSPAW MELATRIX</t>
  </si>
  <si>
    <t xml:space="preserve">MELATONINA  x 3 MG  COMPRIMIDO. MARCA ROSPAW. CERT 
57735    </t>
  </si>
  <si>
    <t>MELATRIX "ROSPAW S.R.L. "</t>
  </si>
  <si>
    <t>MELATONINA 3 MG COMP MELATRIX ROSPAW57735MELATRIX</t>
  </si>
  <si>
    <t>"BUENAS NOCHES  INSTITUTO SEROTERAPICO ARGENTINO S.A.I.C</t>
  </si>
  <si>
    <t>"MELATONINA 3 MG COMP BUENAS NOCHES ISA CERTIFICADO DE ANMAT 
49307 BUENAS NOCHES "</t>
  </si>
  <si>
    <t xml:space="preserve">MELATONINA 3 MG COMP. ROSPAW C 57735 [20]   
</t>
  </si>
  <si>
    <t>INST SEROTERAP ARG</t>
  </si>
  <si>
    <t>CERT 49307</t>
  </si>
  <si>
    <t>Renglón: 230, Código: 031073015.1, Descripción: MEROPENEM  Presentación:  X 500 MG  Solicitado:  FCO. AMPOLLA</t>
  </si>
  <si>
    <t>https://ar.kairosweb.com/precio/producto-meropenem-norgreen-17631/</t>
  </si>
  <si>
    <t xml:space="preserve">Meropenem 500mg Frasco Ampolla  PEDIR POR CAJA CERRADA - 
NO FRACCIONAMOS  Estéril, Apirogeno, Marca Norgreen  - Env. 
Convencional  Aprobado por el M.S. ANMAT - Certificado N° 
52852  Presentación: Caja x 50 Frasco Ampolla   
</t>
  </si>
  <si>
    <t xml:space="preserve">MEROPENEM  X 500 MG  FCO. AMPOLLA   
KLONAL   PRES. MIN 100   PM 54032 
  NO FRACCIONABLE   </t>
  </si>
  <si>
    <t>CERT 54.032</t>
  </si>
  <si>
    <t xml:space="preserve">CERT 54032 KLOPENEM 500 MG AMP     
</t>
  </si>
  <si>
    <t>CERT 54032</t>
  </si>
  <si>
    <t>CERT. ANMAT Nº  54032  - PRESENTACION / BLISTER 
- CAJA: X 25</t>
  </si>
  <si>
    <t>KLOPENEM 500 MG FCO AMP - KLONAL</t>
  </si>
  <si>
    <t xml:space="preserve">CERT 54032  (PRESENTACIÓN CAJA X 25)    
</t>
  </si>
  <si>
    <t>MEROPENEM 500MG FA        
 CERTIFICADO: 54032</t>
  </si>
  <si>
    <t xml:space="preserve">MEROPENEM 500 CELTYC </t>
  </si>
  <si>
    <t>CERT 59626-  FCO AMP X 1</t>
  </si>
  <si>
    <t xml:space="preserve">N.C: MEROPENEM CELTYC  C. ANMAT: 59626  </t>
  </si>
  <si>
    <t>MEROPENEM 500MG FA        
 CERTIFICADO: 59626</t>
  </si>
  <si>
    <t>KLONAL KLOPENEM</t>
  </si>
  <si>
    <t xml:space="preserve">MEROPENEM  X 500 MG  FCO. AMPOLLA. MARCA KLONAL. 
CERT 54032    </t>
  </si>
  <si>
    <t xml:space="preserve">CERT 59626 "MEROPENEM CELTYC 500 MG FCO AMP"   
 </t>
  </si>
  <si>
    <t>CERT 59626</t>
  </si>
  <si>
    <t>"MEROPENEM LARJAN VEINFAR INDUSTRIAL Y COMERCIAL SOCIEDAD ANONIMA</t>
  </si>
  <si>
    <t xml:space="preserve">"MEROPENEM F/A 500 MG LARJAN  (H-1-100) 52619 MEROPENEM LARJAN 
</t>
  </si>
  <si>
    <t>"MEROPENEM DRAWER 500 MG DRAWER S.A.</t>
  </si>
  <si>
    <t>"MEROPENEM F/A 500 MG DRAWER (H-1-50) CERTIFICADO DE ANMAT 53791 
MEROPENEM DRAWER 500 MG "</t>
  </si>
  <si>
    <t>CERT ANMAT N. 52619</t>
  </si>
  <si>
    <t>CERT 45.370</t>
  </si>
  <si>
    <t>MEROPENEM 500MG FA        
 CERTIFICADO: 53791</t>
  </si>
  <si>
    <t xml:space="preserve">CERT 53791 MEROPENEM DRAWER 500 MG AMP    
</t>
  </si>
  <si>
    <t xml:space="preserve">CERT 45370 MEROPENEM RICHET 500 MG FCO AMP   
</t>
  </si>
  <si>
    <t>MEROPENEM FABRA</t>
  </si>
  <si>
    <t>CERT 54495  CAJAS X 50 UNID</t>
  </si>
  <si>
    <t>MEROPENEM RICHET - MEROPENEM 0.5 G  PRESENTACION 1 y 
50 FRASCO AMPOLLA por 0.5 G - ADMINISTRACION VIA IV 
 CERTIFICADO 45370</t>
  </si>
  <si>
    <t xml:space="preserve">N.C: MEROPENEM RICHET  C. ANMAT: 45370    
</t>
  </si>
  <si>
    <t>MEROPENEM LARJAN 500 MG FCO AMP - VEINFAR</t>
  </si>
  <si>
    <t xml:space="preserve">CERT 52619  (PRESENTACIÓN CAJA X 100)    
</t>
  </si>
  <si>
    <t>MEROPENEM 500 MG FCO/AMP. . - CERT. 52212 [1/50] - 
MARCA: IBC</t>
  </si>
  <si>
    <t xml:space="preserve">CERT 52619 MEROPENEM LARJAN 500 MG FCO AMP   
 </t>
  </si>
  <si>
    <t>MARCA RICHET CERTF ANMAT 45370</t>
  </si>
  <si>
    <t xml:space="preserve">MEROPENEM 500 MG F.A. LARJAN C: 52619 [100]   
</t>
  </si>
  <si>
    <t xml:space="preserve">CERT 45370 </t>
  </si>
  <si>
    <t>Renglón: 231, Código: 031073015.2, Descripción: MEROPENEM  Presentación:  X 1 GR I.V.  Solicitado:  FCO.AMPOLLA</t>
  </si>
  <si>
    <t>https://ar.kairosweb.com/precio/producto-meropenem-celtyc-30316/</t>
  </si>
  <si>
    <t>"MEROPENEM CELTYC LABORATORIO CELTYC S.A.</t>
  </si>
  <si>
    <t>MEROPENEM F/A 1 GR CELTYC (H-1-50) 59626 MEROPENEM CELTYC</t>
  </si>
  <si>
    <t>"KLOPENEM  KLONAL S R L</t>
  </si>
  <si>
    <t>"MEROPENEM F/A 1 GR KLONAL (H-1-42) CERTIFICADO DE ANMAT 54032 
KLOPENEM "</t>
  </si>
  <si>
    <t>MEROPENEM 1.000 MG FCO/AMP.- CERT. 52212 - MARCA: IBC</t>
  </si>
  <si>
    <t>CERT. 54495  CAJAS X 50 UNID</t>
  </si>
  <si>
    <t>MEROPENEM 1000MG FA        
CERTIFICADO: 53791</t>
  </si>
  <si>
    <t xml:space="preserve">Meropenem 1000mg Frasco Ampolla  PEDIR POR CAJA CERRADA - 
NO FRACCIONAMOS  Estéril, Apirogeno, Marca Norgreen  - Env. 
Convencional  Aprobado por el M.S. ANMAT - Certificado N° 
52852  Presentación: Caja x 50 Frasco Ampolla   
</t>
  </si>
  <si>
    <t xml:space="preserve">CERT 53791 MEROPENEM DRAWER 1000 MG AMP    
</t>
  </si>
  <si>
    <t xml:space="preserve">MEROPENEM 1 GR VEINFAR </t>
  </si>
  <si>
    <t xml:space="preserve">CERT 52619-  FCO AMP  X 1 </t>
  </si>
  <si>
    <t>CERT 52619</t>
  </si>
  <si>
    <t xml:space="preserve">CERT 45370 MEROPENEM RICHET 1000 MG FCO AMP   
</t>
  </si>
  <si>
    <t>CELTYC/KLONAL</t>
  </si>
  <si>
    <t xml:space="preserve">MEROPENEM Presentación: X 1 GR I.V. Solicitado: FCO.AMPOLLA  MARCA: 
CELTYC/KLONAL   PRES. MIN: POR 100  PM KLONAL: 
54032  PM CELTYC: 59626  </t>
  </si>
  <si>
    <t>MEROPENEM 1000MG FA        
CERTIFICADO: 59626</t>
  </si>
  <si>
    <t xml:space="preserve">CERT 59626 MEROPENEM CELTYC 1 G AMP  </t>
  </si>
  <si>
    <t xml:space="preserve">CERT 54032 KLOPENEM 1 G AMP  </t>
  </si>
  <si>
    <t xml:space="preserve">MEROPENEM  X 1 GR I.V.  FCO.AMPOLLA. MARCA RICHET. 
CERT 45370    </t>
  </si>
  <si>
    <t>KLOPENEM 1000 MG FCO AMP - KLONAL</t>
  </si>
  <si>
    <t xml:space="preserve">CERT 54032  (PRESENTACIÓN CAJA X 42) KLONAL   
</t>
  </si>
  <si>
    <t xml:space="preserve">MEROPENEM RICHET - MEROPENEM 1 G  PRESENTACION 1 y 
50 FRASCO AMPOLLA por 1 G MEROPENEM  CERTIFICADO 45370 
</t>
  </si>
  <si>
    <t>MEROPENEM 1000MG FA        
CERTIFICADO: 54032</t>
  </si>
  <si>
    <t>CERT. ANMAT Nº  54032  - PRESENTACION / BLISTER 
- CAJA: X 42</t>
  </si>
  <si>
    <t xml:space="preserve">CERT 51947 FADA MEROPENEM 1 GR AMP    
</t>
  </si>
  <si>
    <t>MEROPENEM LARJAN 1000 MG FCO AMP - VEINFAR</t>
  </si>
  <si>
    <t xml:space="preserve">CERT 52619 </t>
  </si>
  <si>
    <t>MARCA RICHET CERTF. ANMAT 45370</t>
  </si>
  <si>
    <t>CERT 52898</t>
  </si>
  <si>
    <t xml:space="preserve">CERT 52619 MEROPENEM LARJAN 1 GR FCO AMP   
</t>
  </si>
  <si>
    <t xml:space="preserve">MEROPENEM 1000 MG F.A. HLB C 52898 [50]   
</t>
  </si>
  <si>
    <t>Renglón: 232, Código: 031010021.3, Descripción: MESALAZINA (5-ASA) 1 GRAMO  Presentacion:  SOBRES  Solicitado:  UNIDAD</t>
  </si>
  <si>
    <t>https://ar.kairosweb.com/precio/producto-5-asa-1000-26181/</t>
  </si>
  <si>
    <t xml:space="preserve">CERT 40133 5-ASA 1000 G SOBRE     
</t>
  </si>
  <si>
    <t>5-ASA 1000 MG SOBRE - DOMINGUEZ</t>
  </si>
  <si>
    <t xml:space="preserve">CERT 40133  (PRESENTACIÓN CAJA X 30 SOBRES)   
</t>
  </si>
  <si>
    <t xml:space="preserve">5-ASA 1000 DOMINGUEZ </t>
  </si>
  <si>
    <t xml:space="preserve">CERT 40133  CAJA X 1000 SOBRES </t>
  </si>
  <si>
    <t xml:space="preserve">MESALAZINA 1 G GRANULOS PARA ADMINISTRACIÓN ORAL  5 ASA 
  DOMINGUEZ </t>
  </si>
  <si>
    <t>DOMINGUEZ 5 ASA</t>
  </si>
  <si>
    <t xml:space="preserve">MESALAZINA (5-ASA) 1 GRAMO  SOBRES  UNIDAD. MARCA DOMINGUEZ. 
CERT 40133    </t>
  </si>
  <si>
    <t>CERT 40133- 5 ASA</t>
  </si>
  <si>
    <t xml:space="preserve">CERT 40133 </t>
  </si>
  <si>
    <t>"5-ASA 1000 " "LABORATORIO DOMINGUEZ S A "</t>
  </si>
  <si>
    <t>"MESALAZINA 1 GR SOBRES 5-ASA DOMINGUEZ T/A CERTIFICADO DE ANMAT 
40133 5-ASA 1000 "</t>
  </si>
  <si>
    <t xml:space="preserve">MESALAZINA (5-ASA) 1 GRAMO SOBRES  FERRING  PRES MIN 
100   PM 44885  NO FRACCIONABLE   
</t>
  </si>
  <si>
    <t>PENTASA 1 GR FERRING</t>
  </si>
  <si>
    <t>CERT 44885-   PRESENTACION CAJA X 50</t>
  </si>
  <si>
    <t>CERT 40133</t>
  </si>
  <si>
    <t>5-ASA</t>
  </si>
  <si>
    <t xml:space="preserve">MESALAZINA 1000 MG SOBRES 5 - ASA DOMINGUEZ C: 40133 
[30] - PROD INFRACCIONABLE  </t>
  </si>
  <si>
    <t>Renglón: 233, Código: 031010021.12, Descripción: MESALAZINA 2 G GRANULOS  PARA ADMINISTRACION ORAL  Presentación:  SOBRE  Solicitado:  UNIDAD</t>
  </si>
  <si>
    <t>https://ar.kairosweb.com/precio/producto-5-asa-2000-26182/</t>
  </si>
  <si>
    <t xml:space="preserve">CERT 40133 5-ASA 2000 G SOBRE  </t>
  </si>
  <si>
    <t>5-ASA 2000 MG SOBRE - DOMINGUEZ</t>
  </si>
  <si>
    <t xml:space="preserve">CERT 40133  (PRESENTACIÓN CAJA X 30)    
</t>
  </si>
  <si>
    <t xml:space="preserve">MESALAZINA 2 G GRANULOS PARA ADMINISTRACION ORAL  SOBRE  
UNIDAD. MARCA DOMINGUEZ. CERT 40133    </t>
  </si>
  <si>
    <t>"5-ASA 2000 " "LABORATORIO DOMINGUEZ S A "</t>
  </si>
  <si>
    <t>"MESALAZINA 2 GR  SOBRES 5-ASA DOMINGUEZ T/A CERTIFICADO DE 
ANMAT 57328 5-ASA 2000 "</t>
  </si>
  <si>
    <t xml:space="preserve"> MESALAZINA 2 G GRANULOS PARA ADMINISTRACION ORAL SOBRE  
  FERRING   PRES. MIN: POR 30 SOBRES 
  PM 44885  </t>
  </si>
  <si>
    <t>PENTASA 2 GR SOBRES FERRING</t>
  </si>
  <si>
    <t xml:space="preserve">CERT 44885-  PRESENTACION CAJA X 30 </t>
  </si>
  <si>
    <t xml:space="preserve">MESALAZINA 2 GR SOBRES 5-ASA DOMINGUEZ C 40133 [30]  
</t>
  </si>
  <si>
    <t>Renglón: 234, Código: 031280004.1, Descripción: METFORMINA  Presentación:  X 500 MG  Solicitado:  COMPRIMIDO</t>
  </si>
  <si>
    <t>https://ar.kairosweb.com/precio/producto-duburina-28122/</t>
  </si>
  <si>
    <t>CERT 52.602</t>
  </si>
  <si>
    <t xml:space="preserve">DAZOMET SAVANT PHARM S.A. </t>
  </si>
  <si>
    <t>METFORMINA COMP 500 MG SAVANT (H-60) 57328 DAZOMET</t>
  </si>
  <si>
    <t xml:space="preserve">"DUBURINA 500 MG LABORATORIOS DUNCAN SA  </t>
  </si>
  <si>
    <t>"METFORMINA COMP 500 MG DUNCAN (H-10-1000) CERTIFICADO DE ANMAT 52602 
DUBURINA 500 MG "</t>
  </si>
  <si>
    <t>CERT. ANMAT Nº  54313  - PRESENTACION / BLISTER 
- CAJA: X 1000</t>
  </si>
  <si>
    <t xml:space="preserve">CERT 54313 MTF 500 MG      
</t>
  </si>
  <si>
    <t>CERT .</t>
  </si>
  <si>
    <t xml:space="preserve">METFORMINA 500MG COMP        
        CERTIFICADO: 54313 
</t>
  </si>
  <si>
    <t>MTF BIOTENK</t>
  </si>
  <si>
    <t xml:space="preserve">CERT 54313  CAJA X 1000 COMP </t>
  </si>
  <si>
    <t xml:space="preserve">N.C: MTF  C. ANMAT: 54313  </t>
  </si>
  <si>
    <t xml:space="preserve">CERT 54313 </t>
  </si>
  <si>
    <t>CERT 54313</t>
  </si>
  <si>
    <t>CERT. 54313  ENVASES X 1000 COMP.  BLISTER X 
10 COMP.</t>
  </si>
  <si>
    <t>cert 54.313</t>
  </si>
  <si>
    <t xml:space="preserve">N.C: DIAB DOS  C. ANMAT: 52825  </t>
  </si>
  <si>
    <t>CERT 53.816</t>
  </si>
  <si>
    <t xml:space="preserve">METFORMINA   X 500 MG S  LAFEDAR  
 PRES MIN 60   PM 53816  NO 
FRACC.  </t>
  </si>
  <si>
    <t xml:space="preserve">METFORMINA 500 MG COMP MTF BIOTENK C 54313 [1000]  
</t>
  </si>
  <si>
    <t>CERT 53816</t>
  </si>
  <si>
    <t xml:space="preserve">CERT 53816 GLUMET 500MG COMP REC     
</t>
  </si>
  <si>
    <t>LAFEDAR GLUMET</t>
  </si>
  <si>
    <t xml:space="preserve">METFORMINA  X 500 MG  COMPRIMIDO. MARCA LAFEDAR. CERT 
53816    </t>
  </si>
  <si>
    <t xml:space="preserve">METFORMINA 500MG COMP        
        CERTIFICADO: 53816 
</t>
  </si>
  <si>
    <t xml:space="preserve">N.C: GLUMET  C. ANMAT: 53816  </t>
  </si>
  <si>
    <t xml:space="preserve">METFORMINA 500 MG COMP. - CERT. 53816 - MARCA: LAFEDAR 
</t>
  </si>
  <si>
    <t>METFORMINA TAURO 500 MG COMP REC - ROSPAW</t>
  </si>
  <si>
    <t>CERT 55489 (PRESENTACIÓN CAJA X 1000)</t>
  </si>
  <si>
    <t xml:space="preserve">CERT 51396 REDUGLUC 500 MG COMP   </t>
  </si>
  <si>
    <t xml:space="preserve">CERT 39925 D.B.I. METFORMINA 500 MG COMPRIMIDO RECUBIERTO   
</t>
  </si>
  <si>
    <t xml:space="preserve">N.C : REDUGLUC  C. ANMAT: 51396  </t>
  </si>
  <si>
    <t xml:space="preserve">CERT 52459 DIABESIL 500MG COMP REC     
</t>
  </si>
  <si>
    <t xml:space="preserve">CERT 56247 MECTIN XR 500 MG COMP LIB PROL  
 </t>
  </si>
  <si>
    <t xml:space="preserve">CERT 44396 METFORMIN TEMIS 500 MG COMPRIMIDO    
</t>
  </si>
  <si>
    <t>Renglón: 235, Código: 031280004.5, Descripción: METFORMINA  Presentación:  X1000 MG  Solicitado:  COMP.</t>
  </si>
  <si>
    <t>https://ar.kairosweb.com/precio/producto-mtf-28084/</t>
  </si>
  <si>
    <t>CERT. ANMAT Nº 54313   - PRESENTACION / BLISTER 
- CAJA: X 500</t>
  </si>
  <si>
    <t xml:space="preserve">CERT 54313 MTF 1000 MG    </t>
  </si>
  <si>
    <t>METFORMINA 1000MG COMP        
       CERTIFICADO: 54313</t>
  </si>
  <si>
    <t xml:space="preserve">CERT 54313  CAJA X 500 COMP </t>
  </si>
  <si>
    <t>"MTF BIOTENK S A</t>
  </si>
  <si>
    <t>"METFORMINA COMP 1 GR BIOTENK (H-10-500) 54313 MTF "</t>
  </si>
  <si>
    <t>CERT. 54313  ENVASES X 500 COMP.  BLISTER X 
10 COMP.</t>
  </si>
  <si>
    <t>CERT 54.313</t>
  </si>
  <si>
    <t xml:space="preserve">NOMBRE COM: DIAB DOS  CERT ANMAT: 52825   
</t>
  </si>
  <si>
    <t xml:space="preserve">CERT 53816 GLUMET 1000MG COMP REC     
</t>
  </si>
  <si>
    <t>METFORMINA 1000MG COMP        
       CERTIFICADO: 53816</t>
  </si>
  <si>
    <t xml:space="preserve">METFORMINA Presentación: X1000 MG   MARCA: LAFEDAR   
PRES. MIN: por 1000  PM: 53816  No fraccionable 
</t>
  </si>
  <si>
    <t xml:space="preserve">NOMBRE COM: GLUMET  CERT ANMAT: 53816  </t>
  </si>
  <si>
    <t xml:space="preserve">METFORMINA 1000 MG COMP. - CERT. 53816 - MARCA: LAFEDAR 
</t>
  </si>
  <si>
    <t>CERT 52088</t>
  </si>
  <si>
    <t xml:space="preserve">CERT 51396 REDUGLUC 1000 MG COMP     
</t>
  </si>
  <si>
    <t xml:space="preserve">NOMBRE COM: REDUGLUC  CERT ANMAT: 51396  </t>
  </si>
  <si>
    <t xml:space="preserve">CERT 42483 D.B.I. AP FORTE 1000 MG COMP REC LIB 
PROL </t>
  </si>
  <si>
    <t xml:space="preserve">CERT 52459 DIABESIL AP 1000MG COMP LIB PROL   
 </t>
  </si>
  <si>
    <t xml:space="preserve">44396 METFORMIN TEMIS 1 G COMPRIMIDO RECUBIERTO    
  </t>
  </si>
  <si>
    <t>Renglón: 236, Código: 031130004.1, Descripción: METIL PREDNISOLONA 500MG  Presentación:  FCO.AMPOLLA  Solicitado:  UNIDAD</t>
  </si>
  <si>
    <t>https://ar.kairosweb.com/precio/producto-metilprednisolona-richet-9342/</t>
  </si>
  <si>
    <t>METILPREDNISOLONA RICHET - METILPREDNISOLONA 500 MG  PRESENTACION 1 FRASCO 
AMPOLLA por 500 MG  CERTIFICADO 46061</t>
  </si>
  <si>
    <t>CERT 28.225</t>
  </si>
  <si>
    <t xml:space="preserve">CERT 48225 CORTISOLONA 500 MG AMP     
</t>
  </si>
  <si>
    <t>CORTISOLONA 500 MG FCO AMP  - KLONAL</t>
  </si>
  <si>
    <t xml:space="preserve">CERT 48225  (PRESENTACIÓN CAJA X 25)    
  </t>
  </si>
  <si>
    <t>CERT. ANMAT Nº  48225  - PRESENTACION / BLISTER 
- CAJA: X 25</t>
  </si>
  <si>
    <t>CERT 48225</t>
  </si>
  <si>
    <t>"CORTISOLONA KLONAL S R L</t>
  </si>
  <si>
    <t>"METIL-PREDNISOLONA F/A 500 MG KLONAL (H-25-45) S-SOLV  48225  
CORTISOLONA "</t>
  </si>
  <si>
    <t xml:space="preserve">"METILPREDNISOLONA RICHET LABORATORIOS RICHET S A </t>
  </si>
  <si>
    <t>"METIL-PREDNISOLONA F/A 500 MG RICHET (H-1-15) S/SOLV  CERTIFICADO DE 
ANMAT 46061 METILPREDNISOLONA RICHET "</t>
  </si>
  <si>
    <t>KLONAL CORTISOLONA</t>
  </si>
  <si>
    <t xml:space="preserve">METIL PREDNISOLONA 500MG  FCO.AMPOLLA  UNIDAD. MARCA KLONAL. CERT 
48225    </t>
  </si>
  <si>
    <t xml:space="preserve">CERT 46061 </t>
  </si>
  <si>
    <t xml:space="preserve">METILPREDNISOLONA 500 MG FCO/AMP. LIOF.- CERT. 52900 - MARCA: IBC 
</t>
  </si>
  <si>
    <t>Renglón: 237, Código: 031160006.1, Descripción: HIDROXIPROPILMETILCELULOSA GOTAS OFTALMICAS  Presentación:  ENVASE  Solicitado:  UNIDAD</t>
  </si>
  <si>
    <t>https://ar.kairosweb.com/precio/producto-valmax-lagrimas-26197/</t>
  </si>
  <si>
    <t xml:space="preserve">NOMBRE COMERCIAL: VALMAX LAGRIMAS  CERT ANMAT: 57776   
</t>
  </si>
  <si>
    <t>CERT 52330</t>
  </si>
  <si>
    <t xml:space="preserve">LAGRIMA DORF </t>
  </si>
  <si>
    <t xml:space="preserve">CERT 52549  GTS X 10 ML </t>
  </si>
  <si>
    <t>CERT 57.863</t>
  </si>
  <si>
    <t>OFTALOOK PLUS</t>
  </si>
  <si>
    <t xml:space="preserve">Certificado: 52241   Laboratorio: DENVER FARMA S A  
 Marca comercial: OFTALOOK PLUS   Forma farmacéutica: SOLUCION 
OFTALMICA   Presentación: 1 FRASCO por 15 ML  
 Genérico: HIDROXIPROPILMETILCELULOSA 3 MG / G </t>
  </si>
  <si>
    <t xml:space="preserve">CERT52241 OFTALOOK PLUS GTS X 15 ML    
 </t>
  </si>
  <si>
    <t>OFTALOOK PLUS SOL OFT FCO X 15 ML - DENVER 
FARMA</t>
  </si>
  <si>
    <t xml:space="preserve">CERT 52241  (PRESENTACIÓN POR UNIDAD)   </t>
  </si>
  <si>
    <t xml:space="preserve">HIDROXIPROPILMETILCELULOSA (HIPROMELOSA 3 MG/ML) GOTA OFTALMICA  OFTALOOK PLUS  
 DENVER </t>
  </si>
  <si>
    <t>CERT 52241</t>
  </si>
  <si>
    <t>CERT. ANMAT Nº  52241  - PRESENTACION / BLISTER 
- CAJA: X 1</t>
  </si>
  <si>
    <t>DENVER OFTALOOK PLUS</t>
  </si>
  <si>
    <t xml:space="preserve">HIDROXIPROPILMETILCELULOSA GOTAS OFTALMICAS  ENVASE  UNIDAD. MARCA DENVER. CERT 
52241    </t>
  </si>
  <si>
    <t xml:space="preserve">NOMBRE COM: OFTALOOK PLUS  CERT ANMAT: 52241   
</t>
  </si>
  <si>
    <t xml:space="preserve">HIDROXIPROPILMETILCELULOSA X 15 ML SOL OFT. OFTALOOK PLUS DENVER C:52241 
[1]  </t>
  </si>
  <si>
    <t xml:space="preserve">CERT 52241  X 15 ML </t>
  </si>
  <si>
    <t>"OFTALOOK PLUS " "DENVER FARMA S A "</t>
  </si>
  <si>
    <t>"HIDROXIPROPILMETILCELULOSA X 15 ML GOTAS PLUS OFTALOOK  DENVER T/A 
CERTIFICADO DE ANMAT 27761 OFTALOOK PLUS "</t>
  </si>
  <si>
    <t xml:space="preserve">CERT 53520 BIO EYESS LAGRIMAS X 10 ML   
</t>
  </si>
  <si>
    <t>Renglón: 238, Código: 031101003.1, Descripción: METILDOPA 500 MG  Presentación:  COMPRIMIDO  Solicitado:  UNIDAD</t>
  </si>
  <si>
    <t>https://ar.kairosweb.com/precio/producto-aldomet-24615/</t>
  </si>
  <si>
    <t xml:space="preserve">CERT 27761 ALDOMET 500 MG COMP REC    
</t>
  </si>
  <si>
    <t>"ALDOMET  ASPEN ARGENTINA S.A.</t>
  </si>
  <si>
    <t xml:space="preserve">"METILDOPA COMP 500 MG ALDOMET ASPEN (H-30) 27761 ALDOMET " 
</t>
  </si>
  <si>
    <t xml:space="preserve">"METILDOPA FABRA LABORATORIOS FABRA S.A. </t>
  </si>
  <si>
    <t>"METILDOPA COMP 500 MG FABRA (H-10-500) CERTIFICADO DE ANMAT 43362 
METILDOPA FABRA "</t>
  </si>
  <si>
    <t>ASPEN ALDOMET</t>
  </si>
  <si>
    <t xml:space="preserve">METILDOPA 500 MG  COMPRIMIDO  UNIDAD. MARCA ASPEN. CERT 
27761    </t>
  </si>
  <si>
    <t>METILDOPA FABRA</t>
  </si>
  <si>
    <t>CERT. 43362  CAJAS X 500 UNID.</t>
  </si>
  <si>
    <t xml:space="preserve">CERT 56641 HIPERMET 500 MG COMP   </t>
  </si>
  <si>
    <t>MEGALAB</t>
  </si>
  <si>
    <t>CERT 56641</t>
  </si>
  <si>
    <t>ALDOMET ASPEN</t>
  </si>
  <si>
    <t xml:space="preserve">METILDOPA 500 MG COMPR ALDOMET ASPEN C 27761 [30]  
</t>
  </si>
  <si>
    <t>Renglón: 239, Código: 031214002.1, Descripción: METILFENIDATO  Presentación:  X 10 MG  Solicitado:  COMPRIMIDO</t>
  </si>
  <si>
    <t>https://ar.kairosweb.com/precio/producto-rubifen-10-30587/</t>
  </si>
  <si>
    <t xml:space="preserve">CERT 45991 RUBIFEN 10 MG COMP     
</t>
  </si>
  <si>
    <t xml:space="preserve">NOMBRE COMERCIAL: RITALINA  CERT ANMAT: 18397  </t>
  </si>
  <si>
    <t xml:space="preserve">METILFENIDATO 10 MG COMP.RUBIFEN (BAGO) C: 45.991 [30]   
</t>
  </si>
  <si>
    <t xml:space="preserve">RITALINA 10 MG NOVARTIS </t>
  </si>
  <si>
    <t xml:space="preserve">CERT 18397 PRESENTACION CAJA X 30 COMP </t>
  </si>
  <si>
    <t>"RITALINA " "NOVARTIS ARGENTINA S A "</t>
  </si>
  <si>
    <t>"METILFENIDATO 10 MG COMP RITALINA NOVARTIS /PSIC C/VALE CERTIFICADO DE 
ANMAT 13916 RITALINA "</t>
  </si>
  <si>
    <t>"RUBIFEN 10  LABORATORIOS BAGO S A</t>
  </si>
  <si>
    <t>"METILFENIDATO 10 MG COMP RUBIFEN BAGO /PSIC VALE  (USO 
INST) (UXC-180) CERTIFICADO DE ANMAT 45991 RUBIFEN 10 "</t>
  </si>
  <si>
    <t xml:space="preserve">CERT 18397 RITALINA 10 MG </t>
  </si>
  <si>
    <t>Renglón: 240, Código: 031132002.1, Descripción: METIMAZOL  Presentación:  X 5 MG  Solicitado:  COMPRIMIDO</t>
  </si>
  <si>
    <t xml:space="preserve">CERT 13916 DANANTIZOL 5MG COMP  </t>
  </si>
  <si>
    <t xml:space="preserve">DANANTIZOL 5 MG COMP GADOR </t>
  </si>
  <si>
    <t xml:space="preserve">CERT 13916   CAJA X 100 </t>
  </si>
  <si>
    <t>CERT 13916</t>
  </si>
  <si>
    <t>DANANTIZOL "GADOR S A "</t>
  </si>
  <si>
    <t>METIMAZOL 5 MG COMP DANANTIZOL GADOR CERTIFICADO DE ANMAT 13916 
DANANTIZOL</t>
  </si>
  <si>
    <t>DANANTIZOL</t>
  </si>
  <si>
    <t xml:space="preserve">METIMAZOL  5 MG. COMP. DANANTIZOL (GADOR) C:13.916 [100]  
</t>
  </si>
  <si>
    <t>Renglón: 241, Código: 031132002.2, Descripción: METIMAZOL  Presentación:  X 20 MG  Solicitado:  COMPRIMIDO</t>
  </si>
  <si>
    <t>https://ar.kairosweb.com/precio/producto-danantizol-1148/</t>
  </si>
  <si>
    <t xml:space="preserve">CERT 13916 DANANTIZOL 20MG COMP    </t>
  </si>
  <si>
    <t xml:space="preserve">DANANTIZOL GADOR </t>
  </si>
  <si>
    <t>CERT 13916  CAJA X 30</t>
  </si>
  <si>
    <t>"DANANTIZOL 20 " "GADOR S A "</t>
  </si>
  <si>
    <t>"METIMAZOL 20 MG COMP DANANTIZOL GADOR CERTIFICADO DE ANMAT 50043 
DANANTIZOL 20 "</t>
  </si>
  <si>
    <t xml:space="preserve">METIMAZOL 20 MG. COMP. DANANTIZOL (GADOR) C:13.916 [30]   
</t>
  </si>
  <si>
    <t>Renglón: 242, Código: 031110003.2, Descripción: METOCLOPRAMIDA 5% GOTAS  Presentación:  FRASCO  Solicitado:  UNIDAD</t>
  </si>
  <si>
    <t>https://ar.kairosweb.com/precio/producto-metoc-27589/</t>
  </si>
  <si>
    <t xml:space="preserve">"METOC LABORATORIOS VALMAX SOCIEDAD ANONIMA </t>
  </si>
  <si>
    <t>"METOCLOPRAMIDA GOTAS 0.5% X 20 ML VALMAX (H-1-100)  50043 
 METOC "</t>
  </si>
  <si>
    <t>"PRIMPERIL LAFEDAR SOCIEDAD ANONIMA</t>
  </si>
  <si>
    <t>"METOCLOPRAMIDA GOTAS 0.5% X 20 ML LAFEDAR (H-1-100)  CERTIFICADO 
DE ANMAT 33088 PRIMPERIL "</t>
  </si>
  <si>
    <t xml:space="preserve">NOMBRE COMERCIAL: METOC  CERT ANMAT: 50043  </t>
  </si>
  <si>
    <t>METOCLOPRAMIDA 0,5% 20 ML. GOTAS - CERT.  50043 - 
MARCA: VALMAX</t>
  </si>
  <si>
    <t xml:space="preserve">CERT. 50043  ENVASES X 100 GOTAS AL 0,5% X 
20 ML. </t>
  </si>
  <si>
    <t xml:space="preserve">METOCLOPRAMIDA GOTAS ADULTO (0,5%) X 20 ML VALMAX C: 50043 
[100]  </t>
  </si>
  <si>
    <t>CERT 37.766</t>
  </si>
  <si>
    <t xml:space="preserve">CERT 37766 NOVOMIT SOL ORAL X 20 ML   
</t>
  </si>
  <si>
    <t>NOVOMIT 0,5% - KLONAL</t>
  </si>
  <si>
    <t xml:space="preserve">CERT 37766 - SOL ORAL FCO X 20 ML - 
(PRESENTACIÓN POR UNIDAD)  </t>
  </si>
  <si>
    <t>CERT. ANMAT Nº  37766  - PRESENTACION / BLISTER 
- CAJA: X 1</t>
  </si>
  <si>
    <t>CERT 37766</t>
  </si>
  <si>
    <t>METOCLOPRAMIDA 0,5% GOTAS X 20 ML (NOVOMIT)    
CERTIFICADO: 37766</t>
  </si>
  <si>
    <t xml:space="preserve">METOCLOPRAMIDA 5% GOTAS  FRASCO  UNIDAD. MARCA KLONAL. CERT 
37766    </t>
  </si>
  <si>
    <t xml:space="preserve">NOMBRE COM: TRIMPOL  CERT ANMAT: 45610  </t>
  </si>
  <si>
    <t>CERT 33.088</t>
  </si>
  <si>
    <t xml:space="preserve">242 METOCLOPRAMIDA 5% GOTAS Presentación: FRASCO Solicitado: MARCA LAFEDAR PRESENTACION 
MINIMA 20 ML PM  33088 NO FRACC.   
</t>
  </si>
  <si>
    <t>CERT 33088</t>
  </si>
  <si>
    <t xml:space="preserve">CERT 33088 PRIMPERIL 0,5% FCO GOTERO X 20ML   
 </t>
  </si>
  <si>
    <t>PRIMPERIL LAFEDAR</t>
  </si>
  <si>
    <t xml:space="preserve">CERT 33088  FCO X 20 ML </t>
  </si>
  <si>
    <t xml:space="preserve">METOCLOPRAMIDA 0,5% GOTAS X 20 ML (PRIMPERIL)    
        CERTIFICADO: 33088 
     </t>
  </si>
  <si>
    <t xml:space="preserve">NOMBRE COMERCIAL: PRIMPERIL  CERT ANMAT: 33088  </t>
  </si>
  <si>
    <t xml:space="preserve">CERT 41888 RILAQUIN GOTAS ADULTOS    </t>
  </si>
  <si>
    <t xml:space="preserve">NOMBRE COM: RILAQUIN GOTAS ADULTOS  CERT ANMAT: 41888  
</t>
  </si>
  <si>
    <t xml:space="preserve">43184 METOCLOPRAMIDA 5% VANNIER GTS      
</t>
  </si>
  <si>
    <t>CERT ANMAT N. 43184 - GOTAS X 20 ML</t>
  </si>
  <si>
    <t xml:space="preserve">NOMBRE COM:  METOCLOPRAMIDA VANNIER  CERT ANMAT: 43184  
</t>
  </si>
  <si>
    <t>METOCLOPRAMIDA VANNIER GTS. 5%</t>
  </si>
  <si>
    <t>N° Certificado: 43184   Laboratorio: LABORATORIO VANNIER S.A.  
 Nombre Comercial: METOCLOPRAMIDA VANNIER   Forma Farmacéutica: GOTAS 
  Presentación: 100 FRASCO por 20 ML   
Genérico: METOCLOPRAMIDA CLORHIDRATO ANHIDRO 500 MG / 100 ML</t>
  </si>
  <si>
    <t>METOCLOPRAMIDA VANNIER 5 % - VANNIER</t>
  </si>
  <si>
    <t xml:space="preserve">CERT 43184 -  GOTAS FCO X 20 ML - 
(PRESENTACIÓN POR UNIDAD)   </t>
  </si>
  <si>
    <t xml:space="preserve">CERT 43187   X 20 ML </t>
  </si>
  <si>
    <t>CERT 41261</t>
  </si>
  <si>
    <t xml:space="preserve">CERT 32945 RELIVERAN 0,5% FCO X 20ML    
</t>
  </si>
  <si>
    <t>Renglón: 243, Código: 031110003.3, Descripción: METOCLOPRAMIDA 10 MG  Presentación:  AMPOLLA  Solicitado:  UNIDAD</t>
  </si>
  <si>
    <t>https://ar.kairosweb.com/precio/producto-primavera-n-11188/</t>
  </si>
  <si>
    <t>PRIMAVERAN FABRA</t>
  </si>
  <si>
    <t>CERT.  41314  CAJAS X 100 UNID</t>
  </si>
  <si>
    <t xml:space="preserve">CERT 37766 NOVOMIT AMP X 2 ML    
</t>
  </si>
  <si>
    <t>NOVOMIT 10 MG AMP X 2 ML - KLONAL</t>
  </si>
  <si>
    <t xml:space="preserve">CERT 37766 (PRESENTACIÓN CAJA X 100)  </t>
  </si>
  <si>
    <t xml:space="preserve">Metoclopramida 10mg Ampolla x 2ml  PEDIR POR CAJA CERRADA 
- NO FRACCIONAMOS  Estéril, Apirogeno, Marca Norgreen  - 
Env. Convencional  Aprobado por el M.S. ANMAT - Certificado 
N° 51100  Presentación: Caja x 100 Ampollas   
</t>
  </si>
  <si>
    <t>"METOCLOPRAMIDA LAVIMAR  LAVIMAR S A</t>
  </si>
  <si>
    <t>"METOCLOPRAMIDA AMP 10 MG X 2 ML LAVIMAR (H-1-100) 41559 
METOCLOPRAMIDA LAVIMAR "</t>
  </si>
  <si>
    <t>"METOCLOPRAMIDA DRAWER  DRAWER S.A.</t>
  </si>
  <si>
    <t>"METOCLOPRAMIDA AMP 10 MG X 2 ML DRAWER (H-1-100)  
CERTIFICADO DE ANMAT 52014 METOCLOPRAMIDA DRAWER "</t>
  </si>
  <si>
    <t xml:space="preserve">NOMBRE COM: METOCLOPRAMIDA LAVIMAR  CERT ANMAT: 41559   
</t>
  </si>
  <si>
    <t>CERT. ANMAT Nº  37766  - PRESENTACION / BLISTER 
- CAJA: X 100</t>
  </si>
  <si>
    <t>METOCLOPRAMIDA 10 MG  AMPOLLA    LAVIMAR  
 PRES. MIN: 100   PM 41559   
 No fraccionable</t>
  </si>
  <si>
    <t>METOCLOPRAMIDA 10MG AMP X 2 ML     
  CRTIFICADO: 37766</t>
  </si>
  <si>
    <t>KLONAL NOVOMIT</t>
  </si>
  <si>
    <t xml:space="preserve">METOCLOPRAMIDA 10 MG  AMPOLLA  UNIDAD. MARCA KLONAL. CERT 
37766    </t>
  </si>
  <si>
    <t>METOCLOPRAMIDA LARJAN 10 MG AMP - VEINFAR</t>
  </si>
  <si>
    <t xml:space="preserve">CERT 39489  (PRESENTACIÓN CAJA X 100)    
</t>
  </si>
  <si>
    <t>CERT 52014</t>
  </si>
  <si>
    <t>METOCLOPRAMIDA 10MG AMP X 2 ML     
  CERTIFICADO: 52014</t>
  </si>
  <si>
    <t xml:space="preserve">CERT 39489 METOCLOPRAMIDA LARJAN  10MG AMP    
</t>
  </si>
  <si>
    <t xml:space="preserve">CERT 52014 METOCLOPRAMIDA DRAWER 10MG FCO X 2ML   
 </t>
  </si>
  <si>
    <t>METOCLOPRAMIDA 10MG AMP X 2 ML     
  CERTIFICADO: 40349</t>
  </si>
  <si>
    <t>CERT 41559</t>
  </si>
  <si>
    <t xml:space="preserve">NOMBRE COM: METOCLOPRAMIDA BIOL  CERT ANMAT: 40349   
</t>
  </si>
  <si>
    <t xml:space="preserve">NOMBRE COMERCIAL: TRIMPOL  CERT ANMAT: 45610  </t>
  </si>
  <si>
    <t xml:space="preserve">CERT 40349 METOCLOPRAMIDA BIOL 10 MG / 2 ML AMPOLLA 
 </t>
  </si>
  <si>
    <t>METOCLOPRAMIDA 10 MG 2 ML AMP. - CERT. 40349 - 
MARCA: BIOL</t>
  </si>
  <si>
    <t>CERT 45610</t>
  </si>
  <si>
    <t xml:space="preserve">NOMBRE COM: METOCLOPRAMIDA UNC  CERT ANMAT: 54541   
</t>
  </si>
  <si>
    <t>CERT. 40349  ENVASES X 100 AMP. X 10 MG 
X 2 ML.</t>
  </si>
  <si>
    <t xml:space="preserve">CERT 56962 METOCLOPRAMIDA GOBBI 10MG  AMPOLLA X 5ML  
  </t>
  </si>
  <si>
    <t>Renglón: 244, Código: 031077004.1, Descripción: METRONIDAZOL 500MG  Presentación:  COMPRIMIDO</t>
  </si>
  <si>
    <t>https://ar.kairosweb.com/precio/producto-metronidazol-vannier-6080/</t>
  </si>
  <si>
    <t xml:space="preserve">CERT 40601 METRONIDAZOL VANNIER 500 MG     
</t>
  </si>
  <si>
    <t xml:space="preserve">METRONIDAZOL VANNIER </t>
  </si>
  <si>
    <t xml:space="preserve">CERT 40601-  CAJA X 500 COMP </t>
  </si>
  <si>
    <t>CERT 45.251</t>
  </si>
  <si>
    <t xml:space="preserve">CERT 45251 ETRONIL 500 MG COMP     
</t>
  </si>
  <si>
    <t>CERT ANMAT N. 40601 - CJA X 500 COMPR</t>
  </si>
  <si>
    <t>METRONIDAZOL VANNIER 500, comp.</t>
  </si>
  <si>
    <t>N° Certificado: 40601   Laboratorio: LABORATORIO VANNIER S.A.  
  Nombre Comercial: METRONIDAZOL VANNIER   Forma Farmacéutica: 
COMPRIMIDO   Presentación: BLISTER por 500 UNIDADES   
Genérico: METRONIDAZOL 500 MG</t>
  </si>
  <si>
    <t>ETRONIL 500 MG COMP - KLONAL</t>
  </si>
  <si>
    <t xml:space="preserve">CERT 45251 (PRESENTACIÓN CAJA X 1000)  </t>
  </si>
  <si>
    <t>METRONIDAZOL VANNIER 500 MG COMP - VANNIER</t>
  </si>
  <si>
    <t xml:space="preserve">CERT 40601  (PRESENTACIÓN CAJA X 500)    
</t>
  </si>
  <si>
    <t>CERT. ANMAT Nº  45251  - PRESENTACION / BLISTER 
- CAJA: X 1000</t>
  </si>
  <si>
    <t>CERT 45251</t>
  </si>
  <si>
    <t>CERT 40601</t>
  </si>
  <si>
    <t>METRONIDAZOL 500MG COMP        
      CERTIFICADO: 45251</t>
  </si>
  <si>
    <t>KLONAL ETRONIL</t>
  </si>
  <si>
    <t xml:space="preserve">METRONIDAZOL 500MG  COMPRIMIDO. MARCA KLONAL. CERT 45251   
 </t>
  </si>
  <si>
    <t xml:space="preserve">NOMBRE COMERCIAL:  METRONIDAZOL VANNIER  CERT ANMAT: 40601  
</t>
  </si>
  <si>
    <t>CERT. 40601  ENVASES X 500 COMP.   BLISTER 
X 10 COMP.</t>
  </si>
  <si>
    <t xml:space="preserve">METRONIDAZOL 500 MG COMP. - CERT. 40601 - MARCA: VANNIER 
</t>
  </si>
  <si>
    <t xml:space="preserve">"METRONIDAZOL DENVER FARMA DENVER FARMA S A </t>
  </si>
  <si>
    <t>"METRONIDAZOL COMP ORAL 500 MG DENVER ( H-10-1000)  45434 
 METRONIDAZOL DENVER FARMA "</t>
  </si>
  <si>
    <t>"METRONIDAZOL VANNIER LABORATORIO VANNIER S.A.  "</t>
  </si>
  <si>
    <t>"METRONIDAZOL COMP ORAL 500 MG VANNIER (H-10-500) CERTIFICADO DE ANMAT 
40601 METRONIDAZOL VANNIER "</t>
  </si>
  <si>
    <t xml:space="preserve">METRONIDAZOL 500 MG COMP. DENVER C: 45434 [1000]   
</t>
  </si>
  <si>
    <t>CERT 45.434</t>
  </si>
  <si>
    <t>METRONIDAZOL DENVER FARMA</t>
  </si>
  <si>
    <t xml:space="preserve">Certificado: 45434   Laboratorio: DENVER FARMA S A  
 Marca comercial: METRONIDAZOL DENVER FARMA   Forma farmacéutica: 
COMPRIMIDO   Presentación: BLISTER por 1000 UNIDADES   
Genérico: METRONIDAZOL 500 MG </t>
  </si>
  <si>
    <t xml:space="preserve">CERT 45434 METRONIDAZOL DENVER FARMA  X 500 MG COMP 
    </t>
  </si>
  <si>
    <t xml:space="preserve">METRONIDAZOL 500MG ADMINISTRACIÓN ORAL  DENVER </t>
  </si>
  <si>
    <t>METRONIDAZOL DENVER FARMA 500 MG COMP - DENVER FARMA</t>
  </si>
  <si>
    <t xml:space="preserve">CERT 45434 (PRESENTACIÓN CAJA X 1000)  </t>
  </si>
  <si>
    <t xml:space="preserve">NOMBRE COMERCIAL: METRONIDAZOL DENVER FARMA  CERT ANMAT: 45434  
</t>
  </si>
  <si>
    <t xml:space="preserve">CERT 25849 FLAGYL 500 MG COMP   </t>
  </si>
  <si>
    <t xml:space="preserve">NOMBRE COM: GINKAN 500  CERT ANMAT: 47356   
</t>
  </si>
  <si>
    <t>NOMBRE COM: METRONIDAZOL BIOL  CERT ANMAT: 38944</t>
  </si>
  <si>
    <t>Renglón: 245, Código: 031077004.4, Descripción: METRONIDAZOL 500MG  Presentación:  FCO. AMPOLLA</t>
  </si>
  <si>
    <t>https://ar.kairosweb.com/precio/producto-metronidazol-norgreen-11754/</t>
  </si>
  <si>
    <t xml:space="preserve">Metronidazol 500mg Sachet Semirrigido Sistema Cerrado con dos sitios de 
inserción x 100ml   PEDIR POR CAJA CERRADA - 
NO FRACCIONAMOS  Estéril, Apirogeno, Marca Norgreen  - Env. 
Convencional  Aprobado por el M.S. ANMAT - Certificado N° 
48230  Presentación: Caja x 50 Sachet  </t>
  </si>
  <si>
    <t>UPL</t>
  </si>
  <si>
    <t>CERT 59.054</t>
  </si>
  <si>
    <t xml:space="preserve">CERT 58025 METRONIDAZOL UGAL BOLSA X 100 ML </t>
  </si>
  <si>
    <t>METRONIDAZOL UGAL 500 MG SACHET X 100 ML  - 
UGAL</t>
  </si>
  <si>
    <t xml:space="preserve">CERT 58025 (PRESENTACIÓN CAJA X 50)  </t>
  </si>
  <si>
    <t xml:space="preserve">CERT 59127 METRONIDAZOL JAYOR X 100 ML    
</t>
  </si>
  <si>
    <t>CERT ANMAT N. 59523 - ENVASE FLEXIBLE -AUTOCOLAPSABLE - DOBLE 
PUERTO INSERCION INDEPENDIENTE - SISTEMA CERRADO - CJA X 50 
UNID</t>
  </si>
  <si>
    <t xml:space="preserve">NOMBRE COM: METRONIDAZOL UPL  CERT ANMAT: 59054   
</t>
  </si>
  <si>
    <t xml:space="preserve">NOMBRE COM: MYPRODONE  CERT ANMAT: 56716  </t>
  </si>
  <si>
    <t xml:space="preserve">"METRONIDAZOL UPL ULTRA PHARMA S.A. </t>
  </si>
  <si>
    <t>"METRONIDAZOL SACHET ULTRA PHARMA (H-1-60) 59054  METRONIDAZOL UPL</t>
  </si>
  <si>
    <t xml:space="preserve">"METRONIDAZOL 500 RIVERO  P.L. RIVERO Y COMPAÑIA SOCIEDAD ANONIMA 
</t>
  </si>
  <si>
    <t>"METRONIDAZOL SACHET RIVERO (283EH) (H-1-48) CERTIFICADO DE ANMAT 39113 METRONIDAZOL 
500 RIVERO "</t>
  </si>
  <si>
    <t xml:space="preserve">METRONIDAZOL 500MG SACHET X 100 ML     
        CERTIFICADO: 58025 
</t>
  </si>
  <si>
    <t xml:space="preserve">NOMBRE COM: METRONIDAZOL 500 RIVERO  CERT ANMAT: 39113  
</t>
  </si>
  <si>
    <t>Renglón: 246, Código: 031077004.5, Descripción: METRONIDAZOL O TINIDAZOL ASOCIADO 500MG  Presentacion:  OVULO</t>
  </si>
  <si>
    <t>METANIS - BIOL</t>
  </si>
  <si>
    <t>METRONIDAZOL+NISTATINA OVULO VAGINAL (METANIS)       
    CERTIFICADO: 53961</t>
  </si>
  <si>
    <t xml:space="preserve">CERT 53961 METANIS OVULO    </t>
  </si>
  <si>
    <t xml:space="preserve">CERT 51684 OVUMIX OVULOS     </t>
  </si>
  <si>
    <t>COLPOFILIN</t>
  </si>
  <si>
    <t xml:space="preserve">METRONIDAZOL 500 MG OVULO COLPOFILIN (LAZAR) C:47969 [10]   
</t>
  </si>
  <si>
    <t>METRONIDAZOL 500 MG OVULO. - CERT.38944. - MARCA: BIOL</t>
  </si>
  <si>
    <t xml:space="preserve">NOMBRE COM: OVUMIX  CERT ANMAT: 51684  </t>
  </si>
  <si>
    <t xml:space="preserve">NOMBRE COM: GINKAN BALIARDA  CERT ANMAT: 45815   
</t>
  </si>
  <si>
    <t>VAGILEN - BIOL</t>
  </si>
  <si>
    <t>METRONID+NIST.+NEOM.+DEXA+LIDO OV.(VAGILEN)         
     CERTIFICADO: 53728</t>
  </si>
  <si>
    <t>BIOL (VAGILEN)</t>
  </si>
  <si>
    <t>NOMBRE COM: VAGILEN  CERT ANMAT: 53728  Metronidazol + 
Nistatina + Neomicina + Dexametasona + Lidocaína</t>
  </si>
  <si>
    <t xml:space="preserve">SEPTIGYN OVULOS </t>
  </si>
  <si>
    <t xml:space="preserve">CERT 51611  CAJA X 12 OVULOS </t>
  </si>
  <si>
    <t>FANGAN PLUS  LAZAR</t>
  </si>
  <si>
    <t>METRO+NEOM+ASOC OVULOS FANGAN PLUS LAZAR     CEFRT 
 54455</t>
  </si>
  <si>
    <t xml:space="preserve">CERT 53728 VAGILEN OVULO   </t>
  </si>
  <si>
    <t>NOMBRE COM: MAILEN  CERT ANMAT: 50904</t>
  </si>
  <si>
    <t xml:space="preserve">CERT 57500 MACRIL OVULOS     </t>
  </si>
  <si>
    <t>CERT 26264</t>
  </si>
  <si>
    <t>CERT 57500</t>
  </si>
  <si>
    <t>Renglón: 247, Código: 031078012.1, Descripción: MICONAZOL  Presentación:  X 30 GR CREMA  Solicitado:  ENVASE</t>
  </si>
  <si>
    <t>https://ar.kairosweb.com/precio/producto-micotral-8586/</t>
  </si>
  <si>
    <t xml:space="preserve">CERT 44423 MICOTRAL 2% CREMA X 30GR    
</t>
  </si>
  <si>
    <t xml:space="preserve">MICOTRAL CREMA LAFEDAR </t>
  </si>
  <si>
    <t xml:space="preserve">CERT 44423  CREMA X 30 GR </t>
  </si>
  <si>
    <t>MICOTRAL 2% -  AUSTRAL</t>
  </si>
  <si>
    <t>CERT 44423 -  CREMA POMO X 30 G - 
(PRESENTACIÓN POR UNIDAD)</t>
  </si>
  <si>
    <t xml:space="preserve">CERT 34996 DERALBINE CREMA X 40GR     
</t>
  </si>
  <si>
    <t xml:space="preserve">CERT 34996  </t>
  </si>
  <si>
    <t>CERT 34996- DERALBINE</t>
  </si>
  <si>
    <t>Renglón: 248, Código: 031211001.1, Descripción: MIDAZOLAM 15 MG/3ML  Presentación:  AMPOLLA  Solicitado:  UNIDAD</t>
  </si>
  <si>
    <t>https://ar.kairosweb.com/precio/producto-midazolam-celtyc-30558/</t>
  </si>
  <si>
    <t xml:space="preserve">248 MIDAZOLAM 15 MG/3ML Presentación: AMPOLLA  MARCA CELTYC PRESENTACION 
MINIMA 100 PM  59758 NO FRACC. </t>
  </si>
  <si>
    <t>MIDAZOLAM 15 MG 3 ML AMP.- CERT. 57756 - MARCA: 
IBC</t>
  </si>
  <si>
    <t xml:space="preserve">"MIDAZOLAM NORGREEN NORGREEN S.A. </t>
  </si>
  <si>
    <t xml:space="preserve">"MIDAZOLAM AMP 5 MG/ML X 3 ML NORGREEN/PSIC (H-1-100) 52461 
MIDAZOLAM NORGREEN  </t>
  </si>
  <si>
    <t xml:space="preserve">"MIDAZOLAM CELTYC LABORATORIO CELTYC S.A. </t>
  </si>
  <si>
    <t>"MIDAZOLAM AMP 5 MG/ML X 3 ML CELTYC/PSIC (H-1-100) CERTIFICADO 
DE ANMAT 59758 MIDAZOLAM CELTYC "</t>
  </si>
  <si>
    <t xml:space="preserve">CERT 59758 MIDAZOLAM CELTYC 15MG AMP X 3ML </t>
  </si>
  <si>
    <t xml:space="preserve">NOMBRE COM: MIDAZOLAM CELTYC  CERT ANMAT: 59758   
</t>
  </si>
  <si>
    <t>CERT 59758</t>
  </si>
  <si>
    <t xml:space="preserve">MIDAZOLAM CELTYC </t>
  </si>
  <si>
    <t xml:space="preserve">CERT 59758  CAJA X 100 AMP </t>
  </si>
  <si>
    <t>CERT 54991</t>
  </si>
  <si>
    <t>MIDAZOLAM 15MG AMP X 3 ML     
       CERTIFICADO: 59758</t>
  </si>
  <si>
    <t xml:space="preserve">CERT 44972 MIDAZOLAM GRAY 15MG AMP X 3ML - VTO 
02/26   </t>
  </si>
  <si>
    <t xml:space="preserve">CERT 54991 MIDAZOLAM DRAWER 15MG AMP X 3ML   
</t>
  </si>
  <si>
    <t xml:space="preserve">MIDAZOLAM 15 MG/3ML  AMPOLLA  UNIDAD. MARCA CELTYC. CERT 
59758    </t>
  </si>
  <si>
    <t xml:space="preserve">Midazolam 15mg Ampolla x 3ml  PEDIR POR CAJA CERRADA 
- NO FRACCIONAMOS  Estéril, Apirogeno, Marca Norgreen  - 
Env. Convencional  Aprobado por el M.S. ANMAT - Certificado 
N° 52461  Presentación: Caja x 100 Ampollas   
</t>
  </si>
  <si>
    <t>CERT  54991</t>
  </si>
  <si>
    <t xml:space="preserve">MIDAZOLAM 15 MG X 3 ML AMP. GOBBI CERT: 48429 
[50]  </t>
  </si>
  <si>
    <t xml:space="preserve">MIDAZOLAM RICHET - MIDAZOLAM 15 MG / 3 ML  
 PRESENTACION 100 AMPOLLA por 3 ML  CERTIFICADO 46957 
 </t>
  </si>
  <si>
    <t xml:space="preserve">CERT 48429 GOBBIZOLAM  15MG AMP X 3ML   
</t>
  </si>
  <si>
    <t xml:space="preserve">CERT 47228 MIDAZOLAM REM 15MG AMP CHOBET    
</t>
  </si>
  <si>
    <t xml:space="preserve">NOMBRE COM: REM CHOBET  CERT ANMAT: 47228   
</t>
  </si>
  <si>
    <t>CERT 47228</t>
  </si>
  <si>
    <t>Renglón: 249, Código: 031133026.1, Descripción: MIFEPRISTONA 200 MG  Presentación:  COMPRIMIDO  Solicitado:  UNIDAD</t>
  </si>
  <si>
    <t xml:space="preserve">CERT 59587 MIFEP 200 MG COMP   </t>
  </si>
  <si>
    <t>MIFEP 200 MG COMP - DOMINGUEZ</t>
  </si>
  <si>
    <t xml:space="preserve">CERT 59587 (PRESENTACIÓN POR UNIDAD)   </t>
  </si>
  <si>
    <t>MIFEP - DOMINGUEZ</t>
  </si>
  <si>
    <t>MIFEPRISTONA 200MG COMP  CERTIFICADO: 59587</t>
  </si>
  <si>
    <t xml:space="preserve">MIFEP </t>
  </si>
  <si>
    <t xml:space="preserve">CERT 59587  PRESENTACION CAJA X 15 </t>
  </si>
  <si>
    <t>DOMINGUEZ MIFEP</t>
  </si>
  <si>
    <t xml:space="preserve">MIFEPRISTONA 200 MG  COMPRIMIDO  UNIDAD. MARCA DOMINGUEZ. CERT 
59587    </t>
  </si>
  <si>
    <t>CERT 57587</t>
  </si>
  <si>
    <t>MIFEP "LABORATORIO DOMINGUEZ S A "</t>
  </si>
  <si>
    <t>MIFEPRISTONA 200 MG COMP /TRAZ DOMINGUEZ T/A CERTIFICADO DE ANMAT 
54069 MIFEP</t>
  </si>
  <si>
    <t>Renglón: 250, Código: 031100021.1, Descripción: MILRINONA  Presentación:  1 MG/ML  Solicitado:  FRASCO AMPOLL</t>
  </si>
  <si>
    <t>https://ar.kairosweb.com/precio/producto-milrinona-richet-22371/</t>
  </si>
  <si>
    <t>CERT 55.704</t>
  </si>
  <si>
    <t xml:space="preserve">"MILRICOR LAFEDAR SOCIEDAD ANONIMA </t>
  </si>
  <si>
    <t xml:space="preserve">"MILRINONA 10 MG X 10 ML X 1 F/A LAFEDAR 
(H-25) 54069 MILRICOR  </t>
  </si>
  <si>
    <t xml:space="preserve">"MILRINONA RICHET   LABORATORIOS RICHET S A </t>
  </si>
  <si>
    <t xml:space="preserve">"MILRINONA 10 MG X 10 ML X 1 F/A RICHET 
(H-25)   CERTIFICADO DE ANMAT 55704 MILRINONA RICHET " 
</t>
  </si>
  <si>
    <t>CERT 55704 MILRINONA RICHET FCO AMP X 10 ML  
RICHET</t>
  </si>
  <si>
    <t>CERT 54.069</t>
  </si>
  <si>
    <t>CERT 55704</t>
  </si>
  <si>
    <t xml:space="preserve">NOMBRE COM: MILRICOR  CERT ANMAT: 54069  </t>
  </si>
  <si>
    <t xml:space="preserve">MILRINONA  1 MG/ML  FRASCO AMPOLLA. MARCA RICHET. CERT 
55704    </t>
  </si>
  <si>
    <t>CERT 54069</t>
  </si>
  <si>
    <t>CERT 54069 MILRICOR 1MG/ML FCO AMP LAFEDAR</t>
  </si>
  <si>
    <t>MILRICOR LAFEDAR</t>
  </si>
  <si>
    <t>CERT 54069  CAJA X 25</t>
  </si>
  <si>
    <t>MILRINONA 10MG FA X 10 ML     
       CERTIFICADO: 54069</t>
  </si>
  <si>
    <t xml:space="preserve">MARCA RICHET CERTF. ANMAT 55704  </t>
  </si>
  <si>
    <t>MILRINONA RICHET - MILRINONA 1 MG / ML  PRESENTACION 
MILRINONA 1 MG / ML  CERTIFICADO 55704</t>
  </si>
  <si>
    <t xml:space="preserve">NOMBRE COM: MILRINONA RICHET  CERT ANMAT: 55704   
</t>
  </si>
  <si>
    <t>MILRINONA 1MG/1ML FCO/AMP. 10 ML .- CERT. 54069 - MARCA: 
LAFEDAR</t>
  </si>
  <si>
    <t xml:space="preserve">MILRINONA 1MG/ML F.A. MILRICOR LAFEDAR C 54069 [25]   
</t>
  </si>
  <si>
    <t>Renglón: 251, Código: 031077005.1, Descripción: MINOCICLINA  Presentación:  X 100 MG  Solicitado:  CAPSULA</t>
  </si>
  <si>
    <t>https://ar.kairosweb.com/precio/producto-drenix-100-21416/</t>
  </si>
  <si>
    <t>CERT 52732- DRENIX</t>
  </si>
  <si>
    <t>CERT 52732  CAPSULA</t>
  </si>
  <si>
    <t xml:space="preserve">LIMAFIL AP  CASASCO </t>
  </si>
  <si>
    <t>CERT 57982  PRESENTACION CAJA X 30</t>
  </si>
  <si>
    <t>CERT 47.842</t>
  </si>
  <si>
    <t xml:space="preserve">47842 MINOCICLINA RICHET 100 MG COMP RICHET    
</t>
  </si>
  <si>
    <t>CERT 47842</t>
  </si>
  <si>
    <t xml:space="preserve">MINOCICLINA  X 100 MG  CAPSULA. MARCA RICHET. CERT 
47842    </t>
  </si>
  <si>
    <t xml:space="preserve">MINOCICLINA 100 MG CAP. - CERT. 47842 - MARCA: RICHET 
</t>
  </si>
  <si>
    <t xml:space="preserve">"MINOCICLINA RICHET LABORATORIOS RICHET S A </t>
  </si>
  <si>
    <t xml:space="preserve">"MINOCICLINA COMP 100 MG RICHET (H-10-200) 47842 MINOCICLINA RICHET " 
</t>
  </si>
  <si>
    <t xml:space="preserve">"LIMAFIL AP LABORATORIOS CASASCO S A I C </t>
  </si>
  <si>
    <t>"MINOCICLINA 100 MG COMP LIMAFIL AP CASASCO CERTIFICADO DE ANMAT 
57982 LIMAFIL AP "</t>
  </si>
  <si>
    <t>MARCA RICHET CERTF. ANMAT 47842</t>
  </si>
  <si>
    <t xml:space="preserve">CERT 47842 </t>
  </si>
  <si>
    <t>LIMAFIL AP</t>
  </si>
  <si>
    <t xml:space="preserve">MINOCICLINA 100 MG CAPS LIB PROLONGADA LIMAFIL AP CASASCO C 
57982 [30]  </t>
  </si>
  <si>
    <t xml:space="preserve">CERT 44426 ACNECLIN AP 100 MG CAPS LIB PROL SIEGFRIED 
  </t>
  </si>
  <si>
    <t xml:space="preserve">MEGALABS </t>
  </si>
  <si>
    <t>CERT 53188 SEBOCLEAR 100 MG COMP REC MEGALABS</t>
  </si>
  <si>
    <t xml:space="preserve">ANDROMACO </t>
  </si>
  <si>
    <t xml:space="preserve">52732 DRENIX 100 MG COMP ANDROMACO   </t>
  </si>
  <si>
    <t>Renglón: 252, Código: 031170003.3, Descripción: MISOPROSTOL 200 MCG  Presentación:  COMP.RAN.VAG.  Solicitado:  UNIDAD</t>
  </si>
  <si>
    <t>https://ar.kairosweb.com/precio/producto-misoprost-200-beta-29182/</t>
  </si>
  <si>
    <t xml:space="preserve"> MISOPROSTOL 200 MCG Presentación: COMP.RAN.VAG. Solicitado: UNIDAD MARCA  
BETALAB  PRESENTACION   12   PM  
59456  ENVASE NO FRANCCIONABLE  OBSERVACION    
 </t>
  </si>
  <si>
    <t xml:space="preserve">MISOPROST BETA </t>
  </si>
  <si>
    <t xml:space="preserve">CERT 59456  CAJA X 12 COMP </t>
  </si>
  <si>
    <t>"MISOPROST 200 BETA " "LABORATORIOS BETA SOCIEDAD ANONIMA "</t>
  </si>
  <si>
    <t>"MISOPROSTOL 200 MCG COMP VAGINAL BETA /TRAZ  CERTIFICADO DE 
ANMAT 51380 MISOPROST 200 BETA "</t>
  </si>
  <si>
    <t xml:space="preserve">CERT 55117 MISOP 200 MG COMP RAN VAGINAL DOMINGUEZ  
 </t>
  </si>
  <si>
    <t xml:space="preserve">MISOPROSTOL 200MCG X12 COMP. VAG. CERT. 59456 - MARCA: BETA 
</t>
  </si>
  <si>
    <t>MISOP 200 MCG - DOMINGUEZ</t>
  </si>
  <si>
    <t xml:space="preserve">CERT 55117 - COMP RANURADO VAGINAL - (PRESENTACIÓN CAJA X 
12 COMP)  </t>
  </si>
  <si>
    <t>MISOP 200 - DOMINGUEZ</t>
  </si>
  <si>
    <t>MISOPROSTOL 200UG COMP.RAN.VAG.(MISOP 200)    - CAJA X 
12 / 20 COMP       
     CERTIFICADO: 55117</t>
  </si>
  <si>
    <t>CERT 55117</t>
  </si>
  <si>
    <t>DOMINGUEZ MISOP</t>
  </si>
  <si>
    <t xml:space="preserve">MISOPROSTOL 200 MCG  COMP.RAN.VAG.  UNIDAD. MARCA DOMINGUEZ. CERT 
53671    </t>
  </si>
  <si>
    <t>CERT 59456  CAJA X 12 TRAZ</t>
  </si>
  <si>
    <t>MISOP DOMINGUEZ</t>
  </si>
  <si>
    <t>CERT 55117  PRESENTACION CAJA X 100</t>
  </si>
  <si>
    <t xml:space="preserve">MISOPROSTOL 200 MCG ADMINISTRACION VAGINAL  DOMINGUEZ </t>
  </si>
  <si>
    <t>Renglón: 253, Código: 031120015.2, Descripción: MONTELUCAST SODICO X 5 MG COMPRIMIDO  Presentación:  UNIDAD</t>
  </si>
  <si>
    <t>https://ar.kairosweb.com/precio/producto-montair-27740/</t>
  </si>
  <si>
    <t>CERT 51380</t>
  </si>
  <si>
    <t>CERT. ANMAT Nº 51380   - PRESENTACION / BLISTER 
- CAJA: X 1000</t>
  </si>
  <si>
    <t>"MONTAIR  BIOTENK S A</t>
  </si>
  <si>
    <t>"MONTELUKAST COMP 5 MG MASTIC BIOTENK (H-10-1000)51380MONTAIR  "</t>
  </si>
  <si>
    <t xml:space="preserve">CERT 51380 MONTAIR 5 MG COMP MAST BIOTENK   
</t>
  </si>
  <si>
    <t>CERT 51.380</t>
  </si>
  <si>
    <t>CERT. 51380  ENVASES X 1000 COMP.  BLISTER X 
10 COMP.</t>
  </si>
  <si>
    <t xml:space="preserve">NOMBRE COM: MONTAIR  CERT ANMAT: 51380  </t>
  </si>
  <si>
    <t xml:space="preserve">MONTELUKAST TEVA </t>
  </si>
  <si>
    <t xml:space="preserve">CERT 58780  CAJA X 30 COMP </t>
  </si>
  <si>
    <t xml:space="preserve">NOMBRE COM: MONTELUKAST RICHET  CERT ANMAT: 56300   
</t>
  </si>
  <si>
    <t>CERT 56.300</t>
  </si>
  <si>
    <t xml:space="preserve">CERT 56300 MONTELUKAST RICHET 5 MG COMP MAST RICHET  
</t>
  </si>
  <si>
    <t xml:space="preserve">MONTELUCAST SODICO X 5 MG COMPRIMIDO  UNIDAD. MARCA RICHET. 
CERT 56300    </t>
  </si>
  <si>
    <t xml:space="preserve">CERT 53646 ROLAST MONTELUKAST 5MG COMP  ELEA   
</t>
  </si>
  <si>
    <t xml:space="preserve">CERT 58780 "MONTELUKAST TEVA 5 MG COMP MASTICABLE " TEVA 
  </t>
  </si>
  <si>
    <t>CERT 56300</t>
  </si>
  <si>
    <t xml:space="preserve">NOMBRE COM: MONTELUKAST TEVA  CERT ANMAT: 58780   
</t>
  </si>
  <si>
    <t xml:space="preserve">MONTELUKAST 5 MG. COMP MASTICABLE RICHET C:56300 [30]   
</t>
  </si>
  <si>
    <t>MARCA RICHET CERTF. ANMAT 56300</t>
  </si>
  <si>
    <t xml:space="preserve">CERT 55774 LUKAST 5 MG X 30 COMP  BAGÓ 
 </t>
  </si>
  <si>
    <t xml:space="preserve">CERT 55881 ASMAVITAN 5 MG COMP MAST  MONTPELLIER  
 </t>
  </si>
  <si>
    <t>Renglón: 254, Código: 031120015.3, Descripción: MONTELUCAST SODICO X 10 MG COMPRIMIDO  Presentación:  UNIDAD</t>
  </si>
  <si>
    <t>CERT. ANMAT Nº  51380  - PRESENTACION / BLISTER 
- CAJA: X 500</t>
  </si>
  <si>
    <t xml:space="preserve">51380 MONTAIR 10 MG COMP MAST BIOTENK    
</t>
  </si>
  <si>
    <t>"MONTAIR BIOTENK S A</t>
  </si>
  <si>
    <t>"MONTELUKAST COMP 10 MG BIOTENK (H-10-500) 51380 MONTAIR</t>
  </si>
  <si>
    <t xml:space="preserve">CERT 51380 </t>
  </si>
  <si>
    <t xml:space="preserve">CERT 55774 LUKAST 10 MG COMP. X 30 BAGÓ  
  </t>
  </si>
  <si>
    <t xml:space="preserve">56300 MONTELUKAST RICHET 10 MG COMP  RICHET   
</t>
  </si>
  <si>
    <t xml:space="preserve">MONTELUCAST SODICO X 10 MG COMPRIMIDO  UNIDAD. MARCA RICHET. 
CERT 56300    </t>
  </si>
  <si>
    <t xml:space="preserve">CERT 53646 ROLAST MONTELUKAST 10MG COMP ELEA </t>
  </si>
  <si>
    <t xml:space="preserve">NOMBRE COM: ROLAST  CERT ANMAT: 53646  </t>
  </si>
  <si>
    <t xml:space="preserve">MONTELUKAST 10 MG TEVA </t>
  </si>
  <si>
    <t xml:space="preserve">CERT 58780- CAJA X 30 COMP </t>
  </si>
  <si>
    <t xml:space="preserve">CERT 58780 MONTELUKAST TEVA 10 MG COMPRIMIDO - VTO 12/2025 
TEVA   </t>
  </si>
  <si>
    <t xml:space="preserve">MONTELUKAST 10 MG. COMP RICHET C:56300 [200]    
</t>
  </si>
  <si>
    <t>MARCA RICHET CERTF ANMAT 56300</t>
  </si>
  <si>
    <t xml:space="preserve">NOMBRE COM: MONTRATE  CERT ANMAT: 52415  </t>
  </si>
  <si>
    <t xml:space="preserve">CERT 55881 ASMAVITAN 10 MG COMP REC MONTPELLIER   
</t>
  </si>
  <si>
    <t>CERT 55046</t>
  </si>
  <si>
    <t>CERT 50946</t>
  </si>
  <si>
    <t>Renglón: 255, Código: 031020003.1, Descripción: MORFINA CLORHIDRATO 10 MG  Presentación:  AMP. X 1 ML  Solicitado:  UNIDAD</t>
  </si>
  <si>
    <t>https://ar.kairosweb.com/precio/producto-morfina-norgreen-17628/</t>
  </si>
  <si>
    <t xml:space="preserve">Morfina 10mg Ampolla x 1ml   PEDIR POR CAJA 
CERRADA - NO FRACCIONAMOS  Estéril, Apirogeno, Marca Norgreen  
- Env. Convencional  Aprobado por el M.S. ANMAT - 
Certificado N° 52659  Presentación: Caja x 100 Ampollas  
</t>
  </si>
  <si>
    <t xml:space="preserve">"MORFINA NORGREEN NORGREEN S.A. </t>
  </si>
  <si>
    <t xml:space="preserve">"MORFINA AMP 1% NORGREEN/ ESTUPEF (H-1-100) 52659 MORFINA NORGREEN " 
</t>
  </si>
  <si>
    <t>ALGEDOL GOBBI NOVAG S.A.</t>
  </si>
  <si>
    <t>MORFINA AMP 1% GOBBI/ ESTUPEF (H-1-50)  CERTIFICADO DE ANMAT 
38659 ALGEDOL</t>
  </si>
  <si>
    <t>ALGEDOL</t>
  </si>
  <si>
    <t xml:space="preserve">CERT 38659 ALGEDOL 10MG AMP X 1 ML GOBBI  
 </t>
  </si>
  <si>
    <t>717.51</t>
  </si>
  <si>
    <t xml:space="preserve">CERT 49133 MORFINA DENVER FARMA  AMP X 1 ML 
DENVER FARMA    </t>
  </si>
  <si>
    <t xml:space="preserve">MORFINA CLORHIDRATO 10 MG SOLUCIÓN INYECTABLE  DENVER </t>
  </si>
  <si>
    <t>MORFINA DENVER</t>
  </si>
  <si>
    <t xml:space="preserve">CERT 49133-  CAJA X 100 AMP </t>
  </si>
  <si>
    <t>CERT. ANMAT Nº  49133  - PRESENTACION / BLISTER 
- CAJA: X 100</t>
  </si>
  <si>
    <t xml:space="preserve">MORFINA CLORHIDRATO 10 MG  AMP. X 1 ML  
UNIDAD. MARCA DENVER. CERT 49133    </t>
  </si>
  <si>
    <t xml:space="preserve">NOMBRE COM: MORFINA DENVER FARMA  CERT ANMAT: 49133  
</t>
  </si>
  <si>
    <t>MORFINA CLORHIDRATO 1% 1 ML AMP.- CERT. 55048 - MARCA: 
GEMEPE</t>
  </si>
  <si>
    <t>CERT 49133</t>
  </si>
  <si>
    <t xml:space="preserve">MORFINA 1% X 1 ML AMP. NORGREEN C:52659  [100] 
 </t>
  </si>
  <si>
    <t xml:space="preserve">CERT 38723 NEOCALMANS 1% SOL INY 10 MG / 1 
ML FCO AMP SOUBEIRAN CHOBET   </t>
  </si>
  <si>
    <t xml:space="preserve">NOMBRE COM: NEOCALMANS 1%  CERT ANMAT: 38723   
</t>
  </si>
  <si>
    <t>CERT 49.133</t>
  </si>
  <si>
    <t>Renglón: 256, Código: 031077006.3, Descripción: MUPIROCINA 2% CREMA  Presentación:  ENVASE</t>
  </si>
  <si>
    <t>https://ar.kairosweb.com/precio/producto-mupiderm-29772/</t>
  </si>
  <si>
    <t xml:space="preserve">CERT 51516 MUPIDERM CR X 15 G ANDROMACO </t>
  </si>
  <si>
    <t>CERT 51516   CREMA X 15GR</t>
  </si>
  <si>
    <t>CERT 51516- MUPIDERM</t>
  </si>
  <si>
    <t>FORTBENTON (UNGÜENTO)</t>
  </si>
  <si>
    <t>NOMBRE COM: MUPIROX  CERT ANMAT: 45994  UNGUENTO</t>
  </si>
  <si>
    <t>"MUPIROX FORTBENTON CO. LABORATORIES S.A.</t>
  </si>
  <si>
    <t>"MUPIROCINA 2% X 15 GR UNG MUPIROX T/A FORTBENTON 45994 
MUPIROX "</t>
  </si>
  <si>
    <t>DIMSA OXAPHARMA S.A.</t>
  </si>
  <si>
    <t>MUPIROCINA 2% X 15 GR CREMA DIMSA OXAPHARMA (H-1-25) CERTIFICADO 
DE ANMAT 53102 DIMSA</t>
  </si>
  <si>
    <t xml:space="preserve">FORTBENTON </t>
  </si>
  <si>
    <t>CERT 45994  UNGUENTO x 15gr</t>
  </si>
  <si>
    <t xml:space="preserve">LAZAR </t>
  </si>
  <si>
    <t xml:space="preserve">CERT 48440 MUPAX CR X 15 GR LAZAR   
</t>
  </si>
  <si>
    <t>CERT 48440</t>
  </si>
  <si>
    <t>MUPAX - LAZAR</t>
  </si>
  <si>
    <t xml:space="preserve">MUPIROCINA 2% CREMA X 15 GR (MUPAX)    
        CERTIFICADO: 48440 
</t>
  </si>
  <si>
    <t>MUPAX LAZAR</t>
  </si>
  <si>
    <t xml:space="preserve">MUPIROCINA CREMA 2%  X 15 GR. MUPAX (LAZAR) C: 
48440 [1]  </t>
  </si>
  <si>
    <t>Renglón: 257, Código: 031050014.6, Descripción: N-ACETILCISTEINA 600 MG  Presentación:  SOBRE  Solicitado:  UNIDAD</t>
  </si>
  <si>
    <t>https://ar.kairosweb.com/precio/producto-toflux-22380/</t>
  </si>
  <si>
    <t xml:space="preserve">TOFLUX  SOBRES CASASCO </t>
  </si>
  <si>
    <t>CERT 56547  CAJA X 10 SOBRES</t>
  </si>
  <si>
    <t>CERT 58.384</t>
  </si>
  <si>
    <t>DENVERMUC 600</t>
  </si>
  <si>
    <t>Certificado: 58384   Laboratorio: DENVER FARMA S A  
 Marca comercial: DENVERMUC 600   Forma farmacéutica: GRANULADO 
  Presentación: 10 SOBRE por 4 G   
Genérico: ACETILCISTEINA 600 MG / SOBRE</t>
  </si>
  <si>
    <t xml:space="preserve">CERT 54384 DENVER FARMA MUC SOB X 4 GR DENVER 
FARMA   </t>
  </si>
  <si>
    <t xml:space="preserve">NOMBRE COM: TOFLUX  CERT ANMAT: 56547  </t>
  </si>
  <si>
    <t>DENVERMUC 600 MG -  DENVER FARMA</t>
  </si>
  <si>
    <t xml:space="preserve">CERT 58384 -SOBRE - (PRESENTACIÓN CAJA X 10)   
</t>
  </si>
  <si>
    <t>DENVERMUC</t>
  </si>
  <si>
    <t>ACETILCISTEINA 600MG X 10 SOBR EFERV (DENVERMUC )   
     CERTIFICADO: 58384</t>
  </si>
  <si>
    <t>CERT 58384</t>
  </si>
  <si>
    <t>N-ACETILCISTEÍNA 600 MG GRANULADO PARA SOLUCIÓN ORAL  DENVERMUC</t>
  </si>
  <si>
    <t>DENVER FARMA  CERTIFICADO ANMAT Nº 58384</t>
  </si>
  <si>
    <t>DENEVR</t>
  </si>
  <si>
    <t>CERT. ANMAT Nº  58384  - PRESENTACION / BLISTER 
- CAJA: X 10</t>
  </si>
  <si>
    <t>DENVER DENVERMUC</t>
  </si>
  <si>
    <t xml:space="preserve">N-ACETILCISTEINA 600 MG  SOBRE  UNIDAD. MARCA DENVER. CERT 
58384    </t>
  </si>
  <si>
    <t>"BISTRONFOR MUCOLITIC INSTITUTO SEROTERAPICO ARGENTINO S.A.I.C. "</t>
  </si>
  <si>
    <t xml:space="preserve">"ACETILCISTEINA 600 MG SOBRES BISTRONFOR ISA 57231 BISTRONFOR MUCOLITIC " 
</t>
  </si>
  <si>
    <t>DENVERMUC 600 "DENVER FARMA S A  "</t>
  </si>
  <si>
    <t>ACETILCISTEINA 600 MG SOBRES DENVERMUC 600 DENVER CERTIFICADO DE ANMAT 
58384 DENVERMUC 600</t>
  </si>
  <si>
    <t xml:space="preserve">NOMBRE COMERCIAL: DENVERMUC 600  CERT ANMAT: 58384   
</t>
  </si>
  <si>
    <t xml:space="preserve">CERT 58384 </t>
  </si>
  <si>
    <t>CERT 56435</t>
  </si>
  <si>
    <t>CERT 56698</t>
  </si>
  <si>
    <t xml:space="preserve">CERT 56698 TEMPOTANE GRANULADO SOBRE X 600 MG LAZAR  
 </t>
  </si>
  <si>
    <t xml:space="preserve">CERT 56547 TOFLUX GRANULADO SOBRE X 600 MG CASASCO  
 </t>
  </si>
  <si>
    <t>Renglón: 258, Código: 031050003.1, Descripción: NALOXONA. CLORHIDRATO  Presentación:  0,4 MG  Solicitado:  AMPOLLA</t>
  </si>
  <si>
    <t>https://ar.kairosweb.com/precio/producto-narxona-13610/</t>
  </si>
  <si>
    <t>cert 48536</t>
  </si>
  <si>
    <t>NALOXONA 0,4MG AMP X 1 ML     
       CERTIFICADO: 48536</t>
  </si>
  <si>
    <t>SCOTT NARXONA</t>
  </si>
  <si>
    <t xml:space="preserve">NALOXONA. CLORHIDRATO  0,4 MG  AMPOLLA. MARCA SCOTT. CERT 
48536    </t>
  </si>
  <si>
    <t>CERT 49170</t>
  </si>
  <si>
    <t>CERT 49.170</t>
  </si>
  <si>
    <t>NALOXONA DENVER FARMA</t>
  </si>
  <si>
    <t xml:space="preserve">Certificado: 49170   Laboratorio: DENVER FARMA S A  
 Marca comercial: NALOXONA DENVER FARMA   Forma farmacéutica: 
SOLUCION INYECTABLE   Presentación: 25 AMPOLLA por 1 ML 
  Genérico: CLORHIDRATO DE NALOXONA 0.4 MG / ML 
</t>
  </si>
  <si>
    <t>NALOXONA 0,4MG AMP X 1 ML     
       CERTIFICADO: 49170</t>
  </si>
  <si>
    <t xml:space="preserve">CERT 49170 NALOXONA DENVER FARMA  X 1 ML DENVER 
FARMA    </t>
  </si>
  <si>
    <t xml:space="preserve">NALOXONA CLORHIDRATO 0,4 MG / ML SOLUCION INYECTABLE  DENVER 
</t>
  </si>
  <si>
    <t xml:space="preserve">NALOXONA DENVER </t>
  </si>
  <si>
    <t xml:space="preserve">CERT  49170  CAJA X 25 AMP </t>
  </si>
  <si>
    <t>CERT. ANMAT Nº  49170  - PRESENTACION / BLISTER 
- CAJA: X 100</t>
  </si>
  <si>
    <t>NALOXONA DENVER FARMA 0,4 MG AMP X 1 ML - 
DENVER FARMA</t>
  </si>
  <si>
    <t xml:space="preserve">CERT 49170  (PRESENTACIÓN CAJA X 25)  </t>
  </si>
  <si>
    <t xml:space="preserve">CERT 49170 </t>
  </si>
  <si>
    <t xml:space="preserve">CERT 37204 GRAYXONA X 1 ML - VTO 06/25 GRAY 
 </t>
  </si>
  <si>
    <t xml:space="preserve">NALOXONA 0,4 MG/ML AMP. DENVER FARMA C: 49.170 [25]  
</t>
  </si>
  <si>
    <t>Renglón: 259, Código: 031140002.1, Descripción: NEOSTIGMINA  Presentación:  X 0.5 MG.  Solicitado:  AMPOLLA</t>
  </si>
  <si>
    <t>https://ar.kairosweb.com/precio/producto-neostigmina-14024/</t>
  </si>
  <si>
    <t xml:space="preserve">NEOSTIGMINA LARJAN 0,5 MG AMP X 1 ML - VEINFAR 
</t>
  </si>
  <si>
    <t xml:space="preserve">CERT 50242  (PRESENTACIÓN CAJA X 100)    
</t>
  </si>
  <si>
    <t xml:space="preserve">CERT 50242 NEOSTIGMINA METILSULFATO LARJAN 0.5MG X 1ML VEINFAR  
</t>
  </si>
  <si>
    <t xml:space="preserve">NEOSTIGMINA Presentación: X 0.5 MG. AMPOLLA  CELTYC   
PRES MIN 100   NO FRACCIONABLE    
</t>
  </si>
  <si>
    <t xml:space="preserve">NEOSTIGMINA 0,5 MG AMP. VEINFAR C:50242 [100]  </t>
  </si>
  <si>
    <t>CERT 51805</t>
  </si>
  <si>
    <t xml:space="preserve">Neostigmina 0,5% Ampolla x 1ml  PEDIR POR CAJA CERRADA 
- NO FRACCIONAMOS  Estéril, Apirogeno, Marca Norgreen  - 
Env. Convencional  Aprobado por el M.S. ANMAT - Certificado 
N° 51184  Presentación: Caja x 100 Ampollas   
</t>
  </si>
  <si>
    <t>NEOSTIGMINA 0,5MG AMP X 1 ML     
    CERTIFICADO: 51805</t>
  </si>
  <si>
    <t xml:space="preserve">54120 GOBBITISGMINA 0,5MG AMPX 1ML   GOBBI   
 </t>
  </si>
  <si>
    <t xml:space="preserve">CERT 51805 NEOSTIGMINA DRAWER 0,5MG AMP X 1ML DRAWER  
</t>
  </si>
  <si>
    <t>cert 53169</t>
  </si>
  <si>
    <t>NEOSTIGMINA 0,5MG AMP X 1 ML     
    CERTIFICADO: 53169</t>
  </si>
  <si>
    <t xml:space="preserve">NEOSTIGMINA  X 0.5 MG.  AMPOLLA. MARCA SCOTT. CERT 
53169    </t>
  </si>
  <si>
    <t xml:space="preserve">NEO STG  53169  </t>
  </si>
  <si>
    <t>Renglón: 260, Código: 031078004.3, Descripción: NISTATINA  Presentación:  X 100000 U.I.  Solicitado:  SUSP. -FRASCO</t>
  </si>
  <si>
    <t>https://ar.kairosweb.com/precio/producto-candidias-16116/</t>
  </si>
  <si>
    <t>CANDIDIAS FABRA</t>
  </si>
  <si>
    <t xml:space="preserve">CERT. 42620  CAJAS X 100 FCOS DE 60 ML 
</t>
  </si>
  <si>
    <t>CERT 41.234</t>
  </si>
  <si>
    <t>CERT 41234</t>
  </si>
  <si>
    <t xml:space="preserve">CERT 41234 MICOSTYL NISTATINA 10000000 UI FCO X 60ML  
LAFEDAR   </t>
  </si>
  <si>
    <t>MICOSTIL LAFEDAR</t>
  </si>
  <si>
    <t xml:space="preserve">CERT 41234  FCO  X 60 ML </t>
  </si>
  <si>
    <t>LAFEDAR MICOSTYL</t>
  </si>
  <si>
    <t xml:space="preserve">NISTATINA  X 100000 U.I.  SUSP. -FRASCO. MARCA LAFEDAR. 
CERT 41234    </t>
  </si>
  <si>
    <t>NISTATINA SUSPENSION ORAL X 60 ML (MICOSTYL)    
         CERTIFICADO: 
41234</t>
  </si>
  <si>
    <t>"MICOSTYL NISTATINA LAFEDAR SOCIEDAD ANONIMA "</t>
  </si>
  <si>
    <t>"NISTATINA SUSP 100.000 U/ML X 60 ML LAFEDAR (H-1-24) 41234 
MICOSTYL NISTATINA "</t>
  </si>
  <si>
    <t xml:space="preserve">NOMBRE COMERCIAL: MICOSTYL NISTATINA  CERT ANMAT: 41234   
</t>
  </si>
  <si>
    <t>NISTATINA 100.000 UI/ML.  60 ML SUSP.- CERT. 41234  
- MARCA: LAFEDAR</t>
  </si>
  <si>
    <t xml:space="preserve">NISTATINA SUSP. X 60 ML LAFEDAR CERT.41234 [24]   
</t>
  </si>
  <si>
    <t xml:space="preserve">NISTATINA DENVER FARMA </t>
  </si>
  <si>
    <t>Certificado: 49375   Laboratorios: DENVER FARMA S A  
 Marca comercial: NISTATINA DENVER FARMA   Forma farmacéutica: 
SUSPENSION ORAL   Presentación: 1 FRASCO por 60 ML 
  Genérico: NISTATINA 10000000 U / 100 ML</t>
  </si>
  <si>
    <t>CERT 49.375</t>
  </si>
  <si>
    <t xml:space="preserve">CERT 49375 NISTATINA DENVER FARMA  FCO X 60 ML 
DENVER FARMA    </t>
  </si>
  <si>
    <t>DENVER FARMA  ANMAT Nº49375</t>
  </si>
  <si>
    <t>NISTATINA 100000 UI SUSPENSIÓN ORAL</t>
  </si>
  <si>
    <t>NISTATINA DENVER FARMA - DENVER FARMA</t>
  </si>
  <si>
    <t xml:space="preserve">CERT 49375  SUSP ORAL FCO X 60 ML (PRESENTACIÓN 
POR UNIDAD)  </t>
  </si>
  <si>
    <t xml:space="preserve">NOMBRE COM: NISTATINA DENVER FARMA  CERT ANMAT: 49375  
</t>
  </si>
  <si>
    <t>CERT49375</t>
  </si>
  <si>
    <t>Renglón: 261, Código: 031075003.1, Descripción: NITROFURANTOINA  Presentación:  X 25 MG/5 ML  Solicitado:  JARABE</t>
  </si>
  <si>
    <t>https://ar.kairosweb.com/precio/producto-furadantina-1884/</t>
  </si>
  <si>
    <t>FURADANTINA</t>
  </si>
  <si>
    <t xml:space="preserve">NITROFURANTOINA SUSP. 120 ML. (FURADANTINA) CERT:57271 [1]  </t>
  </si>
  <si>
    <t xml:space="preserve">CERT 57271 FURADANTINA SUSP X 120 ML BAGÓ   
</t>
  </si>
  <si>
    <t>FURADANTINA SUSP BAGO</t>
  </si>
  <si>
    <t>CERT 57271  FCO X 120 ML</t>
  </si>
  <si>
    <t>CERT 57271</t>
  </si>
  <si>
    <t>Renglón: 262, Código: 031075003.2, Descripción: NITROFURANTOINA  Presentación:  X 100 MG  Solicitado:  COMPRIMIDO</t>
  </si>
  <si>
    <t>https://ar.kairosweb.com/precio/producto-furadantina-mc-1885/</t>
  </si>
  <si>
    <t xml:space="preserve">CERT 57271 FURADANTINA 100 MG COMP   </t>
  </si>
  <si>
    <t xml:space="preserve">NITROFURANTOINA 100 MG CAPS. FURADANTINA MC CERT. 57271 [36]  
</t>
  </si>
  <si>
    <t xml:space="preserve">FURADANTINA MC   BAGO </t>
  </si>
  <si>
    <t xml:space="preserve">CERT 57271 CAJA X 36 COMP </t>
  </si>
  <si>
    <t>Renglón: 263, Código: 031100011.1, Descripción: NITROGLICERINA  Presentación:  X 25 MG/5 ML  Solicitado:  AMPOLLA</t>
  </si>
  <si>
    <t>TRINITROGLICERINA FABRA</t>
  </si>
  <si>
    <t>CERT 48869  CAJA X 100 UNID</t>
  </si>
  <si>
    <t>https://ar.kairosweb.com/precio/producto-nitrogray-3088/</t>
  </si>
  <si>
    <t xml:space="preserve">CERT 38685 NITROGRAY X 5 ML   </t>
  </si>
  <si>
    <t>NITROGRAY PRODUCTOS FARMACEUTICOS DR GRAY S ACOM IND</t>
  </si>
  <si>
    <t>NITROGLICERINA AMP 25 MG X 5 ML GRAY (H-1-100)  
38685  NITROGRAY</t>
  </si>
  <si>
    <t>https://ar.kairosweb.com/precio/producto-nitroglicerina-celtyc-30537/</t>
  </si>
  <si>
    <t>"NITROGLICERINA CELTYC LABORATORIO CELTYC S.A. "</t>
  </si>
  <si>
    <t>"NITROGLICERINA AMP 25 MG X 5 ML TRINITROGLICERINA CELTYC  
(H-1-100)  CERTIFICADO DE ANMAT 59739 NITROGLICERINA CELTYC "</t>
  </si>
  <si>
    <t>CERT 38685</t>
  </si>
  <si>
    <t xml:space="preserve">NITROGLICERINA CELTYC 25 MG AMP X 5 ML - CELTYC 
</t>
  </si>
  <si>
    <t xml:space="preserve">CERT 59739 (PRESENTACIÓN CAJA X 100)   </t>
  </si>
  <si>
    <t xml:space="preserve">NITROGLICERINA CELTYC </t>
  </si>
  <si>
    <t xml:space="preserve">CERT 59739  CAJA X 100 AMP </t>
  </si>
  <si>
    <t>CERT ANMAT N. 59739 - CJA X 100 AMP</t>
  </si>
  <si>
    <t>CERT 59739</t>
  </si>
  <si>
    <t xml:space="preserve">NOMBRE COM: NITROGLICERINA CELTYC  CERT ANMAT: 59739   
</t>
  </si>
  <si>
    <t xml:space="preserve">NITROGLICERINA  X 25 MG/5 ML  AMPOLLA. MARCA CELTYC. 
CERT 59739    </t>
  </si>
  <si>
    <t>Renglón: 264, Código: 031101004.1, Descripción: NITROPRUSIATO DE SODIO  Presentación:  X 50 MG  Solicitado:  FCO. AMPOLLA</t>
  </si>
  <si>
    <t>https://ar.kairosweb.com/precio/producto-nitroprusiato-de-sodio-richet-8244/</t>
  </si>
  <si>
    <t>NITROPRUSIATO DE SODIO RICHET - NITROPRUSIATO DE SODIO (DIHIDRATO) 50 
MG  PRESENTACION 25 FRASCO AMPOLLA por 50 MG PRINCIPIO 
ACTIVO + 25 BOLSAS PROTECTORAS ANTIACTÍNICAS  CERTIFICADO 43256</t>
  </si>
  <si>
    <t>cert 41447</t>
  </si>
  <si>
    <t>CERT 43.256</t>
  </si>
  <si>
    <t xml:space="preserve">CERT 43256 NITROPRUSIATO DE SODIO RICHET 50MG AMP   
 </t>
  </si>
  <si>
    <t xml:space="preserve">CERT 41447 NITROPRUS 50MG AMP   </t>
  </si>
  <si>
    <t xml:space="preserve">NITROPRUSIATO DE SODIO  X 50 MG  FCO. AMPOLLA. 
MARCA SCOTT. CERT 41447    </t>
  </si>
  <si>
    <t>NITROPRUSIATO SODICO 50MG FA       
  CERTIFICADO: 41447</t>
  </si>
  <si>
    <t>CERT 43256</t>
  </si>
  <si>
    <t>"NITROPRUSIATO DE SODIO RICHET LABORATORIOS RICHET S A "</t>
  </si>
  <si>
    <t>"NITROPRUSIATO DE SODIO 50 MG F/AMP RICHET (H-1-25) 43256 NITROPRUSIATO 
DE SODIO RICHET "</t>
  </si>
  <si>
    <t>NITROPRUS "LABORATORIO PABLO CASSARA S R L "</t>
  </si>
  <si>
    <t>NITROPRUSIATO DE SODIO 50 MG AMP SCOTT (H-1-25) CERTIFICADO DE 
ANMAT 41447 NITROPRUS</t>
  </si>
  <si>
    <t xml:space="preserve">NITROPRUS  41447  </t>
  </si>
  <si>
    <t>MARCA RICHET CERTF. ANMAT 43256</t>
  </si>
  <si>
    <t xml:space="preserve">NITROPRUSIATO, SODIO 50 MG FCO/AMP.- CERT. 43256 - MARCA:  
</t>
  </si>
  <si>
    <t>NITROPRUSIATO, SODIO 50 MG FCO/AMP. - CERT. 36001 - MARCA: 
FADA PHARMA</t>
  </si>
  <si>
    <t xml:space="preserve">CERT 43256 </t>
  </si>
  <si>
    <t xml:space="preserve">NITROPRUSIATO DE SODIO 50 MG F.A. RICHET C: 43256 [25] 
 </t>
  </si>
  <si>
    <t>Renglón: 265, Código: 031100012.1, Descripción: NORADRENALINA  Presentación:  X 1 MG/ML  Solicitado:  AMPOLLA</t>
  </si>
  <si>
    <t>https://ar.kairosweb.com/precio/producto-noradrenalina-celtyc-29847/</t>
  </si>
  <si>
    <t xml:space="preserve">NORADRENALINA: X 1 MG/ML AMPOLLA    CELTYC  
PRES MIN 100   PM 59576   NO 
FRACC  </t>
  </si>
  <si>
    <t>CERT 59576</t>
  </si>
  <si>
    <t xml:space="preserve">CERT 59576 NORADRENALINA CELTYC 1MG/ML AMP X 4 ML  
 </t>
  </si>
  <si>
    <t xml:space="preserve">NORADRENALINA CELTYC </t>
  </si>
  <si>
    <t xml:space="preserve">CERT 59576  CAJA X 100 AMP </t>
  </si>
  <si>
    <t>NORADRENALINA AMP X 4 ML      
       CERTIFICADO: 59576</t>
  </si>
  <si>
    <t xml:space="preserve">NOMBRE COM: NORADRENALINA CELTYC  CERT ANMAT: 59576   
</t>
  </si>
  <si>
    <t xml:space="preserve">NORADRENALINA  X 1 MG/ML  AMPOLLA. MARCA CELTYC. CERT 
59576  </t>
  </si>
  <si>
    <t>NORADRENALINA AMP X 4 ML      
       CERTIFICADO: 47628</t>
  </si>
  <si>
    <t>"NORADRENALINA CELTYC LABORATORIO CELTYC S.A.</t>
  </si>
  <si>
    <t>"NORADRENALINA/NOREPI AMP 4 MG / 4 ML CELTYC (H-1-100)  
59576  NORADRENALINA CELTYC "</t>
  </si>
  <si>
    <t>"NORADRENALINA BIOL INSTITUTO BIOLOGICO ARGENTINO S A I C</t>
  </si>
  <si>
    <t>"NORADRENALINA/NOREPI AMP 4 MG / 4 ML BIOL (H-1-100) CERTIFICADO 
DE ANMAT 47628 NORADRENALINA BIOL "</t>
  </si>
  <si>
    <t xml:space="preserve">NOMBRE COM: NORADRENALINA BIOL  CERT ANMAT: 47628   
</t>
  </si>
  <si>
    <t xml:space="preserve">CERT 47628 NORADRENALINA BIOL AMP X 4 ML   
</t>
  </si>
  <si>
    <t>NORADRENALINA 1 MG/ML 4 ML AMP.  -CERT. 47628 - 
MARCA: BIOL</t>
  </si>
  <si>
    <t>CERT. 47628  ENVASES X 100 AMP. X 1 MG/ML 
X 4 ML.</t>
  </si>
  <si>
    <t xml:space="preserve">NORADRENALINA AMP. 1MG/ML X 4 ML. CELTYC C 59576 [100] 
 </t>
  </si>
  <si>
    <t xml:space="preserve">CERT 51838 NOREPINEFRINA GRAY AMP X 4 ML   
</t>
  </si>
  <si>
    <t>NORADRENALINA RICHET 1 MG/ML - NORADRENALINA (COMO BITARTRATO, MONOHIDRATO) 1 
MG / ML  PRESENTACION 2 AMPOLLA por 4 ML 
 CERTIFICADO 49398</t>
  </si>
  <si>
    <t xml:space="preserve">NOMBRE COMERCIAL: NORADRENALINA RICHET 1 MG/ML  CERT ANMAT: 49398 
 </t>
  </si>
  <si>
    <t xml:space="preserve">CERT 49398 </t>
  </si>
  <si>
    <t>Renglón: 266, Código: 031213017.1, Descripción: OLANZAPINA 5 MG  Presentación:  COMPRIMIDO  Solicitado:  UNIDAD</t>
  </si>
  <si>
    <t>https://ar.kairosweb.com/precio/producto-trexol-26018/</t>
  </si>
  <si>
    <t xml:space="preserve">OLANZAPINA 5 MG  MARCA BETALAB  PRES MIN 100 
 PM  47620 </t>
  </si>
  <si>
    <t xml:space="preserve">NOMBRE COM: TREXOL 5  CERT ANMAT: 47620   
</t>
  </si>
  <si>
    <t xml:space="preserve">TREXOL 5 BETA </t>
  </si>
  <si>
    <t xml:space="preserve">CERT 47620  CAJA X 28 COMP </t>
  </si>
  <si>
    <t xml:space="preserve">OLANZAPINA 5 MG COMP. - CERT. 47620 - MARCA: BETA 
</t>
  </si>
  <si>
    <t>CERT 56350</t>
  </si>
  <si>
    <t>BETA TREXOL</t>
  </si>
  <si>
    <t xml:space="preserve">OLANZAPINA 5 MG. COMP. TREXOL (BETA) C:47620 [100]   
</t>
  </si>
  <si>
    <t>OLANZAPINA ROSPAW 5 MG COMP - ROSPAW</t>
  </si>
  <si>
    <t xml:space="preserve">CERT 56350 (PRESENTACIÓN CAJA X 1008)     
</t>
  </si>
  <si>
    <t>CERT. ANMAT Nº  56350  - PRESENTACION / BLISTER 
- CAJA: X 1008</t>
  </si>
  <si>
    <t xml:space="preserve">CERT 50593 ROLANZAX 5 MSG    </t>
  </si>
  <si>
    <t xml:space="preserve">NOMBRE COM: OLANZAPINA ROSPAW  CERT ANMAT: 56350   
</t>
  </si>
  <si>
    <t xml:space="preserve">OLANZAPINA 5 MG  COMPRIMIDO  UNIDAD. MARCA ROSPAW. CERT 
56350    </t>
  </si>
  <si>
    <t>ROLANZAX 5 MG COMP - VANNIER</t>
  </si>
  <si>
    <t xml:space="preserve">CERT 50593  (PRESENTACIÓN CAJA X 504)    
</t>
  </si>
  <si>
    <t>ROLANZAX 5 MGS</t>
  </si>
  <si>
    <t>N° Certificado: 50593   Laboratorio: LABORATORIO VANNIER S.A.  
 Nombre Comercial: ROLANZAX   Forma Farmacéutica:  COMPRIMIDO 
RECUBIERTO   Presentación: BLISTER por 504 UNIDADES   
Genérico: OLANZAPINA 5 MG</t>
  </si>
  <si>
    <t>CERT ANMAT N. 50593 - CJA X 504 COMPR</t>
  </si>
  <si>
    <t>CERT 50593</t>
  </si>
  <si>
    <t>"OLANZAPINA ROSPAW ROSPAW S.R.L. "</t>
  </si>
  <si>
    <t>"OLANZAPINA COMP 5 MG ROSPAW  (H-7-1008)/ EMV  56350 
 OLANZAPINA ROSPAW "</t>
  </si>
  <si>
    <t xml:space="preserve">"ROLANZAX  LABORATORIO VANNIER S.A. </t>
  </si>
  <si>
    <t>"OLANZAPINA COMP 5 MG VANNIER (H-14-504)/ EMV  CERTIFICADO DE 
ANMAT 50593 ROLANZAX   "</t>
  </si>
  <si>
    <t xml:space="preserve">NOMBRE COM:  ROLANZAX  CERT ANMAT: 50593   
</t>
  </si>
  <si>
    <t>CERT. 50593  ENVASES X 504 COMP.  BLISTER X 
7 COMP.</t>
  </si>
  <si>
    <t xml:space="preserve">CERT 50593 </t>
  </si>
  <si>
    <t xml:space="preserve">CERT 52102 SIMINA 5MG COMP   </t>
  </si>
  <si>
    <t xml:space="preserve">NOMBRE COMERCIAL: SIMINA  CERT ANMAT: 52102  </t>
  </si>
  <si>
    <t xml:space="preserve">CERT 51091 SARTINA 5 MG COMPRIMIDO RECUBIERTO    
</t>
  </si>
  <si>
    <t xml:space="preserve">CERT 46134 MIDAX 5MG COMP REC -VTO 11/25   
</t>
  </si>
  <si>
    <t>Renglón: 267, Código: 031213017.2, Descripción: OLANZAPINA 10 MG  Presentación:  COMPRIMIDO  Solicitado:  UNIDAD</t>
  </si>
  <si>
    <t>267 OLANZAPINA 10 MG  MARCA BETALAB   100 
 PM  47620   NO FRACC</t>
  </si>
  <si>
    <t xml:space="preserve">TREXOL 10 BETA </t>
  </si>
  <si>
    <t xml:space="preserve">CERT 47620  PRODUCTO CON DECLARACION DE BIOEQUIVALENCIA - CAJA 
X 28 COMP </t>
  </si>
  <si>
    <t xml:space="preserve">NOMBRE COM: TREXOL 10  CERT ANMAT: 47620   
</t>
  </si>
  <si>
    <t>OLANZAPINA ROSPAW ROSPAW S.R.L. "</t>
  </si>
  <si>
    <t>OLANZAPINA COMP 10 MG ROSPAW (H-7-1008)/ EMV  56350  
OLANZAPINA ROSPAW</t>
  </si>
  <si>
    <t>OLANZAPINA ROSPAW 10 MG COMP - ROSPAW</t>
  </si>
  <si>
    <t>CERT 56350  (PRESENTACIÓN CAJA X 1008)</t>
  </si>
  <si>
    <t>CERT. ANMAT Nº 56350   - PRESENTACION / BLISTER 
- CAJA: X 1008</t>
  </si>
  <si>
    <t xml:space="preserve">NOMBRE COMERCIAL: OLANZAPINA ROSPAW  CERT ANMAT: 56350   
</t>
  </si>
  <si>
    <t xml:space="preserve">OLANZAPINA 10 MG  COMPRIMIDO  UNIDAD. MARCA ROSPAW. CERT 
56350    </t>
  </si>
  <si>
    <t xml:space="preserve">CERT 50593 ROLANZAX 10 MSG COMP     
</t>
  </si>
  <si>
    <t>ROLANZAX 10 MGS</t>
  </si>
  <si>
    <t>N° Certificado:  50593   Laboratorio: LABORATORIO VANNIER S.A. 
  Nombre Comercial: ROLANZAX   Forma Farmacéutica: COMPRIMIDO 
RECUBIERTO   Presentación: BLISTER por 504 UNIDADES   
Genérico: OLANZAPINA 10 MG</t>
  </si>
  <si>
    <t>ROLANZAX 10 MG COMP - VANNIER</t>
  </si>
  <si>
    <t>CERT ANMAT N. 50593 - CJA X 504 COMPR - 
ROLANZAX 10</t>
  </si>
  <si>
    <t xml:space="preserve">NOMRBE COM:  ROLANZAX  CERT ANMAT: 50593   
</t>
  </si>
  <si>
    <t xml:space="preserve">OLANZAPINA 10 MG COMP. - CERT. 50593 - MARCA: VANNIER 
</t>
  </si>
  <si>
    <t xml:space="preserve">OLANZAPINA 10 MG. COMP. ROSPAW C: 56350 [1008]   
</t>
  </si>
  <si>
    <t xml:space="preserve">CERT 52102 SIMINA 10MG COMP  </t>
  </si>
  <si>
    <t xml:space="preserve">NOMBRE COM: SIMINA  CERT ANMAT: 52102  </t>
  </si>
  <si>
    <t xml:space="preserve">CERT 51091 SARTINA 10 MG COMPRIMIDO RECUBIERTO    
</t>
  </si>
  <si>
    <t xml:space="preserve">CERT 53877 APSICO 10 MG COMP REC MEGALABS   
</t>
  </si>
  <si>
    <t xml:space="preserve">CERT 46134 MIDAX 10MG COMP REC -VTO 11/25   
</t>
  </si>
  <si>
    <t>Renglón: 268, Código: 031111002.1, Descripción: OMEPRAZOL 40 MG  Presentación:  AMPOLLA  Solicitado:  UNIDAD</t>
  </si>
  <si>
    <t>https://ar.kairosweb.com/precio/producto-omeprazol-pharmavial-26114/</t>
  </si>
  <si>
    <t>OMEPRAZOL 40 MG FCO/AMP. S/SOLV. - CERT. 52749 - MARCA: 
IBC - SIN SOLVENTE</t>
  </si>
  <si>
    <t>https://ar.kairosweb.com/precio/producto-klomeprax-12203/</t>
  </si>
  <si>
    <t>CERT 48.514</t>
  </si>
  <si>
    <t>CERT 48514</t>
  </si>
  <si>
    <t xml:space="preserve">CERT 48514 KLOMEPRAX 40 MG AMP   </t>
  </si>
  <si>
    <t>OMEPRAZOL 40MG FA IV  S/SOLV. (KLOMEPRAX)    
  CERTIFICADO: 48514</t>
  </si>
  <si>
    <t xml:space="preserve">CERT. ANMAT Nº  48514  - PRESENTACION / BLISTER 
- CAJA: X 100  </t>
  </si>
  <si>
    <t>KLOMEPRAX 40 MG FCO AMP - KLONAL</t>
  </si>
  <si>
    <t xml:space="preserve">CERT 48514  (PRESENTACIÓN CAJA X 100) KLONAL   
</t>
  </si>
  <si>
    <t>OMEPRAZOL RICHET - OMEPRAZOL 40 MG  PRESENTACION 1 FRASCO 
AMPOLLA por 40 MG OMEPRAZOL   CERTIFICADO 47829</t>
  </si>
  <si>
    <t>KLONAL KLOMEPRAX</t>
  </si>
  <si>
    <t xml:space="preserve">OMEPRAZOL 40 MG  AMPOLLA  UNIDAD. MARCA KLONAL. CERT 
48514    </t>
  </si>
  <si>
    <t>OMEPRAZOL 40 MG FCO/AMP. S/SOLV. - CERT. 52749 - MARCA: 
IBC - CON SOLVENTE</t>
  </si>
  <si>
    <t>KLOMEPRAX KLONAL S R L</t>
  </si>
  <si>
    <t>OMEPRAZOL F/A 40 MG KLONAL (H-1-100) SIN SOLV  48514 
 KLOMEPRAX</t>
  </si>
  <si>
    <t xml:space="preserve">"OMEPRAZOL RICHET LABORATORIOS RICHET S A </t>
  </si>
  <si>
    <t>"OMEPRAZOL F/A 40 MG RICHET (H-1-50) SIN SOLV CERTIFICADO DE 
ANMAT 47829 OMEPRAZOL RICHET "</t>
  </si>
  <si>
    <t xml:space="preserve">CERT 47829 OMEPRAZOL 40MG RICHET AMP   </t>
  </si>
  <si>
    <t xml:space="preserve">CERT 47829 </t>
  </si>
  <si>
    <t xml:space="preserve">NOMBRE COM: OMEPRAZOL RICHET  CERT ANMAT: 47829   
</t>
  </si>
  <si>
    <t>Renglón: 269, Código: 031111002.2, Descripción: OMEPRAZOL 20 MG  Presentación:  COMP/CAPS.  Solicitado:  UNIAD</t>
  </si>
  <si>
    <t>https://ar.kairosweb.com/precio/producto-omeprazol-26877/</t>
  </si>
  <si>
    <t xml:space="preserve">OMEPRAZOL 20 MG  MARCA VENT3   PRES MIN 
1400   PM  57410   NO FRACC 
</t>
  </si>
  <si>
    <t xml:space="preserve">CERT 57410 OMEPRAZOL VENT3 VL 20 MG COMP   
</t>
  </si>
  <si>
    <t xml:space="preserve">OMEPRAZOL VENT3  57410  </t>
  </si>
  <si>
    <t>REFLUPRAZOL "SAVANT PHARM S.A. "</t>
  </si>
  <si>
    <t>OMEPRAZOL CAPS 20 MG SAVANT (H-90  )  52167 
 REFLUPRAZOL</t>
  </si>
  <si>
    <t>"ZOLTENK BIOTENK S A</t>
  </si>
  <si>
    <t>"OMEPRAZOL CAPS 20 MG BIOTENK (H-15-750) CERTIFICADO DE ANMAT 44872 
ZOLTENK "</t>
  </si>
  <si>
    <t>CERT 41521</t>
  </si>
  <si>
    <t>OMEPRAZOL VENT3 VL 20 MG CAPSULA - VENT 3</t>
  </si>
  <si>
    <t xml:space="preserve">CERT 57410   (PRESENTACIÓN CAJA X 700 CAPSULAS)  
   </t>
  </si>
  <si>
    <t xml:space="preserve">CERT 57410 CAPSULA </t>
  </si>
  <si>
    <t>CERT 57410</t>
  </si>
  <si>
    <t>CERT. ANMAT Nº  44872  - PRESENTACION / BLISTER 
- CAJA: X 750</t>
  </si>
  <si>
    <t xml:space="preserve">CERT 44872 ZOLTENK 20 MG COMP </t>
  </si>
  <si>
    <t xml:space="preserve">CERT 52634 </t>
  </si>
  <si>
    <t>ZOLTENK BIOTENK</t>
  </si>
  <si>
    <t xml:space="preserve">CERT 44872  CAJA X 750 CAPS </t>
  </si>
  <si>
    <t>OMEPRAZOL 20 MG CAPS.- CERT. 57410 - MARCA: VENT-3</t>
  </si>
  <si>
    <t xml:space="preserve">CERT 44872 </t>
  </si>
  <si>
    <t>CERT 44.872</t>
  </si>
  <si>
    <t>CERT. 44872  ENVASE X 750 CAPS.   BLISTER 
X 15 CAPS.</t>
  </si>
  <si>
    <t xml:space="preserve">OMEPRAZOL 20 MG CAPS. VENT3 C:57410 [700]  </t>
  </si>
  <si>
    <t xml:space="preserve">CERT 38999 PROCELAC 20 MG CAPS CON MICROGRANULOS CUBIERTA ENTERICA 
  </t>
  </si>
  <si>
    <t xml:space="preserve">NOMBRE COM: PROCELAC 20  CERT ANMAT: 38999   
</t>
  </si>
  <si>
    <t xml:space="preserve">CERT 50160 AZIATOP 20 MG COMP   </t>
  </si>
  <si>
    <t xml:space="preserve">CERT 52891 OBLISEC 20 MG COMP </t>
  </si>
  <si>
    <t xml:space="preserve">CERT 39023 ULCOZOL 20 MG COMP  </t>
  </si>
  <si>
    <t xml:space="preserve">CERT 41655 DANLOX 20 MG CAPS   </t>
  </si>
  <si>
    <t>Renglón: 270, Código: 031111002.7, Descripción: OMEPRAZOL 0,2%  Presentación:  SUSP.ORAL  Solicitado:  ENVASE</t>
  </si>
  <si>
    <t>https://ar.kairosweb.com/precio/producto-ulcozol-susp-23645/</t>
  </si>
  <si>
    <t xml:space="preserve">CERT 39023 ULCOZOL SUSP X 70 ml    
</t>
  </si>
  <si>
    <t xml:space="preserve">ULCOZOL SUSP BAGO </t>
  </si>
  <si>
    <t xml:space="preserve">CERT 39023   FCO X 70 ML </t>
  </si>
  <si>
    <t>ULCOZOL</t>
  </si>
  <si>
    <t xml:space="preserve">OMEPRAZOL+SODIO,BICARBONATO SUSP X 70 ML ULCOZOL (BAGO) C.39023 [1]  
</t>
  </si>
  <si>
    <t xml:space="preserve">NOMBRE COMERCIAL: ULCOZOL SUSPENSION  CERT ANMAT: 39023   
</t>
  </si>
  <si>
    <t>"ULCOZOL SUSPENSION  LABORATORIOS BAGO S A "</t>
  </si>
  <si>
    <t>"OMEPRAZOL SUSP X 70 ML BAGO ULCOZOL (H-1)  39023 
 ULCOZOL SUSPENSION</t>
  </si>
  <si>
    <t>CERT 39023</t>
  </si>
  <si>
    <t>Renglón: 271, Código: 031112001.4, Descripción: ONDANSETRON  Presentación:  8 MG / 4ML  Solicitado:  AMPOLLA</t>
  </si>
  <si>
    <t>https://ar.kairosweb.com/precio/producto-ondansetron-celtyc-29848/</t>
  </si>
  <si>
    <t xml:space="preserve">ONDANSETRON CELTYC </t>
  </si>
  <si>
    <t xml:space="preserve">CERT 51236  CAJA X 100 AMP </t>
  </si>
  <si>
    <t>ONDANSETRON FABRA</t>
  </si>
  <si>
    <t>CERT. 44147  CAJAS X 100 UNID</t>
  </si>
  <si>
    <t xml:space="preserve">ONDANSETRON  8 MG / 4ML  AMPOLLA. MARCA CELTYC. 
CERT 51236    </t>
  </si>
  <si>
    <t>CERT 51236</t>
  </si>
  <si>
    <t xml:space="preserve">NOMBRE COM: ONDANSETRON CELTYC  CERT ANMAT: 51236   
</t>
  </si>
  <si>
    <t xml:space="preserve">ONDANSETRON 8 MG / 4ML   CELTYC   
PRES MIN 100   PM 51236   NO 
FRACC  </t>
  </si>
  <si>
    <t>"ONDANSETRON GOBBI GOBBI NOVAG S.A. "</t>
  </si>
  <si>
    <t xml:space="preserve">"ONDANSETRON AMP 8 MG X 4 ML GOBBI (H-1-50)  
 49978   ONDANSETRON GOBBI  </t>
  </si>
  <si>
    <t xml:space="preserve">"ONDANSETRON LARJAN  VEINFAR INDUSTRIAL Y COMERCIAL SOCIEDAD ANONIMA  
</t>
  </si>
  <si>
    <t>"ONDANSETRON AMP 8 MG X 4 ML LARJAN (H-1-100)  
CERTIFICADO DE ANMAT 51276 ONDANSETRON LARJAN "</t>
  </si>
  <si>
    <t xml:space="preserve">CERT 51236 ONDANSETRON CELTYC X 4 ML    
</t>
  </si>
  <si>
    <t>CERT 49978</t>
  </si>
  <si>
    <t xml:space="preserve">CERT 49978 ONDANSETRON GOBBI 8MG AMP X 4 ML  
 </t>
  </si>
  <si>
    <t>CERT 49.978</t>
  </si>
  <si>
    <t xml:space="preserve">ONDANSETRON 8 MG X 4 ML AMP. CELTYC C 51236 
[100]  </t>
  </si>
  <si>
    <t xml:space="preserve">CERT 43922 FINABER AMP X 4 ML MICROSULES   
</t>
  </si>
  <si>
    <t>Renglón: 272, Código: 031060006.1, Descripción: OXCARBAZEPINA  Presentación:  X 300 MG  Solicitado:  COMPRIMIDO</t>
  </si>
  <si>
    <t>https://ar.kairosweb.com/precio/producto-aurene-6066/</t>
  </si>
  <si>
    <t xml:space="preserve">AURENE 300 MG TEVA </t>
  </si>
  <si>
    <t xml:space="preserve">CERT 42820  CAJA X 60 COMP - PRODUCTO CON 
DECLARACION DE BIOEQUIVALENCIA </t>
  </si>
  <si>
    <t xml:space="preserve">NOMBRE COMERCIAL: AURENE 300  CERT ANMAT: 42820   
</t>
  </si>
  <si>
    <t>"RUPOX " "MEDIPHARMA SOCIEDAD ANONIMA "</t>
  </si>
  <si>
    <t>"OXCARBAZEPINA COMP 300 MG MEDIPHARMA (H-10-1000) CERTIFICADO DE ANMAT 38943 
RUPOX "</t>
  </si>
  <si>
    <t>"AURENE 300 IVAX ARGENTINA SOCIEDAD ANONIMA</t>
  </si>
  <si>
    <t>"OXCARBAZEPINA 300 MG COMP AURENE IVAX (USO INSTIT) CERTIFICADO DE 
ANMAT 42820 AURENE 300 "</t>
  </si>
  <si>
    <t xml:space="preserve">OXCARBAZEPINA Presentación: X 300 MG Solicitado: COMPRIMIDO 75600   
MARCA TEVA   PRESENTACION MINIMA 60   PM 
 42820   NO FRACC </t>
  </si>
  <si>
    <t xml:space="preserve">CERT42820 AURENE 300 MG COMP   </t>
  </si>
  <si>
    <t>AURENE</t>
  </si>
  <si>
    <t xml:space="preserve">OXCARBACEPINA 300 MG. COMP. AURENE 300 (TEVA) C: 42.820 [60] 
- PROD INFRACCIONABLE  </t>
  </si>
  <si>
    <t xml:space="preserve">NOMBRE COM: TRILEPTAL  CERT ANMAT: 38877  </t>
  </si>
  <si>
    <t xml:space="preserve">TRILEPTAL 300 NOVARTIS </t>
  </si>
  <si>
    <t xml:space="preserve">CERT 38877   CAJA X 60 CMP - PRODUCTO 
CON DECLARACION DE BIOEQUIVALENCIA </t>
  </si>
  <si>
    <t xml:space="preserve">CERT 38877 TRILEPTAL 300 MG COMP   </t>
  </si>
  <si>
    <t>Renglón: 273, Código: 031131002.1, Descripción: OXITOCINA  Presentación:  X 5 U.I.  Solicitado:  AMPOLLA</t>
  </si>
  <si>
    <t>https://ar.kairosweb.com/precio/producto-ocitocina-biol-3182/</t>
  </si>
  <si>
    <t xml:space="preserve">NOMBRE COM: OCITOCINA BIOL  CERT ANMAT: 38943   
</t>
  </si>
  <si>
    <t>OXITOCINA  5 U.I. AMP X 1 ML   
      CERTIFICADO: 38943</t>
  </si>
  <si>
    <t xml:space="preserve">CERT 54567 OXITOCINA DRAWER 5UI AMP X 1ML   
 </t>
  </si>
  <si>
    <t xml:space="preserve">CERT 38943 OCITOCINA BIOL 5UI AMP X 1ML   
 </t>
  </si>
  <si>
    <t>OCITOCINA 5 UI 1 ML AMP..- CERT. 38943 F. - 
MARCA: BIOL</t>
  </si>
  <si>
    <t>OCITOCINA BIOL BIOL</t>
  </si>
  <si>
    <t>OCITOCINA AMP 5 UI BIOL (H-1-100) C/FRIO  38.943</t>
  </si>
  <si>
    <t>OCITOCINA BIOQUIM LABORATORIOS DUNCAN SA</t>
  </si>
  <si>
    <t>OCITOCINA AMP 5 UI DUNCAN CERT 39321</t>
  </si>
  <si>
    <t xml:space="preserve">OXITOCINA 5 UI AMPOLLA BIOL CERT: 38943 [100]   
</t>
  </si>
  <si>
    <t>Renglón: 274, Código: 031140003.1, Descripción: PANCURONIO. BROMURO  Presentación:  X 4 MG.  Solicitado:  AMPOLLA</t>
  </si>
  <si>
    <t>CERT. ANMAT Nº  44264  - PRESENTACION / BLISTER 
- CAJA: X 100</t>
  </si>
  <si>
    <t>https://ar.kairosweb.com/precio/producto-pancuronio-gray-11170/</t>
  </si>
  <si>
    <t xml:space="preserve">CERT 47820 PANCURONIO GRAY 4MG AMP X 2ML   
</t>
  </si>
  <si>
    <t>https://ar.kairosweb.com/precio/producto-bemicin-519/</t>
  </si>
  <si>
    <t>BEMICIN NORTHIA</t>
  </si>
  <si>
    <t xml:space="preserve">BROMURO DE PANCURONIO AMP NORTHIA (H-1-100) C/FRIO CERT ANMAT 30.224 
 </t>
  </si>
  <si>
    <t>" PANCURONIO FABRA" LABORATORIOS FABRA S.A.</t>
  </si>
  <si>
    <t>BROMURO DE PANCURONIO AMP FABRA (H-1-100) C/FRIO CERT 44264</t>
  </si>
  <si>
    <t>https://ar.kairosweb.com/precio/producto-pancuron-8109/</t>
  </si>
  <si>
    <t xml:space="preserve">CERT 42097 PANCURON AMP X 2 ML    
</t>
  </si>
  <si>
    <t>Renglón: 275, Código: 031010009.1, Descripción: PARACETAMOL 100 MG/ML  Presentación:  GOTAS  Solicitado:  FRASCO</t>
  </si>
  <si>
    <t>https://ar.kairosweb.com/precio/producto-paracetamol-vent-3-7827/</t>
  </si>
  <si>
    <t xml:space="preserve">CERT 41806 PARACETAMOL 100MG SOL ORAL  </t>
  </si>
  <si>
    <t>CERT 40250</t>
  </si>
  <si>
    <t>CERT 43.228</t>
  </si>
  <si>
    <t xml:space="preserve">CERT 43228 NODIPIR 100MG/ML SOL ORAL   </t>
  </si>
  <si>
    <t>NODIPIR - KLONAL</t>
  </si>
  <si>
    <t xml:space="preserve">CERT 43228 - SOL ORAL FCO X 20 ML - 
(PRESENTACIÓN X UNIDAD)  </t>
  </si>
  <si>
    <t xml:space="preserve">CERT 40250 PARACETAMOL LAFEDAR 100MG/ML FCO - VTO 12/25  
</t>
  </si>
  <si>
    <t>PARACETAMOL VENT 3 - VENT 3</t>
  </si>
  <si>
    <t xml:space="preserve">CERT 41806 - SOL ORAL FCO X 20 ML - 
(PRESENTACIÓN POR UNIDAD)   </t>
  </si>
  <si>
    <t>CERT. ANMAT Nº  43228  - PRESENTACION / BLISTER 
- CAJA: X 1</t>
  </si>
  <si>
    <t>CERT 43228</t>
  </si>
  <si>
    <t xml:space="preserve">PARACETAMOL GTS LAFEDAR </t>
  </si>
  <si>
    <t xml:space="preserve">CERT 40250   GTS X 10 ML </t>
  </si>
  <si>
    <t>KLONAL NODIPIR</t>
  </si>
  <si>
    <t xml:space="preserve">PARACETAMOL 100 MG/ML  GOTAS  FRASCO. MARCA KLONAL. CERT 
43228    </t>
  </si>
  <si>
    <t xml:space="preserve">275 PARACETAMOL 100 MG/ML Presentación: GOTAS Solicitado: FRASCO   
MARCA VENT3  PRESENTACION MINIMA 20 ML GOTAS   
PM  41806   NO FRACC. </t>
  </si>
  <si>
    <t xml:space="preserve">PARACETAMOL 10% 20 ML. GOTAS. CERT. 40250 - MARCA: LAFEDAR 
</t>
  </si>
  <si>
    <t xml:space="preserve">PARACETAMOL 10% 20 ML. GOTAS. CERT. 41806 - MARCA: VENT-3 
</t>
  </si>
  <si>
    <t>FIEBROLEX SAVANT PHARM S.A.</t>
  </si>
  <si>
    <t xml:space="preserve">PARACETAMOL SUSP 120 ML FABOGESIC ALIV SAVANT CERT ANMAT 48123 
 </t>
  </si>
  <si>
    <t xml:space="preserve">NOMBRE COM: FIEBROLEX  CERT ANMAT: 48123  </t>
  </si>
  <si>
    <t>Renglón: 276, Código: 031010009.2, Descripción: PARACETAMOL 500 MG  Presentación:  COMPRIMIDO  Solicitado:  UNIDAD</t>
  </si>
  <si>
    <t>https://ar.kairosweb.com/precio/producto-paracetamol-500mg-vent-3-16545/</t>
  </si>
  <si>
    <t xml:space="preserve"> PARACETAMOL 500 MG COMPRIMIDO   VENT3   
PRES MIN 1000   PM 41803  NO FRACCIONABLE 
  </t>
  </si>
  <si>
    <t xml:space="preserve">CERT 41806 PARACETAMOL VENT3 500 MG COMP    
</t>
  </si>
  <si>
    <t xml:space="preserve">PARACETAMOL 500 VENT3  41806  </t>
  </si>
  <si>
    <t xml:space="preserve">PARACETAMOL VENT 3  500 MG COMP - VENT 3 
</t>
  </si>
  <si>
    <t xml:space="preserve">CERT 41806  (PRESENTACIÓN CAJA X 500 COMP)   
</t>
  </si>
  <si>
    <t>CERT 41806</t>
  </si>
  <si>
    <t>PARACETAMOL 500 MG COMP. CERT. 41806 - MARCA: VENT-3</t>
  </si>
  <si>
    <t>CERT 55196</t>
  </si>
  <si>
    <t xml:space="preserve">CERT ANMAT N. 51603 - PARCLEN - </t>
  </si>
  <si>
    <t xml:space="preserve">PARACETAMOL COMP 500 MG SAVANT VITARUM (H-90)  CERT 48123 
 </t>
  </si>
  <si>
    <t>PARACETAMOL ISA INSTITUTO SEROTERAPICO ARGENTINO S.A.I.C</t>
  </si>
  <si>
    <t>PARACETAMOL ISA CERT 56.322</t>
  </si>
  <si>
    <t xml:space="preserve">CERT 43228 NODIPIR 500 MG COMP   </t>
  </si>
  <si>
    <t>NODIPIR 500 MG COMP - KLONAL</t>
  </si>
  <si>
    <t xml:space="preserve">CERT 43228  (PRESENTACIÓN CAJA X 60)    
</t>
  </si>
  <si>
    <t xml:space="preserve">NOMBRE COM: PARCLEN  CERT ANMAT: 51603  </t>
  </si>
  <si>
    <t>CERT. ANMAT Nº  43228  - PRESENTACION / BLISTER 
- CAJA: X 1000</t>
  </si>
  <si>
    <t xml:space="preserve">PARACETAMOL 500 MG  COMPRIMIDO  UNIDAD. MARCA KLONAL. CERT 
43228    </t>
  </si>
  <si>
    <t>PARCLEN 500 MG COMP - AUSTRAL</t>
  </si>
  <si>
    <t xml:space="preserve">CERT 51603  (PRESENTACIÓN CAJA X 340 COMP)   
</t>
  </si>
  <si>
    <t xml:space="preserve">51603 PARCLEN 500MG COMP   </t>
  </si>
  <si>
    <t xml:space="preserve">NOMBRE COM: ROLFITA  CERT ANMAT: 50576  </t>
  </si>
  <si>
    <t xml:space="preserve">CERT 3764 GENIOL 500 MG COMP   </t>
  </si>
  <si>
    <t xml:space="preserve">PARACETAMOL 500 MG COMP. PUNTANOS C: 55196 [1000]   
</t>
  </si>
  <si>
    <t xml:space="preserve">NOMBRE COM: GENIOL  CERT ANMAT: 3764  </t>
  </si>
  <si>
    <t xml:space="preserve">CERT 48123 FABOGESIC ALIV 500 MG COMP    
</t>
  </si>
  <si>
    <t>PARACETAMOL 500 MG COMP. CERT. 3764 - MARCA: ELEA</t>
  </si>
  <si>
    <t xml:space="preserve">PARACETAMOL TEVA </t>
  </si>
  <si>
    <t>CERT 58873  CAJA X 30</t>
  </si>
  <si>
    <t xml:space="preserve">CERT 58873 PARACETAMOL TEVA 500 MG COMPRIMIDO    
</t>
  </si>
  <si>
    <t xml:space="preserve">NOMBRE COM: PARACETAMOL TEVA  CERT ANMAT: 58873   
</t>
  </si>
  <si>
    <t>Renglón: 277, Código: 031010009.7, Descripción: PARACETAMOL 10 MG/ML X 100 ML SOLUCION P/INFUSION  Presentación:  FCO.AMPOLLA  Solicitado:  UNIDAD</t>
  </si>
  <si>
    <t>https://ar.kairosweb.com/precio/producto-paracetamol-kabi-24975/</t>
  </si>
  <si>
    <t>FRESENIUS KABI PARACETAMOL KABI</t>
  </si>
  <si>
    <t xml:space="preserve">PARACETAMOL 10 MG/ML X 100 ML SOLUCION P/INFUSION  FCO.AMPOLLA 
 UNIDAD. MARCA FRESENIUS KABI. CERT 57426    
</t>
  </si>
  <si>
    <t>PARACETAMOL B. BRAUN 10 MG-ML AMP X 100 ML - 
BRAUN</t>
  </si>
  <si>
    <t xml:space="preserve">CERT 58127  (PRESENTACIÓN CAJA X 10 UNIDADES)   
</t>
  </si>
  <si>
    <t xml:space="preserve">CERT 58127 PARACETAMOL B. BRAUN 10 MG-ML BOTELLA X 100 
ML   </t>
  </si>
  <si>
    <t xml:space="preserve">PARACETAMOL B. BRAUN 10 MG-ML B BRAUN MEDICAL S A 
</t>
  </si>
  <si>
    <t xml:space="preserve">PARACETAMOL 10 MG/ML SACHET X 100 ML B.BRAUN (H-1-10) CERT 
ANMAT 58127  </t>
  </si>
  <si>
    <t>PARACETAMOL KABI FRESENIUS KABI S.A.</t>
  </si>
  <si>
    <t>PARACETAMOL 10 MG/ML SACHET X 100 ML FRESENIUS (H-1-20)  
CERT 57426</t>
  </si>
  <si>
    <t>ECOFLAC</t>
  </si>
  <si>
    <t xml:space="preserve">PARACETAMOL 10 MG/ML F.A. X 100 ML ECOFLAC BRAUN C:58127 
[10]  </t>
  </si>
  <si>
    <t>Renglón: 278, Código: 031212006.1, Descripción: PAROXETINA 20 MG  Presentación:  COMPRIMIDO  Solicitado:  UNIDAD</t>
  </si>
  <si>
    <t>https://ar.kairosweb.com/precio/producto-paroxin-25641/</t>
  </si>
  <si>
    <t>PAROXIN ROSPAW S.R.L.</t>
  </si>
  <si>
    <t xml:space="preserve">PAROXETINA COMP 20 MG ROSPAW (H-10-500)(H-10-1000)/ PSIC CERT ANMAT 57700 
 </t>
  </si>
  <si>
    <t>PAROXIN 20 MG COMP REC - ROSPAW</t>
  </si>
  <si>
    <t xml:space="preserve">CERT 57700  (PRESENTACIÓN CAJA X 1000)  </t>
  </si>
  <si>
    <t>CERT. ANMAT Nº 57700   - PRESENTACION / BLISTER 
- CAJA: X 1000  RANURADO</t>
  </si>
  <si>
    <t xml:space="preserve">NOMBRE COM: PAROXIN  CERT ANMAT: 57700  </t>
  </si>
  <si>
    <t>PAROXIN 20 MG ROSPAW</t>
  </si>
  <si>
    <t xml:space="preserve">CERT 57700- CAJA X 1000 COMP </t>
  </si>
  <si>
    <t>ROSPAW PAROXIN</t>
  </si>
  <si>
    <t xml:space="preserve">PAROXETINA 20 MG  COMPRIMIDO  UNIDAD. MARCA ROSPAW. CERT 
57700  </t>
  </si>
  <si>
    <t xml:space="preserve">CERT 50702 NEUROTROX 20 MG COMP   </t>
  </si>
  <si>
    <t>CERT 50702</t>
  </si>
  <si>
    <t xml:space="preserve">PAROXETINA 20 MG COMP. ROSPAW C:57700 [1000]  </t>
  </si>
  <si>
    <t xml:space="preserve">NOMBRE COM: NEUROTROX  CERT ANMAT: 50702  </t>
  </si>
  <si>
    <t xml:space="preserve">CERT 57700 PAROXIN 20 MG COMP   </t>
  </si>
  <si>
    <t xml:space="preserve">CERT 58479 PAROXETINA TEVA 20 MG COMP REC - VTO 
11/2025   </t>
  </si>
  <si>
    <t xml:space="preserve">NOMBRE COMERCIAL: PAROXETINA TEVA  CERT ANMAT: 58479   
</t>
  </si>
  <si>
    <t>NOMBRE COM: AROPAX  CERT ANMAT: 42377</t>
  </si>
  <si>
    <t xml:space="preserve">NOMBRE COM: MEPLAR 20 MG   CERT ANMAT: 48812 
 </t>
  </si>
  <si>
    <t xml:space="preserve">CERT 46641 AFENEXIL 20 MG COMPRIMIDO RECUBIERTO  </t>
  </si>
  <si>
    <t>Renglón: 279, Código: 031073016.2, Descripción: PENICILINA G BENZATINICA X 2400000 U.I.  Presentación:  SUSPENSIÓN  Solicitado:  FCO. AMPOLLA</t>
  </si>
  <si>
    <t>CERT 41.309</t>
  </si>
  <si>
    <t xml:space="preserve">CERT 41309 PENICILINA G BENZATINICA KLONAL AMP + SOLV DE 
LIDOCAINA   </t>
  </si>
  <si>
    <t>PENICILINA G BENZATINICA KLONAL 2400000 UI - KLONAL</t>
  </si>
  <si>
    <t xml:space="preserve">CERT 41309 - FCO AMP X 10 ML  - 
SIN SOLVENTE - (PRESENTACIÓN POR UNIDAD 100)  </t>
  </si>
  <si>
    <t>CERT 41309</t>
  </si>
  <si>
    <t xml:space="preserve">PENICILINA G BENZATINICA X 2400000 U.I.  SUSPENSIÓN  FCO. 
AMPOLLA. MARCA KLONAL. CERT 41309    </t>
  </si>
  <si>
    <t xml:space="preserve">CERT 41309  + AMP DE LIDOCAINA AL 4% AMP 
5 ML </t>
  </si>
  <si>
    <t xml:space="preserve">CERT 41585 PENICILINA G BENZATINA LAFEDAR 2400000 UI FCO AMP 
X 10ML - SIN SOLVENTE   </t>
  </si>
  <si>
    <t>PENICILINA G BENZATINICA KLONAL KLONAL S R L</t>
  </si>
  <si>
    <t xml:space="preserve">PENICILINA BENZATINICA F/A 2.4 MILLONES KLONAL (H-1-45-) CERT ANMAT 41.309 
 </t>
  </si>
  <si>
    <t>PENICILINA G BENZATINA LAFEDAR LAFEDAR SOCIEDAD ANONIMA</t>
  </si>
  <si>
    <t xml:space="preserve">PENICILINA BENZATINICA F/A 2.4 MILLONES LAFEDAR (H-1-100)  CERT 41585 
</t>
  </si>
  <si>
    <t xml:space="preserve">PENICILINA BENZAT. 2.400.000 UI FCO AMP.  KLONAL CERT: 41.309 
[45]  </t>
  </si>
  <si>
    <t>PENICILINA G BENZATINICA RICHET 2400000 UI - BENCILPENICILINA BENZATINA 2400000 
UI  PRESENTACION 1 y 100 FRASCO AMPOLLA por 10 
ML  CERTIFICADO 39191</t>
  </si>
  <si>
    <t xml:space="preserve">NOMBRE COM: PENICILINA G BENZATINICA RICHET 2400000 UI  CERT 
ANMAT: 39191  </t>
  </si>
  <si>
    <t xml:space="preserve">CERT 39191 PENICILINA G BENZATINICA RICHET 2400000 UI FCO AMP 
X 10 ML POLVO PARA PREPARAR   </t>
  </si>
  <si>
    <t>MARCA RICHET CERTF. ANMAT 39191</t>
  </si>
  <si>
    <t xml:space="preserve">BAGÓ </t>
  </si>
  <si>
    <t xml:space="preserve">CERT 17087 PEN DI BEN 2,4 MUI F.A   
</t>
  </si>
  <si>
    <t>PENICILINA G BENZATINICA 2.4 MUI SUSP FCO/AMP.-CERT. 39191 - MARCA: 
RICHET</t>
  </si>
  <si>
    <t>CERT 39191   + AMP DE LIDOCAINA AL 4% 
AMP 5 ML</t>
  </si>
  <si>
    <t xml:space="preserve">PEN DI BEN BAGO </t>
  </si>
  <si>
    <t>CERT 17087  FCO AMP X 1</t>
  </si>
  <si>
    <t>Renglón: 280, Código: 031073017.1, Descripción: PENICILINA G SODICA  Presentación:  X 1000000 U.I  Solicitado:  FCO. AMPOLLA</t>
  </si>
  <si>
    <t>https://ar.kairosweb.com/precio/producto-penicilina-g-sodica-drawer-9354/</t>
  </si>
  <si>
    <t xml:space="preserve">CERT 53771 PENICILINA G SODICA 1000000 UI DRAWER  FCO 
AMP  DRAWER </t>
  </si>
  <si>
    <t>PENICILINA G SÓDICA FABRA</t>
  </si>
  <si>
    <t>CERT. 44130  CAJAS X 100 UNID</t>
  </si>
  <si>
    <t>PENICILINA G SODICA FABRA LABORATORIOS FABRA S.A.</t>
  </si>
  <si>
    <t>PENICILINA SODICA F/A 1.000.000 FABRA (H-1-100)44130PENICILINA G SODICA FABRA</t>
  </si>
  <si>
    <t>CERT 44130</t>
  </si>
  <si>
    <t xml:space="preserve">PENICILINA SOD. 1.000.000 F.A. FABRA  CERT: 44.130 [100]  
</t>
  </si>
  <si>
    <t>Renglón: 281, Código: 031073017.2, Descripción: PENICILINA G SODICA  Presentación:  X 3000000 U.I  Solicitado:  FCO. AMPOLLA</t>
  </si>
  <si>
    <t xml:space="preserve">PENICILINA SOD. 3.000.000 F.A. KILAB 33997 [100]  </t>
  </si>
  <si>
    <t>PENICILINA SODICA F/A 3.000.000 FABRA (H-1-100)44130PENICILINA G SODICA FABRA</t>
  </si>
  <si>
    <t xml:space="preserve">CERT 53771 PENICILINA G SODICA 3000000 UI DRAWER  FCO 
AMP  DRAWER </t>
  </si>
  <si>
    <t>Renglón: 282, Código: 031073019.1, Descripción: PIPERACILINA+TAZOBACTAN  Presentación:  X 4,5 G  Solicitado:  FCO. AMPOLLA</t>
  </si>
  <si>
    <t>https://ar.kairosweb.com/precio/producto-piperacilina-tazobactam-pharmavial-26890/</t>
  </si>
  <si>
    <t>PIPERACILINA SODICA + TAZOBACTAM FCO/AMP. - CERT. 52358 - MARCA: 
IBC</t>
  </si>
  <si>
    <t>CERT 55.266</t>
  </si>
  <si>
    <t>PIPERACILINA + TAZOBACTAM KILAB KILAB S.R.L.</t>
  </si>
  <si>
    <t>PIPERACILINA + TAZOBACTAN F/A 4.5 GR KILAB (H-1-50)  CERT 
57935 PIPERACILINA + TAZOBACTAM KILAB</t>
  </si>
  <si>
    <t>" PIPERAC COMPUESTO" " KLONAL S R L"</t>
  </si>
  <si>
    <t xml:space="preserve">PIPERACILINA + TAZOBACTAN F/A 4.5 GR KLONAL (H-1-42) C2 CERT 
55266  </t>
  </si>
  <si>
    <t xml:space="preserve">CERT 55266 PIPERAC COMPUESTO AMP KLONAL </t>
  </si>
  <si>
    <t>CERT 57935</t>
  </si>
  <si>
    <t>PIPERACILINA+TAZOBACTAM 4,5GR INY FA       
    CERTIFICADO: 55266</t>
  </si>
  <si>
    <t>CERT. ANMAT Nº  55266  - PRESENTACION / BLISTER 
- CAJA: X 42</t>
  </si>
  <si>
    <t xml:space="preserve">Piperacilina Tazobactam 4,5gr Frasco Ampolla  PEDIR POR CAJA CERRADA 
- NO FRACCIONAMOS  Estéril, Apirogeno, Marca Norgreen  - 
Env. Convencional  Aprobado por el M.S. ANMAT - Certificado 
N° 53814  Presentación: Caja x 50 Frasco Ampolla  
</t>
  </si>
  <si>
    <t>PIPERAC COMPUESTO FCO AMP - KLONAL</t>
  </si>
  <si>
    <t xml:space="preserve">CERT 55266  (PRESENTACIÓN CAJA X 42)  </t>
  </si>
  <si>
    <t>CERT 58354</t>
  </si>
  <si>
    <t>PIPERACILINA +TAZOBACTAM FABRA</t>
  </si>
  <si>
    <t>CERT. 55527  CAJAS X 50 UNID</t>
  </si>
  <si>
    <t>PIPERACILINA -TAZOBACTAM RICHET -TAZOBACTAM (COMO SAL SODICA) 0.5 G / 
FCO AMP + PIPERACILINA (COMO PIPERACILINA SODICA) 4 G / 
FCO AMP  PRESENTACION 1 y 50 FRASCO AMPOLLA por 
4.5 G  CERTIFICADO 45312</t>
  </si>
  <si>
    <t xml:space="preserve">CERT 58354 PIPERACILINA TAZOBACTAM DRAWER 4G/0,5G AMP DRAWER </t>
  </si>
  <si>
    <t>PIPERACILINA+TAZOBACTAM 4,5GR INY FA       
    CERTIFICADO: 58354</t>
  </si>
  <si>
    <t>KLONAL PIPERAC COMPUESTO</t>
  </si>
  <si>
    <t xml:space="preserve">PIPERACILINA+TAZOBACTAN  X 4,5 G  FCO. AMPOLLA. MARCA KLONAL. 
CERT 55266    </t>
  </si>
  <si>
    <t>KLONAL  CERTIFICADO ANMAT Nº 55266</t>
  </si>
  <si>
    <t>CERT 45.312</t>
  </si>
  <si>
    <t>CERT 55266</t>
  </si>
  <si>
    <t xml:space="preserve">CERT 45312 PIPERACILINA - TAZOBACTAM RICHET FCO AMP RICHET  
</t>
  </si>
  <si>
    <t xml:space="preserve">NOMBRE COM: "   PIPERACILINA - TAZOBACTAM RICHET"  
CERT ANMAT: "   45312"  </t>
  </si>
  <si>
    <t>RICHET/KLONAL</t>
  </si>
  <si>
    <t xml:space="preserve">PIPERACILINA+TAZOBACTAN : FCO. AMPOLLA   MARCA: RICHET/KLONAL   
PRES. MIN.: POR 50  PM RICHET: 45312  PM 
KLONAL: 55266    No fraccionable  </t>
  </si>
  <si>
    <t xml:space="preserve">PIPERACILINA + TAZOBACTAM KILAB  57935  </t>
  </si>
  <si>
    <t xml:space="preserve">CERT 55173 BAGOTAZ 500MG/4G FCO AMP BAGÓ  </t>
  </si>
  <si>
    <t xml:space="preserve">PIPERACILINA+TAZOBACTAM 4,5 GR F.A. RICHET C: 45.312 [50]   
</t>
  </si>
  <si>
    <t>Renglón: 283, Código: 031140004.1, Descripción: PIRIDOSTIGMINA  Presentación:  COMPRIMIDO</t>
  </si>
  <si>
    <t>https://ar.kairosweb.com/precio/producto-mestinon-12277/</t>
  </si>
  <si>
    <t>MESTINON 60 MG COMP  - ROEMMERS</t>
  </si>
  <si>
    <t xml:space="preserve">CERT 18673 (PRESENTACIÓN CAJA X 100 COMP)  </t>
  </si>
  <si>
    <t xml:space="preserve">MESTINON  18673  </t>
  </si>
  <si>
    <t xml:space="preserve">CERT 18673 MESTINON 60 MG COMP ROEMMERS </t>
  </si>
  <si>
    <t xml:space="preserve">MESTINON 60 MG ROEMMERS </t>
  </si>
  <si>
    <t xml:space="preserve">CERT 18673  CAJA X 100 COMP </t>
  </si>
  <si>
    <t xml:space="preserve">" MESTINON TS" " ROEMMERS S A I C F" 
</t>
  </si>
  <si>
    <t xml:space="preserve">PIRIDOSTIGMINA 60 MG  MESTINON ROEMMERS T/A (UXC-12) CERT 18673 
</t>
  </si>
  <si>
    <t>roemmers</t>
  </si>
  <si>
    <t>cert: 18673  envase x 100</t>
  </si>
  <si>
    <t>MESTINON</t>
  </si>
  <si>
    <t xml:space="preserve">PIRIDOSTIGMINA 60 MG COMP MESTINON IMPORTADO ICN C:18673 [100]  
</t>
  </si>
  <si>
    <t>Renglón: 284, Código: 031113003.2, Descripción: POLIETILENGLICOL (TIPO BAREX)SOLUCION EXTEMPORANEA  Presentación:  X 4 L  Solicitado:  BIDÓN</t>
  </si>
  <si>
    <t>https://ar.kairosweb.com/precio/producto-barex-1015/</t>
  </si>
  <si>
    <t xml:space="preserve">CERT 41732 BAREX SABORIZADO X 4 LTS DOMINGUEZ </t>
  </si>
  <si>
    <t>BAREX SABORIZADO BIDON X 4 LITROS - DOMINGUEZ</t>
  </si>
  <si>
    <t>CERT 41732  (PRESENTACIÓN POR UNIDAD)</t>
  </si>
  <si>
    <t>BAREX</t>
  </si>
  <si>
    <t>BAREX POLVO SUSPENSION P/4 LTS      
 CERTIFICADO: 41732</t>
  </si>
  <si>
    <t>CERT 41732</t>
  </si>
  <si>
    <t>BAREX X 4 LT DOMINGUEZ</t>
  </si>
  <si>
    <t xml:space="preserve">CERT 41732  BIDON X 4 LITROS </t>
  </si>
  <si>
    <t xml:space="preserve">POLIETILENGLICOL ( MACROGOL) 3350, 240 G/4 L, POLVO PARA SOLUCIÓN 
ORAL  BAREX SABORIZADO 4 LTS  DOMINGUEZ   
</t>
  </si>
  <si>
    <t>DOMINGUEZ BAREX</t>
  </si>
  <si>
    <t xml:space="preserve">POLIETILENGLICOL (TIPO BAREX)SOLUCION EXTEMPORANEA  X 4 L  BIDÓN. 
MARCA DOMINGUEZ. CERT 41732    </t>
  </si>
  <si>
    <t>CERT 41732- BAREX</t>
  </si>
  <si>
    <t xml:space="preserve">DOMINGUEZ  </t>
  </si>
  <si>
    <t xml:space="preserve">CERT 41732 </t>
  </si>
  <si>
    <t>BAREX SABORIZADO " LABORATORIO DOMINGUEZ S A"</t>
  </si>
  <si>
    <t>BAREX BIDON X 4L DOMINGUEZ T/A CERT 41.732</t>
  </si>
  <si>
    <t xml:space="preserve">PEG 3350+ASOC. BAREX X 4 LT SABORIZADO DOMINGUEZ C:41732 [1] 
 </t>
  </si>
  <si>
    <t>Renglón: 285, Código: 031113003.5, Descripción: POLIETILENGLICOL 3350 X 17GRS  Presentación:  SOBRE  Solicitado:  UNIDAD</t>
  </si>
  <si>
    <t>https://ar.kairosweb.com/precio/producto-tractolax-20300/</t>
  </si>
  <si>
    <t xml:space="preserve">CERT 54345 TRACTOLAX SOB EUROFARMA </t>
  </si>
  <si>
    <t xml:space="preserve">CERT 41732 BAREX S SOB X 4.5 G DOMINGUEZ  
</t>
  </si>
  <si>
    <t>BAREX UNIPEG 3350 - DOMINGUEZ</t>
  </si>
  <si>
    <t xml:space="preserve">CERT 53727 - SOBRE X 17 GRS - (PRESENTACIÓN CAJA 
X 12 SOBRES)  </t>
  </si>
  <si>
    <t>BAREX UNIPEG</t>
  </si>
  <si>
    <t>BAREX "UNIPEG" (SOBRES X 17 GRS)     
CERTIFICADO: 53727</t>
  </si>
  <si>
    <t>CERT 53727</t>
  </si>
  <si>
    <t xml:space="preserve">BAREX UNIPEG X 14 GR DOMINGUEZ </t>
  </si>
  <si>
    <t xml:space="preserve">CERT 53727  CAJA X 30 SOBRES </t>
  </si>
  <si>
    <t xml:space="preserve">TRACTOLAX  54345  </t>
  </si>
  <si>
    <t xml:space="preserve">POLIETILENGLICOL (MACROGOL) 3350 17 G POR CADA SOBRE, DE POLVO 
PARA SOLUCION ORAL  BAREX UNIPEG  DOMINGUEZ </t>
  </si>
  <si>
    <t>Dominguez Barex Unipeg</t>
  </si>
  <si>
    <t xml:space="preserve">POLIETILENGLICOL 3350 X 17GRS  SOBRE  UNIDAD. MARCA DOMINGUEZ. 
CERT 53727    </t>
  </si>
  <si>
    <t>" LAX3350" ARCANO S.A.</t>
  </si>
  <si>
    <t xml:space="preserve">POLIETILENGLICOL SOBRES PHARMANOVE (H-1-100)  JULI 58182 </t>
  </si>
  <si>
    <t>LABORATORIO DOMINGUEZ S A BAREX UNIPEG</t>
  </si>
  <si>
    <t xml:space="preserve">POLIETILENGLICOL X 24 SOBRES BAREX UNIPEG DOMINGUEZ T/A CERT 53727 
</t>
  </si>
  <si>
    <t xml:space="preserve">CERT 57641 AGAROL PUR SOBRE 17G ELEA </t>
  </si>
  <si>
    <t>CERT 57641</t>
  </si>
  <si>
    <t>TRACTOLAX</t>
  </si>
  <si>
    <t xml:space="preserve">PEG 3350 SOBRES 17 GR SOBRES TRACTOLAX EUROFARMA C: 54345 
[28]  </t>
  </si>
  <si>
    <t xml:space="preserve">AGAROL PÜR  57641  </t>
  </si>
  <si>
    <t>Renglón: 286, Código: 031240001.6, Descripción: VITAMINA A.C.D  Presentación:  GOTAS  Solicitado:  ENVASE</t>
  </si>
  <si>
    <t xml:space="preserve">COMPLEJO CAD  RNPA 04060876  </t>
  </si>
  <si>
    <t>CERT 50632</t>
  </si>
  <si>
    <t xml:space="preserve">VITAMINA A.C.D Presentación: GOTAS Solicitado: ENVASE 6000 MARCA LAFEDAR PRESENTACION 
MINIMA 50 PM  50632 NO FRACC. TERCERA TANDA si 
 $        2.319,67 
 $        13.918.027,50 
   </t>
  </si>
  <si>
    <t xml:space="preserve">CERT 50632 ADECONCE FCO X 20 ML LAFEDAR </t>
  </si>
  <si>
    <t>LAFEDAR ADECONCE</t>
  </si>
  <si>
    <t xml:space="preserve">VITAMINA A.C.D  GOTAS  ENVASE. MARCA LAFEDAR. CERT 50632 
   </t>
  </si>
  <si>
    <t>ADECONCE GTS LAFEDAR</t>
  </si>
  <si>
    <t xml:space="preserve">CERT 50632 GTS X 20 ML </t>
  </si>
  <si>
    <t xml:space="preserve">ADECONCE  50632  </t>
  </si>
  <si>
    <t>ADECONCE LAFEDAR SOCIEDAD ANONIMA</t>
  </si>
  <si>
    <t xml:space="preserve">VITAMINA ADC GOTAS X 20 ML LAFEDAR (H-1-50)  50632 
</t>
  </si>
  <si>
    <t xml:space="preserve">CERT 53333 OSTELIN ADC SOL ORAL FRASCO X 20 ML 
ROEMMERS </t>
  </si>
  <si>
    <t xml:space="preserve">CERT 23131 TRI-VI-SOL FRASCO X 20 ML SIEGFRIED </t>
  </si>
  <si>
    <t>Renglón: 287, Código: 031240001.8, Descripción: POLIVITAMINICOS C/MINERALES PRONATAL  Presentación:  COMPRIMIDO</t>
  </si>
  <si>
    <t xml:space="preserve">CERT 44198 SUPRADYN PRONATAL COMP REC BAYER </t>
  </si>
  <si>
    <t>SUPRADYN FORTE BAYER SOCIEDAD ANONIMA</t>
  </si>
  <si>
    <t>POLIVITAMINICO COMP SUPRADYN BAYER  CERT 31021</t>
  </si>
  <si>
    <t>CERT 44198</t>
  </si>
  <si>
    <t>Renglón: 288, Código: 031221002.1, Descripción: POTASIO CLORURO  Presentación:  X 15 mEq  Solicitado:  AMPOLLA</t>
  </si>
  <si>
    <t xml:space="preserve">Cloruro de Potasio 15mEq Ampolla x 5ml  PEDIR POR 
CAJA CERRADA - NO FRACCIONAMOS  Estéril, Apirogeno, Marca Norgreen 
 - Env. Convencional  Aprobado por el M.S. ANMAT 
- Certificado N° 48279  Presentación: Caja x 100 Ampollas 
 </t>
  </si>
  <si>
    <t xml:space="preserve">POTASIO CLORURO  AMPOLLA   CELTYC   PRES 
MIN 100   PM 39496  NO FRACC  
</t>
  </si>
  <si>
    <t>CERT 52245</t>
  </si>
  <si>
    <t>CLORURO DE POTASIO LARJAN 15 MEQ AMP X 5 ML 
- VEINFAR</t>
  </si>
  <si>
    <t xml:space="preserve">CERT 39496  (PRESENTACIÓN CAJA X 100)    
</t>
  </si>
  <si>
    <t xml:space="preserve">" CLORURO DE POTASIO 15 mEq" LABORATORIO INTERNACIONAL ARGENTINO S.A. 
</t>
  </si>
  <si>
    <t>CLORURO DE POTASIO AMP 15 MEQ NORTHIA (H-1-100)  44464 
  CLORURO DE POTASIO 15 mEq"</t>
  </si>
  <si>
    <t>LAVIMAR S A " CLORURO DE POTASIO LAVIMAR INYECTABLE 15 
mEq / 5 ml"</t>
  </si>
  <si>
    <t xml:space="preserve">CLORURO DE POTASIO AMP 15 MEQ LAVIMAR (H-1-100) CERT 39594 
</t>
  </si>
  <si>
    <t>CLORURO DE POTASIO CELTYC AMP - CELTYC</t>
  </si>
  <si>
    <t xml:space="preserve">CERT 59500  (PRESENTACIÓN CAJA X 100)    
</t>
  </si>
  <si>
    <t xml:space="preserve">CERT 59500 CLORURO DE POTASIO CELTYC AMP X 5ML CELTYC 
</t>
  </si>
  <si>
    <t xml:space="preserve">CLORURO DE POTASIO AMP CELTYC </t>
  </si>
  <si>
    <t xml:space="preserve">CERT 59500  CAJA X 100 AMP </t>
  </si>
  <si>
    <t>CERT 59500</t>
  </si>
  <si>
    <t xml:space="preserve">CLORURO DE POTASIO CELTYC  59500  </t>
  </si>
  <si>
    <t>POTASIO CLORURO 15MEQ AMP X 5 ML    
 CERTIFICADO: 59500</t>
  </si>
  <si>
    <t>CERT 39496 CLORURO DE POTASIO LARJAN 15 MEQ/5ML VEINFAR</t>
  </si>
  <si>
    <t xml:space="preserve">POTASIO CLORURO  X 15 mEq  AMPOLLA. MARCA CELTYC. 
CERT 59500    </t>
  </si>
  <si>
    <t>POTASIO CLORURO 15MEQ AMP X 5 ML    
 CERTIFICADO: 52245</t>
  </si>
  <si>
    <t xml:space="preserve">CERT 52245 CLORURO DE POTASIO DRAWER AMP X5ML DRAWER  
</t>
  </si>
  <si>
    <t>CERT 37874</t>
  </si>
  <si>
    <t>CERT 39496</t>
  </si>
  <si>
    <t>POTASIO, CLORURO 15 MEQ 5 ML AMP. - CERT. 44464 
- MARCA: NORTHIA</t>
  </si>
  <si>
    <t xml:space="preserve">CLORURO DE POTASIO-UNC  53757  </t>
  </si>
  <si>
    <t xml:space="preserve">CLORURO POTASIO 15 MEQ X 5 ML AMP VEINFAR C.39496 
[100]  </t>
  </si>
  <si>
    <t>CERT 55696</t>
  </si>
  <si>
    <t>Renglón: 289, Código: 031221003.3, Descripción: POTASIO FOSFATO 6 mEq/ ml  Presentación:  AMPOLLA</t>
  </si>
  <si>
    <t xml:space="preserve">      POTASIO FOSFATO (3MMOL P/ML) 
AMP X 10 ML  G-65     
      CERTIFICADO: 42664   
   </t>
  </si>
  <si>
    <t>SOLUCION DE FOSFATO DE POTASIO P.L. RIVERO Y COMPAÑIA SOCIEDAD 
ANONIMA</t>
  </si>
  <si>
    <t xml:space="preserve">POTASIO FOSFATO X 10 ML G65 RIVERO (E-1-80) CERT 42.664 
</t>
  </si>
  <si>
    <t xml:space="preserve">FOSFATO DE POTASIO AMP X 10 ML RIVERO(G-65) C:42.664 [1] 
 </t>
  </si>
  <si>
    <t>CERT 42664</t>
  </si>
  <si>
    <t xml:space="preserve">CERT 42664 SOLUCION DE FOSFATO DE POTASIO SOL INY AMP 
X 10 ML RIVERO </t>
  </si>
  <si>
    <t>Renglón: 290, Código: 031260002.5, Descripción: POVIDONA IODADA  Presentacion:  10% SOLUCION  Solicitado:  ENVASE X 1 L</t>
  </si>
  <si>
    <t>https://www.alfabeta.net/precio/povibac.html</t>
  </si>
  <si>
    <t xml:space="preserve">POVIBAC SOLUCION  38727  </t>
  </si>
  <si>
    <t>IODOPOVIDONA SOLUCION 10%        
     X 1000 CC   
       CERTIFICADO: 40784</t>
  </si>
  <si>
    <t>IODOPOVIDONA SOLUCION 10%        
     X 1000 CC   
       CERTIFICADO: 38727</t>
  </si>
  <si>
    <t>https://ar.kairosweb.com/precio/producto-pervinox-3421/</t>
  </si>
  <si>
    <t xml:space="preserve">CERT 34648 PERVINOX SOL X 1 LT  ELEA  
</t>
  </si>
  <si>
    <t xml:space="preserve">IODOPOVIDONA 10% X 1 LITRO   IQB </t>
  </si>
  <si>
    <t xml:space="preserve">PERVINOX  34648  </t>
  </si>
  <si>
    <t>POVIBAC</t>
  </si>
  <si>
    <t xml:space="preserve">POVIDONA IODADA Presentacion: 10% SOLUCION - ENVASE X 1 L 
</t>
  </si>
  <si>
    <t>POVIBAC SERTEXLABORATORIO SERTEX SRL</t>
  </si>
  <si>
    <t>IODOPOVIDONA 10% X 1 LT C/ TAPA POVIBAC SERTEX (A-1-12-480) 
CERT 38727</t>
  </si>
  <si>
    <t>CERT 40784</t>
  </si>
  <si>
    <t xml:space="preserve">POVIDONA IODADA Presentacion: 10% SOLUCION   POVIBAC   
PRES MIN 1   PM 38727   NO 
FRACCIONABLE  </t>
  </si>
  <si>
    <t>POVIBAC SOLUCION</t>
  </si>
  <si>
    <t>POVIDONA IODADA Presentacion: 10% SOLUCION Solicitado: ENVASE X 1 L 
BOTELLA EM 38727</t>
  </si>
  <si>
    <t>CERT 38727</t>
  </si>
  <si>
    <t>ICUBEX</t>
  </si>
  <si>
    <t>CERT 38728</t>
  </si>
  <si>
    <t xml:space="preserve">IODO POVIDONA SOLUCION 10% X 1000 ML POVIBAC CERT.38727 [12] 
 </t>
  </si>
  <si>
    <t>CERT 34648</t>
  </si>
  <si>
    <t>Renglón: 291, Código: 031260002.11, Descripción: POVIDONA IODADA SOL JABONOSA  Presentación:  X 250 ML  Solicitado:  ENVASE</t>
  </si>
  <si>
    <t>POVIBAC SOLUCION JABONOSA  38724  CON VALVULA</t>
  </si>
  <si>
    <t>IODOPOVIDONA JABONOSA 5% C/DOSIF.     X  
250 CC         
 CERTIFICADO: 40784</t>
  </si>
  <si>
    <t>IODOPOVIDONA JABONOSA 5% C/DOSIF.     X  
250 CC         
 CERTIFICADO: 38724</t>
  </si>
  <si>
    <t xml:space="preserve">IODOPOVIDONA SOLUCION JABONOSA X 250ML  CON DOSIFICADOR   
IQB </t>
  </si>
  <si>
    <t xml:space="preserve">CERT 40784  CON DOSIFICADOR </t>
  </si>
  <si>
    <t xml:space="preserve">POVIDONA IODADA SOL JABONOSA Presentación: X 250 ML </t>
  </si>
  <si>
    <t xml:space="preserve"> POVIDONA IODADA SOL JABONOSA Presentación: X 250 ML  
 POVIBAC   PRES MIN 1   PM 
38724   NO FRACCIONABLE </t>
  </si>
  <si>
    <t>POVIBAC JABON</t>
  </si>
  <si>
    <t>POVIDONA IODADA SOL JABONOSA Presentación: X 250 ML Solicitado: -AL 
5% JABON EM 38724</t>
  </si>
  <si>
    <t>POVIBAC SERTEX LABOTARIO SERTEX SRL</t>
  </si>
  <si>
    <t>IODOPOVIDONA 5% JABONOSA X 250 CC C/DOSIF SERTEX (A-1-24-2040) CERT 
38724</t>
  </si>
  <si>
    <t>CERT 38754</t>
  </si>
  <si>
    <t xml:space="preserve">IODO POVIDONA JABON 5% X  250 ML POVIBAC C/DOSIFICADOR 
CERT.38724 [1]  </t>
  </si>
  <si>
    <t xml:space="preserve">CERT 34648 PERVINOX JABON LIQ X 250ML  ELEA  
</t>
  </si>
  <si>
    <t>Renglón: 292, Código: 031090009.1, Descripción: PRAMIPEXOL 1 MG  Presentación:  COMPRIMIDO  Solicitado:  UNIDAD</t>
  </si>
  <si>
    <t>https://www.alfabeta.net/precio/neurosomat-1-mg.html</t>
  </si>
  <si>
    <t xml:space="preserve">PRAMIPEXOL 1 MG Presentación: COMPRIMIDO Solicitado: UNIDAD 38400   
MARCA BETALAB   PRESENTACION MINIMA 30   PM 
 53977   NO FRACC. </t>
  </si>
  <si>
    <t xml:space="preserve">NEUROSOMAT 1  53977  </t>
  </si>
  <si>
    <t xml:space="preserve">NEUROSOMAT BETA </t>
  </si>
  <si>
    <t xml:space="preserve">CERT 53977  CAJA X 30 COMP </t>
  </si>
  <si>
    <t>NEUROSOMAT</t>
  </si>
  <si>
    <t xml:space="preserve">PRAMIPEXOL 1 MG COMP NEUROSOMAT (BETA) C.53977 [PRESENTACION X 30] 
PROD. INFRACCIONABLE  </t>
  </si>
  <si>
    <t>NEUROSOMAT LABORATORIOS BETA SOCIEDAD ANONIMA</t>
  </si>
  <si>
    <t>PRAMIPEXOL 1 MG COMP NEUROSOMAT BETA T/A 53977</t>
  </si>
  <si>
    <t xml:space="preserve">NULIPAR 1  53689  </t>
  </si>
  <si>
    <t xml:space="preserve">NOXOPRAN  54782  </t>
  </si>
  <si>
    <t xml:space="preserve">CERT 54782 NOXOPRAN 1 MG COMP CASASCO </t>
  </si>
  <si>
    <t xml:space="preserve">CERT 53689 NULIPAR 1 MG COMP RANURADO  BALIARDA  
</t>
  </si>
  <si>
    <t>CASASCCO</t>
  </si>
  <si>
    <t>CERT 54982</t>
  </si>
  <si>
    <t xml:space="preserve">CERT 47322 SIFROL 1 MG COMPRIMIDO BOEHRINGER </t>
  </si>
  <si>
    <t>Renglón: 293, Código: 031060020.1, Descripción: PREGABALINA 75MG  Presentación:  COMPRIMIDO  Solicitado:  UNIDAD</t>
  </si>
  <si>
    <t xml:space="preserve">CERT 57348 PRINCIPIA 75MG COMP  ELEA </t>
  </si>
  <si>
    <t>CERT 57348</t>
  </si>
  <si>
    <t xml:space="preserve">CERT 57864 PREGABALINA 75 MG  VANNIER  </t>
  </si>
  <si>
    <t xml:space="preserve">293 PREGABALINA 75MG Presentación: COMPRIMIDO Solicitado: UNIDAD   MARCA 
VANNIER   PRESENTACION MINIMA 504   PM  
57864   NO FRACC. </t>
  </si>
  <si>
    <t xml:space="preserve">CERT ANMAT N. 57864 - CJA  X 504 CAPSULAS 
</t>
  </si>
  <si>
    <t>PREGABALINA 75 MG</t>
  </si>
  <si>
    <t>N° Certificado: 57864   Laboratorio: LABORATORIO VANNIER S.A.  
 Nombre Comercial: PREGABALINA VANNIER 75   Forma Farmacéutica: 
CAPSULA DURA   Presentación:  BLISTER por 504 UNIDADES 
  Genérico: PREGABALINA 75 MG</t>
  </si>
  <si>
    <t>PREGABALINA VANNIER 75 MG CAPSULA  - VANNIER</t>
  </si>
  <si>
    <t xml:space="preserve">CERT 57864 (PRESENTACIÓN CAJA X 504)  </t>
  </si>
  <si>
    <t>CERT 57864 capsulas</t>
  </si>
  <si>
    <t>CERT. ANMAT Nº  58216  - PRESENTACION / BLISTER 
- CAJA: X 1000  RANURADO EN TERCIOS</t>
  </si>
  <si>
    <t xml:space="preserve">PRINCIPIA 75 PRACTIDOSIS  57348  </t>
  </si>
  <si>
    <t xml:space="preserve">SERIPRAN  58216  </t>
  </si>
  <si>
    <t xml:space="preserve">SERIPRAM 75 MG COMP DIVIDOSIS ROSPAW </t>
  </si>
  <si>
    <t>CERT 58216  CAJA X 1000 COMP DIVIDOSIS</t>
  </si>
  <si>
    <t>CERT 58216</t>
  </si>
  <si>
    <t>ROSPAW SERIPRAN</t>
  </si>
  <si>
    <t xml:space="preserve">PREGABALINA 75MG  COMPRIMIDO  UNIDAD. MARCA ROSPAW. CERT 58216. 
Minidosis    </t>
  </si>
  <si>
    <t xml:space="preserve">CER 57867   CAPSULA </t>
  </si>
  <si>
    <t xml:space="preserve">CERT 52012 LYRICA 75MG CAPS DURA  ASPEN </t>
  </si>
  <si>
    <t>SERIPRAN ROSPAW S.R.L.</t>
  </si>
  <si>
    <t>PREGABALINA COMP 75 MG DIVIDOSIS ROSPAW (H-10-1000) EMV 58216</t>
  </si>
  <si>
    <t>PRINCIPIA ELEA</t>
  </si>
  <si>
    <t xml:space="preserve">PREGABALINA 75 MG COMP BIRRANURADOS PRINCIPIA (ELEA) C:57348 [30]  
</t>
  </si>
  <si>
    <t xml:space="preserve">AXUAL 75 DIVIDOSIS TEVA </t>
  </si>
  <si>
    <t xml:space="preserve">CERT 54785  CAJA X 30 COMP   RANURADO 
EN TERCIOS </t>
  </si>
  <si>
    <t xml:space="preserve">CERT 54785 AXUAL 75 MG COMP RAN DIVIDOSIS  TEVA 
</t>
  </si>
  <si>
    <t xml:space="preserve">AXUAL 75 DIVIDOSIS  54785  </t>
  </si>
  <si>
    <t xml:space="preserve">LINPREL MULTIDOSIS  54589  </t>
  </si>
  <si>
    <t xml:space="preserve">NEURISTAN 75 MULTIDOSIS  55118  </t>
  </si>
  <si>
    <t>CERT 56730 LUNEL 75 MG PRACTIDOSIS COMP BIRRAN MONTPELLIER</t>
  </si>
  <si>
    <t xml:space="preserve">CERT 54246 GAVIN 75MG COMP BIRRANURADO GADOR </t>
  </si>
  <si>
    <t>Renglón: 294, Código: 031133005.3, Descripción: PROGESTERONA MICRONIZADA 200 MG  Presentación:  CAPSULAS  Solicitado:  UNIDAD</t>
  </si>
  <si>
    <t>https://www.alfabeta.net/precio/progest-200.html</t>
  </si>
  <si>
    <t>CERT 54530 PROGEST 200 MG COMP ELEA</t>
  </si>
  <si>
    <t xml:space="preserve">PROGEST 200  54530  </t>
  </si>
  <si>
    <t>CERT 54530</t>
  </si>
  <si>
    <t xml:space="preserve">GESLUTIN 200 RAFFO </t>
  </si>
  <si>
    <t xml:space="preserve">CERT 47373  CAJA X 30 </t>
  </si>
  <si>
    <t xml:space="preserve">CERT 27884 MAFEL 200 MG CAPS BLANDA MEGALABS </t>
  </si>
  <si>
    <t xml:space="preserve">PROGESTERONA MICRONIZADA 200 MG  CAPSULAS So  FERRING  
 PRES MIN 42   PM 40881  NO 
FRACCIONABLE   </t>
  </si>
  <si>
    <t>" UTROGESTAN" " LABORATORIOS FERRING SOCIEDAD ANONIMA"</t>
  </si>
  <si>
    <t>PROGESTERONA MICRONIZADA 200 MG X 28 CAPS UTROGESTAN FERRING T/A 
(UXC-144) CERT 40881</t>
  </si>
  <si>
    <t>MAFEL</t>
  </si>
  <si>
    <t xml:space="preserve">PROGESTERONA 200 MG CAPS MAFEL 200 MEGALABS C:27884 [PRESENT . 
X 42] -PRODUCTO INFRACCIONABLE  </t>
  </si>
  <si>
    <t>Renglón: 295, Código: 031160005.1, Descripción: PROPARACAINA  Presentación:  0,5% GOTAS  Solicitado:  ENVASE</t>
  </si>
  <si>
    <t>https://www.alfabeta.net/precio/poen-caina.html</t>
  </si>
  <si>
    <t xml:space="preserve">POENCAINA POEN </t>
  </si>
  <si>
    <t xml:space="preserve">CERT 48493  GTS X 10 ML </t>
  </si>
  <si>
    <t xml:space="preserve">POENCAINA  48493  </t>
  </si>
  <si>
    <t xml:space="preserve">CERT 48493 POENCAINA FCO X 10 ML  POEN  
</t>
  </si>
  <si>
    <t>CERT 48493</t>
  </si>
  <si>
    <t>CAINA POEN</t>
  </si>
  <si>
    <t xml:space="preserve">GOTAS OFT. PROPARACAINA X 10 ML POEN CAINA POEN C 
48493 [1]  </t>
  </si>
  <si>
    <t>Renglón: 296, Código: 031032003.1, Descripción: PROPOFOL 1%  Presentación:  X 20 ML  Solicitado:  FCO. AMPOLLA</t>
  </si>
  <si>
    <t>https://www.alfabeta.net/precio/gobbifol.html</t>
  </si>
  <si>
    <t>GOBBIFOL GOBBI NOVAG S.A.</t>
  </si>
  <si>
    <t xml:space="preserve">PROPOFOL 10 MG X 20 ML   AMP GOBBI 
TRAZ - C/F-25° CERT 50390    CAJA X25 
</t>
  </si>
  <si>
    <t xml:space="preserve">CERT 50390 PROPOFOL 1% Presentación: X 20 ML </t>
  </si>
  <si>
    <t>PROPOFOL GRAY PRODUCTOS FARMACEUTICOS DR GRAY S ACOM IND</t>
  </si>
  <si>
    <t>PROPOFOL 10 MG X 20 ML  X 25 AMP 
GRAY - C/F-25º 45.834</t>
  </si>
  <si>
    <t>CERT 50.390</t>
  </si>
  <si>
    <t xml:space="preserve">CERT 45834 PROPOFOL GRAY 10MG/ML X 20ML  GRAY  
</t>
  </si>
  <si>
    <t xml:space="preserve">CERT 50390 GOBBIFOL 1 % X 20 ML  GOBBI 
 </t>
  </si>
  <si>
    <t>FRESENIUS KABI FRESOFOL</t>
  </si>
  <si>
    <t xml:space="preserve">PROPOFOL 1%  X 20 ML  FCO. AMPOLLA. MARCA 
FRESENIUS KABI. CERT 54426    </t>
  </si>
  <si>
    <t>IMA</t>
  </si>
  <si>
    <t xml:space="preserve">CERT 58553 PROPOVAN 200MG FCO AMP X 20ML  IMA 
</t>
  </si>
  <si>
    <t>PROPOFOL 10 MG/ML 20 ML AMP.- CERT. 46292 - MARCA: 
GEMEPE - TRAZADO POR 50 UNIDADES</t>
  </si>
  <si>
    <t>PROPOFOL LIPURO 1% B.BRAUN - BRAUN</t>
  </si>
  <si>
    <t>CERT 57038  -(10mg/ml) AMP X 20 ML  - 
(PRESENTACIÓN CAJA X 5 AMP)</t>
  </si>
  <si>
    <t xml:space="preserve">CERT 57038 PROPOFOL LIPURO 1% B.BRAUN (10mg/ml) AMP X 20 
ML BRAUN </t>
  </si>
  <si>
    <t xml:space="preserve">PROPOFOL 1%  X 50 ML  FCO. AMPOLLA. MARCA 
FRESENIUS KABI. CERT 54426    </t>
  </si>
  <si>
    <t>Renglón: 297, Código: 031032003.2, Descripción: PROPOFOL 2%  Presentación:  X 50 ML  Solicitado:  FCO. AMPOLLA</t>
  </si>
  <si>
    <t xml:space="preserve">CERT 45834 PROPOFOL GRAY X 50 ML GRAY </t>
  </si>
  <si>
    <t xml:space="preserve">PROPOFOL 2% : X 50 ML FCO. AMPOLLA. MARCA FRESENIUS 
KABI. CERT 54426    </t>
  </si>
  <si>
    <t>https://www.alfabeta.net/precio/propofol-lipuro-2.html</t>
  </si>
  <si>
    <t>PROPOFOL LIPURO 2% B.BRAUN  - BRAUN</t>
  </si>
  <si>
    <t>CERT 57038 - (20mg/ml) FCO AMP X 50 ML - 
 (PRESENTACIÓN CAJA X 10 FCO AMP)</t>
  </si>
  <si>
    <t xml:space="preserve">CERT 57038 PROPOFOL LIPURO 2% B.BRAUN (20mg/ml) FCO AMP X 
50 ML BRAUN </t>
  </si>
  <si>
    <t xml:space="preserve">PROPOFOL 2%  X 100 ML  FCO. AMPOLLA. MARCA 
FRESENIUS KABI. CERT 54426    </t>
  </si>
  <si>
    <t>PROPOFOL 2% X 50 ML X 25 AMP GRAY - 
TRAZ C/F -25º  45834</t>
  </si>
  <si>
    <t>LIPURO BRAUN</t>
  </si>
  <si>
    <t xml:space="preserve">PROPOFOL 2% X 50 ML FCO. AMP LIPURO B.BRAUN C:57038 
[10]  </t>
  </si>
  <si>
    <t>Renglón: 298, Código: 031102003.1, Descripción: PROPANOLOL X 40 MG  Presentación:  COMPRIMIDO  Solicitado:  UNIDAD</t>
  </si>
  <si>
    <t>https://www.alfabeta.net/precio/propranolol-gador.html</t>
  </si>
  <si>
    <t xml:space="preserve">CERT 33045 PROPRANOLOL GADOR 40MG COMP  GADOR </t>
  </si>
  <si>
    <t>CERT 33045</t>
  </si>
  <si>
    <t>AMPIGEN SB LABORATORIOS FABRA S.A.</t>
  </si>
  <si>
    <t xml:space="preserve">PROPRANOLOL 40 MG X 100 COMP PROPRANOLOL GADOR  33.045 
</t>
  </si>
  <si>
    <t xml:space="preserve">PROPRANOLOL 40 MG COMP. GADOR CERT:33.045 [100]  </t>
  </si>
  <si>
    <t>Renglón: 299, Código: 031050005.1, Descripción: PROTAMINA. SULFATO  Presentación:  AMPOLLA</t>
  </si>
  <si>
    <t>https://www.alfabeta.net/precio/protamina.html</t>
  </si>
  <si>
    <t xml:space="preserve">PROTAMINA 1000 UH /  43583  </t>
  </si>
  <si>
    <t>PROTAMINA SULFATO 50 MG 5 ML AMP. - CERT. 45517 
- MARCA: FADA PHARMA</t>
  </si>
  <si>
    <t xml:space="preserve">CERT 45517 DENPRU AMP X 5 ML FADA </t>
  </si>
  <si>
    <t>" DENPRU" LABORATORIO INTERNACIONAL ARGENTINO S.A.</t>
  </si>
  <si>
    <t>"  DENPRU" LABORATORIO INTERNACIONAL ARGENTINO S.A.</t>
  </si>
  <si>
    <t>PROTAMINA 1000 UH / mL RIVERO P.L. RIVERO Y COMPAÑIA 
SOCIEDAD ANONIMA</t>
  </si>
  <si>
    <t>PROTAMINA AMP 1000 RIVERO (H-1-80) CERT 45583</t>
  </si>
  <si>
    <t>FADA-LIA</t>
  </si>
  <si>
    <t>CERT 45517</t>
  </si>
  <si>
    <t>DENPRU FADA</t>
  </si>
  <si>
    <t xml:space="preserve">PROTAMINA AMP. DENPRU FADA X 5 ML CERT. 45.517 [50] 
 </t>
  </si>
  <si>
    <t>Renglón: 300, Código: 031213020.1, Descripción: QUETIAPINA 25 MG  Presentación:  COMPRIMIDO  Solicitado:  UNIDAD</t>
  </si>
  <si>
    <t>https://ar.kairosweb.com/precio/producto-quetiaros-21558/</t>
  </si>
  <si>
    <t xml:space="preserve">CERT 55760 </t>
  </si>
  <si>
    <t>QUETIAPINA VANNIER LABORATORIO VANNIER S.A.</t>
  </si>
  <si>
    <t>QUETIAPINA COMP 25 MG VANNIER (H-10-500)/ EMV 56160</t>
  </si>
  <si>
    <t>DOMINIUM LABORATORIOS BETA SOCIEDAD ANONIMA</t>
  </si>
  <si>
    <t>QUETIAPINA COMP 25 MG BETA (H-10-90)/ T/A EMV  CERT 
55142</t>
  </si>
  <si>
    <t xml:space="preserve">CERT 56160 QUETIAPINA VANNIER 25 MG VANNIER </t>
  </si>
  <si>
    <t xml:space="preserve">QUETIAPINA 25 MG Presentación: COMPRIMIDO Solicitado: UNIDAD   MARCA 
VANNIER   PRESENTACION MINIMA 30   PM  
56160   NO FRACC.  </t>
  </si>
  <si>
    <t>QUETIAPINA 25 MGS comp</t>
  </si>
  <si>
    <t>N° Certificado: 56160   Laboratorio: LABORATORIO VANNIER S.A.  
 Nombre Comercial: QUETIAPINA VANNIER   Forma Farmacéutica: COMPRIMIDO 
RECUBIERTO   Presentación: BLISTER por 500 UNIDADES   
Genérico: QUETIAPINA FUMARATO 25 MG</t>
  </si>
  <si>
    <t xml:space="preserve">CERT ANMAT N. 56160 - CJA X  500 COMPR 
</t>
  </si>
  <si>
    <t>CERT. ANMAT Nº  56160  - PRESENTACION / BLISTER 
- CAJA: X 500</t>
  </si>
  <si>
    <t>CERT 56160</t>
  </si>
  <si>
    <t>QUETIAPINA VANNIER 25 MG COMP REC - VANNIER</t>
  </si>
  <si>
    <t xml:space="preserve">CERT 56160  (PRESENTACIÓN CAJA X 500)  </t>
  </si>
  <si>
    <t>CERT 56160- QUETIAPINA VANNIER</t>
  </si>
  <si>
    <t>CERT 55760</t>
  </si>
  <si>
    <t>CERT 55760- QUETIAROS</t>
  </si>
  <si>
    <t>CERT. 56160  ENVASES X 500 COMP.  BLISTER X 
10 COMP.</t>
  </si>
  <si>
    <t>ROSPAW QUETIAROS</t>
  </si>
  <si>
    <t xml:space="preserve">QUETIAPINA 25 MG  COMPRIMIDO  UNIDAD. MARCA ROSPAW. CERT 
55760    </t>
  </si>
  <si>
    <t xml:space="preserve">QUETIAPINA 25 MG COMP. - CERT. 56160 - MARCA: VANNIER 
</t>
  </si>
  <si>
    <t xml:space="preserve">CERT 56160 </t>
  </si>
  <si>
    <t xml:space="preserve">CERT 55760 QUETIAROS 25 MG COMP ROSPAW </t>
  </si>
  <si>
    <t xml:space="preserve">CERT 55152 KEMOTER 25 MG COMP ELEA </t>
  </si>
  <si>
    <t>CERT 55152- KEMOTER</t>
  </si>
  <si>
    <t>CERT 53276- BIATRIX 25</t>
  </si>
  <si>
    <t xml:space="preserve">CERT 46865 SEROQUEL 25 MG COMP  BAGÓ   
</t>
  </si>
  <si>
    <t xml:space="preserve">CERT 60018 ANELKA 25MG COMP REC GADOR </t>
  </si>
  <si>
    <t xml:space="preserve">CERT 54252 ATIPINA 25 MG COMP REC MEGALABS </t>
  </si>
  <si>
    <t>Renglón: 301, Código: 031213020.2, Descripción: QUETIAPINA 100 MG  Presentación:  COMPRIMIDO  Solicitado:  UNIDAD</t>
  </si>
  <si>
    <t>" QUETIAPINA VANNIER" " LABORATORIO VANNIER S.A."</t>
  </si>
  <si>
    <t>QUETIAPINA COMP 100 MG VANNIER (H-10-500)/ EMV 56.160</t>
  </si>
  <si>
    <t>QUETIAROS ROSPAW S.R.L.</t>
  </si>
  <si>
    <t xml:space="preserve">QUETIAPINA COMP 100 MG ROSPAW (H-10-1000)/ EMV CERT 55760  
 </t>
  </si>
  <si>
    <t>QUETIAROS 100 MG COMP REC - ROSPAW</t>
  </si>
  <si>
    <t xml:space="preserve">CERT 55760 (PRESENTACIÓN CAJA X 1000)  </t>
  </si>
  <si>
    <t>CERT. ANMAT Nº  55760  - PRESENTACION / BLISTER 
- CAJA: X 1000  RANURADO</t>
  </si>
  <si>
    <t xml:space="preserve">QUETIAROS 100 ROSPAW </t>
  </si>
  <si>
    <t xml:space="preserve">CERT 55760  CAJA X 1000 COMP </t>
  </si>
  <si>
    <t>ROSPAW (NO RANURADO)</t>
  </si>
  <si>
    <t>CERT 55760- ROSPAW (NO RANURADO)</t>
  </si>
  <si>
    <t xml:space="preserve">CERT 56160 QUETIAPINA VANNIER 100 MG COMP RANURADO  VANNIER 
</t>
  </si>
  <si>
    <t xml:space="preserve">QUETIAPINA 100 MG  COMPRIMIDO  UNIDAD. MARCA ROSPAW. CERT 
55760    </t>
  </si>
  <si>
    <t>VEINFAR/LARJAN</t>
  </si>
  <si>
    <t>QUETIAPINA 100 MG  COMPRIMIDO   VANNIER   
PRES MIN: 500  PM 56160    No 
fraccionable</t>
  </si>
  <si>
    <t>QUETIAPINA VANNIER 100 MG COMP REC - VANNIER</t>
  </si>
  <si>
    <t xml:space="preserve">CERT 56160  (PRESENTACIÓN CAJA X 500  </t>
  </si>
  <si>
    <t>QUETIAPINA 100 MGS comp</t>
  </si>
  <si>
    <t>N° Certificado: 56160   Laboratorio: LABORATORIO VANNIER S.A.  
 Nombre Comercial: QUETIAPINA VANNIER   Forma Farmacéutica: COMPRIMIDO 
RECUBIERTO   Presentación: BLISTER por 500 UNIDADES   
Genérico: QUETIAPINA FUMARATO 100 MG</t>
  </si>
  <si>
    <t>CERT ANMAT N. 56160 - CJA X 500 COMPR - 
ENTREGA DISPONIBLE FINES DE ENERO 2025</t>
  </si>
  <si>
    <t>VANNIER (RANURADO)</t>
  </si>
  <si>
    <t>CERT 56160- QUETIAPINA VANNIER- RANURADO</t>
  </si>
  <si>
    <t>QUETIAPINA 100 MG COMP. CERT. 56160 - MARCA: VANNIER - 
SIN RANURAR</t>
  </si>
  <si>
    <t xml:space="preserve">CERT 55152 KEMOTER 100 MG COMP REC ELEA </t>
  </si>
  <si>
    <t>CERT 55152- KEMOTER- NO RANURADO</t>
  </si>
  <si>
    <t xml:space="preserve">CERT 55760 QUETIAROS 100 MG COMP ROSPAW </t>
  </si>
  <si>
    <t>BALIARDA (RANURADO)</t>
  </si>
  <si>
    <t>CERT 53276- BIATRIX 100- RANURADO</t>
  </si>
  <si>
    <t xml:space="preserve">CERT 46865 SEROQUEL 100 MG COMP REC BAGÓ </t>
  </si>
  <si>
    <t xml:space="preserve">CERT 54252 ATIPINA 100 MG COMP REC MEGALABS </t>
  </si>
  <si>
    <t>Renglón: 302, Código: 031111003.3, Descripción: RANITIDINA  Presentación:  X 50 MG  Solicitado:  AMPOLLA</t>
  </si>
  <si>
    <t>https://ar.kairosweb.com/precio/producto-ranitidina-denver-farma-7361/</t>
  </si>
  <si>
    <t>RANITIDINA Presentación: X 50 MG : AMPOLLA   DENVERFARMA 
  PRES. MIN: POR 100   PM 44601 
  No fraccionable</t>
  </si>
  <si>
    <t xml:space="preserve">Ranitidina 50mg Ampolla x 5ml  PEDIR POR CAJA CERRADA 
- NO FRACCIONAMOS  Estéril, Apirogeno, Marca Norgreen  - 
Env. Convencional  Aprobado por el M.S. ANMAT - Certificado 
N° 52747  Presentación: Caja x 100 Ampollas   
</t>
  </si>
  <si>
    <t>VINGIONAL 50MG FABRA</t>
  </si>
  <si>
    <t xml:space="preserve">CERT. 43673  CAJAS X 100 UNID *AMPOLLAS X 2ML* 
</t>
  </si>
  <si>
    <t>RANITIDINA 50MG AMP X 5 ML     
      CERTIFICADO: 51828</t>
  </si>
  <si>
    <t>CERT 51828</t>
  </si>
  <si>
    <t>CERT 44.601</t>
  </si>
  <si>
    <t>RANITIDINA DENVER FARMA</t>
  </si>
  <si>
    <t>Certificado: 44601   Laboratorio: DENVER FARMA S A  
 Marca comercial: RANITIDINA DENVER FARMA   Forma farmacéutica: 
INYECTABLE PARA PERFUSION   Presentación: 100 FRASCO AMPOLLA por 
5 ML   Genérico: RANITIDINA 50 MG / 5 
ML</t>
  </si>
  <si>
    <t>RANITIDINA DENVER FARMA DENVER FARMA S A</t>
  </si>
  <si>
    <t>RANITIDINA AMP 50 MG DENVER (H-1-100)  44.601</t>
  </si>
  <si>
    <t>RANITIDINA LARJAN VEINFAR INDUSTRIAL Y COMERCIAL SOCIEDAD ANONIMA</t>
  </si>
  <si>
    <t xml:space="preserve">RANITIDINA AMP 50 MG LARJAN(H-1-100) CERT 45191    
</t>
  </si>
  <si>
    <t>CERT 52031 RANITIDINA CELTYC AMP X 5 ML CELTYC</t>
  </si>
  <si>
    <t xml:space="preserve">CERT 44601  RANITIDINA DENVER FARMA  50 MG FCO 
AMP X 5 ML DENVER FARMA </t>
  </si>
  <si>
    <t>RANITIDINA DENVER FARMA 50 MG FCO AMP X 5ML - 
DENVER FARMA</t>
  </si>
  <si>
    <t xml:space="preserve">CERT 44601  (PRESENTACIÓN CAJA X 100) </t>
  </si>
  <si>
    <t xml:space="preserve">RANITIDINA LARJAN 50 MG AMP X 5 ML - VEINFAR 
</t>
  </si>
  <si>
    <t xml:space="preserve">CERT 45191  (PRESENTACIÓN CAJA X 100)    
</t>
  </si>
  <si>
    <t xml:space="preserve">RANITIDINA CELTYC 50 MG AMP X 5 ML - CELTYC 
</t>
  </si>
  <si>
    <t>CERT 52031  (PRESENTACIÓN CAJA X 100)</t>
  </si>
  <si>
    <t>RANITIDINA 50MG AMP X 5 ML     
      CERTIFICADO: 44601</t>
  </si>
  <si>
    <t>CERT ANMAT N. 52031 - CJA X 100 AMP</t>
  </si>
  <si>
    <t>CERT 42.046</t>
  </si>
  <si>
    <t>CERT 44601</t>
  </si>
  <si>
    <t xml:space="preserve">RANITIDINA 50 MG (10 MG/ML) SOLUCIÓN INYECTABLE  RANITIDINA DF 
 DENVER </t>
  </si>
  <si>
    <t>RANITIDINA AMP CELTYC</t>
  </si>
  <si>
    <t xml:space="preserve">CERT 52031  CAJA  X 100 AMP </t>
  </si>
  <si>
    <t>CERT. ANMAT Nº  44601  - PRESENTACION / BLISTER 
- CAJA: X 100</t>
  </si>
  <si>
    <t>RANITIDINA 50MG AMP X 5 ML     
      CERTIFICADO: 52031</t>
  </si>
  <si>
    <t xml:space="preserve">CERT 52031- RANITIDINA CELTYC    </t>
  </si>
  <si>
    <t>CERT 42046  GASTROZAC 50 MG AMP X 5 ML 
KLONAL</t>
  </si>
  <si>
    <t>DENVER FARMA   CERTIFICADO ANMAT Nº 44601</t>
  </si>
  <si>
    <t xml:space="preserve">CERT 45191 RANITIDINA LARJAN 50 MG AMP X 5 ML 
  VEINFAR </t>
  </si>
  <si>
    <t xml:space="preserve">RANITIDINA  X 50 MG MPOLLA. MARCA CELTYC. CERT 52031 
   </t>
  </si>
  <si>
    <t xml:space="preserve">CERT 51828 RANITIDINA DRAWER 50MG AMP X 5ML DRAWER  
</t>
  </si>
  <si>
    <t>GASTROZAC 50 MG AMP X 5 ML - KLONAL</t>
  </si>
  <si>
    <t xml:space="preserve">CERT 42046  (PRESENTACIÓN CAJA X 100)  </t>
  </si>
  <si>
    <t xml:space="preserve">CERT 44601- RANITIDINA DENVER FARMA    </t>
  </si>
  <si>
    <t xml:space="preserve">CERT 52031 </t>
  </si>
  <si>
    <t xml:space="preserve">CERT 44601 </t>
  </si>
  <si>
    <t>CERT 42046</t>
  </si>
  <si>
    <t>CERT 53756- RANITIDINA UNC</t>
  </si>
  <si>
    <t xml:space="preserve">RANITIDINA 50 MG AMP. DRAWER C: 51828 [100]   
</t>
  </si>
  <si>
    <t>CERT 52160</t>
  </si>
  <si>
    <t>Renglón: 303, Código: 031020011.1, Descripción: REMIFENTANILO 5 MG/10ML  Presentación:  FCO.AMP  Solicitado:  UNIDAD</t>
  </si>
  <si>
    <t>https://ar.kairosweb.com/precio/producto-remifentanilo-richet-20462/</t>
  </si>
  <si>
    <t>CERT 54.824</t>
  </si>
  <si>
    <t xml:space="preserve">CERT 54824 REMIFENTANILO RICHET 5 MG FCO AMP </t>
  </si>
  <si>
    <t>REMIFENTANILO CLORH. 5 MG 10 ML FCO/AMP. LIOF.- CERT. 53254 
- MARCA: IBC</t>
  </si>
  <si>
    <t>" REMIFENTANILO RICHET" " LABORATORIOS RICHET S A"</t>
  </si>
  <si>
    <t>REMIFENTANILO 5 MG X 1 AMP 10 ML RICHET/ ESTUPEF. 
(H-1-50) (HOSP) 54824</t>
  </si>
  <si>
    <t>REMIFAS LABORATORIOS IMA S A I C</t>
  </si>
  <si>
    <t>REMIFENTANILO 5 MG X 5 AMP 10 ML IMA./ ESTUPEF 
 CERT 59080</t>
  </si>
  <si>
    <t xml:space="preserve">CERT 54824 - REMIFENTANILO RICHET    </t>
  </si>
  <si>
    <t xml:space="preserve">CERT 52836 REMIFENTANILO GRAY AMP X 5MG GRAY </t>
  </si>
  <si>
    <t>cert 53982</t>
  </si>
  <si>
    <t>SCOTT REDORMIN</t>
  </si>
  <si>
    <t xml:space="preserve">REMIFENTANILO 5 MG/10ML  FCO.AMP  UNIDAD. MARCA SCOTT . 
CERT     </t>
  </si>
  <si>
    <t xml:space="preserve">REMIFENTANILO 5 MG F.A. RICHET C.54824 [50]  </t>
  </si>
  <si>
    <t xml:space="preserve">CERT 54824 </t>
  </si>
  <si>
    <t>Renglón: 304, Código: 031076003.1, Descripción: RIFAMPICINA 300 MG  Presentación:  CAPSULA  Solicitado:  UNIDAD</t>
  </si>
  <si>
    <t>https://ar.kairosweb.com/precio/producto-rifampicina-richet-8105/</t>
  </si>
  <si>
    <t xml:space="preserve">CERT 39515 - RIFAMPICINA RICHET  </t>
  </si>
  <si>
    <t>CERT 39.515</t>
  </si>
  <si>
    <t xml:space="preserve">CERT 39515 RIFAMPICINA RICHET 300MG CAPS RICHET </t>
  </si>
  <si>
    <t>CERT 39515</t>
  </si>
  <si>
    <t xml:space="preserve">RIFAMPICINA 300 MG : CAPSULA  UNIDAD. MARCA RICHET. CERT 
39515  </t>
  </si>
  <si>
    <t>" RIFAMPICINA RICHET" " LABORATORIOS RICHET S A"</t>
  </si>
  <si>
    <t>RIFAMPICINA CAPS 300 MG RICHET(H-8-320) 39.515</t>
  </si>
  <si>
    <t xml:space="preserve">CERT 39515 </t>
  </si>
  <si>
    <t xml:space="preserve">RIFAMPICINA 300 MG CAPSULAS RICHET C: 39.515 PUBLIC. x EN 
BLISTER [320]  </t>
  </si>
  <si>
    <t>MARCA RICHET CERTF. ANMAT 39515</t>
  </si>
  <si>
    <t>Renglón: 305, Código: 031077018.1, Descripción: RIFAXIMINA  Presentación:  X 200 MG  Solicitado:  COMPRIMIDO</t>
  </si>
  <si>
    <t>https://ar.kairosweb.com/precio/producto-rifamax-27757/</t>
  </si>
  <si>
    <t>RIFAMAX " LABORATORIO ECZANE PHARMA S A"</t>
  </si>
  <si>
    <t>RIFAXIMINA 200 MG RIFAMAX ECZANE T/A CERT 57.492</t>
  </si>
  <si>
    <t>RIFADOM " LABORATORIO DOMINGUEZ S A"</t>
  </si>
  <si>
    <t>RIFAXIMINA 200 MG X 20 COMP RIFADOM DOMINGUEZ T/A CERT 
54281</t>
  </si>
  <si>
    <t xml:space="preserve">CERT 54281 RIFADOM 200MG COMP REC DOMINGUEZ </t>
  </si>
  <si>
    <t xml:space="preserve">COLOXIMINA 200 EUROFARMA </t>
  </si>
  <si>
    <t>CERT 53803  CAJA X 20</t>
  </si>
  <si>
    <t>CERT 53803</t>
  </si>
  <si>
    <t>RIFADOM 200 MG COMP REC - DOMINGUEZ</t>
  </si>
  <si>
    <t xml:space="preserve">CERT 54281 (PRESENTACIÓN CAJA X 40)  </t>
  </si>
  <si>
    <t>COLOXIMINA</t>
  </si>
  <si>
    <t xml:space="preserve">RIFAXIMINA 200 MG COMP COLOXIMINA (EUROFARMA) C.53803 [20]   
</t>
  </si>
  <si>
    <t>DOMINGUEZ RIFADOM 200</t>
  </si>
  <si>
    <t xml:space="preserve">RIFAXIMINA  X 200 MG  COMPRIMIDO. MARCA DOMINGUEZ. CERT 
54281    </t>
  </si>
  <si>
    <t>CERT 54281- RIFADOM</t>
  </si>
  <si>
    <t xml:space="preserve">CERT 54281 </t>
  </si>
  <si>
    <t>CERT 57606 ROCIAMIN 200 MG COMPRIMIDO RECUBIERTO BERNABO</t>
  </si>
  <si>
    <t>Renglón: 306, Código: 031077018.3, Descripción: RIFAXIMINA  Presentación:  X 550 MG  Solicitado:  COMPRIMIDO</t>
  </si>
  <si>
    <t>https://ar.kairosweb.com/precio/producto-rifadom-550-24035/</t>
  </si>
  <si>
    <t xml:space="preserve">CERT 54281 RIFADOM 550MG COMP REC DOMINGUEZ </t>
  </si>
  <si>
    <t>RIFADOM 550 MG COMP REC - DOMINGUEZ</t>
  </si>
  <si>
    <t xml:space="preserve">CERT 54281  (PRESENTACIÓN CAJA X 60)    
</t>
  </si>
  <si>
    <t>DOMINGUEZ RIFADOM 500</t>
  </si>
  <si>
    <t xml:space="preserve">RIFAXIMINA  X 550 MG  COMPRIMIDO. MARCA DOMINGUEZ. CERT 
54281    </t>
  </si>
  <si>
    <t>CERT 57.230</t>
  </si>
  <si>
    <t>RIFAMAX LABORATORIO ECZANE PHARMA S A</t>
  </si>
  <si>
    <t xml:space="preserve">RIFAXIMINA 550 MG X 30 COMP RIFAMAX ECZANE CERT 57.492 
</t>
  </si>
  <si>
    <t>RIFAXTRIL 550  ARISTON</t>
  </si>
  <si>
    <t xml:space="preserve">CERT 57230  CAJA X 10 </t>
  </si>
  <si>
    <t>RIFAXTRIL 550 MG COMP REC - ARISTON</t>
  </si>
  <si>
    <t xml:space="preserve">CERT 57230  (PRESENTACIÓN CAJA X 60 COMP)   
</t>
  </si>
  <si>
    <t>CERT 54281</t>
  </si>
  <si>
    <t>ariston</t>
  </si>
  <si>
    <t xml:space="preserve">CERT 57230 </t>
  </si>
  <si>
    <t>RIFAMAX ECZANE</t>
  </si>
  <si>
    <t xml:space="preserve">RIFAXIMINA 550 MG COMP RIFAMAX ECZANE C 57492 [30]  
</t>
  </si>
  <si>
    <t xml:space="preserve">CERT 57606 ROCIAMIN 550 MG COMPRIMIDO RECUBIERTO BERNABO </t>
  </si>
  <si>
    <t>Renglón: 307, Código: 031213012.1, Descripción: RISPERIDONA 1 MG  Presentación:  COMPRIMIDO  Solicitado:  UNIDAD</t>
  </si>
  <si>
    <t>https://ar.kairosweb.com/precio/producto-dropicine-12262/</t>
  </si>
  <si>
    <t xml:space="preserve">CERT 49084 - DROPICINE- RANURADO  </t>
  </si>
  <si>
    <t xml:space="preserve">CERT 48377 RISPEX 1 MG COMP VANNIER </t>
  </si>
  <si>
    <t>CERT. ANMAT Nº 48377   - PRESENTACION / BLISTER 
- CAJA: X 1000  RANURADO</t>
  </si>
  <si>
    <t>" ALTEXINA" " SAVANT PHARM S.A."</t>
  </si>
  <si>
    <t>RISPERIDONA COMP 1 MG ** SAVANT (H-90)/ EMV 54.874</t>
  </si>
  <si>
    <t xml:space="preserve">RISPEX 1 MG VANNIER </t>
  </si>
  <si>
    <t xml:space="preserve">CERT 48377  CAJA X 1000 COMP </t>
  </si>
  <si>
    <t>RISPEX 1 MG COMP  - VANNIER</t>
  </si>
  <si>
    <t xml:space="preserve">CERT 48377 (PRESENTACIÓN CAJA X 1000) ES RANURADO   
</t>
  </si>
  <si>
    <t>RISPEX 1mg. Comp.</t>
  </si>
  <si>
    <t>N° Certificado:  48377   Laboratorio: LABORATORIO VANNIER S.A. 
  Nombre Comercial: RISPEX   Forma Farmacéutica: COMPRIMIDO 
  Presentación: BLISTER por 1000 UNIDADES   Genérico: 
RISPERIDONA 1 MG</t>
  </si>
  <si>
    <t>CERT 48377- RISPEX- RANURADO</t>
  </si>
  <si>
    <t>CERT ANMAT N. 48377 - CJA X 1000 COMPR - 
RISPEX 1</t>
  </si>
  <si>
    <t>CERT 48377</t>
  </si>
  <si>
    <t>VANNIER RISPEX</t>
  </si>
  <si>
    <t xml:space="preserve">RISPERIDONA 1 MG  COMPRIMIDO  UNIDAD. MARCA VANNIER. CERT 
48377    </t>
  </si>
  <si>
    <t>CERT. 48377  ENVASES X 1000 COMP.  BLISTER X 
10 COMP.</t>
  </si>
  <si>
    <t>RISPERIDONA 1 MG Presentación: COMPRIMIDO Solicitado: UNIDAD   MARCA 
BETALAB   PRESENTACION MINIMA 500   PM  
49084   NO FRACC.</t>
  </si>
  <si>
    <t xml:space="preserve">RISPERIDONA 1 MG COMPR. RAN. VANNIER C: 48377 PUBLIC.x EN 
BLISTER [1000]  </t>
  </si>
  <si>
    <t xml:space="preserve">CERT 43332 RESTELEA 1MG COMP ELEA </t>
  </si>
  <si>
    <t>CERT 43368 RISPERIN 1MG COMP REC GADOR</t>
  </si>
  <si>
    <t>CERT 42759 RISPERDAL 1 MG COMPRIMIDO RECUBIERTO JANSSEN</t>
  </si>
  <si>
    <t>Renglón: 308, Código: 031213012.2, Descripción: RISPERIDONA 2 MG  Presentación:  COMPRIMIDO  Solicitado:  UNIDAD</t>
  </si>
  <si>
    <t>RISPERIDONA COMP 2 MG ** SAVANT (H-90)/ EMV 54.874</t>
  </si>
  <si>
    <t>CERT 49084- DROPICINE- RANURADO</t>
  </si>
  <si>
    <t>https://ar.kairosweb.com/precio/producto-rispex-15747/</t>
  </si>
  <si>
    <t xml:space="preserve">CERT 48377 RISPEX 2 MG COMP VANNIER </t>
  </si>
  <si>
    <t>CERT. ANMAT Nº  48377  - PRESENTACION / BLISTER 
- CAJA: X 1000  RANURADO</t>
  </si>
  <si>
    <t xml:space="preserve">RISPEX 2 MG  VANNIER </t>
  </si>
  <si>
    <t xml:space="preserve">RISPERIDONA 2 MG COMPRIMIDO   VANNIER   PRES. 
MIN. 1000  PM 48377   No fraccionable  
</t>
  </si>
  <si>
    <t>RISPEX 2 MG COMP - VANNIER</t>
  </si>
  <si>
    <t xml:space="preserve">CERT 48377  (PRESENTACIÓN CAJA X 1000) ES RANURADO  
</t>
  </si>
  <si>
    <t>RISPEX 2mgs. Comp.</t>
  </si>
  <si>
    <t>N° Certificado:  48377   Laboratorio: LABORATORIO VANNIER S.A. 
  Nombre Comercial: RISPEX   Forma Farmacéutica: COMPRIMIDO 
  Presentación: BLISTER por 1000 UNIDADES   Genérico: 
RISPERIDONA 2 MG</t>
  </si>
  <si>
    <t>CERT ANMAT N. 48377 - CJA X 1000 COMPR - 
RISPEX 2 MG</t>
  </si>
  <si>
    <t>CERT 48377-  RISPEX</t>
  </si>
  <si>
    <t xml:space="preserve">RISPERIDONA 2 MG  COMPRIMIDO  UNIDAD. MARCA VANNIER. CERT 
48377    </t>
  </si>
  <si>
    <t>CERT  54874</t>
  </si>
  <si>
    <t xml:space="preserve">RISPERIDONA 2 MG COMPR. RAN. VANNIER C: 48377 [1000]  
</t>
  </si>
  <si>
    <t xml:space="preserve">CERT 43332 RESTELEA 2 MG COMP ELEA </t>
  </si>
  <si>
    <t xml:space="preserve">CERT 43368 RISPERIN 2MG COMP REC GADOR </t>
  </si>
  <si>
    <t xml:space="preserve">CERT 42759 RISPERDAL 2 MG COMPRIMIDO RECUBIERTO JANSSEN </t>
  </si>
  <si>
    <t>Renglón: 309, Código: 031213012.5, Descripción: RISPERIDONA 1MG/ML SOLUCION ORAL  Presentación:  X 30 ML  Solicitado:  FRASCO</t>
  </si>
  <si>
    <t>https://ar.kairosweb.com/precio/producto-riatul-1-15321/</t>
  </si>
  <si>
    <t>CERT 50851- RIATUL</t>
  </si>
  <si>
    <t xml:space="preserve">CERT 43368 RISPERIN 1MG/ML. FCO 30ML SOL.ORAL GADOR </t>
  </si>
  <si>
    <t xml:space="preserve">RISPERIN GADOR GTS </t>
  </si>
  <si>
    <t xml:space="preserve">CERT 43368  GTS X 30 ML </t>
  </si>
  <si>
    <t>RIATUL BALIARDA SOCIEDAD ANONIMA</t>
  </si>
  <si>
    <t>RISPERIDONA SUSP 1 MG X 30 ML RIATUL BALIARDA EMV 
50851</t>
  </si>
  <si>
    <t>CERT 43368</t>
  </si>
  <si>
    <t>RISPERDAL GTS JANSSEN</t>
  </si>
  <si>
    <t xml:space="preserve">CERT 42759  GTS X 30 ML </t>
  </si>
  <si>
    <t>RISPERIN GADOR</t>
  </si>
  <si>
    <t xml:space="preserve">RISPERIDONA SUSP X 30 ML RISPERIN (GADOR) C: 43368 [1] 
 </t>
  </si>
  <si>
    <t xml:space="preserve">CERT 42759 RISPERDAL SOL ORAL FRASCO X 30 ML JANSSEN 
</t>
  </si>
  <si>
    <t>Renglón: 310, Código: 031213012.6, Descripción: RISPERIDONA 0,5 MG  Presentación:  COMPRIMIDO  Solicitado:  UNIDAD</t>
  </si>
  <si>
    <t xml:space="preserve">RISPERIDONA 0,5 MG Presentación: COMPRIMIDO Solicitado: UNIDAD 120000 MARCA BETALAB 
PRESENTACION MINIMA 20 PM  49084 NO FRACC.   
</t>
  </si>
  <si>
    <t xml:space="preserve">DROPICINE BETA </t>
  </si>
  <si>
    <t xml:space="preserve">CERT 49084  CAJA X 20 COMP </t>
  </si>
  <si>
    <t>" DROPICINE" " LABORATORIOS BETA SOCIEDAD ANONIMA"</t>
  </si>
  <si>
    <t>RISPERIDONA 0.5 MG X 20 COMP DROPICINE BETA/ T/A EMV 
49.084</t>
  </si>
  <si>
    <t xml:space="preserve">CERT 43332 RESTELEA 0.5 MG COMP ELEA </t>
  </si>
  <si>
    <t>CERT 43332- RESTELEA</t>
  </si>
  <si>
    <t>CERT 43332</t>
  </si>
  <si>
    <t>DROPICINE</t>
  </si>
  <si>
    <t xml:space="preserve">RISPERIDONA 0.5 MG COMPR. RAN. DROPICINE C: 49084 [20]  
</t>
  </si>
  <si>
    <t xml:space="preserve">CERT 43368 RISPERIN 0,5MG COMP REC GADOR </t>
  </si>
  <si>
    <t xml:space="preserve">CERT 50851 RIATUL 0,5 MG COMP REC BALIARDA </t>
  </si>
  <si>
    <t>CERT 43369</t>
  </si>
  <si>
    <t xml:space="preserve">CERT 42759 RISPERDAL 0,5 MG COMPRIMIDO RECUBIERTO JANSSEN </t>
  </si>
  <si>
    <t>Renglón: 311, Código: 031200021.1, Descripción: RIVAROXABAN 10 MG  Presentación:  COMP.  Solicitado:  COMPRIMIDO</t>
  </si>
  <si>
    <t>https://ar.kairosweb.com/precio/producto-ribex-28540/</t>
  </si>
  <si>
    <t>CERT 59309- RIBEX</t>
  </si>
  <si>
    <t xml:space="preserve">RIBEX 10 MG EUROFARMA </t>
  </si>
  <si>
    <t xml:space="preserve">CERT 59309  CAJA X 30 COMP </t>
  </si>
  <si>
    <t>CERT 59309</t>
  </si>
  <si>
    <t xml:space="preserve">CERT 59309 RIBEX 10MG COMP REC EUROFARMA </t>
  </si>
  <si>
    <t>RIBEX EUROFARMA</t>
  </si>
  <si>
    <t xml:space="preserve">RIVAROXABAN 10 MG COMP RIBEX EUROFARMA C 59309 [15]  
</t>
  </si>
  <si>
    <t xml:space="preserve">CERT 59591 DRINAX R 10MG COMP REC BAGÓ </t>
  </si>
  <si>
    <t xml:space="preserve">CERT 59280 REMIVOX 10MG COMP REC ELEA </t>
  </si>
  <si>
    <t>CERT 59280- REMIVOX</t>
  </si>
  <si>
    <t>CERT 58097- RIXATYL 10</t>
  </si>
  <si>
    <t xml:space="preserve">REMEXAL 10 CASASCO </t>
  </si>
  <si>
    <t>CERT 58588  CAJAX X 30</t>
  </si>
  <si>
    <t xml:space="preserve">CERT 58977 XAROBAN 10 MG COMPRIMIDO RECUBIERTO  RAFFO  
</t>
  </si>
  <si>
    <t>ANTITROM " DR LAZAR Y CIA S A QUIMICA E 
INDUSTRIAL"</t>
  </si>
  <si>
    <t>RIVAROXABAN 10 MG ANTITROM LAZAR /TRAZ T/A 57734</t>
  </si>
  <si>
    <t>RIXATYL 10 BALIARDA SOCIEDAD ANONIMA</t>
  </si>
  <si>
    <t xml:space="preserve">RIVAROXABAN 10 MG COMP RIXATYL BALIARDA /TRAZ T/A CERT 58588 
</t>
  </si>
  <si>
    <t xml:space="preserve">CERT 58588 </t>
  </si>
  <si>
    <t xml:space="preserve">CERT 54896 XARELTO 10 MG COMP REC BAYER </t>
  </si>
  <si>
    <t>Renglón: 312, Código: 031140013.1, Descripción: ROCURONIO BROMURO 50MG.  Presentación:  AMPOLLA  Solicitado:  UNIDAD</t>
  </si>
  <si>
    <t>https://ar.kairosweb.com/precio/producto-rocuronio-biol-29507/</t>
  </si>
  <si>
    <t>ROCURONIO BROMURO 50MG AMP. X 5ML     
         CERTIFICADO: 
59406</t>
  </si>
  <si>
    <t xml:space="preserve">CERT 59406 ROCURONIO BIOL 50MG (10MG/ML) SOL INYECTABLE BIOL  
</t>
  </si>
  <si>
    <t>ROCURONIO BROMURO 50 MG/ML 5 ML AMP.- CERT. 59406 - 
MARCA: BIOL</t>
  </si>
  <si>
    <t>ROCURONIO BIOL INSTITUTO BIOLOGICO ARGENTINO S A I C</t>
  </si>
  <si>
    <t>ROCURONIO BROMURO 50 MG F/A X 10 BIOL C/FRIO  
59406</t>
  </si>
  <si>
    <t xml:space="preserve">CERT 45532 ZEMURON 50MG (10MG/ML) SOL INYECTABLE MSD   
</t>
  </si>
  <si>
    <t xml:space="preserve">ZEMURON 50 MG MSD </t>
  </si>
  <si>
    <t>CERT 45532  CAJA X 10</t>
  </si>
  <si>
    <t>MERCK ZEMURON</t>
  </si>
  <si>
    <t xml:space="preserve">ROCURONIO BROMURO 50MG.  AMPOLLA  UNIDAD. MARCA MERCK. CERT 
45532    </t>
  </si>
  <si>
    <t>Renglón: 313, Código: 031100407.1, Descripción: ROSUVASTATINA 10 MG  Presentación:  COMPRIMIDO  Solicitado:  UNIDAD</t>
  </si>
  <si>
    <t>https://ar.kairosweb.com/precio/producto-colestrax-24406/</t>
  </si>
  <si>
    <t>COLESTRAX SAVANT PHARM S.A.</t>
  </si>
  <si>
    <t>ROSUVASTATINA COMP 10 MG SAVANT (H-35) 57385</t>
  </si>
  <si>
    <t>CERT 54781 ROSUVASTATINA VANNIER 10MG COMP REC  VANNIER</t>
  </si>
  <si>
    <t>CERT. ANMAT Nº  54781  - PRESENTACION / BLISTER 
- CAJA: X 500</t>
  </si>
  <si>
    <t xml:space="preserve">ROSUVASTATINA 10 MG VANNIER </t>
  </si>
  <si>
    <t xml:space="preserve">CERT 54781   CAJA X 500 COMP </t>
  </si>
  <si>
    <t xml:space="preserve">ROSUVASTATINA 10 MG COMPRIMIDO   MARCA: VANNIER   
PRES MIN: 500   PM 54781  No fraccionable 
 </t>
  </si>
  <si>
    <t>ROSUVASTATINA VANNIER 10 MG COMP REC - VANNIER</t>
  </si>
  <si>
    <t xml:space="preserve">CERT 54781 (PRESENTACIÓN CAJA X 500)   </t>
  </si>
  <si>
    <t>ROSUVASTATINA VANNIER 10</t>
  </si>
  <si>
    <t>N° Certificado: 54781   Laboratorio: LABORATORIO VANNIER S.A.  
 Nombre Comercial: ROSUVASTATINA VANNIER 10   Forma Farmacéutica: 
COMPRIMIDO RECUBIERTO   Presentación: BLISTER por 500 UNIDADES  
 Genérico: ROSUVASTATINA (COMO ROSUVASTATINA CALCICA) 10 MG</t>
  </si>
  <si>
    <t>CERT 58093</t>
  </si>
  <si>
    <t>CERT 58093 ROSTAN 10MG COMP REC  BIOTENK</t>
  </si>
  <si>
    <t>CERT ANMAT N. 54781 - CJA X 500 COMPR</t>
  </si>
  <si>
    <t>CERT 54781</t>
  </si>
  <si>
    <t xml:space="preserve">ROSUVASTATINA 10 MG  COMPRIMIDO  UNIDAD. MARCA VANNIER. CERT 
54781    </t>
  </si>
  <si>
    <t xml:space="preserve">CERT 58093 </t>
  </si>
  <si>
    <t>CERT 58.093</t>
  </si>
  <si>
    <t>ROSUVASTATINA 10 MG COMP. CERT. 54781 - MARCA: VANNIER</t>
  </si>
  <si>
    <t>CERT 57565 ROVESTOR 10 MG COMP KLONAL</t>
  </si>
  <si>
    <t>ROVESTOR 10 MG COMP REC - KLONAL</t>
  </si>
  <si>
    <t xml:space="preserve">CERT 57565 (PRESENTACIÓN CAJA X 1000)  </t>
  </si>
  <si>
    <t xml:space="preserve">ROSUVASTATINA 10 MG COMP. VANNIER C 54781 [500]   
</t>
  </si>
  <si>
    <t>CERT 57565</t>
  </si>
  <si>
    <t xml:space="preserve">CERT 55381 LIPEX 10MG COMP REC  ELEA </t>
  </si>
  <si>
    <t>CERT 55381- LIPEX</t>
  </si>
  <si>
    <t xml:space="preserve">CERT 51203 ROSUVAST 10MG COMP REC  BAGÓ </t>
  </si>
  <si>
    <t xml:space="preserve">CERT 56217 TURBULINA 10 COMP REC MICROSULES </t>
  </si>
  <si>
    <t>CERT 56217- TURBULINA 10</t>
  </si>
  <si>
    <t>CERT 52718- ROSUVASTATINA RICHET</t>
  </si>
  <si>
    <t xml:space="preserve">CERT 51199 ARTOMEY 10 MG COMPRIMIDO RECUBIERTO TEVA </t>
  </si>
  <si>
    <t xml:space="preserve">CERT 52718 </t>
  </si>
  <si>
    <t>CERT 51199- ARTOMEY</t>
  </si>
  <si>
    <t>CERT 56994- ROSULIP</t>
  </si>
  <si>
    <t>CERT 54640- HIPOLIPOL</t>
  </si>
  <si>
    <t xml:space="preserve">CERT 52023 ROSUFEN 10MG COMP REC NOLTER </t>
  </si>
  <si>
    <t xml:space="preserve">CERT 54617 ROSUSTATIN 10 MG COMP MONTPELLIER </t>
  </si>
  <si>
    <t xml:space="preserve">CERT 51337 SINLIP 10 MG COMP REC GADOR </t>
  </si>
  <si>
    <t>Renglón: 314, Código: 031100407.2, Descripción: ROSUVASTATINA 40 MG  Presentación:  COMPRIMIDO</t>
  </si>
  <si>
    <t>https://ar.kairosweb.com/precio/producto-aprentice-27736/</t>
  </si>
  <si>
    <t>APRENTICE FRANCELAB S A</t>
  </si>
  <si>
    <t>ROSUVASTATINA COMP 40 MG FRANCELAB (H-10-560)  58214</t>
  </si>
  <si>
    <t xml:space="preserve">CERT 55381 LIPEX 40MG COMP ELEA </t>
  </si>
  <si>
    <t>CERT 55381</t>
  </si>
  <si>
    <t xml:space="preserve">CERT 52718 ROSUVASTATINA RICHET 40MG COMP REC  RICHET  
</t>
  </si>
  <si>
    <t xml:space="preserve">CERT 51203 ROSUVAST 40MG COMP REC  BAGÓ </t>
  </si>
  <si>
    <t xml:space="preserve">ROSUVASTATINA 40 MG  COMPRIMIDO. MARCA RICHET. CERT 52718  
  </t>
  </si>
  <si>
    <t xml:space="preserve">ARTOMEY 40 TEVA </t>
  </si>
  <si>
    <t>CERT 51199-  CAJA X 30</t>
  </si>
  <si>
    <t xml:space="preserve">CERT 51199 ARTOMEY 40 MG COMPRIMIDO REC - VTO 08/2025 
TEVA </t>
  </si>
  <si>
    <t>CERT 52023 ROSUFEN 40MG COMP REC NOLTER</t>
  </si>
  <si>
    <t>CERT 54505- REOVEX 40</t>
  </si>
  <si>
    <t xml:space="preserve">CERT 52107 NODIS 40 MG COMPRIMIDO RECUBIERTO TEMIS LOSTALÓ  
</t>
  </si>
  <si>
    <t xml:space="preserve">CERT 51337 SINLIP 40 MG COMP REC GADOR </t>
  </si>
  <si>
    <t>Renglón: 315, Código: 031105003.2, Descripción: FLAVONOIDE/DIOSMINA/HESPERIDINA  Presentación:  X 500MG COMP  Solicitado:  UNIDAD</t>
  </si>
  <si>
    <t>https://ar.kairosweb.com/precio/producto-flevomax-20124/</t>
  </si>
  <si>
    <t>CERT 51155 FLEVOMAX 500MG COMP ELEA</t>
  </si>
  <si>
    <t>CERT 51155- FLEVOMAX</t>
  </si>
  <si>
    <t>CERT 56564</t>
  </si>
  <si>
    <t xml:space="preserve">CERT 56564 </t>
  </si>
  <si>
    <t>ALIVIAFLEB 500 DENVER FARMA S A</t>
  </si>
  <si>
    <t>DIOSMINA + HESPERIDINA 500 MG X 30 COMP ALIVIAFLEB DENVER 
T/A CERT 56564</t>
  </si>
  <si>
    <t>NIKZON</t>
  </si>
  <si>
    <t xml:space="preserve">DIOSMINA+HESPERIDINA 500 MG COMP NIKZON GENOMMA C 56202 [30]  
</t>
  </si>
  <si>
    <t>CERT 59178- MILCANOR</t>
  </si>
  <si>
    <t>Renglón: 316, Código: 031120007.1, Descripción: SALBUTAMOL X 100 MCG  Presentación:  AEROSOL  Solicitado:  ENVASE</t>
  </si>
  <si>
    <t>https://ar.kairosweb.com/precio/producto-airsalbu-hfa-29704/</t>
  </si>
  <si>
    <t xml:space="preserve">BIOFACTOR </t>
  </si>
  <si>
    <t>CERT 48.258</t>
  </si>
  <si>
    <t>AIRSALBU HFA BIOFACTOR S.A.</t>
  </si>
  <si>
    <t>SALBUTAMOL 100 MCG X 250 DOSIS C/AD. BIOFACTOR AIRSALBU HFA 
USO INSTIT  48258</t>
  </si>
  <si>
    <t>CERT ANMAT N. 47599 - AEROLEP</t>
  </si>
  <si>
    <t>AEROLEP AUSTRAL</t>
  </si>
  <si>
    <t xml:space="preserve">CERT 47599  AEROSOL X 250 DOSIS </t>
  </si>
  <si>
    <t>CERT 47599</t>
  </si>
  <si>
    <t>SALBUTAMOL, SULFATO AEROSOL - CERT. 48258 - MARCA: BIOFACTOR - 
200 DOSIS</t>
  </si>
  <si>
    <t>AEROLEP 100 MCG AEROSOL X 250 DS - AUSTRAL</t>
  </si>
  <si>
    <t xml:space="preserve">CERT 47599  (PRESENTACIÓN POR UNIDAD)  </t>
  </si>
  <si>
    <t>AEROLEP</t>
  </si>
  <si>
    <t>SALBUTAMOL 100MCG X 250 DOSIS AEROLEP  CERTIFICADO: 47599</t>
  </si>
  <si>
    <t xml:space="preserve">CERT 47599 AEROLEP 100MCG X 250 DOSIS AEROSOL AUSTRAL  
</t>
  </si>
  <si>
    <t>VENTOLIN AEROSOL</t>
  </si>
  <si>
    <t xml:space="preserve">CERT 33535  AEROSOL X 200 DOSIS </t>
  </si>
  <si>
    <t>CERT 33535- VENTOLIN</t>
  </si>
  <si>
    <t xml:space="preserve">SALBUTAMOL X 100 MCG Presentación: AEROSOL Solicitado: ENVASE 78000 MARCA 
LARJAN PRESENTACION MINIMA 1 PM  47599 NO FRACC.  
 </t>
  </si>
  <si>
    <t>CERT. 48258  ENVASES X 1 AEROSOL X 100 MCG 
X 250 DOSIS.</t>
  </si>
  <si>
    <t>SALBUTAMOL, SULFATO AEROSOL 250 DOSIS.- CERT. 48258 - MARCA: LEPETIT 
- 250 DOSIS</t>
  </si>
  <si>
    <t>CERT 48258- AIRSALBU HFA</t>
  </si>
  <si>
    <t xml:space="preserve">SALBUTAMOL SULFATO 100 UG/DOSIS AEROSOL X 250 DOSIS AEROLEP C:47599 
[1]  </t>
  </si>
  <si>
    <t>CERT 54.422</t>
  </si>
  <si>
    <t xml:space="preserve">SALBUDEN </t>
  </si>
  <si>
    <t>Certificado: 54422   Laboratorio: DENVER FARMA S A  
 Marca comercial: SALBUDEN   Forma farmacéutica: AEROSOL  
 Presentación: AEROSOL por 250 DOSIS   Genérico: SALBUTAMOL 
SULFATO 120 MCG/DOSIS</t>
  </si>
  <si>
    <t xml:space="preserve">CERT 54422 SALBUDEN AEROSOL X 250 DOSIS DENVER FARMA  
</t>
  </si>
  <si>
    <t>SALBUDEN AEROSOL X 250 DS - DENVER FARMA</t>
  </si>
  <si>
    <t xml:space="preserve">CERT 54422  (PRESENTACIÓN POR UNIDAD)  </t>
  </si>
  <si>
    <t>CERT 54422</t>
  </si>
  <si>
    <t xml:space="preserve">SALBUTAMOL 100 MCG/ DISPARO SUSPENSIÓN PRESURIZADA PARA INHALACIÓN  SALBUDEN 
  DENVER </t>
  </si>
  <si>
    <t>CERT. ANMAT Nº 54422   - PRESENTACION / BLISTER 
- CAJA: X 1</t>
  </si>
  <si>
    <t>DENVER SALBUDEN</t>
  </si>
  <si>
    <t xml:space="preserve">SALBUTAMOL X 100 MCG  AEROSOL  ENVASE. MARCA DENVER. 
CERT 54422    </t>
  </si>
  <si>
    <t xml:space="preserve">CERT 54422 </t>
  </si>
  <si>
    <t xml:space="preserve">CERT 50674 </t>
  </si>
  <si>
    <t>Renglón: 317, Código: 031120007.2, Descripción: SALBUTAMOL  Presentación:  SOLUCION  Solicitado:  ENV.p/NEBULIZ</t>
  </si>
  <si>
    <t>https://ar.kairosweb.com/precio/producto-butamol-15658/</t>
  </si>
  <si>
    <t xml:space="preserve">CERT 51144 BUTAMOL SOL P/NEB FRASCO X 20ML - VTO 
6/2025 LAFEDAR </t>
  </si>
  <si>
    <t>BUTAMOL LAFEDAR</t>
  </si>
  <si>
    <t xml:space="preserve">CERT 51144  GTS X 20 ML </t>
  </si>
  <si>
    <t>CERT 51144  VTO 06-25</t>
  </si>
  <si>
    <t>CERT 57593- SALBUNEB</t>
  </si>
  <si>
    <t xml:space="preserve">SALBUTAMOL X 20 ML SOL.P/NEB. VALMAX C: 57593 [100]  
</t>
  </si>
  <si>
    <t>" SALBUNEB" " LABORATORIOS VALMAX SOCIEDAD ANONIMA"</t>
  </si>
  <si>
    <t>SALBUTAMOL GOTAS X 20 ML VALMAX(H-1-100) 57.593</t>
  </si>
  <si>
    <t>CERT. 57593  ENVASES X 40 UNIDADES (GOTAS) X 20 
ML.</t>
  </si>
  <si>
    <t xml:space="preserve">CERT 41813 MICROTEROL SOL P/NEB FRASCO X 20ML MICROSULES  
</t>
  </si>
  <si>
    <t>CERT 41813- MICROTEROL</t>
  </si>
  <si>
    <t>MOCROSULES</t>
  </si>
  <si>
    <t xml:space="preserve">CERT 41813 </t>
  </si>
  <si>
    <t xml:space="preserve">SALBUTAMOL Presentación: SOLUCION Solicitado: ENV.p/NEBULIZ 4800 MARCA DENVERFARMA PRESENTACION MINIMA 
20 ML PM  43608 NO FRACC.    
</t>
  </si>
  <si>
    <t xml:space="preserve">SALBUTAMOL DENVER FARMA </t>
  </si>
  <si>
    <t xml:space="preserve">Certificado: 43608   Laboratorios: DENVER FARMA S A  
 Marca comercial: SALBUTAMOL DENVER FARMA   Forma farmacéutica: 
SOLUCION PARA NEBULIZACION   Presentación: 1 FRASCO GOTERO por 
20 ML   Genérico: SALBUTAMOL 0.5 G / 100 
ML </t>
  </si>
  <si>
    <t>CERT 54.522</t>
  </si>
  <si>
    <t xml:space="preserve">CERT 43608 SALBUTAMOL GTS X 20 ML P/NEB DENVER FARMA 
</t>
  </si>
  <si>
    <t>CERT 44457- SALBUTRAL</t>
  </si>
  <si>
    <t>SALBUTAMOL DENVER FARMA</t>
  </si>
  <si>
    <t xml:space="preserve">CERT 43608 -  0,5 G SOL P/ NEB FCO 
X 20 ML - (PRESENTACIÓN POR UNIDAD)    
</t>
  </si>
  <si>
    <t xml:space="preserve">SALBUTAMOL 5 MG/ML, SOLUCION PARA NEBULIZACION  DENVER </t>
  </si>
  <si>
    <t xml:space="preserve">SALBUTAMOL  SOLUCION  ENV.p/NEBULIZ. MARCA DENVER. CERT 43608  
  </t>
  </si>
  <si>
    <t>CERT 43608- SALBUTAMOL DENVER FARMA</t>
  </si>
  <si>
    <t xml:space="preserve">CERT 43608 </t>
  </si>
  <si>
    <t>Renglón: 318, Código: 031220005.1, Descripción: SALES PARA HIDRATACION ORAL  Presentación:  SOBRE</t>
  </si>
  <si>
    <t>SOBRES NOVARUM PHARMA</t>
  </si>
  <si>
    <t xml:space="preserve">SALES DE REHIDRATACION ORAL SOBRES FRUTAS NOVARUM (H-1-200)H-1-400) RNPA 04075087 
</t>
  </si>
  <si>
    <t>CERT RNPA 04075087- SALES DE REHIDRATACION ORAL</t>
  </si>
  <si>
    <t>318 SALES PARA HIDRATACION ORAL Presentación: SOBRE 18000 MARCA VENT3 
PRESENTACION MINIMA 300 PM  39281 NO FRACC.</t>
  </si>
  <si>
    <t>CERT 39281 SALES PARA REHIDRATACION ORAL VENT 3</t>
  </si>
  <si>
    <t xml:space="preserve">SALES PARA REHIDRATACION ORAL VENT3 SABOR FRUTAL  39281  
</t>
  </si>
  <si>
    <t xml:space="preserve">SALES PARA REHIDRATACION ORAL VENT 3  - VENT 3 
</t>
  </si>
  <si>
    <t>CERT 39281 SOBRE (PRESENTACIÓN CAJA X 300)</t>
  </si>
  <si>
    <t>CERT 39281</t>
  </si>
  <si>
    <t>CERT 40304 SALES DE REHIDRATACION ORAL ROUX - OCEFA PVO 
P/RECONSTITUIR EN SOBRE ROUX OCEFA</t>
  </si>
  <si>
    <t xml:space="preserve">SALES ROUX OCEFA </t>
  </si>
  <si>
    <t xml:space="preserve">CERT 40304  CAJA X 3 SOBRES </t>
  </si>
  <si>
    <t>LAFEDAR-ROUX OCEFA</t>
  </si>
  <si>
    <t>CERT 40304- SALES PARA REHIDRATACION ORAL ROUX - OCEFA</t>
  </si>
  <si>
    <t xml:space="preserve">CERT 40304  </t>
  </si>
  <si>
    <t>CERT 57.645</t>
  </si>
  <si>
    <t>Renglón: 319, Código: 031120012.5, Descripción: SALMETEROL/FLUTICASONA  Presentación:  25/125MCG  Solicitado:  ENVASE</t>
  </si>
  <si>
    <t>" ASMABRON" " DENVER FARMA S A"</t>
  </si>
  <si>
    <t>FLUTICASONA + SALME 125/25 MCG X 120 DOSIS ASMABRON DENVER 
(USO INSTITUCIONAL) T/A CERT 55.586</t>
  </si>
  <si>
    <t>CERT 55586</t>
  </si>
  <si>
    <t>CERT 55.586</t>
  </si>
  <si>
    <t>ASMABRON</t>
  </si>
  <si>
    <t>Certificado: 55586   Laboratorio: DENVER FARMA S A  
 Marca comercial: ASMABRON   Forma farmacéutica: AEROSOL  
 Presentación: 1 AEROSOL por 120 DOSIS   Genérico: 
SALMETEROL 25 MCG / DOSIS + FLUTICASONA PROPINATO 125 MCG 
/ DOSIS</t>
  </si>
  <si>
    <t xml:space="preserve">CERT 55586 ASMABRON 25/125 MCG X 120 DOSIS DENVER FARMA 
</t>
  </si>
  <si>
    <t>ASMABRON 25/125 MCG AEROSOL X 120 DS  - DENVER 
FARMA</t>
  </si>
  <si>
    <t>CERT 55586 (PRESENTACIÓN POR UNIDAD)</t>
  </si>
  <si>
    <t xml:space="preserve">SALMETEROL 25 MCG + FLUTICASONA 125 MCG/ DISPARO SUSPENSIÓN PRESURIZADA 
PARA INHALACIÓN  DENVER </t>
  </si>
  <si>
    <t xml:space="preserve">ASMABRON 25/125 DENVER </t>
  </si>
  <si>
    <t xml:space="preserve">CERT 55586  AEROSOL X 120 DOSIS </t>
  </si>
  <si>
    <t>CERT. ANMAT Nº  55586  - PRESENTACION / BLISTER 
- CAJA: X 1</t>
  </si>
  <si>
    <t>DENVER ASMABRON</t>
  </si>
  <si>
    <t xml:space="preserve">SALMETEROL/FLUTICASONA  25/125MCG  ENVASE. MARCA DENVER. CERT 55586  
  </t>
  </si>
  <si>
    <t>CERT 55586- ASMABRON</t>
  </si>
  <si>
    <t xml:space="preserve">CERT 56047 FLUTIVENT 125/25 MCG AEROSOL P/INH BUCAL CON ACC 
BRONQUIAL X 60 DOSIS CASSARA </t>
  </si>
  <si>
    <t xml:space="preserve">CERT 55586 </t>
  </si>
  <si>
    <t>CASSARA X 60 DS</t>
  </si>
  <si>
    <t>CERT 56047- FLUTIVENT</t>
  </si>
  <si>
    <t xml:space="preserve">SERETIDE 25/125 GLAXO </t>
  </si>
  <si>
    <t xml:space="preserve">CERT 48060  AEROSOL X 120 DOSIS </t>
  </si>
  <si>
    <t xml:space="preserve">SALMETEROL+FLUTICASONA 25/125 MCG X 120 DOSIS AEROSOL ASMABRON HFA DENVER 
C:55586 [1]  </t>
  </si>
  <si>
    <t>CERT 48060- SERETIDE</t>
  </si>
  <si>
    <t xml:space="preserve">CERT 49210 NEUMOTIDE 125/25 MG AEROSOL X 120 DOSIS  
ELEA </t>
  </si>
  <si>
    <t>CERT 49210- NEUMOTIDE 125/25</t>
  </si>
  <si>
    <t>CASSARA X 120 DS</t>
  </si>
  <si>
    <t>Renglón: 320, Código: 031120012.7, Descripción: SALMETEROL/FLUTICASONA  Presentación:  25/250 MCG  Solicitado:  AEROSOL</t>
  </si>
  <si>
    <t>https://www.alfabeta.net/precio/asmabron.html</t>
  </si>
  <si>
    <t>FLUTICASONA + SALME 250/25 MCG X 120 DOSIS ASMABRON DENVER 
(USO INSTITUCIONAL) T/A 55.586</t>
  </si>
  <si>
    <t xml:space="preserve">CERT 56047 FLUTIVENT 250/25 MCG AEROSOL P/INH BUCAL CON ACC 
BRONQUIAL X 60 DOSIS CASSARA   </t>
  </si>
  <si>
    <t>Certificado: 55586   Laboratorio: DENVER FARMA S A  
 Marca comercial: ASMABRON   Forma farmacéutica: AEROSOL  
 Presentación: 1 AEROSOL por 120 DOSIS   Genérico: 
SALMETEROL 25 MCG / DOSIS + FLUTICASONA PROPINATO 250 MCG 
/ DOSIS</t>
  </si>
  <si>
    <t xml:space="preserve">CERT 55586 ASMABRON 25/250 MCG X 120 DOSIS DENVER FARMA 
  </t>
  </si>
  <si>
    <t>ASMABRON 25/250 MCG AEROSOL X 120 DS</t>
  </si>
  <si>
    <t xml:space="preserve">CERT 55586  (PRESENTACIÓN POR UNIDAD)  </t>
  </si>
  <si>
    <t xml:space="preserve">SALMETEROL 25 MCG + FLUTICASONA 250 MCG/ DISPARO SUSPENSIÓN PRESURIZADA 
PARA INHALACIÓN  DENVER </t>
  </si>
  <si>
    <t xml:space="preserve">ASMABRON 25/250  DENVER </t>
  </si>
  <si>
    <t xml:space="preserve">SALMETEROL/FLUTICASONA  25/250 MCG  AEROSOL. MARCA DENVER. CERT 55586 
   </t>
  </si>
  <si>
    <t xml:space="preserve">SALMETEROL+FLUTICASONA 25/250 MCG X 120 DOSIS AEROSOL ASMABRON DENVER C:55586 
[1]  </t>
  </si>
  <si>
    <t xml:space="preserve">SERETIDE 25/250  GLAXO </t>
  </si>
  <si>
    <t xml:space="preserve">CERT 49210 NEUMOTIDE 250/25MG AEROSOL X 120 DOSIS ELEA  
 </t>
  </si>
  <si>
    <t>CERT 49210 - NEUMOTIDE 250/25</t>
  </si>
  <si>
    <t>LERSAN X 120 DS-CASSARA</t>
  </si>
  <si>
    <t>CERT 51736- VETALONE</t>
  </si>
  <si>
    <t>Renglón: 321, Código: 031212007.1, Descripción: SERTRALINA 50 MG  Presentación:  COMPRIMIDO  Solicitado:  UNIDAD</t>
  </si>
  <si>
    <t>https://ar.kairosweb.com/precio/producto-sertralina-rospaw-19940/</t>
  </si>
  <si>
    <t xml:space="preserve">CERT 50358 SERVANTAX 50 MSG COMP VANNIER    
</t>
  </si>
  <si>
    <t>SERTRALINA ROSPAW " ROSPAW S.R.L."</t>
  </si>
  <si>
    <t>SERTRALINA COMP 50 MG ROSPAW (H-10-1000)/ PSIC 54.369</t>
  </si>
  <si>
    <t>CERT. ANMAT Nº 50358   - PRESENTACION / BLISTER 
- CAJA: X 1000  RANURADO</t>
  </si>
  <si>
    <t xml:space="preserve">SERVANTAX 50 MG COMP VANNIER </t>
  </si>
  <si>
    <t xml:space="preserve">CERT 50358  CAJA X 1000 COMP </t>
  </si>
  <si>
    <t>CERT 50358- SERVANTAX</t>
  </si>
  <si>
    <t>CERT 47770- STRALINA</t>
  </si>
  <si>
    <t>CERT 47.770</t>
  </si>
  <si>
    <t>SERVANTAX 50 MG COMP REC - VANNIER</t>
  </si>
  <si>
    <t>CERT 50358  (PRESENTACIÓN CAJA X 1000) ES RANURADO</t>
  </si>
  <si>
    <t>CERT ANMAT N. 50358 - CJA X 1000 COMPR - 
SERVANTAX 50 MG</t>
  </si>
  <si>
    <t>SERVANTAX 50mgs. Comp.</t>
  </si>
  <si>
    <t>N° Certificado: 50358   Laboratorio: LABORATORIO VANNIER S.A.  
 Nombre Comercial: SERVANTAX   Forma Farmacéutica: COMPRIMIDO RECUBIERTO 
  Presentación: BLISTER por 1000 UNIDADES   Genérico: 
SERTRALINA 50 MG</t>
  </si>
  <si>
    <t xml:space="preserve">SERTRALINA 50 MG  COMPRIMIDO   LAFEDAR  PRES 
MIN:  1000   PM 42134  No fraccionable 
</t>
  </si>
  <si>
    <t>CERT 50358</t>
  </si>
  <si>
    <t>CERT 47770</t>
  </si>
  <si>
    <t xml:space="preserve">CERT 47770 STRALINA 50 MG COMP REC - PARCIAL 150000 
LAFEDAR   </t>
  </si>
  <si>
    <t>VANNIER SERVANTAX</t>
  </si>
  <si>
    <t xml:space="preserve">SERTRALINA 50 MG  COMPRIMIDO  UNIDAD. MARCA VANNIER. CERT 
50358  </t>
  </si>
  <si>
    <t>CERT. 50358  ENVASES X 1000 COMP.  BLISTER X 
10 COMP.</t>
  </si>
  <si>
    <t xml:space="preserve">SERTRALINA 50 MG COMP LAFEDAR C:47770 [100]  </t>
  </si>
  <si>
    <t>CERT 54369- SERTRALINA ROSPAW</t>
  </si>
  <si>
    <t xml:space="preserve">IRRADIAL  TEVA </t>
  </si>
  <si>
    <t>CERT 59198  CAJA X 30</t>
  </si>
  <si>
    <t>CERT 59198- SERTRALINA TEVA</t>
  </si>
  <si>
    <t xml:space="preserve">CERT 42749 ZOLOFT 50MG COMP  ASPEN    
</t>
  </si>
  <si>
    <t>SERLINA 50 MG COMP - RONTAG</t>
  </si>
  <si>
    <t>CERT 42134  (PRESENTACIÓN CAJA X 30) ES RANURADO</t>
  </si>
  <si>
    <t xml:space="preserve">CERT 42134 SERLINA 50 MG COMPRIMIDO RONTAG    
</t>
  </si>
  <si>
    <t xml:space="preserve">CERT 48101 ANILAR 50 MG COMP REC MEGALABS   
</t>
  </si>
  <si>
    <t>Renglón: 322, Código: 031212007.2, Descripción: SERTRALINA 100 MG  Presentación:  CAP/COMP.  Solicitado:  UNIDAD</t>
  </si>
  <si>
    <t xml:space="preserve">322 SERTRALINA 100 MG Presentación: CAP/COMP. Solicitado: UNIDAD 480000 MARCA 
BETALAB PRESENTACION MINIMA 30 PM  58962 NO FRACC.  
</t>
  </si>
  <si>
    <t xml:space="preserve">PSICOTIL 100 BETA </t>
  </si>
  <si>
    <t>CERT 58962  CAJA X 30</t>
  </si>
  <si>
    <t xml:space="preserve">CERT 47770 STRALINA 100 MG COMP (PRESENT X 100 COMP) 
LAFEDAR   </t>
  </si>
  <si>
    <t>CERT 58962- PSICOTIL</t>
  </si>
  <si>
    <t>LAFEDAR STRALINA</t>
  </si>
  <si>
    <t xml:space="preserve">SERTRALINA 100 MG  CAP/COMP.  UNIDAD. MARCA LAFEDAR. CERT 
47770    </t>
  </si>
  <si>
    <t>SERTRALINA COMP 100 MG ROSPAW (H-10-1000)/ PSIC  54.369</t>
  </si>
  <si>
    <t xml:space="preserve">CERT 50358 SERVANTAX 100 MG COMP (PRESENT X 1000 COMP) 
VANNIER   </t>
  </si>
  <si>
    <t>SERTRALINA ROSPAW 100 MG COMP REC - ROSPAW</t>
  </si>
  <si>
    <t xml:space="preserve">CERT 54369  (PRESENTACIÓN CAJA X 1000) ROSPAW   
</t>
  </si>
  <si>
    <t>CERT. ANMAT Nº  50358  - PRESENTACION / BLISTER 
- CAJA: X 30  RANURADO</t>
  </si>
  <si>
    <t>CERT ANMAT N. 50358 - CJA X 1000 COMPR - 
SERVANTAX 100 MG</t>
  </si>
  <si>
    <t>SERVANTAX 100mgs. Comp.</t>
  </si>
  <si>
    <t>N° Certificado: 50358   Laboratorio: LABORATORIO VANNIER S.A.  
 Nombre Comercial: SERVANTAX   Forma Farmacéutica: COMPRIMIDO RECUBIERTO 
  Presentación: BLISTER por 30 UNIDADES   Genérico: 
SERTRALINA 100 MG</t>
  </si>
  <si>
    <t>SERVANTAX 100 MG COMP REC - VANNIER</t>
  </si>
  <si>
    <t xml:space="preserve">CERT 50358 (PRESENTACIÓN CAJA X 1000)   </t>
  </si>
  <si>
    <t>PSICOTIL BETA</t>
  </si>
  <si>
    <t xml:space="preserve">SERTRALINA 100 MG COMP. PSICOTIL BETA C 58962 [PRES. 30] 
PRESENTACION INFRACCIONABLE  </t>
  </si>
  <si>
    <t xml:space="preserve">CERT 59198 IRRADIAL 100 MG COMPRIMIDO RECUBIERTO  TEVA  
 </t>
  </si>
  <si>
    <t xml:space="preserve">CERT 42749 ZOLOFT 100MG COMP  ASPEN    
</t>
  </si>
  <si>
    <t>SERLINA 100 MG COMP - RONTAG</t>
  </si>
  <si>
    <t>CERT 42134 (PRESENTACIÓN CAJA X 30) ES BIRRANURADO</t>
  </si>
  <si>
    <t xml:space="preserve">CERT 42134 SERLINA 100 MG COMPRIMIDO RONTAG    
</t>
  </si>
  <si>
    <t xml:space="preserve">CERT 48101 ANILAR 100 MG COMP REC MEGALABS   
</t>
  </si>
  <si>
    <t>Renglón: 323, Código: 031032004.1, Descripción: SEVOFLUORANO  Presentación:  X 250 ML  Solicitado:  FCO. AMPOLLA</t>
  </si>
  <si>
    <t>https://ar.kairosweb.com/precio/producto-sevorane-6349/</t>
  </si>
  <si>
    <t>SEVORANE ABBVIE</t>
  </si>
  <si>
    <t xml:space="preserve">CERT 44369  FCO X 250 ML - VER NOTA 
ADJUNTA POR COMODATOS </t>
  </si>
  <si>
    <t xml:space="preserve">SEVORANE QUICKFILL ABBVIE </t>
  </si>
  <si>
    <t xml:space="preserve">CERT 44369 FCO X 250 ML SISTEMA QUICKFILL - VER 
NOTA ADJUNTA POR COMODATOS </t>
  </si>
  <si>
    <t>DISSAN S.R.L.</t>
  </si>
  <si>
    <t>ABBVIE</t>
  </si>
  <si>
    <t>ABBVIE SEVORANE X 250ML CERTIFICADO 44.369 PRESENTACION: CAJA X 9 
UNID.</t>
  </si>
  <si>
    <t>ABBVIE SEVORANE QUICK FILL X 250ML (TAPA TIPO PICO QUICK 
FILL) CERTIFICADO 44.369 PRESENTACION: CAJA X 9 UNID.</t>
  </si>
  <si>
    <t xml:space="preserve">323 SEVOFLUORANO Presentación: X 250 ML Solicitado: FCO. AMPOLLA 2157 
MARCA ABBVIE PRESENTACION MINIMA 1 PM  44369 NO FRACC. 
   </t>
  </si>
  <si>
    <t>" SEVORANE" " ABBVIE SA"</t>
  </si>
  <si>
    <t>"SEVOFLURANO X 250 ML SEVORANE ABBVIE - TRAZ 44369  
SEVORANE"     (NO!  QUICKFILL)</t>
  </si>
  <si>
    <t xml:space="preserve">CERT 44369 SEVORANE 250 ML ABBVIE   </t>
  </si>
  <si>
    <t>SEVOFLURANO 100% 250 ML FCO - CERT. 44369 - MARCA: 
ABBOTT - Tipo de pico de conexión. debemos proveer los 
vaporizadores en comodato</t>
  </si>
  <si>
    <t>Renglón: 324, Código: 031105005.2, Descripción: SILDENAFIL 50 MG COMPRIMIDO  Presentación:  UNIDAD</t>
  </si>
  <si>
    <t>https://ar.kairosweb.com/precio/producto-paramen-vent3-19190/</t>
  </si>
  <si>
    <t xml:space="preserve">SILDENAFIL 50 MG COMPRIMIDO Presentación: UNIDAD 42000 MARCA VENT3 PRESENTACION 
MINIMA 30 PM  49600 NO FRACC. </t>
  </si>
  <si>
    <t xml:space="preserve">PARAMEN VENT3  53313  </t>
  </si>
  <si>
    <t xml:space="preserve">CERT 47433 VIRIPOTENS 50 MG COMP REC MICROSULES   
</t>
  </si>
  <si>
    <t xml:space="preserve">VIRIPOTENS MICROSULES </t>
  </si>
  <si>
    <t xml:space="preserve">CERT 47433  CAJA X 30 COMP </t>
  </si>
  <si>
    <t>VIRIPOTENS 50 MG COMP REC - MICROSULES</t>
  </si>
  <si>
    <t xml:space="preserve">CERT 47433  (PRESENTACIÓN CAJA X 30)    
</t>
  </si>
  <si>
    <t>CERT 53313</t>
  </si>
  <si>
    <t>CERT 47833</t>
  </si>
  <si>
    <t>CERT 47433- VIRIPOTENS 50</t>
  </si>
  <si>
    <t>LEVITRIN ROSPAW S.R.L.</t>
  </si>
  <si>
    <t>SILDENAFIL COMP 50 MG ROSPAW (H-2-30) 55619 LEVITRIN</t>
  </si>
  <si>
    <t>PARA-MEN LABORATORIOS VENT 3 SRL</t>
  </si>
  <si>
    <t>SILDENAFIL COMP 50 MG VENT 3 (H-2-30) CERT 53313</t>
  </si>
  <si>
    <t>CERT. ANMAT Nº  53797  - PRESENTACION / BLISTER 
- CAJA: X 100</t>
  </si>
  <si>
    <t xml:space="preserve">CERT 53797 SUPER O 50 MG  BIOTENK   
 </t>
  </si>
  <si>
    <t>CERT 53797- SUPER O</t>
  </si>
  <si>
    <t xml:space="preserve">SILDENAFIL 50 MG COMP VENT-3 C 53313 [30] PRESENTACION X 
30 INFRACCIONABLE  </t>
  </si>
  <si>
    <t>CERT 53797</t>
  </si>
  <si>
    <t>CERT 53.797</t>
  </si>
  <si>
    <t>CERT. 58327  ENVASES X 20 COMP.  BLISTER X 
1 COMP.</t>
  </si>
  <si>
    <t>ROSPAW LEVITRIN</t>
  </si>
  <si>
    <t xml:space="preserve">SILDENAFIL 50 MG COMPRIMIDO : UNIDAD. MARCA ROSPAW. CERT 55619 
   </t>
  </si>
  <si>
    <t>Renglón: 325, Código: 031220007.1, Descripción: SODIO ISOTONICO CLORURO  Presentacion:  X 5 ML  Solicitado:  AMPOLLA</t>
  </si>
  <si>
    <t>https://ar.kairosweb.com/precio/producto-sol.-cloruro-de-sodio-0,9--tecsolpar-24860/</t>
  </si>
  <si>
    <t>CERT ANMAT N. 55175 - CJA X 200 UNID</t>
  </si>
  <si>
    <t xml:space="preserve">Solución Fisiológica de Cloruro de Sodio Ampolla x 5ml  
PEDIR POR CAJA CERRADA - NO FRACCIONAMOS  Estéril, Apirogeno, 
Marca Norgreen  - Env. Convencional  Aprobado por el 
M.S. ANMAT - Certificado N° 47415  Presentación: Caja x 
100 Ampollas  </t>
  </si>
  <si>
    <t xml:space="preserve">325 SODIO ISOTONICO CLORURO Presentacion: X 5 ML Solicitado: AMPOLLA 
204000 MARCA CELTYC PRESENTACION MINIMA 100 PM  59701 NO 
FRACC.    </t>
  </si>
  <si>
    <t>CERT: 51840</t>
  </si>
  <si>
    <t>SOLUC.FISIOLOGICA AMP X 5 ML      
   CERTIFICADO: 51840</t>
  </si>
  <si>
    <t xml:space="preserve">CERT 51840 SOLUCION FISIOLOGICA DRAWER AMP X 5ML DRAWER  
  </t>
  </si>
  <si>
    <t>SOLUCIÓN FISIOLÓGICA CELTYC AMP X 5 ML - CELTYC</t>
  </si>
  <si>
    <t xml:space="preserve">CERT 59701 (PRESENTACIÓN CAJA X 100)  </t>
  </si>
  <si>
    <t>CERT ANMAT N. 59701 - CJA X 100 AMP</t>
  </si>
  <si>
    <t>SOL FISIOLOGICA AMP CELTYC</t>
  </si>
  <si>
    <t xml:space="preserve">CERT 59701  CAJA X 100 AMP </t>
  </si>
  <si>
    <t>SOLUCION FISIOLOGICA AMP X 5 ML DRAWER (H-1-100)   
51.840</t>
  </si>
  <si>
    <t xml:space="preserve">SOLUCIÓN FISIOLÓGICA CELTYC LABORATORIO CELTYC S.A. </t>
  </si>
  <si>
    <t xml:space="preserve">SOLUCION FISIOLOGICA AMP X 5 ML CELTYC (H-1-100) CERT 59701 
</t>
  </si>
  <si>
    <t xml:space="preserve">SODIO ISOTONICO CLORURO  X 5 ML  AMPOLLA. MARCA 
CELTYC. CERT 59701    </t>
  </si>
  <si>
    <t>CERT 59701- SOLUCIÓN FISIOLÓGICA CELTYC</t>
  </si>
  <si>
    <t xml:space="preserve">CERT 46892 SOLUCION FISIOLOGICA KLONAL AMP X 5ML KLONAL  
 </t>
  </si>
  <si>
    <t xml:space="preserve">CERT 59701 </t>
  </si>
  <si>
    <t xml:space="preserve">CERT 41152 SOLUCION FISIOLOGICA LARJAN AMP X 5ML VEINFAR  
 </t>
  </si>
  <si>
    <t xml:space="preserve">SOLUCION FISIOLOGICA X  5 ML AMP. DRAWER C: 51840 
[100]  </t>
  </si>
  <si>
    <t>Renglón: 326, Código: 031220007.6, Descripción: SODIO CLORURO  Presentación:  20% X20/30 ML  Solicitado:  FCO.AMPOLLA</t>
  </si>
  <si>
    <t>https://ar.kairosweb.com/precio/producto-sol.hipert.cloruro-de-sodio-20--norgreen-11745/</t>
  </si>
  <si>
    <t xml:space="preserve">OFERTA ALTERNATIVA:  Solución Hipertónica 20% de Cloruro de Sodio 
Ampolla x 10ml  PEDIR POR CAJA CERRADA - NO 
FRACCIONAMOS  Estéril, Apirogeno, Marca Norgreen  - Env. Convencional 
 Aprobado por el M.S. ANMAT - Certificado N° 46874 
 Presentación: Caja x 100 Ampollas  </t>
  </si>
  <si>
    <t>SOLUCION CLORURADA 20% X 10 ML</t>
  </si>
  <si>
    <t>CERT 36503</t>
  </si>
  <si>
    <t xml:space="preserve">SOL.CLORURO DE SODIO 20% AMP X 10 ML   
        CERTIFICADO: 36503 
</t>
  </si>
  <si>
    <t xml:space="preserve">SODIO CLORURO  20% X 10 ML  FCO.AMPOLLA. MARCA 
DUNCAN. CERT 36503    </t>
  </si>
  <si>
    <t>SOLUCION CLORURADA HIPERTONICA AL 20% BIOQUIM AMP X 10 ML 
- DUNCAN</t>
  </si>
  <si>
    <t xml:space="preserve">CERT 36503 (PRESENTACIÓN CAJA X 100)  </t>
  </si>
  <si>
    <t xml:space="preserve">CERT 36503 SOLUCION CLORURADA HIPERTONICA AL 20% BIOQUIM AMP X 
10 ML DUNCAN   </t>
  </si>
  <si>
    <t xml:space="preserve">CERT 39769 </t>
  </si>
  <si>
    <t>SOLUCION DE CLORURO DE SODIO AL 20 % LARJAN AMP 
X 10 ML - VEINFAR</t>
  </si>
  <si>
    <t xml:space="preserve">CERT 40392  (PRESENTACIÓN CAJA X 100)    
</t>
  </si>
  <si>
    <t>CLORURO DE SODIO AMP HIP 20% X 10 ML NORGREEN 
(H-1-100)   JULI 46874</t>
  </si>
  <si>
    <t xml:space="preserve">CERT 40392 SOLUCION DE CLORURO DE SODIO AL 20 % 
LARJAN AMPOLLA X 20 ML VEINFAR   </t>
  </si>
  <si>
    <t>Renglón: 327, Código: 031220007.11, Descripción: SOLUCION HIPERSALINA AL 7%  Presentación:  AMPOLLAS</t>
  </si>
  <si>
    <t>https://ar.kairosweb.com/precio/producto-clorhyp-fq-26517/</t>
  </si>
  <si>
    <t xml:space="preserve">CLORHYP FQ 7 % AMP X 4 ML - EVEREX 
</t>
  </si>
  <si>
    <t xml:space="preserve">CERT 58021  (PRESENTACIÓN CAJA X 60)    
</t>
  </si>
  <si>
    <t>CLORHYP FQ EVEREX</t>
  </si>
  <si>
    <t>SODIO CLORURO 7% (SOL. HIPERSALINA) AMP CLORHYP FQ EVEREX CERT 
58021</t>
  </si>
  <si>
    <t>NACLIN QUIMICA LUAR S R L</t>
  </si>
  <si>
    <t>SODIO CLORURO 7% (SOL. HIPERSALINA) X 30 AMP NACLIN QUIMICA 
LUAR  CERT 55247</t>
  </si>
  <si>
    <t xml:space="preserve">CERT 55247 NACLIN 7% AMP X 5 ML LUAR  
 </t>
  </si>
  <si>
    <t xml:space="preserve">CLORHYP EVEREX </t>
  </si>
  <si>
    <t xml:space="preserve">CERT 57160  CAJA X 60 </t>
  </si>
  <si>
    <t>EVEREX CLORHYP</t>
  </si>
  <si>
    <t xml:space="preserve">SOLUCION HIPERSALINA AL 7%  AMPOLLAS. MARCA EVEREX. CERT 58021 
   </t>
  </si>
  <si>
    <t>Renglón: 328, Código: 031220007.28, Descripción: SODIO ISOTONICO CLORURO JERINGA ESTERIL X 10ML  Presentación:  JER. PRELLENA  Solicitado:  UNIDAD</t>
  </si>
  <si>
    <t>BD POSIFLUSH</t>
  </si>
  <si>
    <t>SE COTIZA: POSIFLUSH-SP JERINGA DE POLIPROPILENO, PRECARGADA CON SOLUCIÓN SALINA 
0.9% ESTÉRIL, PUNTA LUER LOCK.TRIPLE ANILLO EN STOPPER. TECNOLOGÍA CERO 
REFLUJO Y PRESIÓN POSITIVA. NO APTA PARA CAMPO ESTÉRIL. - 
POSIFLUSH-SP JERINGA DE POLIPROPILENO, PRECARGADA CON SOLUCIÓN SALINA 0.9% ESTÉRIL, 
PUNTA LUER LOCK.TRIPLE ANILLO EN STOPPER. TECNOLOGÍA CERO REFLUJO Y 
PRESIÓN POSITIVA. NO APTA PARA CAMPO ESTÉRIL. - CÓDIGO: 306565 
- PM 634-203</t>
  </si>
  <si>
    <t>BD</t>
  </si>
  <si>
    <t xml:space="preserve">JERINGA DE SODIO ISOTONICO X 10 ML ESTERIL  POSIFLUSH 
BD  </t>
  </si>
  <si>
    <t>Renglón: 329, Código: 031140005.1, Descripción: SUCCINILCOLINA  Presentación:  X 100 MG.  Solicitado:  AMPOLLA</t>
  </si>
  <si>
    <t xml:space="preserve">CERT 28958 SUCCINILCOLINA 100 MG AMP X 2ML  GRAY 
  </t>
  </si>
  <si>
    <t>https://ar.kairosweb.com/precio/producto-succinilcolina-pharmavial-27458/</t>
  </si>
  <si>
    <t>SUCCINILCOLINA 100 MG FCO/AMP. LIOF.-CERT 52313 - MARCA: IBC</t>
  </si>
  <si>
    <t xml:space="preserve">SUCCINILCOLINA AMP 100 MG X 2 ML GRAY (H-1-100) C/FRIO 
  28.958 </t>
  </si>
  <si>
    <t>CERT. ANMAT Nº  46410  - PRESENTACION / BLISTER 
- CAJA: X 100</t>
  </si>
  <si>
    <t xml:space="preserve">SUCCINILCOLINA 100 MG AMP. SCOTT C: 38946 [5]   
</t>
  </si>
  <si>
    <t>Renglón: 330, Código: 031111004.1, Descripción: SUCRALFATO  Presentación:  SUSPENSION  Solicitado:  FRASCO</t>
  </si>
  <si>
    <t>https://ar.kairosweb.com/precio/producto-sucralmax-7594/</t>
  </si>
  <si>
    <t xml:space="preserve">SUCRALMAX   EUROFARMA </t>
  </si>
  <si>
    <t xml:space="preserve">CVERT 45225  FCO X 200 ML </t>
  </si>
  <si>
    <t>CERT 45225</t>
  </si>
  <si>
    <t>CERT 45225- SUCRALMAX</t>
  </si>
  <si>
    <t xml:space="preserve">CERT 45225 SUCRALMAX SUSP X 200 ML EUROFARMA   
</t>
  </si>
  <si>
    <t xml:space="preserve">SUCRALFATO SUSP. X 200 ML SUCRALMAX (EUROFARMA) C:45.225 [1]  
</t>
  </si>
  <si>
    <t>CERT 47.108</t>
  </si>
  <si>
    <t>SUCRALFATO DENVER FARMA</t>
  </si>
  <si>
    <t xml:space="preserve">Certificado: 47108   Laboratorios: DENVER FARMA S A  
 Marca comercial: SUCRALFATO DENVER FARMA   Forma farmacéutica: 
SUSPENSION ORAL   Presentación: 1 FRASCO por 200 ML 
SUCRALFATO 20 G / 100 ML   </t>
  </si>
  <si>
    <t xml:space="preserve">CERT 47108 SUCRALFATO DENVER FARMA  FCO X 200 ML 
DENVER FARMA    </t>
  </si>
  <si>
    <t xml:space="preserve">CERT 40515 NETUNAL X 200ML SUSP ELEA    
</t>
  </si>
  <si>
    <t>SUCRALFATO DENVER FARMA SUSP ORAL FCO X 200 ML - 
DENVER FARMA</t>
  </si>
  <si>
    <t xml:space="preserve">CERT 47108(PRESENTACIÓN POR UNIDAD)  </t>
  </si>
  <si>
    <t xml:space="preserve">SUCRALFATO 200 MG/ML SUSPENSION ORAL  DENVER </t>
  </si>
  <si>
    <t>CERT. ANMAT Nº  47108  - PRESENTACION / BLISTER 
- CAJA: X 1</t>
  </si>
  <si>
    <t xml:space="preserve">SUCRALFATO  SUSPENSION  FRASCO. MARCA DENVER. CERT 47108  
  </t>
  </si>
  <si>
    <t>CERT 40515- NETUNAL</t>
  </si>
  <si>
    <t>CERT 47108- SUCRALFATO DENVER FARMA</t>
  </si>
  <si>
    <t xml:space="preserve">CERT 47108 </t>
  </si>
  <si>
    <t>SUCRALFATO 20% X 200ML SUSP DENVER FARMA T/A   
47.108</t>
  </si>
  <si>
    <t xml:space="preserve">CERT 45225 </t>
  </si>
  <si>
    <t>SANITAS</t>
  </si>
  <si>
    <t xml:space="preserve">GASTROMED X 200 ML </t>
  </si>
  <si>
    <t>Renglón: 331, Código: 031140014.1, Descripción: SUGAMMADEX 100 MG/ML  Presentación:  AMP.X 2ML  Solicitado:  UNIDAD</t>
  </si>
  <si>
    <t>https://ar.kairosweb.com/precio/producto-finatrex-30563/</t>
  </si>
  <si>
    <t>FINADIET</t>
  </si>
  <si>
    <t xml:space="preserve">CERT 59815 FINATREX 200MG AMP 2ML FINADIET    
</t>
  </si>
  <si>
    <t>SUGAMMADEX 200 MG F/A FINATREX FINADIET TRAZ    
59815</t>
  </si>
  <si>
    <t>CERT 59815</t>
  </si>
  <si>
    <t xml:space="preserve">CERT 55556 BRIDION 100MG/ML FCO AMP X 2ML MSD  
  </t>
  </si>
  <si>
    <t xml:space="preserve">331 SUGAMMADEX 100 MG/ML Presentación: AMP.X 2ML Solicitado: UNIDAD 480 
MARCA MSD PRESENTACION MINIMA 10 PM  55556 NO FRACC. 
  </t>
  </si>
  <si>
    <t xml:space="preserve">BRIDION MSD </t>
  </si>
  <si>
    <t xml:space="preserve">CERT 55556  CAJA X 10 AMP </t>
  </si>
  <si>
    <t>MERCK BRIDION</t>
  </si>
  <si>
    <t xml:space="preserve">SUGAMMADEX 100 MG/ML  AMP.X 2ML  UNIDAD. MARCA MERCK. 
CERT 55556    </t>
  </si>
  <si>
    <t>Renglón: 332, Código: 031077007.2, Descripción: SULFADIAZINA ARGENTICA + LIDOCAINA + VIT.A 1G% POMADA  Presentación:  X 400 G  Solicitado:  ENVASE</t>
  </si>
  <si>
    <t xml:space="preserve">CERT 44146 SULFATRAL 1% CREMA X 400 G AUSTRAL  
 </t>
  </si>
  <si>
    <t>AUSTRAL-LEPETTIT</t>
  </si>
  <si>
    <t>CERT 44146</t>
  </si>
  <si>
    <t xml:space="preserve">SULFATRAL A AUSTRAL </t>
  </si>
  <si>
    <t xml:space="preserve">CERT 44146  POTE X 400 GR </t>
  </si>
  <si>
    <t>CERT 48.432</t>
  </si>
  <si>
    <t xml:space="preserve">SULFADIAZINA DE PLATA DENVER FARMA </t>
  </si>
  <si>
    <t xml:space="preserve">Certificado: 48432   Laboratorio: DENVER FARMA S A  
 Marca comercial: SULFADIAZINA DE PLATA DENVER FARMA   
Forma farmacéutica: POMADA - CREMA DERMICA   Presentación: 1 
POTE por 400 G   Genérico: LIDOCAINA 0.666 G 
/ 100 G + SULFADIAZINA DE PLATA 1 G / 
100 G + VITAMINA A 248000 UI / 100 G 
</t>
  </si>
  <si>
    <t xml:space="preserve">CERT 48432 SULFADIAZINA DE PLATA DENVER FARMA  CR X 
400 GR DENVER FARMA   </t>
  </si>
  <si>
    <t>SULFADIAZINA DE PLATA DENVER FARMA POTE X 400 G - 
DENVER FARMA</t>
  </si>
  <si>
    <t xml:space="preserve">CERT 48432  (PRESENTACIÓN POR UNIDAD) DENVER FARMA   
</t>
  </si>
  <si>
    <t>SULFADIAZINA DE PLATA 10 MG/G, LIDOCAÍNA 6,66 MG/G Y RETINOL 
2480 UI/G CREMA CUTANEA</t>
  </si>
  <si>
    <t>CERT. ANMAT Nº  48432  - PRESENTACION / BLISTER 
- CAJA: X 1</t>
  </si>
  <si>
    <t xml:space="preserve">SULFADIAZINA ARGENTICA + LIDOCAINA + VIT.A 1G% POMADA  X 
400 G  ENVASE. MARCA DENVER. CERT 48432   
 </t>
  </si>
  <si>
    <t xml:space="preserve"> SULFADIAZINA + LID + VITAM A CREMA X 400 
GR DENVER (H-1-24) USO INSTITUCIONAL   48,432</t>
  </si>
  <si>
    <t>SULFADINA " BIOSINTEX S.A."</t>
  </si>
  <si>
    <t>SULFADIAZINA + LID + VITAM A X 400 GR CREMA 
SULFADINA BIOSINTEX CERT 56875</t>
  </si>
  <si>
    <t>CERT 48432- SULFADIAZINA DE PLATA DENVER FARMA</t>
  </si>
  <si>
    <t>CERT 44.893</t>
  </si>
  <si>
    <t xml:space="preserve">CERT 48432 </t>
  </si>
  <si>
    <t>SULFADIAZINA DE PLATA + VITAMINA A + LIDOCAINA 400 GR.CERT 
48886 - MARCA: AUSTRAL</t>
  </si>
  <si>
    <t xml:space="preserve">SULFADIAZINA ARGENTICA + LIDOCAINA + VIT.A 1G% POMADA Presentación: X 
400 G   LAFEDAR   PRES MIN 400G 
  PM 44893   NO FRACC   
</t>
  </si>
  <si>
    <t>CERT 48886</t>
  </si>
  <si>
    <t>CERT 44893</t>
  </si>
  <si>
    <t xml:space="preserve">CERT 44893 SUFAPLAT LA POTE X 400G  LAFEDAR  
 </t>
  </si>
  <si>
    <t xml:space="preserve">CERT. 58030  ENVASES X 20 UNIDADES X 400 GRS. 
</t>
  </si>
  <si>
    <t>CERT 44893- SULFAPLAT LA</t>
  </si>
  <si>
    <t>SULFATRAL</t>
  </si>
  <si>
    <t xml:space="preserve">SULFADIAZINA DE PLATA+VIT.A+LIDOCAINA CREMA X 400 GR SULFATRAL A LEPETIT 
C 48886 [1]  </t>
  </si>
  <si>
    <t xml:space="preserve">CERT 44893 </t>
  </si>
  <si>
    <t xml:space="preserve">CERT 34774 PLATSUL A POTE X 400G  SOUBEIRAN CHOBET 
  </t>
  </si>
  <si>
    <t xml:space="preserve">CERT 34774 </t>
  </si>
  <si>
    <t>Renglón: 333, Código: 031077007.6, Descripción: SULFADIAZINA + VIT A Y LIDOCAINA  Presentación:  X 30 G  Solicitado:  ENVASE</t>
  </si>
  <si>
    <t>https://ar.kairosweb.com/precio/producto-sulfaplat-la-5104/</t>
  </si>
  <si>
    <t xml:space="preserve">333 SULFADIAZINA + VIT A Y LIDOCAINA Presentación: X 30 
G Solicitado: ENVASE 2400 MARCA LAFEDAR PRESENTACION MINIMA 30 GR 
PM  44893 NO FRACC.   </t>
  </si>
  <si>
    <t>CERT 44893 x 30gr</t>
  </si>
  <si>
    <t xml:space="preserve">CERT 44893 SUFAPLAT LA POMO X 30G  LAFEDAR  
 </t>
  </si>
  <si>
    <t xml:space="preserve">SULFADIAZINA DE PLATA+VIT.A+LIDOCAINA CREMA X 30 GR. LAFEDAR C:44893 [100] 
 </t>
  </si>
  <si>
    <t>SULFAPLAT CREMA LAFEDAR</t>
  </si>
  <si>
    <t xml:space="preserve">CERT 44893   POTE X 30 GR </t>
  </si>
  <si>
    <t>LAFEDAR SULFAPLAT</t>
  </si>
  <si>
    <t xml:space="preserve">SULFADIAZINA + VIT A Y LIDOCAINA  X 30 G 
 ENVASE. MARCA LAFEDAR. CERT 44893     
</t>
  </si>
  <si>
    <t>SULFADIAZINA DE PLATA DENVER FARMA</t>
  </si>
  <si>
    <t xml:space="preserve">Certificado: 48432   Laboratorio: DENVER FARMA S A  
 Marca comercial: SULFADIAZINA DE PLATA DENVER FARMA   
Forma farmacéutica: POMADA - CREMA DERMICA   Presentación: 1 
POMO por 30 G   Genérico: LIDOCAINA 0.666 G 
/ 100 G + SULFADIAZINA DE PLATA 1 G / 
100 G + VITAMINA A 248000 UI / 100 G 
</t>
  </si>
  <si>
    <t xml:space="preserve">CERT 48432 SULFADIAZINA DE PLATA DENVER FARMA  CR X 
30 GR DENVER FARMA    </t>
  </si>
  <si>
    <t>SULFADIAZINA DE PLATA DENVER FARMA POMO X 30 G - 
DENVER FARMA</t>
  </si>
  <si>
    <t xml:space="preserve">CERT 48432  (PRESENTACIÓN POR UNIDAD)  </t>
  </si>
  <si>
    <t xml:space="preserve">SULFADIAZINA DE PLATA 10 MG/G, LIDOCAINA 6,66 MG/G Y RETINOL 
2480 UI/G CREMA CUTANEA  DENVER </t>
  </si>
  <si>
    <t xml:space="preserve">CERT. 58030  ENVASES X 20 UNIDADES X 30 GRS. 
</t>
  </si>
  <si>
    <t>SULFADIAZINA + LID + VITAM A X 30 G CREMA 
DENVER    48.432</t>
  </si>
  <si>
    <t xml:space="preserve">CERT 34774 PLATSUL A POMO X 30G  SOUBEIRAN CHOBET 
  </t>
  </si>
  <si>
    <t>CERT 34774- PLATSUL A</t>
  </si>
  <si>
    <t xml:space="preserve">CERT 50343 FISIODERM POTE X 30G ANDROMACO    
</t>
  </si>
  <si>
    <t>VALCA</t>
  </si>
  <si>
    <t xml:space="preserve">LEGAJO N° 2922 M.S y A.R Res.155/98 VALCA CREMA REGENERADORA 
X 50 GRS  VALCA   </t>
  </si>
  <si>
    <t xml:space="preserve">LEGAJO N° 2922 M.S y A.R Res.155/98 VALCA CREMA ULTRA 
REGENERADORA X 50 GRS  VALCA   </t>
  </si>
  <si>
    <t>Renglón: 334, Código: 031121001.1, Descripción: SURFACTANTE PULMONAR BOVINO  Presentación:  240 MG/8ML  Solicitado:  FCO.AMP.</t>
  </si>
  <si>
    <t>https://ar.kairosweb.com/precio/producto-surfactante-gray-22115/</t>
  </si>
  <si>
    <t xml:space="preserve">CERT 54786 SURFACTANTE GRAY SUSPENSION INTRATRAQUEAL FCO AMP X 240 
MG / 8 ML - VTO 10/25 GRAY   
</t>
  </si>
  <si>
    <t>FOSFOLIPIDOS. SURF. PULMONAR. 30 MG/ML 8 ML FCO/AMP.- CERT. 46175 
F. - MARCA: GEMEPE</t>
  </si>
  <si>
    <t>SURFACTANTE RICHET - SURFACTANTE PULMONAR BOVINO ESTERIL 30 MG / 
1 ML  PRESENTACION 1 FRASCO AMPOLLA por 8 ML 
(Total 240 mg)  CERTIFICADO 49004</t>
  </si>
  <si>
    <t>CERT 49004- SURFACTANTE RICHET B</t>
  </si>
  <si>
    <t>CERT 49.004</t>
  </si>
  <si>
    <t xml:space="preserve">CERT 49004 SURFACTANTE RICHET B SUSPENSION INTRATRAQUEAL FCO AMP X 
8 ML (Total 240 mg) RICHET   </t>
  </si>
  <si>
    <t>CERT 49004</t>
  </si>
  <si>
    <t xml:space="preserve">SURFACT. VIAL 240 MG/8 ML X 1 F/A RICHET C/FRIO 
TRAZ   49.004 </t>
  </si>
  <si>
    <t xml:space="preserve">CERT 49004 </t>
  </si>
  <si>
    <t>BIOPAS CUROSURF</t>
  </si>
  <si>
    <t xml:space="preserve">SURFACTANTE PULMONAR PORCINO  240 MG/8ML  FCO.AMP. MARCA BIOPAS. 
CERT 55333    </t>
  </si>
  <si>
    <t>Renglón: 335, Código: 031191004.1, Descripción: TAMSULOSINA  Presentación:  X 0,4 MG  Solicitado:  COMPRIMIDO</t>
  </si>
  <si>
    <t>https://ar.kairosweb.com/precio/producto-tamsulosina-teva-26570/</t>
  </si>
  <si>
    <t xml:space="preserve">TAMSULOSINA TEVA </t>
  </si>
  <si>
    <t>CERT 55308  CAJA X 30</t>
  </si>
  <si>
    <t xml:space="preserve">CERT 48224 ACLOSAN LP 0,4 MG COMP EUROFARMA   
</t>
  </si>
  <si>
    <t>CERT 48224- ACLOSAN</t>
  </si>
  <si>
    <t>CERT 55308- TAMSULOSINA TEVA</t>
  </si>
  <si>
    <t xml:space="preserve">CERT 53046 </t>
  </si>
  <si>
    <t>CERT 57527- SULOS</t>
  </si>
  <si>
    <t>TAMSULOSINA CAPS 0.4 MG RICHET (H-10-200)   55539</t>
  </si>
  <si>
    <t xml:space="preserve">CERT 57527 SULOS 0,4 MG CAPSULA ELEA    
</t>
  </si>
  <si>
    <t xml:space="preserve">DENVERPROST </t>
  </si>
  <si>
    <t xml:space="preserve">Certificado: 56915   Laboratorio: DENVER FARMA S A  
 Marca comercial: DENVERPROST   Forma farmacéutica: CAPSULA DE 
LIBERACION CONTROLADA   Presentación: BLISTER por 30 UNIDADES  
 Genérico: TAMSULOSINA CLORHIDRATO 0.4 MG </t>
  </si>
  <si>
    <t xml:space="preserve">CERT 56915 DENVER FARMA PROST 0.4 MG COMP DENVER FARMA 
   </t>
  </si>
  <si>
    <t>DENVERPROST 0,4 MG CAPSULA - DENVER FARMA</t>
  </si>
  <si>
    <t xml:space="preserve">CERT 56915  (PRESENTACIÓN CAJA X 30)    
</t>
  </si>
  <si>
    <t>CERT 57527</t>
  </si>
  <si>
    <t>CERT 56915</t>
  </si>
  <si>
    <t xml:space="preserve">TAMSULOSINA 0.4 MG ADMINISTRACION ORAL DE LIBERACION PROLONGADA  DENVEPROST 
 DENVER </t>
  </si>
  <si>
    <t>CERT. ANMAT Nº  56915  - PRESENTACION / BLISTER 
- CAJA: X 30</t>
  </si>
  <si>
    <t>DENVER DENVERPROST</t>
  </si>
  <si>
    <t xml:space="preserve">TAMSULOSINA  X 0,4 MG  COMPRIMIDO. MARCA DENVER. CERT 
56915    </t>
  </si>
  <si>
    <t>CERT 56915- DENVERPROST</t>
  </si>
  <si>
    <t>CERT 55.539</t>
  </si>
  <si>
    <t xml:space="preserve">CERT 55539 TAMSULOSINA RICHET 0,4 MG CAPS LIB CONTR RICHET 
  </t>
  </si>
  <si>
    <t>CERT 46915</t>
  </si>
  <si>
    <t>TRAVELGUM</t>
  </si>
  <si>
    <t xml:space="preserve">TAMSULOSINA 0,4 MG CAPSULAS TRAVELGUM (MICROSULES) C.53046 [30] PRESENTACION INFRACCIONABLE 
X 30  </t>
  </si>
  <si>
    <t>MARCA RICHET CERTF. ANMAT 55539</t>
  </si>
  <si>
    <t xml:space="preserve">CERT 55539 </t>
  </si>
  <si>
    <t xml:space="preserve">CERT 52087 LOSTAM 0,4 MG CAPS LIB PROL TEMIS LOSTALÓ 
  </t>
  </si>
  <si>
    <t xml:space="preserve">CERT 47338 OMNIC OCAS 0,4MG COMP LIP PROL GADOR  
 </t>
  </si>
  <si>
    <t xml:space="preserve">CERT 52535 UROPROST Q 0.4 MG COMP ARISTON   
</t>
  </si>
  <si>
    <t>Renglón: 336, Código: 031135002.5, Descripción: TESTOSTERONA 1000MG  Presentación:  FCO AMP  Solicitado:  UNIDAD</t>
  </si>
  <si>
    <t>https://ar.kairosweb.com/precio/producto-nebido-17280/</t>
  </si>
  <si>
    <t xml:space="preserve">CERT 23837 TESTOVIRON DEPOT  250 MG / 1 ML 
AMP X 1 ML BAYER   </t>
  </si>
  <si>
    <t xml:space="preserve">CERT 52051 NEBIDO 1000 MG FRASCO AMPOLLA X 4 ML 
BAYER   </t>
  </si>
  <si>
    <t>CERT 52051</t>
  </si>
  <si>
    <t>NEBIDO</t>
  </si>
  <si>
    <t xml:space="preserve">TESTOSTERONA 1000 MG. AMP. NEBIDO (BAYER) C: 52051 [1]  
</t>
  </si>
  <si>
    <t>Renglón: 337, Código: 031160004.1, Descripción: TIMOLOL 0,50%  Presentación:  GOTAS  Solicitado:  FRASCO</t>
  </si>
  <si>
    <t>https://ar.kairosweb.com/precio/producto-klonalol-9655/</t>
  </si>
  <si>
    <t>TIMOLOL 0.5% X 5ML GTAS KLONALOL KLONAL  46.486</t>
  </si>
  <si>
    <t>CERT 49.086</t>
  </si>
  <si>
    <t>TIMOLOL DENVER FARMA</t>
  </si>
  <si>
    <t xml:space="preserve">Certificado: 49086   Laboratorio: DENVER FARMA S A  
 Marca comercial: TIMOLOL DENVER FARMA   Forma farmacéutica: 
SOLUCION OFTALMICA   Presentación: 1 FRASCO por 5 ML 
  Genérico: TIMOLOL MALEATO 500 MG / 100 ML 
</t>
  </si>
  <si>
    <t xml:space="preserve">CERT 49086 TIMOLOL DENVER FARMA  0.50 % SOL OFT 
FCO X 5 ML DENVER FARMA     
</t>
  </si>
  <si>
    <t>TIMOLOL DENVER FARMA 0,50% SOL OFT FCO X 5 ML 
- DENVER FARMA</t>
  </si>
  <si>
    <t xml:space="preserve">CERT 49086 (PRESENTACIÓN POR UNIDAD)  </t>
  </si>
  <si>
    <t>CERT 49086</t>
  </si>
  <si>
    <t xml:space="preserve">TIMOLOL 5 MG/ML GOTAS OFTÁLMICAS  DENVER </t>
  </si>
  <si>
    <t>TIMOLOL DENVER</t>
  </si>
  <si>
    <t xml:space="preserve">CERT 49086  GTS X 5 ML </t>
  </si>
  <si>
    <t>CERT. ANMAT Nº  49086  - PRESENTACION / BLISTER 
- CAJA: X 1</t>
  </si>
  <si>
    <t xml:space="preserve">TIMOLOL 0,50%  GOTAS  FRASCO. MARCA DENVER. CERT 49086 
   </t>
  </si>
  <si>
    <t>CERT 49086- TIMOLOL DENVER FARMA</t>
  </si>
  <si>
    <t xml:space="preserve">CERT 51131 TIMOLOL DORF SOL OFT FCO X  ML 
PHARMADORF   </t>
  </si>
  <si>
    <t xml:space="preserve">CERT 49086 </t>
  </si>
  <si>
    <t xml:space="preserve">TIMOLOL DORF PHARMADORF </t>
  </si>
  <si>
    <t xml:space="preserve">CERT 51131  FCO GOTERO X 5 ML </t>
  </si>
  <si>
    <t xml:space="preserve">CERT 51699 ZOPIROL 0.50 % SOL OFT FCO X 5 
ML. ELEA   </t>
  </si>
  <si>
    <t>CERT 51699- ZOPIROL</t>
  </si>
  <si>
    <t>CERT 38251- POENTIMOL</t>
  </si>
  <si>
    <t xml:space="preserve">CERT 38251 POENTIMOL SOL OFT FRASCO X 5 ML POEN 
  </t>
  </si>
  <si>
    <t>Renglón: 338, Código: 031213013.3, Descripción: TIORIDAZINA 200 MG  Presentación:  COMPRIMIDO  Solicitado:  UNIDAD</t>
  </si>
  <si>
    <t>CERT 27804- MELERIL RETARD</t>
  </si>
  <si>
    <t>https://ar.kairosweb.com/precio/producto-meleril-2718/</t>
  </si>
  <si>
    <t xml:space="preserve">CERT 27804 MELERIL RETARD COMP 200 MG SIEGFRIED   
</t>
  </si>
  <si>
    <t>CERT 27804</t>
  </si>
  <si>
    <t>" MELERIL RETARD" " SIEGFRIED S.A"</t>
  </si>
  <si>
    <t xml:space="preserve">TIORIDAZINA 200 MGCOMP MELERIL RETARD SIEGFRIED /PSIC T/A (UXC-20) 27804 
</t>
  </si>
  <si>
    <t>Renglón: 339, Código: 031140007.1, Descripción: TIZANIDINA 2 MG  Presentación:  COMPRIMIDO  Solicitado:  UNIDAD</t>
  </si>
  <si>
    <t>https://ar.kairosweb.com/precio/producto-tizanidal-21524/</t>
  </si>
  <si>
    <t xml:space="preserve">339 TIZANIDINA 2 MG Presentación: COMPRIMIDO Solicitado: UNIDAD 12000 MARCA 
LAFEDAR PRESENTACION MINIMA 30 PM  55686 NO FRACC.  
</t>
  </si>
  <si>
    <t>CERT 55686- TIZANIDAL</t>
  </si>
  <si>
    <t>CERT 55686</t>
  </si>
  <si>
    <t xml:space="preserve">CERT 55686 TIZANIDAL COMP 2 MG LAFEDAR    
</t>
  </si>
  <si>
    <t>TIZANIDAL LAFEDAR SOCIEDAD ANONIMA</t>
  </si>
  <si>
    <t>TIZANIDINA 2 MG X 15 COMP TIZANIDAL LAFEDAR 55686</t>
  </si>
  <si>
    <t>LAFEDAR TIZANIDAL</t>
  </si>
  <si>
    <t xml:space="preserve">TIZANIDINA 2 MG  COMPRIMIDO  UNIDAD. MARCA LAFEDAR. CERT 
55686    </t>
  </si>
  <si>
    <t>Renglón: 340, Código: 031072003.1, Descripción: TOBRAMICINA 0,3%  Presentacion:  GOTAS OFT.  Solicitado:  UNIDAD</t>
  </si>
  <si>
    <t>https://ar.kairosweb.com/precio/producto-tobral-19260/</t>
  </si>
  <si>
    <t>CERT  54774</t>
  </si>
  <si>
    <t xml:space="preserve"> TOBRAMICINA 0,3% Presentacion: GOTAS OFT. Solicitado: UNIDAD 24000 MARCA 
VANNIER PRESENTACION MINIMA 1 PM  51922 NO FRACC. TERCERA 
TANDA si  $       
 1.631,64  $       
 39.159.432,00    </t>
  </si>
  <si>
    <t xml:space="preserve">CERT 51922 XIBRAX 0,3% FCO.GOT. X 5 ML  VANNIER 
     </t>
  </si>
  <si>
    <t>CERT ANMAT N. 51922 - XIBRAX - FRASCO GOTAS X 
5 ML</t>
  </si>
  <si>
    <t>CERT 54774</t>
  </si>
  <si>
    <t xml:space="preserve">CERT 54774 TOBRAL FCO GOT X 5 ML -VTO 01/26 
LAFEDAR   </t>
  </si>
  <si>
    <t xml:space="preserve">XIBRAX VANNIER </t>
  </si>
  <si>
    <t xml:space="preserve">CERT 51922  GTS VANNIER </t>
  </si>
  <si>
    <t>TOBRAL GTS LAFEDAR</t>
  </si>
  <si>
    <t xml:space="preserve">CERT 54774  GTS X 5 ML </t>
  </si>
  <si>
    <t xml:space="preserve">ANMAT 51922  XIBRAX  </t>
  </si>
  <si>
    <t>TOBRAMICINA 0.3% X 5 ML GTAS OFTALBRAX BIOSINTEX   
47.762</t>
  </si>
  <si>
    <t>TOBRAMICINA 0,3% 5 ML. GOTAS. - CERT. 54774 - MARCA: 
LAFEDAR</t>
  </si>
  <si>
    <t>XIBRAX 0,3 % SO  OFT FCO X 5 ML 
- VANNIER</t>
  </si>
  <si>
    <t xml:space="preserve">CERT 51922  (PRESENTACIÓN POR UNIDAD)   </t>
  </si>
  <si>
    <t>CERT 48.517</t>
  </si>
  <si>
    <t>CERT 49.447</t>
  </si>
  <si>
    <t xml:space="preserve">CERT 48517 KLONAMICIN SOL OFT X 10 ML KLONAL  
</t>
  </si>
  <si>
    <t xml:space="preserve">TOBRABIOTIC </t>
  </si>
  <si>
    <t>Certificado: 49427   Laboratorios: DENVER FARMA S A  
 Marca comercial: TOBRABIOTIC   Forma farmacéutica: SOLUCION OFTALMICA 
  Presentación: 1 FRASCO GOTERO por 5 ML  
 Genérico: TOBRAMICINA 0.3 G %</t>
  </si>
  <si>
    <t xml:space="preserve">CERT 49427 TOBRABIOTIC SOL OFT X 5 ML DENVER FARMA 
   </t>
  </si>
  <si>
    <t>KLONAMICIN 0,3 % SOL OFT FCO X 10 ML - 
KLONAL</t>
  </si>
  <si>
    <t xml:space="preserve">CERT 48517(PRESENTACIÓN POR UNIDAD)  </t>
  </si>
  <si>
    <t>XIBRAX</t>
  </si>
  <si>
    <t>N° Certificado: 51922   Laboratorio: LABORATORIO VANNIER S.A.  
 Nombre Comercial: XIBRAX   Forma Farmacéutica: SOLUCION OFTALMICA 
ESTERIL   Presentación: 1 FRASCO GOTERO por 5 ML 
  Genérico: TOBRAMICINA 0.3 G / 100 ML</t>
  </si>
  <si>
    <t>CERT. ANMAT Nº  48517  - PRESENTACION / BLISTER 
- CAJA: X 1</t>
  </si>
  <si>
    <t>TOBRABIOTIC 0,3 % SOL OFT - DENVER FARMA</t>
  </si>
  <si>
    <t>CERT 49427 (PRESENTACIÓN POR UNIDAD)</t>
  </si>
  <si>
    <t xml:space="preserve">TOBRAMICINA 0,3% (3 MG/ML) SOLUCIÓN OFTÁLMICA  TOBRABIOTIC   
DENVER </t>
  </si>
  <si>
    <t>KLONAL KLONAMICIN</t>
  </si>
  <si>
    <t xml:space="preserve">TOBRAMICINA 0,3%  GOTAS OFT.  UNIDAD. MARCA KLONAL. CERT 
48517    </t>
  </si>
  <si>
    <t xml:space="preserve">CERT 51922 </t>
  </si>
  <si>
    <t xml:space="preserve">ANMAT 49427  TOBRABIOTIC  </t>
  </si>
  <si>
    <t xml:space="preserve">CERT 51597 TOBRALEP 0,3G X 5ML - VTO 06/25 AUSTRAL 
  </t>
  </si>
  <si>
    <t>TOBRALEP 0,3 % SOL OFT FCO X 5 ML  
- AUSTRAL</t>
  </si>
  <si>
    <t xml:space="preserve">CERT 51597 (PRESENTACIÓN POR UNIDAD)  </t>
  </si>
  <si>
    <t xml:space="preserve">CERT 48517 </t>
  </si>
  <si>
    <t xml:space="preserve">CERT 49427 </t>
  </si>
  <si>
    <t xml:space="preserve">CERT 51920 TOBRALER GTS OFT X 5 ML NOVOPLOS  
 </t>
  </si>
  <si>
    <t xml:space="preserve">CERT 51615 FOTEX X 5ML SOL OFT ELEA   
</t>
  </si>
  <si>
    <t xml:space="preserve">ANMAT 51615  FOTEX  </t>
  </si>
  <si>
    <t>LERSAN</t>
  </si>
  <si>
    <t xml:space="preserve">ANMAT 51920  TOBRALER  </t>
  </si>
  <si>
    <t>CERT 51920</t>
  </si>
  <si>
    <t xml:space="preserve">ANMAT 36557  GOTABIOTIC  </t>
  </si>
  <si>
    <t xml:space="preserve">CERT 37287 TOBREX SOL OFT X 5 ML NOVARTIS  
 </t>
  </si>
  <si>
    <t>Renglón: 341, Código: 031072003.3, Descripción: TOBRAMICINA + DEXAMETASONA  Presentación:  GTAS.OFTALM.  Solicitado:  ENVASE</t>
  </si>
  <si>
    <t xml:space="preserve">ANMAT 52780  PURPUMICINA  </t>
  </si>
  <si>
    <t xml:space="preserve">341 TOBRAMICINA + DEXAMETASONA Presentación: GTAS.OFTALM. Solicitado: ENVASE 12000 MARCA 
VANNIER PRESENTACION MINIMA GOTAS 5ML PM  51942 NO FRACC. 
  </t>
  </si>
  <si>
    <t xml:space="preserve">CERT 51942 XIBRADEX 1MG/ML FCO.GOT. X 5 ML  VANNIER 
   </t>
  </si>
  <si>
    <t>CERT ANMAT N. 51942 - FCO GOTAS X 5 ML 
- XIBRADEX</t>
  </si>
  <si>
    <t xml:space="preserve">XIBRADEX VANNIER </t>
  </si>
  <si>
    <t xml:space="preserve">CERT 51942  GTS X 5 ML </t>
  </si>
  <si>
    <t>TOBRAMICINA + DEXAMETASONA X 5 ML XIBRADEX VANNIER   
51942</t>
  </si>
  <si>
    <t xml:space="preserve">ANMAT 51942  XIBRADEX  </t>
  </si>
  <si>
    <t xml:space="preserve">CERT 52780 </t>
  </si>
  <si>
    <t xml:space="preserve">PURPUMICINA GTS MICROSULES </t>
  </si>
  <si>
    <t xml:space="preserve">CERT 52780  GTS X 5 ML </t>
  </si>
  <si>
    <t>CERT 54773</t>
  </si>
  <si>
    <t xml:space="preserve">CERT 54773 TOFLAM SUSP OFT FCO X 5 ML  
LAFEDAR   </t>
  </si>
  <si>
    <t>TOBRAMICINA + DEXAMETASONA 5 ML. GOTAS - CERT. 51942 - 
MARCA: VANNIER</t>
  </si>
  <si>
    <t>LAFEDAR TOFLAM</t>
  </si>
  <si>
    <t xml:space="preserve">TOBRAMICINA + DEXAMETASONA  GTAS.OFTALM.  ENVASE. MARCA LAFEDAR. CERT 
54773    </t>
  </si>
  <si>
    <t xml:space="preserve">XIBRADEX SUSP OFT FCO X 5 ML  - VANNIER 
</t>
  </si>
  <si>
    <t>CERT 51942 (PRESENTACIÓN POR UNIDAD)</t>
  </si>
  <si>
    <t xml:space="preserve">ANMAT 54773  TOFLAM  </t>
  </si>
  <si>
    <t>XIBRADEX</t>
  </si>
  <si>
    <t>N° Certificado: 51942   Laboratorio: LABORATORIO VANNIER S.A.  
  Nombre Comercial: XIBRADEX  Forma Farmacéutica:  SUSPENSION 
OFTALMICA   Presentación: 1 FRASCO GOTERO por 5 ML 
  Genérico: TOBRAMICINA 0.3 G / 100 ML + 
DEXAMETASONA 0.1 G / 100 ML</t>
  </si>
  <si>
    <t>CERT 49.466</t>
  </si>
  <si>
    <t>TOBRABIOTIC D</t>
  </si>
  <si>
    <t xml:space="preserve">Certificado: 49466   Laboratorio: DENVER FARMA S A  
 Marca comercial: TOBRABIOTIC "D"   Forma farmacéutica: SUSPENSION 
OFTALMICA   Presentación: FRASCO GOTERO por 5 ML  
 Genérico: TOBRAMICINA 0.3 G / 100 ML + DEXAMETASONA 
0.1 G / 100 ML </t>
  </si>
  <si>
    <t xml:space="preserve">CERT 49466 TOBRABIOTIC "D" SOL OFT FCO X 5 ML 
DENVER FARMA    </t>
  </si>
  <si>
    <t>TOBRABIOTIC  D SOL OFT FCO X  ML - 
DENVER FARMA</t>
  </si>
  <si>
    <t xml:space="preserve">CERT 49466(PRESENTACIÓN POR UNIDAD)  </t>
  </si>
  <si>
    <t xml:space="preserve">DEXAMETASONA 1 MG/ML Y TOBRAMICINA 3 MG/ML GOTAS OFTALMICAS  
TOBRABIOTIC D   DENVER </t>
  </si>
  <si>
    <t>CERT. ANMAT Nº  49466  - PRESENTACION / BLISTER 
- CAJA: X 1</t>
  </si>
  <si>
    <t xml:space="preserve">CERT 51942 </t>
  </si>
  <si>
    <t xml:space="preserve">ANMAT 49466  TOBRABIOTIC "D"  </t>
  </si>
  <si>
    <t xml:space="preserve">CERT 51433 TOBRALEP DX FRASCO GOTERO X 5ML - VTO 
10/25 AUSTRAL     </t>
  </si>
  <si>
    <t xml:space="preserve">TOBRALEP DX SUSP OFT FCO X 5 ML - AUSTRAL 
</t>
  </si>
  <si>
    <t xml:space="preserve">CERT 51433 (PRESENTACIÓN POR UNIDAD)  </t>
  </si>
  <si>
    <t xml:space="preserve">CERT 49320 TOBRALER DX GTS OFT X 5 ML NOVOPLOS 
  </t>
  </si>
  <si>
    <t xml:space="preserve">ANMAT 51614  FOTADEX  </t>
  </si>
  <si>
    <t xml:space="preserve">ANMAT 44946  GOTABIOTIC F  </t>
  </si>
  <si>
    <t xml:space="preserve">ANMAT 49320  TOBRALER DX  </t>
  </si>
  <si>
    <t xml:space="preserve">CERT 39163 TOBRADEX SUSP OFT X 5 ML NOVARTIS  
 </t>
  </si>
  <si>
    <t>Renglón: 342, Código: 031060012.1, Descripción: TOPIRAMATO 50MG  Presentación:  COMPRIMIDO  Solicitado:  UNIDAD</t>
  </si>
  <si>
    <t>https://ar.kairosweb.com/precio/producto-neutop-15839/</t>
  </si>
  <si>
    <t xml:space="preserve">ANMAT 51301  NEUTOP  </t>
  </si>
  <si>
    <t xml:space="preserve">CERT 51301 NEUTOP 50 MG COMP ELEA    
</t>
  </si>
  <si>
    <t>CERT 51301</t>
  </si>
  <si>
    <t>NEUTOP ELEA</t>
  </si>
  <si>
    <t xml:space="preserve">TOPIRAMATO  50 MG COMP. NEUTOP (ELEA) C.51301 [56] PRESENTACION 
X56 NO FRACCIONABLE  </t>
  </si>
  <si>
    <t>TOPIRAMATO 50 MG COMP NEUTOP ELEA/ T/A EMV   
51301</t>
  </si>
  <si>
    <t>CERT. 51301  ENVASES X 28 O X 56 COMP. 
 BLISTER X 14 COMP.</t>
  </si>
  <si>
    <t xml:space="preserve">ANMAT 55592  EPISTAL  </t>
  </si>
  <si>
    <t xml:space="preserve">CERT 50489 TOPICTAL 50 MG COMP REC RAFFO   
</t>
  </si>
  <si>
    <t xml:space="preserve">TOPICTAL 50 MG COMP RAFFO </t>
  </si>
  <si>
    <t xml:space="preserve">CERT 50489  CAJA X 28- PRODUCTO CON DELCARACION DE 
BIOEQUIVALENCIA </t>
  </si>
  <si>
    <t xml:space="preserve">TOPAMAC 50 JANSSEN </t>
  </si>
  <si>
    <t xml:space="preserve">CERT 45539  CAJA X 28 COMP - PRODUCTO CON 
DECLARACION DE BIOEQUIVALENCIA </t>
  </si>
  <si>
    <t xml:space="preserve">CERT 55592 EPISTAL 50 MG COMP REC CASASCO   
</t>
  </si>
  <si>
    <t xml:space="preserve">CERT 55592 </t>
  </si>
  <si>
    <t xml:space="preserve">CERT 45539 TOPAMAC 50 MG COMPRIMIDO RECUBIERTO JANSSEN   
</t>
  </si>
  <si>
    <t>Renglón: 343, Código: 031060012.2, Descripción: TOPIRAMATO 100MG  Presentación:  COMPRIMIDO  Solicitado:  UNIDAD</t>
  </si>
  <si>
    <t xml:space="preserve">CERT 53138 TOPIRAMATO CEVALLOS 100 MG CEVALLOS </t>
  </si>
  <si>
    <t xml:space="preserve">CERT 51301 NEUTOP 100 MG COMP ELEA    
</t>
  </si>
  <si>
    <t xml:space="preserve">TOPIRAMATO 100 MG. COMP. NEUTOP (ELEA) C:51301 [56] PRESENTACION X 
56 INFRACCIONABLE  </t>
  </si>
  <si>
    <t>TOPIRAMATO 100 MG COMP NEUTOP ELEA/ T/A EMV   
51301</t>
  </si>
  <si>
    <t xml:space="preserve">TOPICTAL 100 RAFFO </t>
  </si>
  <si>
    <t xml:space="preserve">CERT 50489  CAJA X 28 COMP </t>
  </si>
  <si>
    <t>TOPAMAC 100 JANSSEN</t>
  </si>
  <si>
    <t xml:space="preserve">CERT 45539  CAJA X 60- DECLARACION  DE BIOEQUIVALENCIA 
VIGENTE </t>
  </si>
  <si>
    <t>EPILACAM</t>
  </si>
  <si>
    <t>CERT 55077</t>
  </si>
  <si>
    <t>CERTIFICADO 55592</t>
  </si>
  <si>
    <t xml:space="preserve">CERT 45539 TOPAMAC 100 MG COMPRIMIDO RECUBIERTO JANSSEN   
</t>
  </si>
  <si>
    <t>Renglón: 344, Código: 031060012.3, Descripción: TOPIRAMATO 25 MG  Presentación:  COMPRIMIDO</t>
  </si>
  <si>
    <t xml:space="preserve">CERT 51301 NEUTOP 25 MG COMP ELEA    
</t>
  </si>
  <si>
    <t>CERT 53301</t>
  </si>
  <si>
    <t xml:space="preserve">TOPIRAMATO 25 MG COMP NEUTOP ELEA C 51301 [56] PRESENTACION 
X 56 INFRACCIONABLE  </t>
  </si>
  <si>
    <t>TOPIRAMATO 25 MG  COMP NEUTOP ELEA/ T/A EMV  
51301</t>
  </si>
  <si>
    <t xml:space="preserve">EPISTAL CASASCO </t>
  </si>
  <si>
    <t xml:space="preserve">CERT 55592  CAJA X 28  - BIOEQUIVALENCIA VIGENTE 
</t>
  </si>
  <si>
    <t>TOPAMAC 25 JANSSEN</t>
  </si>
  <si>
    <t xml:space="preserve">CERT 45539  CAJA X 28 - BIOEQUIVALENCIA VIGENTE  
</t>
  </si>
  <si>
    <t xml:space="preserve">CERT 45539 TOPAMAC 25 MG COMPRIMIDO RECUBIERTO JANSSEN   
</t>
  </si>
  <si>
    <t>Renglón: 345, Código: 031020005.3, Descripción: TRAMADOL 100 MG/ML AMPOLLA  Presentación:  AMPOLLA  Solicitado:  UNIDAD</t>
  </si>
  <si>
    <t>CERT 52763</t>
  </si>
  <si>
    <t xml:space="preserve">CERT 52763 TRAMANOVAG 50 MG / 1 ML AMP X 
2 ML GOBBI    </t>
  </si>
  <si>
    <t>https://ar.kairosweb.com/precio/producto-tramadol-denver-farma-27590/</t>
  </si>
  <si>
    <t>CERT 55.708</t>
  </si>
  <si>
    <t>TRAMADOL DENVER FARMA</t>
  </si>
  <si>
    <t xml:space="preserve">Certificado: 55708   Laboratorio: DENVER FARMA S A  
 Marca comercial: TRAMADOL DENVER FARMA   Forma farmacéutica: 
SOLUCION INYECTABLE   Presentación: 100 AMPOLLA por 2 ML 
  Genérico: TRAMADOL CLORHIDRATO 100 MG / 2 ML 
</t>
  </si>
  <si>
    <t xml:space="preserve">CERT 55708 TRAMADOL DENVER FARMA  AMP X 2 ML 
DENVER FARMA    </t>
  </si>
  <si>
    <t>TRAMADOL DENVER FARMA 100 MG AMP X 2 ML  
- DENVER FARMA</t>
  </si>
  <si>
    <t xml:space="preserve">CERT 55708(PRESENTACIÓN CAJA X 100)  </t>
  </si>
  <si>
    <t>TRAMADOL 100MG AMP X 2 ML     
       CERTIFICADO: 55708</t>
  </si>
  <si>
    <t xml:space="preserve">TRAMADOL 100 MG (50 MG/ML) SOLUCIÓN INYECTABLE  DENVER  
</t>
  </si>
  <si>
    <t>TRAMADOL DENVE R</t>
  </si>
  <si>
    <t xml:space="preserve">CERT 55708  CAJA X 100 AMP </t>
  </si>
  <si>
    <t>CERT. ANMAT Nº  55708  - PRESENTACION / BLISTER 
- CAJA: X 100</t>
  </si>
  <si>
    <t>TRAMADOL AMP 100 MG X 2 ML GOBBI (H-50) EMV 
   52763</t>
  </si>
  <si>
    <t xml:space="preserve">TRAMADOL 100 MG/ML AMPOLLA  AMPOLLA  UNIDAD. MARCA DENVER. 
CERT 55708    </t>
  </si>
  <si>
    <t xml:space="preserve">CERT 44295 TRAMA KLOSIDOL 100 MG / 2 ML AMP 
BAGÓ    </t>
  </si>
  <si>
    <t>CERTIFICADO 55708</t>
  </si>
  <si>
    <t xml:space="preserve">ANMAT 55708  TRAMADOL DENVER FARMA  </t>
  </si>
  <si>
    <t>TRAMADOL 100 MG 2 ML AMP. - CERT. 52771  
- MARCA: IBC</t>
  </si>
  <si>
    <t>Renglón: 346, Código: 031020005.7, Descripción: TRAMADOL 50 MG/ML GOTAS POR 20 ML  Presentación:  GOTAS X 20ML  Solicitado:  ENVASE</t>
  </si>
  <si>
    <t>https://ar.kairosweb.com/precio/producto-tramadol-biotenk-28618/</t>
  </si>
  <si>
    <t>CERT 58166</t>
  </si>
  <si>
    <t>CERT. ANMAT Nº  58166  - PRESENTACION / BLISTER 
- CAJA: X 1</t>
  </si>
  <si>
    <t>CERT 58166 TRAMADOL BIOTENK 50 MG SOLUCION ORAL FCO X 
20 ML BIOTENK</t>
  </si>
  <si>
    <t>CERT 58177</t>
  </si>
  <si>
    <t>CERT 58166  50 MG/ML GOTAS POR 20 ML</t>
  </si>
  <si>
    <t xml:space="preserve">TRAMADOL 50 MG/ML GOTAS POR 20 ML GOTAS X 20ML 
  LAFEDAR   PRES MIN 20 ML  
 PM 58177  NO FRACCIONABLE     
</t>
  </si>
  <si>
    <t xml:space="preserve">TRAMADOL X 20 ML GTS BIOTENK (H-1-50)   58.166 
</t>
  </si>
  <si>
    <t xml:space="preserve">CERT 58177 LAFEDOL SOLUCION ORAL FRASCO X 20 ML LAFEDAR 
</t>
  </si>
  <si>
    <t>LAFEDAR LAFEDOL</t>
  </si>
  <si>
    <t xml:space="preserve">TRAMADOL 50 MG/ML GOTAS POR 20 ML  GOTAS X 
20ML  ENVASE. MARCA LAFEDAR. CERT 58177    
</t>
  </si>
  <si>
    <t>LAFEDOL GTS  LAFEDAR</t>
  </si>
  <si>
    <t xml:space="preserve">CERT 58177  GTS X 20 ML </t>
  </si>
  <si>
    <t xml:space="preserve">ANMAT 58177  LAFEDOL   </t>
  </si>
  <si>
    <t>CERTIFICADO 58166</t>
  </si>
  <si>
    <t>CERT. 58166  ENVASES X 1 UNIDAD (GOTAS) X 20 
ML.</t>
  </si>
  <si>
    <t>TRAMADOL 5% 20 ML. GOTAS - CERT. 58177 - MARCA: 
LAFEDAR</t>
  </si>
  <si>
    <t>CERTIFICADO 58177</t>
  </si>
  <si>
    <t xml:space="preserve">ANMAT 57939  ULTRACALMANS  </t>
  </si>
  <si>
    <t xml:space="preserve">CERT 57939 ULTRACALMANS 50MG/ML FCO X 20ML  SOUBEIRAN CHOBET 
</t>
  </si>
  <si>
    <t>Tramal Gotas 100 mg/ 1 ml</t>
  </si>
  <si>
    <t xml:space="preserve">N° Certificado: 38958   Laboratorio: LABORATORIO VANNIER S.A.  
 Nombre Comercial: TRAMAL   Forma Farmacéutica: SOLUCIÓN PARA 
GOTAS   Presentación: 1 FRASCO GOTERO por 20 ML 
  Genérico:  TRAMADOL CLORHIDRATO 100 MG / ML 
</t>
  </si>
  <si>
    <t>CERT ANMAT N. 38958 - FCO GOTAS X 20 ML 
- TRAMAL GOTAS 100 MG</t>
  </si>
  <si>
    <t>VANNIER TRAMAL</t>
  </si>
  <si>
    <t xml:space="preserve">TRAMADOL 100 MG GOTAS X 20 ML. VANNIER TRAMAL C:38958 
[1]  </t>
  </si>
  <si>
    <t>Renglón: 347, Código: 031201010.2, Descripción: TRANEXAMICO ACIDO  500 MG  Presentación:  AMP.X 5 ML  Solicitado:  UNIDAD</t>
  </si>
  <si>
    <t>https://ar.kairosweb.com/precio/producto-tranex-29416/</t>
  </si>
  <si>
    <t xml:space="preserve">CERT 59568 TRANEX 500 MG AMPOLLA GOBBI  </t>
  </si>
  <si>
    <t>CERT 59568</t>
  </si>
  <si>
    <t>AROTRAN</t>
  </si>
  <si>
    <t xml:space="preserve">TRANEXAMICO, AC. 500 MG X 5 ML AMP. AROTRAN (ARISTON) 
C: 54980 [5]  </t>
  </si>
  <si>
    <t>ACIDO TRANEXAMICO 500 MG 5 ML AMP. - CERT.59431 - 
MARCA: BIOL</t>
  </si>
  <si>
    <t>ACIDO TRANEXAMICO 500 MG /5 ML X AMP GOBBI (H-50) 
  59568</t>
  </si>
  <si>
    <t>MARADEN - BIOL</t>
  </si>
  <si>
    <t>AC.TRANEXAMICO  500MG AMP X  5 ML   
 CERT: 59431</t>
  </si>
  <si>
    <t xml:space="preserve">CERT 59431 MARADEN 500 MG AMP BIOL </t>
  </si>
  <si>
    <t>Renglón: 348, Código: 031130008.4, Descripción: TRIAMCINOLONA 40 MG/ML  Presentación:  FCO AMP. 1 ML  Solicitado:  UNIDAD</t>
  </si>
  <si>
    <t>https://ar.kairosweb.com/precio/producto-triamcinolona-richet-29575/</t>
  </si>
  <si>
    <t>CERT 59.352</t>
  </si>
  <si>
    <t xml:space="preserve">CERT 59352 TRIAMCINOLONA RICHET 40 MG FCO AMP RICHET  
</t>
  </si>
  <si>
    <t>CERT 59352</t>
  </si>
  <si>
    <t xml:space="preserve">TRIAMCINOLONA 40 MG/ML  FCO AMP. 1 ML  UNIDAD. 
MARCA RICHET. CERT 59352    </t>
  </si>
  <si>
    <t>CERTIFICADO 59352</t>
  </si>
  <si>
    <t>TRIAMCINOLONA 40 MG X 1 ML  AMP RICHET (H-1) 
  59352</t>
  </si>
  <si>
    <t xml:space="preserve">TRIAMCINOLONA 40 MG INY RICHET C 59352 [1]   
</t>
  </si>
  <si>
    <t xml:space="preserve">ANMAT 29038  FORTCINOLONA  </t>
  </si>
  <si>
    <t>CERTIFICADO 56415</t>
  </si>
  <si>
    <t>Renglón: 349, Código: 031213014.3, Descripción: TRIFLUOPERAZINA 10 MG  Presentación:  COMPRIMIDO  Solicitado:  UNIDAD</t>
  </si>
  <si>
    <t>https://ar.kairosweb.com/precio/producto-cuait-trifluoperazina-18176/</t>
  </si>
  <si>
    <t>CERT 33832 CUAIT TRIFLUOPERAZINA 10 MG COMP  ARISTON</t>
  </si>
  <si>
    <t>CERT 33.832</t>
  </si>
  <si>
    <t xml:space="preserve">CUAIT ARISTON </t>
  </si>
  <si>
    <t xml:space="preserve">CERT 33832  CAJA X 500 COMP </t>
  </si>
  <si>
    <t>CUAIT TRIFLUOPERAZINA 10 MG COMP - ARISTON</t>
  </si>
  <si>
    <t xml:space="preserve">CERT 33832  (PRESENTACIÓN CAJA X 30 COMP)   
</t>
  </si>
  <si>
    <t>TRIFLUOPERAZINA 10 MG   COMPRIMIDO     
ARISTON   PRES MIN: 30   PM 33832 
 No fraccionable</t>
  </si>
  <si>
    <t>CERT 33832</t>
  </si>
  <si>
    <t>CERT. ANMAT Nº  33832  - PRESENTACION / BLISTER 
- CAJA: X 30  RANURADO</t>
  </si>
  <si>
    <t>ARISTON CUAIT</t>
  </si>
  <si>
    <t xml:space="preserve">TRIFLUOPERAZINA 10 MG  COMPRIMIDO  UNIDAD. MARCA ARISTON. CERT 
33832    </t>
  </si>
  <si>
    <t xml:space="preserve">ANMAT 33832  CUAIT TRIFLUOPERAZINA 10 MG  </t>
  </si>
  <si>
    <t>TRIFLUOPERAZINA 10 MG COMP CUAIT TRIFLUOPERAZINA ARISTON /PSIC T/A  
 33832</t>
  </si>
  <si>
    <t>CERTIFICADO 33832</t>
  </si>
  <si>
    <t>Renglón: 350, Código: 031077008.2, Descripción: TRIMETOPRIMA CON SULFAMETOXASOL 80/400 MG/5ML  Presentación:  AMP. X 5ML  Solicitado:  UNIDAD</t>
  </si>
  <si>
    <t>https://www.alfabeta.net/precio/danferane.html</t>
  </si>
  <si>
    <t xml:space="preserve">ANMAT 43621  DANFERANE I.V.  "TRIMETOPRIMA 80 MG + 
SULFAMETOXASOL 400 MG SOLUCIÓN INYECTABLE   </t>
  </si>
  <si>
    <t>CERT 38291</t>
  </si>
  <si>
    <t xml:space="preserve">TRIMETOPRIMA CON SULFAMETOXASOL 80/400 MG/5ML  AMP. X 5ML  
LAFEDAR   PRES MIN 5ML   PM 38291 
T  NO FRACCIONABLE  </t>
  </si>
  <si>
    <t xml:space="preserve">ANMAT 38291  SPECTREX IV  </t>
  </si>
  <si>
    <t xml:space="preserve">CERT 38291 SPECTREX IV AMP X 5 ML LAFEDAR  
</t>
  </si>
  <si>
    <t>LAFEDAR SPECTREX</t>
  </si>
  <si>
    <t xml:space="preserve">TRIMETOPRIMA CON SULFAMETOXASOL 80/400 MG/5ML  AMP. X 5ML  
UNIDAD. MARCA LAFEDAR. CERT 38291    </t>
  </si>
  <si>
    <t>CERT 46.232</t>
  </si>
  <si>
    <t>CERT 46232 COTRIZOL-G AMP KLONAL</t>
  </si>
  <si>
    <t>COTRIZOL G 400/80 MG FCO AMP X 5 ML - 
KLONAL</t>
  </si>
  <si>
    <t xml:space="preserve">CERT 46232  (PRESENTACIÓN CAJA X 100)  </t>
  </si>
  <si>
    <t>CERT. ANMAT Nº  46232  - PRESENTACION / BLISTER 
- CAJA: X 100</t>
  </si>
  <si>
    <t>CERT 46232</t>
  </si>
  <si>
    <t>SULF + TRIMET AMP X 5 ML KLONAL (H-1-100) A2 
  46.232</t>
  </si>
  <si>
    <t>SULFAMETOXAZOL + TRIMETOPRIMA 400/80 MG 5 ML AMP. - CERT. 
38291 - MARCA: LAFEDAR</t>
  </si>
  <si>
    <t>CERTIFICADO 46232</t>
  </si>
  <si>
    <t>SPECTREX AMP LAFEDAR</t>
  </si>
  <si>
    <t xml:space="preserve">CERT 38291  CAJA X 100 AMP </t>
  </si>
  <si>
    <t xml:space="preserve">SULFA+TRIMETOPRIMA AMP X 5 ML KLONAL C:46232 [100]   
</t>
  </si>
  <si>
    <t>Renglón: 351, Código: 031077008.3, Descripción: TRIMETOPRIMA CON SULFAMETOXASOL 40/200 MG/5 ML  Presentación:  FCO. X 60 ML  Solicitado:  UNIDAD</t>
  </si>
  <si>
    <t>https://ar.kairosweb.com/precio/producto-netocur-3025/</t>
  </si>
  <si>
    <t xml:space="preserve">SULFA+TRIMETOPRIMA JARABE X 60 ML DUNCAN C:39107 [50]   
</t>
  </si>
  <si>
    <t xml:space="preserve">351 TRIMETOPRIMA CON SULFAMETOXASOL 40/200 MG/5 ML Presentación: FCO. X 
60 ML Solicitado: UNIDAD 1800 MARCA LAFEDAR PRESENTACION MINIMA 24 
PM  38291 NO FRACC. 00     
</t>
  </si>
  <si>
    <t xml:space="preserve">CERT 38291 SPECTREX FCO 100 ML - VTO 01/26 LAFEDAR 
</t>
  </si>
  <si>
    <t xml:space="preserve">SPECTREX JBE </t>
  </si>
  <si>
    <t xml:space="preserve">CERT 38291- FCO X 60 ML </t>
  </si>
  <si>
    <t xml:space="preserve">TRIMETOPRIMA CON SULFAMETOXASOL 40/200 MG/5 ML  FCO. X 60 
ML  UNIDAD. MARCA LAFEDAR. CERT 38291    
</t>
  </si>
  <si>
    <t xml:space="preserve">ANMAT 38291  SPECTREX  </t>
  </si>
  <si>
    <t>CERTIFICADO 38291</t>
  </si>
  <si>
    <t>Renglón: 352, Código: 031077008.4, Descripción: TRIMETOPRIMA CON SULFAMETOXASOL 160/800 MG  Presentación:  COMPRIMIDO  Solicitado:  UNIDAD</t>
  </si>
  <si>
    <t>CERT 22436</t>
  </si>
  <si>
    <t>CERT 39107</t>
  </si>
  <si>
    <t>DUNCAN NETOCUR</t>
  </si>
  <si>
    <t xml:space="preserve">TRIMETOPRIMA CON SULFAMETOXASOL 160/800 MG  COMPRIMIDO  UNIDAD. MARCA 
DUNCAN. CERT 39107    </t>
  </si>
  <si>
    <t>NETOCUR 800/160 MG COMP - DUNCAN</t>
  </si>
  <si>
    <t xml:space="preserve">CERT 39107 (PRESENTACIÓN CAJA X 1000)     
</t>
  </si>
  <si>
    <t>CERT 39107 NETOCUR 800/160 MG COMP  DUNCAN</t>
  </si>
  <si>
    <t>CERT 46232 COTRIZOL-G COMP KLONAL</t>
  </si>
  <si>
    <t>CERT. ANMAT Nº  46232  - PRESENTACION / BLISTER 
- CAJA: X 1000</t>
  </si>
  <si>
    <t>COTRIZOL G FUERTE 160/800 MG COMP - KLONAL</t>
  </si>
  <si>
    <t xml:space="preserve">CERT 46232  (PRESENTACIÓN CAJA X 50)    
</t>
  </si>
  <si>
    <t>SULFAMETOXAZOL + TRIMETOPRIMA 800/160 MG COMP. - CERT. 39107 - 
MARCA: DUNCAN</t>
  </si>
  <si>
    <t>SULF 800 MG + TRIMET 160 MG COMP DUNCAN (H-10-1000) 
  22.436</t>
  </si>
  <si>
    <t>COTRIZOL G FUERTE " KLONAL S R L"</t>
  </si>
  <si>
    <t>SULF 800 MG + TRIMET 160 MG COMP KLONAL (H-10-50) 
CERT 46232</t>
  </si>
  <si>
    <t xml:space="preserve">CERT 42598 TRITENK 160 MG/800 MG COMP BIOTENK   
</t>
  </si>
  <si>
    <t xml:space="preserve">ANMAT 42598  TRITENK FORTE  </t>
  </si>
  <si>
    <t>TRITENK FORTE 160/800  BIOTENK</t>
  </si>
  <si>
    <t xml:space="preserve">CERT 42598  CAJA X 500 COMP </t>
  </si>
  <si>
    <t>CERT 4259</t>
  </si>
  <si>
    <t>CERTIFICADO 42598</t>
  </si>
  <si>
    <t xml:space="preserve">SULFA+TRIMETOPRIMA 800/160 COMP. KLONAL C:46.232 [50]  </t>
  </si>
  <si>
    <t xml:space="preserve">352 TRIMETOPRIMA CON SULFAMETOXASOL 160/800 MG Presentación: COMPRIMIDO Solicitado: UNIDAD 
66000 MARCA LAFEDAR PRESENTACION MINIMA 1000 PM  38291 NO 
FRACC. </t>
  </si>
  <si>
    <t>CERT. 42598  ENVASES X 500 COMP.  BLISTER X 
10 COMP.</t>
  </si>
  <si>
    <t xml:space="preserve">CERT 38291 SPECTREX FORTE 800/160 MG COMP    
LAFEDAR </t>
  </si>
  <si>
    <t xml:space="preserve">ANMAT 38291  SPECTREX FORTE  </t>
  </si>
  <si>
    <t>CERTIFICADO  38291</t>
  </si>
  <si>
    <t>Renglón: 353, Código: 031101012.8, Descripción: VALSARTAN 51 MG + SACUBITRILO 49 MG  Presentación:  COMPRIMIDO  Solicitado:  UNIDAD</t>
  </si>
  <si>
    <t>https://ar.kairosweb.com/precio/producto-ristonel-29139/</t>
  </si>
  <si>
    <t xml:space="preserve">CERT 59408 RISTONEL 100 COMP REC ELEA </t>
  </si>
  <si>
    <t xml:space="preserve">ANMAT 59408  RISTONEL 100  </t>
  </si>
  <si>
    <t>CERT 59408</t>
  </si>
  <si>
    <t>CERT 59512 DUPERTAN 100 COMP REC RAFFO</t>
  </si>
  <si>
    <t>RISTONEL ELEA</t>
  </si>
  <si>
    <t xml:space="preserve">VALSARTAN+SACUBITRILO 100 MG COMP RISTONEL ELEA C 59408 [60]  
</t>
  </si>
  <si>
    <t xml:space="preserve">CERT 57827 ENTRESTO 100 MG COMP REC NOVARTIS </t>
  </si>
  <si>
    <t>SACUBITRILO + VALSARTAN 100 MG COMP ENTRESTO NOVARTIS /TRAZ  
 57827</t>
  </si>
  <si>
    <t>Renglón: 354, Código: 031101012.9, Descripción: VALSARTAN 26 MG + SACUBITRILO 24 MG  Presentación:  COMPRIMIDO  Solicitado:  UNIDAD</t>
  </si>
  <si>
    <t>CERT 59408 RISTONEL 50 COMP REC ELEA</t>
  </si>
  <si>
    <t xml:space="preserve">ANMAT 59408  RISTONEL 50  </t>
  </si>
  <si>
    <t>CERT 59512 DUPERTAN 50 COMP REC RAFFO</t>
  </si>
  <si>
    <t xml:space="preserve">VALSARTAN+SACUBITRILO 50 MG RISTONEL ELEA C 59408 [30]   
</t>
  </si>
  <si>
    <t>CERT 57827 ENTRESTO 50 MG COMP REC NOVARTIS</t>
  </si>
  <si>
    <t>SACUBITRILO + VALSARTAN 50 MG COMP RISTONEL ELEA   
59408</t>
  </si>
  <si>
    <t>Renglón: 355, Código: 031077010.1, Descripción: VANCOMICINA  Presentación:  X 500 MG  Solicitado:  FCO. AMPOLLA</t>
  </si>
  <si>
    <t>https://ar.kairosweb.com/precio/producto-vancomicina-fabra-6481/</t>
  </si>
  <si>
    <t>VANCOMICINA FABRA 500 MG</t>
  </si>
  <si>
    <t>CERT. 43645  CAJAS X 100</t>
  </si>
  <si>
    <t>CERT 52491</t>
  </si>
  <si>
    <t xml:space="preserve">VANCOMICINA 500 MG FCO/AMP.- CERT. 44580 - MARCA: FADA PHARMA 
</t>
  </si>
  <si>
    <t>CERT 45928 VANCOMAX 500 MG AMP KLONAL</t>
  </si>
  <si>
    <t>VANCOMAX 500 MG FCO AMP - KLONAL</t>
  </si>
  <si>
    <t>CERT 45928 (PRESENTACIÓN CAJA X 100)</t>
  </si>
  <si>
    <t>KLONAL  ANMAT Nº45928</t>
  </si>
  <si>
    <t>CERT 45.928</t>
  </si>
  <si>
    <t xml:space="preserve">CERT 52491 VANCOMICINA DRAWER 500MG AMP DRAWER </t>
  </si>
  <si>
    <t>CERT. ANMAT Nº 45928   - PRESENTACION / BLISTER 
- CAJA: X 100</t>
  </si>
  <si>
    <t>CERT 45928</t>
  </si>
  <si>
    <t xml:space="preserve">KLONAL VANCOMAX </t>
  </si>
  <si>
    <t xml:space="preserve">VANCOMICINA  X 500 MG  FCO. AMPOLLA. MARCA KLONAL. 
CERT 45928    </t>
  </si>
  <si>
    <t xml:space="preserve">355 VANCOMICINA Presentación: X 500 MG Solicitado: FCO. AMPOLLA 7200 
MARCA CELTYC PRESENTACION MINIMA 100 PM  59667 NO FRACC. 
   </t>
  </si>
  <si>
    <t xml:space="preserve">ANMAT 59667  VANCOMICINA CELTYC 500  </t>
  </si>
  <si>
    <t>VANCOMICINA 500 MG FCO/AMP.- CERT. 43932 - MARCA: NORTHIA</t>
  </si>
  <si>
    <t>CERTIFICADO  52491</t>
  </si>
  <si>
    <t>VANCOMICINA F/A 500 MG DRAWER (H-1-100)   52.491</t>
  </si>
  <si>
    <t>" VANCOMICINA CELTYC 500" " LABORATORIO CELTYC S.A."</t>
  </si>
  <si>
    <t>VANCOMICINA F/A 500 MG CELTYC (H-1-50) CERT 59667</t>
  </si>
  <si>
    <t>VANCOMICINA CELTYC 500</t>
  </si>
  <si>
    <t>CERT 59667  CAJA X 50</t>
  </si>
  <si>
    <t>CERTIFICADO  45928</t>
  </si>
  <si>
    <t>VANCOMICINA CELTYC 500 MG FCO AMP - CELTYC</t>
  </si>
  <si>
    <t xml:space="preserve">CERT 59667  (PRESENTACIÓN CAJA X 50)    
</t>
  </si>
  <si>
    <t>CERT ANMAT N. 59667 - CJA X 100 AMP</t>
  </si>
  <si>
    <t>CERTIFICADO  59667</t>
  </si>
  <si>
    <t xml:space="preserve">VANCOMICINA  500 MG FCO. AMP. KLONAL C.45928 [100]  
</t>
  </si>
  <si>
    <t>Renglón: 356, Código: 031077010.2, Descripción: VANCOMICINA  Presentación:  1 G / 10 ML  Solicitado:  FCO.AMPOLLA</t>
  </si>
  <si>
    <t>https://ar.kairosweb.com/precio/producto-vancomax-8946/</t>
  </si>
  <si>
    <t xml:space="preserve">CERT 45928 VANCOMAX 1 GR AMP KLONAL </t>
  </si>
  <si>
    <t>VANCOMAX 1000 MG FCO AMP - KLONAL</t>
  </si>
  <si>
    <t xml:space="preserve">CERT 45928  (PRESENTACIÓN CAJA X 30)  </t>
  </si>
  <si>
    <t xml:space="preserve">356 VANCOMICINA Presentación: 1 G / 10 ML Solicitado: FCO.AMPOLLA 
24000 MARCA CELTYC PRESENTACION MINIMA 100 PM  59667 NO 
FRACC.    </t>
  </si>
  <si>
    <t>KLONAL  CERTIFICADO ANMAT Nº 45928</t>
  </si>
  <si>
    <t>CERT. ANMAT Nº  45928  - PRESENTACION / BLISTER 
- CAJA: X 100</t>
  </si>
  <si>
    <t>VANCOMICINA 1000 MG FCO/AMP. - CERT. 44580 - MARCA: FADA 
PHARMA</t>
  </si>
  <si>
    <t xml:space="preserve">VANCOMICINA  1 G / 10 ML  FCO.AMPOLLA. MARCA 
KLONAL. CERT 45928    </t>
  </si>
  <si>
    <t xml:space="preserve">VANCOMICINA 1000MG FA        
        CERTIFICADO: 52491 
</t>
  </si>
  <si>
    <t xml:space="preserve">VANCOMICINA F/A 1000 MG KLONAL (H-1-30)    45.928 
</t>
  </si>
  <si>
    <t>" VANCOMICINA CELTYC 1000" " LABORATORIO CELTYC S.A."</t>
  </si>
  <si>
    <t>VANCOMICINA F/A 1000 MG CELTYC (H-1-50) CERT 59667</t>
  </si>
  <si>
    <t xml:space="preserve">VANCOMICINA 1000 MG FCO/AMP. - CERT. 43932 - MARCA: NORTHIA 
</t>
  </si>
  <si>
    <t xml:space="preserve">CERT 52491 VANCOMICINA DRAWER 1 GR FCO AMP DRAWER  
</t>
  </si>
  <si>
    <t>VANCOMICINA FABRA 1000 MG</t>
  </si>
  <si>
    <t>CERT. 43645  CAJAS X 50 UNID</t>
  </si>
  <si>
    <t>CERTIFCADO 52491</t>
  </si>
  <si>
    <t xml:space="preserve">VANCOMICINA CELTYC 1 GR </t>
  </si>
  <si>
    <t xml:space="preserve">CERT 59667  CAJA X 50 FCO AMP </t>
  </si>
  <si>
    <t>CERT 59667 VANCOMICINA CELTYC 1 G FCO AMP CELTYC</t>
  </si>
  <si>
    <t xml:space="preserve">ANMAT 59667  VANCOMICINA CELTYC 1000  </t>
  </si>
  <si>
    <t>VANCOMICINA CELTYC 1000 MG FCO AMP - CELTYC</t>
  </si>
  <si>
    <t>CERT ANMAT N. 59667 - CJA X 50 AMP</t>
  </si>
  <si>
    <t xml:space="preserve">CERT 44580 VAREDET 1 GR AMP FADA </t>
  </si>
  <si>
    <t xml:space="preserve">ANMAT 43229  VANCOMICINA RICHET  </t>
  </si>
  <si>
    <t>VANCOMICINA RICHET - VANCOMICINA (COMO CLORHIDRATO) 1000 MG  PRESENTACION 
1 Y 50 FRASCO AMPOLLA por 1000 MG  CERTIFICADO: 
43229</t>
  </si>
  <si>
    <t>CERTIFCADO   59667</t>
  </si>
  <si>
    <t xml:space="preserve">VANCOMICINA 1000 MG FCO. AMP. KLONAL C.45928 [30]   
</t>
  </si>
  <si>
    <t>CERTIFICADO  43229</t>
  </si>
  <si>
    <t>Renglón: 357, Código: 031290025.2, Descripción: VASELINA SOLIDA F.A.  Presentación:  X 1000 GRAMOS  Solicitado:  ENVASE</t>
  </si>
  <si>
    <t>https://www.uomax.com.ar/vaselina-s%C3%B3lida-x-60-gr-7396.html</t>
  </si>
  <si>
    <t xml:space="preserve">VASELINA SOLIDA 1 KG FIORANO </t>
  </si>
  <si>
    <t>VASELINA SOLIDA 1 KG FIORANO (A-1-12)</t>
  </si>
  <si>
    <t>LAFARO</t>
  </si>
  <si>
    <t xml:space="preserve">VASELINA SOLIDA F.A X 1000 GRAMOS  LAFARO </t>
  </si>
  <si>
    <t>ANMAT 7005  LAB LAFARO</t>
  </si>
  <si>
    <t xml:space="preserve">ANMAT LEGAJO N°7005  VASELINA SOLIDA LAFARO  </t>
  </si>
  <si>
    <t>VASELINA SOLIDA</t>
  </si>
  <si>
    <t>VASELINA SOLIDA F.A. Presentación: X 1000 GRAMOS Solicitado: ENVASE</t>
  </si>
  <si>
    <t>DROGAL</t>
  </si>
  <si>
    <t xml:space="preserve">VASELINA SOLIDA F.A X 1000 GRAMOS   DROGAL  
PRES. MIN. 1  NO FRACCIONABLE  </t>
  </si>
  <si>
    <t xml:space="preserve">VASELINA SOLIDA X 1 KG. LAFARO [1]  </t>
  </si>
  <si>
    <t xml:space="preserve">VASELINA SOLIDA X 900 GRS </t>
  </si>
  <si>
    <t>ANMAT 56209/7175-11</t>
  </si>
  <si>
    <t xml:space="preserve">VASELINA SOLIDA F.A. Presentación: X 1000 GRAMOS </t>
  </si>
  <si>
    <t>Renglón: 358, Código: 031290025.15, Descripción: VASELINA LIQUIDA MEDICINAL F.A.  Presentación:  X 125 ML  Solicitado:  ENVASE</t>
  </si>
  <si>
    <t xml:space="preserve">VASELINA LIQUIDA 125 CC DROGAL </t>
  </si>
  <si>
    <t>VASELINA LIQUIDA 125 CC DROGAL (A-1-24)</t>
  </si>
  <si>
    <t>VASELINA LIQUIDA MEDICINAL F.A X 125ML LAFARO</t>
  </si>
  <si>
    <t xml:space="preserve">ANMAT LEGAJO N°7005  VASELINA LIQUIDA LAFARO  Contenido aproximado 
+/- 25 ml  </t>
  </si>
  <si>
    <t xml:space="preserve">VASELINA LIQUIDA MEDICINAL F.A. Presentación: X 125 ML Solicitado: ENVASE 
</t>
  </si>
  <si>
    <t>LAB LAFARO</t>
  </si>
  <si>
    <t>VASELINA LIQUIDA MEDICINAL</t>
  </si>
  <si>
    <t xml:space="preserve">358 VASELINA LIQUIDA MEDICINAL F.A. Presentación: X 125 ML Solicitado: 
ENVASE MARCA DROGAL PRESENTACION MINIMA 1 PM  NO LLEVA 
NO FRACC.    </t>
  </si>
  <si>
    <t>LADECE</t>
  </si>
  <si>
    <t xml:space="preserve">VASELINA LIQUIDA X  125 CC. LADECE [18]   
</t>
  </si>
  <si>
    <t xml:space="preserve">VASELINA LIQUIDA MEDICINAL F.A. - SE COTIZA X 100 ML 
</t>
  </si>
  <si>
    <t>Renglón: 359, Código: 031131007.1, Descripción: VASOPRESINA 20 UL/1 ML  Presentación:  AMPOLLA</t>
  </si>
  <si>
    <t>https://ar.kairosweb.com/precio/producto-novopressina-v-20792/</t>
  </si>
  <si>
    <t xml:space="preserve">359 VASOPRESINA 20 UL/1 ML Presentación: AMPOLLA MARCA BIOL PRESENTACION 
MINIMA 10 PM  54558 NO FRACC. </t>
  </si>
  <si>
    <t xml:space="preserve">CERT 54558 NOVOPRESSINA-V AMP X 1 ML BIOL </t>
  </si>
  <si>
    <t>VASOPRESINA  AMP NOVOPRESSINA BIOL C/FRIO   54558</t>
  </si>
  <si>
    <t xml:space="preserve">VASOPRESINA 20 UI AMP. - CERT. 54558 - MARCA: BIOL 
</t>
  </si>
  <si>
    <t>Renglón: 360, Código: 031212008.3, Descripción: VENLAFAXINA 75 MG  Presentación:  COMPRIMIDO  Solicitado:  UNIDAD</t>
  </si>
  <si>
    <t>https://ar.kairosweb.com/precio/producto-faxipaw-28322/</t>
  </si>
  <si>
    <t>CERTIFICADO 58438</t>
  </si>
  <si>
    <t xml:space="preserve">VENLAFAXINA COMP 75 MG ROSPAW (H-10-500) /PSIC   58438 
</t>
  </si>
  <si>
    <t>CERT. ANMAT Nº 58438   - PRESENTACION / BLISTER 
- CAJA: X 500  RANURADO</t>
  </si>
  <si>
    <t>FAXIPAW ROSPAW</t>
  </si>
  <si>
    <t xml:space="preserve">CERT 58438  CAJA X 500 COMP ROSPAW </t>
  </si>
  <si>
    <t>CERT 58453</t>
  </si>
  <si>
    <t xml:space="preserve">ANMAT 58438  FAXIPAW  Comprimido ranurado  </t>
  </si>
  <si>
    <t>ROSPAW FAXIPAW</t>
  </si>
  <si>
    <t xml:space="preserve">VENLAFAXINA 75 MG  COMPRIMIDO  UNIDAD. MARCA ROSPAW. CERT 
58438    </t>
  </si>
  <si>
    <t xml:space="preserve">CERT 44514 EFEXOR XR 75MG CAPS LIB PROL  ASPEN 
</t>
  </si>
  <si>
    <t>FAXIPAW</t>
  </si>
  <si>
    <t xml:space="preserve">VENLAFAXINA 75 MG COMP FAXIPAW ROSPAW C 58438 [500]  
</t>
  </si>
  <si>
    <t xml:space="preserve">CERT 44166 ELAFAX 75MG COMP  GADOR </t>
  </si>
  <si>
    <t xml:space="preserve">CERT 50399 SESAREN 75 MG COMP ROEMMERS </t>
  </si>
  <si>
    <t xml:space="preserve">CERT 54387 SUNVEX LP 75 MG COMP CASASCO </t>
  </si>
  <si>
    <t>CERTIFICADO  54387</t>
  </si>
  <si>
    <t>Renglón: 361, Código: 031060009.1, Descripción: VIGABATRIN 500 MG  Presentación:  COMPRIMIDO</t>
  </si>
  <si>
    <t>https://ar.kairosweb.com/precio/producto-sabril-4909/</t>
  </si>
  <si>
    <t xml:space="preserve">SABRIL SANOFI </t>
  </si>
  <si>
    <t xml:space="preserve">CERT 39211  CAJA X 60  </t>
  </si>
  <si>
    <t>SANOFI-AVENTIS</t>
  </si>
  <si>
    <t xml:space="preserve">CERT 39211 SABRIL 500 MG COMP REC SANOFI-AVENTIS </t>
  </si>
  <si>
    <t>SANOFFI-AVENTIS</t>
  </si>
  <si>
    <t>CERT 39211</t>
  </si>
  <si>
    <t>SANOFI</t>
  </si>
  <si>
    <t>VIGABATRIN 500 MG COMP SABRIL SANOFI   39.211</t>
  </si>
  <si>
    <t>SABRIL</t>
  </si>
  <si>
    <t xml:space="preserve">VIGABATRIN 500 MG. COMP. SABRIL (SANOFI-AVENTIS) C: 39211 [60]  
</t>
  </si>
  <si>
    <t>Renglón: 362, Código: 031240003.1, Descripción: VITAMINA B COMPLEJO  Presentación:  COMPRIMIDO</t>
  </si>
  <si>
    <t>COMPLEJO VIT B1 B2 B6 B12 COMP NOVARUM (H-15-1050)  
 4060875</t>
  </si>
  <si>
    <t>VIT B COMPLEJO COMPRIMIDOS</t>
  </si>
  <si>
    <t>LISINFOS</t>
  </si>
  <si>
    <t>CERT. 26601  CAJA X 500 UNID</t>
  </si>
  <si>
    <t xml:space="preserve">CERT 31627 BAGÓ B1 B6 B12 125 MG/5000 MCG/140 MG 
COMP  BAGÓ </t>
  </si>
  <si>
    <t>BAGO B1B6B12 COMP BAGO</t>
  </si>
  <si>
    <t xml:space="preserve">CERT 31627  CAJA X 30  </t>
  </si>
  <si>
    <t>CERT 25238</t>
  </si>
  <si>
    <t>Renglón: 363, Código: 031240003.5, Descripción: VITAMINA B1+B6+B12 10.000 UG  Presentación:  AMPOLLA</t>
  </si>
  <si>
    <t>BAYER (IV/IM)</t>
  </si>
  <si>
    <t xml:space="preserve">ANMAT 47763  BECOZYM NF  Aplicación intramuscular   
</t>
  </si>
  <si>
    <t>BAGO B1B6B12 AMP BAGO</t>
  </si>
  <si>
    <t xml:space="preserve">CERT 33230  CAJA X 6 AMP </t>
  </si>
  <si>
    <t xml:space="preserve">CERT 33230 BAGÓ B1 B6 B12 100 MG AMP X 
1  BAGÓ  </t>
  </si>
  <si>
    <t>CERT 33230  Aplicación intramuscular</t>
  </si>
  <si>
    <t xml:space="preserve">VITAMINA B1-B6-B12 10.000 FCO AMP BAGO C: 33230 [6]  
</t>
  </si>
  <si>
    <t>Renglón: 364, Código: 031240005.1, Descripción: VITAMINA B1  Presentación:  AMP. X 100MG  Solicitado:  AMPOLLA</t>
  </si>
  <si>
    <t>https://ar.kairosweb.com/precio/producto-vitamina-b1-biol-fuerte-4698/</t>
  </si>
  <si>
    <t>CERT 16522 VITAMINA B1 AMPOLLA  BIOL</t>
  </si>
  <si>
    <t>VITAMINA B1 100 MG 1 ML AMP. CERT. 16522 - 
MARCA: BIOL</t>
  </si>
  <si>
    <t>VITAMINA B1 INSTITUTO BIOLOGICO ARGENTINO S A I C</t>
  </si>
  <si>
    <t>VITAMINA B1 AMP 100 MG X 1ML BIOL (H-1-100)  
16522</t>
  </si>
  <si>
    <t>CERT. 16522  ENVASES X 100 AMP. X 100 MG 
X 1 ML.</t>
  </si>
  <si>
    <t xml:space="preserve">VITAMINA B1 X 1 ML AMP. BIOL C: 16522 [100] 
 </t>
  </si>
  <si>
    <t>Renglón: 365, Código: 031240007.3, Descripción: VITAMINA D3 (CALCITRIOL)  Presentación:  X 0,25 MCG  Solicitado:  COMPRIMIDO</t>
  </si>
  <si>
    <t>https://ar.kairosweb.com/precio/producto-calcitriol-728/</t>
  </si>
  <si>
    <t xml:space="preserve">ANMAT 36073     CALCITRIOL  </t>
  </si>
  <si>
    <t xml:space="preserve">CALCIRAQUIFEROL ROEMMERS </t>
  </si>
  <si>
    <t xml:space="preserve">CERT 52512  PRESENTACION CAJA X 30 COMP </t>
  </si>
  <si>
    <t xml:space="preserve">CALCITRIOL 0.25 MCG  CAPS MEGALABS (UXC-48)  47254  
</t>
  </si>
  <si>
    <t xml:space="preserve">CERT 47254 CALCITRIOL MEGALABS 0,25 MCG CAPSULA BLANDA MEGALABS  
</t>
  </si>
  <si>
    <t xml:space="preserve">CERT 36073 CALCITRIOL 0,25 MCG CAPSULA BLANDA SIEGFRIED </t>
  </si>
  <si>
    <t>CERT 47254</t>
  </si>
  <si>
    <t xml:space="preserve">VITAMINA D3 0.25 CAPS CALCITRIOL MEGALABS CERT.47254 [30]   
</t>
  </si>
  <si>
    <t xml:space="preserve">ANMAT 58209  TESTRI CB  ELEA  </t>
  </si>
  <si>
    <t>Renglón: 366, Código: 031240008.1, Descripción: VITAMINA K 1-2 MG/ML  Presentación:  AMPOLLA  Solicitado:  UNIDAD</t>
  </si>
  <si>
    <t>https://ar.kairosweb.com/precio/producto-vitamina-k1-biol-4702/</t>
  </si>
  <si>
    <t xml:space="preserve">ANMAT 16504  VITAMINA K BIOL  </t>
  </si>
  <si>
    <t xml:space="preserve">CERT 16504 VITAMINA K BIOL 1 MG AMP X 0.5 
ML BIOL </t>
  </si>
  <si>
    <t>CERT 46151  VTO 09-25</t>
  </si>
  <si>
    <t xml:space="preserve">CERT 46151 FITOMENADIONA LARJAN  AMP X 1 MG VEINFAR 
</t>
  </si>
  <si>
    <t>CERT. 16504  ENVASES X 100 AMP. X 1 MG 
X 0,5 ML.</t>
  </si>
  <si>
    <t>VITAMINA K AMP 1 MG X 0.5 ML BIOL (H-1-100) 
   16.504</t>
  </si>
  <si>
    <t>Renglón: 367, Código: 031240008.2, Descripción: VITAMINA K 10 MG/ML  Presentación:  AMPOLLA  Solicitado:  UNIDAD</t>
  </si>
  <si>
    <t xml:space="preserve">CERT 16504 VITAMINA K BIOL 10 MG AMP X 1 
ML BIOL </t>
  </si>
  <si>
    <t>CERT. 16504  ENVASES X 100 AMP. X 10 MG 
X 1 ML.</t>
  </si>
  <si>
    <t>VITAMINA K AMP 10 MG X 1 ML BIOL (H-1-100) 
 16.504</t>
  </si>
  <si>
    <t xml:space="preserve">VITAMINA K(FITOMENADIONA) AMP X 10 MG BIOL C: 16504 [100] 
 </t>
  </si>
  <si>
    <t>Renglón: 368, Código: 031211002.1, Descripción: ZOLPIDEM 10 MG  Presentación:  COMPRIMIDO  Solicitado:  UNIDAD</t>
  </si>
  <si>
    <t>https://ar.kairosweb.com/precio/producto-dormi-ros-23234/</t>
  </si>
  <si>
    <t>CERTIFICADO  56679</t>
  </si>
  <si>
    <t>ZOLPIDEM COMP 10 MG ROSPAW (H-10-1000) /PSIC  56.679</t>
  </si>
  <si>
    <t xml:space="preserve">CERT 49524 ZOLPIDEM HEMITARTRATO 10 MSG COMP  VANNIER  
</t>
  </si>
  <si>
    <t>ZOLPIDEM VANNIER</t>
  </si>
  <si>
    <t>CERT 49524  CAJA X 1000 COMP</t>
  </si>
  <si>
    <t xml:space="preserve"> ZOLPIDEM 10 MG Presentación: COMPRIMIDO Solicitado: UNIDAD MARCA  
VANNIER  PRESENTACION   1000   PM  
49524  ENVASE NO FRANCCIONABLE  OBSERVACION    
 </t>
  </si>
  <si>
    <t>ZOLPIDEM VANNIER 10 MG COMP - VANNIER</t>
  </si>
  <si>
    <t xml:space="preserve">CERT 49524 (PRESENTACIÓN CAJA X 1000)   </t>
  </si>
  <si>
    <t>CERT ANMAT N. 49524 - CJA X 1000 COMRP - 
ZOLPIDEM HEMITARTRATO 10 MG</t>
  </si>
  <si>
    <t>ZOLPIDEM HEMITARTRATO 10 MGS</t>
  </si>
  <si>
    <t>N° Certificado: 49524   Laboratorio: LABORATORIO VANNIER S.A.  
 Nombre Comercial: ZOLPIDEM VANNIER   Forma Farmacéutica: COMPRIMIDO 
 Presentación:  100 BLISTER por 10 UNIDADES   
Genérico: ZOLPIDEM HEMITARTRATO 10 MG</t>
  </si>
  <si>
    <t>CERT 49524</t>
  </si>
  <si>
    <t>CERT. ANMAT Nº 56679   - PRESENTACION / BLISTER 
- CAJA: X 1000  RANURADO</t>
  </si>
  <si>
    <t xml:space="preserve">ANMAT 49524   ZOLPIDEM VANNIER  VANNIER   
</t>
  </si>
  <si>
    <t>CERT. 49524  ENVASES X 1000 COMP.  BLISTER X 
10 COMP.</t>
  </si>
  <si>
    <t xml:space="preserve">ANMAT 56679  DORMI ROS  </t>
  </si>
  <si>
    <t>CERTIFICADO  49524</t>
  </si>
  <si>
    <t>ROSPAW DORMI-ROS</t>
  </si>
  <si>
    <t xml:space="preserve">ZOLPIDEM 10 MG  COMPRIMIDO  UNIDAD. MARCA ROSPAW. CERT 
56679    </t>
  </si>
  <si>
    <t xml:space="preserve">ZOLPIDEM 10 MG COMP. - CERT. 49524 - MARCA: VANNIER 
</t>
  </si>
  <si>
    <t xml:space="preserve">CERT 43916 NOCTE 10 MG COMP  BAGÓ   
</t>
  </si>
  <si>
    <t xml:space="preserve">ZOLPIDEM 10 MG COMP VANNIER C.49524 [1000]  </t>
  </si>
  <si>
    <t xml:space="preserve">ZOLPIDEM TEVA </t>
  </si>
  <si>
    <t xml:space="preserve">CERT 41140  CAJA X30 </t>
  </si>
  <si>
    <t xml:space="preserve">CERT 41140 ZOLPIDEM TEVA 10 MG COMP TEVA </t>
  </si>
  <si>
    <t xml:space="preserve">CERT 56679 DORMI ROS 10 MG COMP ROSPAW </t>
  </si>
  <si>
    <t xml:space="preserve">ANMAT 41140  ZOLPIDEM TEVA  </t>
  </si>
  <si>
    <t xml:space="preserve">CERT 33561 SOMIT 10MG COM PREC RAN GADOR </t>
  </si>
  <si>
    <t>Renglón: 369, Código: 031213015.4, Descripción: ZUCLOPENTIXOL-DECANOATO  Presentación:  X 200 MG / ML  Solicitado:  AMPOLLA</t>
  </si>
  <si>
    <t>https://ar.kairosweb.com/precio/producto-clopixol-depot-5436/</t>
  </si>
  <si>
    <t>LUNBECK</t>
  </si>
  <si>
    <t>CERT 42756 CLOPIXOL DEPOT 200 MG FCO AMP X 1 
ML  LUNDBECK ARGENTINA S.A.</t>
  </si>
  <si>
    <t>LUNDBECK</t>
  </si>
  <si>
    <t xml:space="preserve">ZUCLOPENTIXOL 200 MG X 1 AMP CLOPIXOL DEPOT LUNDBECK  
42.756 </t>
  </si>
  <si>
    <t>LUNDEMBEK</t>
  </si>
  <si>
    <t>CERT 42756</t>
  </si>
  <si>
    <t>CLOPIXOL</t>
  </si>
  <si>
    <t xml:space="preserve">ZUCLOPENTIXOL 200 MG AMP. X 1 ML CLOPIXOL DEPOT C:42756 
[1]  </t>
  </si>
  <si>
    <t>Renglón: 370, Código: 031133027.1, Descripción: DROSPIRENONA 3 MG + ETINILESTRADIOL 0,03 MG ADMINISTRACION ORAL  Presentación:  COMPRIMIDO  Solicitado:  UNIDAD</t>
  </si>
  <si>
    <t>https://ar.kairosweb.com/precio/producto-umma-18698/</t>
  </si>
  <si>
    <t xml:space="preserve">CERT 53093 UMMA X 1 COMPRIMIDO RECUBIERTO BIOTENK </t>
  </si>
  <si>
    <t>UMMA  BIOTENK</t>
  </si>
  <si>
    <t xml:space="preserve">DROSPI. 3 MG+ETINILEST 0.03 MG  COMP UMMA BIOTENK CERT 
53.093    Cotización en unidad  Presentación: x28 
</t>
  </si>
  <si>
    <t>CERT. ANMAT Nº  53093  - PRESENTACION / BLISTER 
- CAJA: X 21</t>
  </si>
  <si>
    <t>CERT 53093  CAJA DE 21 COMP   PRECIO 
EXPRESADO EN COMPRIMIDOS</t>
  </si>
  <si>
    <t>MAXIMA PHARMADORF S.A.</t>
  </si>
  <si>
    <t>DROSPIRENONA + ETINILESTRADIOL COMP MAXIMA PHARMADORF CERT 52.772</t>
  </si>
  <si>
    <t xml:space="preserve">CERT 52001 DAMSEL X 1 COMPRIMIDO RECUBIERTO GADOR </t>
  </si>
  <si>
    <t>CERT 52556 KIRUM X 1 COMPRIMIDO RECUBIERTO RAFFO</t>
  </si>
  <si>
    <t xml:space="preserve">CERT 51502 DIVINA X 1 COMPRIMIDO RECUBIERTO ELEA </t>
  </si>
  <si>
    <t xml:space="preserve">CERT 52722 KALA X 1 COMPRIMIDO RECUBIERTO BERNABO </t>
  </si>
  <si>
    <t>DIVINA</t>
  </si>
  <si>
    <t xml:space="preserve">DROSPIRENONA+ETINILESTRADIOL 3/0,03 MG COMP REC DIVINA ELEA C 51502 [84] 
 </t>
  </si>
  <si>
    <t xml:space="preserve">CERT 54706 IFENIL X 1 COMPRIMIDO RECUBIERTO CASASCO </t>
  </si>
  <si>
    <t xml:space="preserve">CERT 52772 MAXIMA X 1 COMPRIMIDO RECUBIERTO PHARMADORF </t>
  </si>
  <si>
    <t xml:space="preserve">CERT 51318 ISIS X 1 COMPRIMIDO RECUBIERTO SIEGFRIED </t>
  </si>
  <si>
    <t xml:space="preserve">CERT 49712 YASMIN X 1 COMPRIMIDO RECUBIERTO BAYER </t>
  </si>
  <si>
    <t>Renglón: 371, Código: 031291007.1, Descripción: FILM DE TERMOTRANSFERENCIA RIBBON  Presentación:  ROLLO  Solicitado:  UNIDAD</t>
  </si>
  <si>
    <t>SOLNOMED SRL</t>
  </si>
  <si>
    <t>Opuspac</t>
  </si>
  <si>
    <t>FILM DE TERMOTRANSFERENCIA RIBBON  20.000 unidosis aprox</t>
  </si>
  <si>
    <t>SISNACMED</t>
  </si>
  <si>
    <t xml:space="preserve">ROLLO 1100MTS DE LARGO DE RIBBON (RINDE 20.000 UNID DE 
5X5 CM) MARCA SISNACMED-ORIGEN BRASIL (VER ESPECIFICACIONES TECNICAS ADJUNTAS) SISNACMED 
</t>
  </si>
  <si>
    <t>Renglón: 372, Código: 031291007.2, Descripción: POLIPROPILENO BIORIENTADO 60 X 60  Presentación:  BOBINA  Solicitado:  UNIDAD</t>
  </si>
  <si>
    <t>FUSCO</t>
  </si>
  <si>
    <t xml:space="preserve">BOBINA DE POLIPROPILENO BIORIENTADO DE 60MM DE ANCHO , POR 
2000MTS DE LARGO MARCA FUSCO - TRANSPARENTE </t>
  </si>
  <si>
    <t xml:space="preserve">CERT ROLLO DE 5000 BOLSAS DE 5X5CM COLOR BLANCO. MARCA 
SISNACMED-ORIGEN BRASIL (VER ESPECIFICACIONES TECNICAS ADJUNTAS) SISNACMED </t>
  </si>
  <si>
    <t>Bopp 60x60 cristal  15.000 unid</t>
  </si>
  <si>
    <t>No debería quedar rechazado por ser única oferta(?</t>
  </si>
  <si>
    <t>Renglón: 373, Código: 031291007.6, Descripción: POLIPROPILENO BIORIENTADO 60 X 60 COLOR  Presentación:  BOBINA  Solicitado:  UNIDAD</t>
  </si>
  <si>
    <t>BOBINA POLIPROPILENO BIORIENTADO DE 60MM DE ANCHO X 2OOO MTS 
DE LARGO. NO ES DE COLOR. ES TRANSPARENTE .</t>
  </si>
  <si>
    <t xml:space="preserve">ROLLO DE 5000 BOLSAS DE 5X5CM COLOR ROJO MARCA SISNACMED-ORIGEN 
BRASIL (VER ESPECIFICACIONES TECNICAS ADJUNTAS) SISNACMED </t>
  </si>
  <si>
    <t>Bopp 60x60 color  10.000 unid</t>
  </si>
  <si>
    <t>Renglón: 374, Código: 124000108.20, Descripción: SERVICIOS VARIOS  Presentación:  SERVICIOS</t>
  </si>
  <si>
    <t>P.U.L.M.A. S.A.</t>
  </si>
  <si>
    <t>PULMA</t>
  </si>
  <si>
    <t>Hora de Servicio de Fraccionamiento de comprimidos, ampollas y frasco 
ampollas en envase unitario. Servicio a domicilio en la Zona 
del Gran Mendoza. Incluye equipamiento, insumos, personal calificado (un operario) 
y software (desarrollo específico para unidosis) de trazabilidad total marca 
ONELITE. 5.000 pouch por turno (1.000 Unidosis por hora). Días 
y horarios a convenir con cada Institución. Módulo involucrado: PUL-ONE. 
Personal: 1 Operario. Ver ficha técnicas adjuntas.</t>
  </si>
  <si>
    <t xml:space="preserve">Hora de Servicio de Fraccionamiento de comprimidos, ampollas y frasco 
ampollas en envase unitario. Servicio a domicilio en la Zona 
Este de la Provincia de Mendoza. Incluye equipamiento, insumos, personal 
calificado (un operario) y software (desarrollo específico para unidosis) de 
trazabilidad total marca ONELITE. 5.000 pouch por turno (1.000 Unidosis 
por hora). Días y horarios a convenir con cada Institución. 
Módulo involucrado: PUL-ONE. Personal: 1 Operario. Ver ficha técnicas adjuntas. 
</t>
  </si>
  <si>
    <t>Hora de Servicio de Fraccionamiento de comprimidos, ampollas y frasco 
ampollas en envase unitario. Servicio a domicilio en la Zona 
del Valle de Uco de la Provincia de Mendoza. Incluye 
equipamiento, insumos, personal calificado (un operario) y software (desarrollo específico 
para unidosis) de trazabilidad total marca ONELITE. 5.000 pouch por 
turno (1.000 Unidosis por hora). Días y horarios a convenir 
con cada Institución. Módulo involucrado: PUL-ONE. Personal: 1 Operario. Ver 
ficha técnicas adjuntas.</t>
  </si>
  <si>
    <t xml:space="preserve">Hora de Servicio de Fraccionamiento de comprimidos, ampollas y frasco 
ampollas en envase unitario. Servicio a domicilio en la Zona 
Sur de la Provincia de Mendoza. Incluye equipamiento, insumos, personal 
calificado (un operario) y software (desarrollo específico para unidosis) de 
trazabilidad total marca ONELITE. 5.000 pouch por turno (1.000 Unidosis 
por hora). Días y horarios a convenir con cada Institución. 
Módulo involucrado: PUL-ONE. Personal: 1 Operario. Ver ficha técnicas adjuntas. 
</t>
  </si>
  <si>
    <t>Hora de Servicio de Fraccionamiento de comprimidos, ampollas y frasco 
ampollas en envase unitario (incluye servicio de codificación de producto 
médico y/o medicación no empouchable). Inspección de cantidad y calidad 
del pouch tanto de la medicación como del envasado y 
sus correspondencias. Agrupado en packs con nuevos lotes (trazabilidad segundo 
nivel) para su guarda y distribución. Software (desarrollado específicamente para 
unidosis) de trazabilidad total ONELITE. 5.000 pouch por turno (1.000 
unidosis por hora). Servicio a domicilio en la Zona del 
Gran Mendoza. Módulos involucrados: PUL-ONE y PUL-CHECK. Personal: dos operarios. 
Ver fichas técnicas adjuntas.</t>
  </si>
  <si>
    <t>Hora de Servicio de Fraccionamiento de comprimidos, ampollas y frasco 
ampollas en envase unitario (incluye servicio de codificación de producto 
médico y/o medicación no empouchable). Inspección de cantidad y calidad 
del pouch tanto de la medicación como del envasado y 
sus correspondencias. Agrupado en packs con nuevos lotes (trazabilidad segundo 
nivel) para su guarda y distribución. Software (desarrollado específicamente para 
unidosis) de trazabilidad total ONELITE. 5.000 pouch por turno (1.000 
unidosis por hora). Servicio a domicilio en la Zona Este 
de la Provincia de Mendoza. Módulos involucrados: PUL-ONE y PUL-CHECK. 
Personal: dos operarios. Ver fichas técnicas adjuntas.</t>
  </si>
  <si>
    <t>OPUSPAC (Servicio x hora)   Ver nota adjunta con 
detalle de alternativa</t>
  </si>
  <si>
    <t xml:space="preserve">Hora de Servicio de Fraccionamiento de comprimidos, ampollas y frasco 
ampollas en envase unitario (incluye servicio de codificación de producto 
médico y/o medicación no empouchable). Inspección de cantidad y calidad 
del pouch tanto de la medicación como del envasado y 
sus correspondencias. Agrupado en packs con nuevos lotes (trazabilidad segundo 
nivel) para su guarda y distribución. Software (desarrollado específicamente para 
unidosis) de trazabilidad total ONELITE. 5.000 pouch por turno (1.000 
unidosis por hora). Servicio a domicilio en la Zona del 
Valle de Uco de la Provincia de Mendoza. Módulos involucrados: 
PUL-ONE y PUL-CHECK. Personal: dos operarios. Ver fichas técnicas adjuntas. 
</t>
  </si>
  <si>
    <t>Hora de Servicio de Fraccionamiento de comprimidos, ampollas y frasco 
ampollas en envase unitario (incluye servicio de codificación de producto 
médico y/o medicación no empouchable). Inspección de cantidad y calidad 
del pouch tanto de la medicación como del envasado y 
sus correspondencias. Agrupado en packs con nuevos lotes (trazabilidad segundo 
nivel) para su guarda y distribución. Software (desarrollado específicamente para 
unidosis) de trazabilidad total ONELITE. 5.000 pouch por turno (1.000 
unidosis por hora). Servicio a domicilio en la Zona Sur 
de la Provincia de Mendoza. Módulos involucrados: PUL-ONE y PUL-CHECK. 
Personal: dos operarios. Ver fichas técnicas adjuntas.</t>
  </si>
  <si>
    <t>OPUSPAC (Servicio x hora)</t>
  </si>
  <si>
    <t xml:space="preserve">SERV DE FRACCIONAMIENTO DE COMPRIMIDOS Y AMPOLLAS EN ENV UNIT 
POR 5000 UNID EN UN TURNO DIARIO DE 5 HS. 
SERV MOVIL A DOMICILIO QUE INCLUYE EQUIPAMIENTO, INSUMOS, SOFTWARE Y 
PERSONAL CALIFICADO PARA REALIZAR LAS TAREAS. MARCA DEL EQUIPO Y 
LOS INUSMOS SISNACMED. PAIS DE ORIGEN BRASIL. EL SERV CONSTA 
DE UNA UNIDAD MOVIL QUE SE DESPLAZA A LA INSTITUCION 
CON EL EQUIPAMIENTO PARA QUE EN LA INSTITUCION SE REALICE 
EL SERV EN EL DIA Y HORARIO PACTADO CON EL 
PERSONAL(VER ESPECIFICACIONES TECNICAS ADJUNTAS) SISNACMED </t>
  </si>
  <si>
    <t xml:space="preserve">SERV DE FRACCIONAMIENTO DE COMPRIMIDOS Y AMPOLLAS EN ENV UNIT 
POR 5000 UNID EN UN TURNO DIARIO DE 5 HS. 
SERV EN DOMICILIO QUE INCLUYE EQUIPAMIENTO, INSUMOS, SOFTWARE Y PERSONAL 
CALIFICADO PARA REALIZAR LAS TAREAS. MARCA DEL EQUIPO Y LOS 
INSUMOS SISNACMED. PAIS DE ORIGEN BRASIL (VER ESPECIFICACIONES TECNICAS ADJUNTAS) 
</t>
  </si>
  <si>
    <t>GRIFOLS</t>
  </si>
  <si>
    <t xml:space="preserve">SERV DE FRACCIONAMIENTO DE COMPRIMIDOS Y AMPOLLAS EN ENV UNIT 
POR 5000 UNID. INCLUYE EQUIPAMIENTO, INSUMOS, SOFTWARE Y PERSONAL CALIFICADO 
PARA REALIZAR LAS TAREAS.  LA INSTITUCION NO NECESITA COMPRAR 
ROLLO DE BOLSAS NI NINGUN OTRO INSUMO, ESTE SERVICIO INCLUYE 
TODO Y ENTREGA A LA INSTITUCION EL PRODUCTO FINAL EN 
ENVASE UNITARIO. MARCA DEL EQUIPO Y LOS INSUMOS GRIFOLS. PAIS 
DE ORIGEN ESPAÑA(VER ESPECIFICACIONES TECNICAS ADJUNTAS) GRIFOLS </t>
  </si>
  <si>
    <t>Número expediente:</t>
  </si>
  <si>
    <t>EX-2024-07911156- -GDEMZA-DGCPYGB#MHYF</t>
  </si>
  <si>
    <t>Número proceso de compra:</t>
  </si>
  <si>
    <t>10606-0030-LPU24</t>
  </si>
  <si>
    <t>Nombre descriptivo proceso de compra:</t>
  </si>
  <si>
    <t>Licitación Pública de Convenio Marco para Adquisición de Monodrogas Generales y Fraccionamiento 2024</t>
  </si>
  <si>
    <t>Unidad Operativa de Compras:</t>
  </si>
  <si>
    <t>1-06-06 - Dcción. Gral. de Compras y Suministros</t>
  </si>
  <si>
    <t>Fecha de Apertura:</t>
  </si>
  <si>
    <t>09/01/2025</t>
  </si>
  <si>
    <t>Cantidad Solicitada:</t>
  </si>
  <si>
    <t>1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</si>
  <si>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</si>
  <si>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</si>
  <si>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</si>
  <si>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</si>
  <si>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</si>
  <si>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</si>
  <si>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</si>
  <si>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</si>
  <si>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</si>
  <si>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</si>
  <si>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</si>
  <si>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FERAVALSA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</si>
  <si>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</si>
  <si>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</si>
  <si>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</si>
  <si>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</si>
  <si>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</si>
  <si>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</si>
  <si>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</si>
  <si>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</si>
  <si>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</si>
  <si>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</si>
  <si>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</si>
  <si>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</si>
  <si>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</si>
  <si>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</si>
  <si>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</si>
  <si>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</si>
  <si>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</si>
  <si>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</si>
  <si>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</si>
  <si>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</si>
  <si>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</si>
  <si>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</si>
  <si>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</si>
  <si>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</si>
  <si>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</si>
  <si>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</si>
  <si>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</si>
  <si>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</si>
  <si>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</si>
  <si>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</si>
  <si>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</si>
  <si>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</si>
  <si>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</si>
  <si>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</si>
  <si>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</si>
  <si>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</si>
  <si>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</si>
  <si>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</si>
  <si>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</si>
  <si>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</si>
  <si>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</si>
  <si>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</si>
  <si>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</si>
  <si>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</si>
  <si>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</si>
  <si>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</si>
  <si>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</si>
  <si>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</si>
  <si>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</si>
  <si>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</si>
  <si>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</si>
  <si>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</si>
  <si>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</si>
  <si>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</si>
  <si>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</si>
  <si>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</si>
  <si>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</si>
  <si>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</si>
  <si>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</si>
  <si>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</si>
  <si>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</si>
  <si>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</si>
  <si>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</si>
  <si>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</si>
  <si>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</si>
  <si>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</si>
  <si>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</si>
  <si>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</si>
  <si>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</si>
  <si>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</si>
  <si>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</si>
  <si>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</si>
  <si>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</si>
  <si>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</si>
  <si>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</si>
  <si>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</si>
  <si>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</si>
  <si>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</si>
  <si>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</si>
  <si>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</si>
  <si>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</si>
  <si>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</si>
  <si>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</si>
  <si>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</si>
  <si>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</si>
  <si>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</si>
  <si>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</si>
  <si>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</si>
  <si>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</si>
  <si>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</si>
  <si>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</si>
  <si>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</si>
  <si>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</si>
  <si>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</si>
  <si>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</si>
  <si>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</si>
  <si>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</si>
  <si>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</si>
  <si>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</si>
  <si>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</si>
  <si>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</si>
  <si>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</si>
  <si>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</si>
  <si>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</si>
  <si>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</si>
  <si>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</si>
  <si>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</si>
  <si>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</si>
  <si>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</si>
  <si>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</si>
  <si>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</si>
  <si>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</si>
  <si>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</si>
  <si>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</si>
  <si>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</si>
  <si>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</si>
  <si>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</si>
  <si>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</si>
  <si>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</si>
  <si>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</si>
  <si>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</si>
  <si>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</si>
  <si>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</si>
  <si>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</si>
  <si>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</si>
  <si>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</si>
  <si>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</si>
  <si>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</si>
  <si>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</si>
  <si>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</si>
  <si>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</si>
  <si>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</si>
  <si>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</si>
  <si>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</si>
  <si>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</si>
  <si>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</si>
  <si>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</si>
  <si>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</si>
  <si>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</si>
  <si>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</si>
  <si>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</si>
  <si>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</si>
  <si>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</si>
  <si>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</si>
  <si>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</si>
  <si>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</si>
  <si>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</si>
  <si>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</si>
  <si>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</si>
  <si>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</si>
  <si>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</si>
  <si>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</si>
  <si>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</si>
  <si>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</si>
  <si>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</si>
  <si>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</si>
  <si>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</si>
  <si>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</si>
  <si>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</si>
  <si>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</si>
  <si>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</si>
  <si>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</si>
  <si>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</si>
  <si>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</si>
  <si>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</si>
  <si>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</si>
  <si>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</si>
  <si>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</si>
  <si>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</si>
  <si>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</si>
  <si>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</si>
  <si>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</si>
  <si>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</si>
  <si>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</si>
  <si>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</si>
  <si>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</si>
  <si>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</si>
  <si>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</si>
  <si>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</si>
  <si>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</si>
  <si>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</si>
  <si>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</si>
  <si>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</si>
  <si>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</si>
  <si>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</si>
  <si>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</si>
  <si>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</si>
  <si>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</si>
  <si>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</si>
  <si>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</si>
  <si>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</si>
  <si>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</si>
  <si>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</si>
  <si>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</si>
  <si>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</si>
  <si>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</si>
  <si>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</si>
  <si>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</si>
  <si>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</si>
  <si>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</si>
  <si>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</si>
  <si>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</si>
  <si>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</si>
  <si>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</si>
  <si>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</si>
  <si>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</si>
  <si>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</si>
  <si>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</si>
  <si>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</si>
  <si>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</si>
  <si>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</si>
  <si>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</si>
  <si>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</si>
  <si>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</si>
  <si>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</si>
  <si>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</si>
  <si>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</si>
  <si>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</si>
  <si>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</si>
  <si>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</si>
  <si>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</si>
  <si>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</si>
  <si>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</si>
  <si>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</si>
  <si>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</si>
  <si>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</si>
  <si>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</si>
  <si>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</si>
  <si>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</si>
  <si>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</si>
  <si>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</si>
  <si>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</si>
  <si>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</si>
  <si>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</si>
  <si>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</si>
  <si>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</si>
  <si>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</si>
  <si>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</si>
  <si>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</si>
  <si>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</si>
  <si>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</si>
  <si>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</si>
  <si>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</si>
  <si>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</si>
  <si>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</si>
  <si>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</si>
  <si>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</si>
  <si>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</si>
  <si>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</si>
  <si>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</si>
  <si>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</si>
  <si>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</si>
  <si>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</si>
  <si>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</si>
  <si>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</si>
  <si>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</si>
  <si>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</si>
  <si>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</si>
  <si>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</si>
  <si>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</si>
  <si>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</si>
  <si>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</si>
  <si>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</si>
  <si>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</si>
  <si>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</si>
  <si>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</si>
  <si>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</si>
  <si>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</si>
  <si>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</si>
  <si>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</si>
  <si>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</si>
  <si>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</si>
  <si>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</si>
  <si>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</si>
  <si>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</si>
  <si>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</si>
  <si>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</si>
  <si>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</si>
  <si>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</si>
  <si>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</si>
  <si>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</si>
  <si>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</si>
  <si>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</si>
  <si>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</si>
  <si>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</si>
  <si>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</si>
  <si>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</si>
  <si>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</si>
  <si>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</si>
  <si>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</si>
  <si>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</si>
  <si>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</si>
  <si>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</si>
  <si>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</si>
  <si>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</si>
  <si>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</si>
  <si>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</si>
  <si>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</si>
  <si>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</si>
  <si>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</si>
  <si>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</si>
  <si>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</si>
  <si>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</si>
  <si>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</si>
  <si>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</si>
  <si>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</si>
  <si>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</si>
  <si>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</si>
  <si>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</si>
  <si>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</si>
  <si>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</si>
  <si>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</si>
  <si>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</si>
  <si>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</si>
  <si>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</si>
  <si>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</si>
  <si>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</si>
  <si>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</si>
  <si>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</si>
  <si>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</si>
  <si>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</si>
  <si>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</si>
  <si>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</si>
  <si>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</si>
  <si>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</si>
  <si>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</si>
  <si>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</si>
  <si>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</si>
  <si>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</si>
  <si>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</si>
  <si>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</si>
  <si>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</si>
  <si>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</si>
  <si>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</si>
  <si>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</si>
  <si>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</si>
  <si>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</si>
  <si>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</si>
  <si>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</si>
  <si>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</si>
  <si>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</si>
  <si>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</si>
  <si>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</si>
  <si>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</si>
  <si>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</si>
  <si>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</si>
  <si>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</si>
  <si>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</si>
  <si>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</si>
  <si>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</si>
  <si>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https://ar.kairosweb.com/precio/producto-azecar-17565/</t>
  </si>
  <si>
    <t>Precio de referencia</t>
  </si>
  <si>
    <t>Precio de referencia caja</t>
  </si>
  <si>
    <t>https://ar.kairosweb.com/precio/producto-temistac-14077/</t>
  </si>
  <si>
    <t>https://ar.kairosweb.com/precio/producto-flaxvan-26072/</t>
  </si>
  <si>
    <t>https://www.alfabeta.net/precio/logical-s.html</t>
  </si>
  <si>
    <t>https://arg.kairosweb.com/precio/producto-logical-2601/</t>
  </si>
  <si>
    <t>https://arg.kairosweb.com/precio/producto-adenosina-biol-10550/</t>
  </si>
  <si>
    <t>https://arg.kairosweb.com/precio/producto-adrenalina-biol-69/</t>
  </si>
  <si>
    <t>https://arg.kairosweb.com/precio/producto-puritenk-8263/</t>
  </si>
  <si>
    <t>https://ar.kairosweb.com/precio/producto-cafeina-larjan-5526/</t>
  </si>
  <si>
    <t>https://ar.kairosweb.com/precio/producto-clonazepam-30565/</t>
  </si>
  <si>
    <t>https://arg.kairosweb.com/precio/producto-colageno-nutrifarma-25326/</t>
  </si>
  <si>
    <t>https://arg.kairosweb.com/precio/producto-unimex-27894/</t>
  </si>
  <si>
    <t>https://ar.kairosweb.com/precio/producto-fenitenk-8270/</t>
  </si>
  <si>
    <t>https://www.alfabeta.net/precio/neumocort-plus.html</t>
  </si>
  <si>
    <t>https://arg.kairosweb.com/precio/producto-rhophylac-19327/</t>
  </si>
  <si>
    <t>https://arg.kairosweb.com/precio/producto-halopidol-decanoato-2070/</t>
  </si>
  <si>
    <t>https://ar.kairosweb.com/precio/producto-xenetix-300-7165/</t>
  </si>
  <si>
    <t>https://arg.kairosweb.com/precio/producto-parkinel-100/25-30576/</t>
  </si>
  <si>
    <t>https://ar.kairosweb.com/precio/producto-levofloxacina-richet-17062/</t>
  </si>
  <si>
    <t>https://arg.kairosweb.com/precio/producto-danantizol-1148/</t>
  </si>
  <si>
    <t>https://ar.kairosweb.com/precio/producto-metronidazol-biol-2774/</t>
  </si>
  <si>
    <t>https://arg.kairosweb.com/precio/producto-mifep-29788/</t>
  </si>
  <si>
    <t>https://ar.kairosweb.com/precio/producto-penicilina-benzatinica-klonal-26339/</t>
  </si>
  <si>
    <t>https://ar.kairosweb.com/precio/producto-adeconce-15913/</t>
  </si>
  <si>
    <t>https://ar.kairosweb.com/precio/producto-supradyn-pronatal-9946/</t>
  </si>
  <si>
    <t>https://ar.kairosweb.com/precio/producto-cloruro-de-potasio-norgreen-11751/</t>
  </si>
  <si>
    <t>https://www.alfabeta.net/precio/principia.html</t>
  </si>
  <si>
    <t>https://articulo.mercadolibre.com.ar/MLA-1972116112-20-sales-de-rehidratacion-oral-hospitalaria-frutos-rojos-28g-_JM</t>
  </si>
  <si>
    <t>https://arg.kairosweb.com/precio/producto-asmabron-23794/</t>
  </si>
  <si>
    <t>https://arg.kairosweb.com/precio/producto-sulfadiazina-de-plata-denver-farma-12511/</t>
  </si>
  <si>
    <t>https://arg.kairosweb.com/precio/producto-purpumicina-20140/</t>
  </si>
  <si>
    <t>https://ar.kairosweb.com/precio/producto-topiramato-cevallos-20136/</t>
  </si>
  <si>
    <t>https://www.uomax.com.ar/vaselina-l%C3%ADquida-densa-180-ewe-x-125-ml-9990.html</t>
  </si>
  <si>
    <t>https://articulo.mercadolibre.com.ar/MLA-1148359615-vitamina-b-1-3-6-12-complejo-30-tabs-apto-vegano-_JM</t>
  </si>
  <si>
    <t>https://arg.kairosweb.com/precio/producto-bago-b1-b6-b12-473/</t>
  </si>
  <si>
    <t>https://arg.kairosweb.com/precio/producto-amlopaw-22423/</t>
  </si>
  <si>
    <t>dice por 20</t>
  </si>
  <si>
    <t>dice por 30</t>
  </si>
  <si>
    <t>https://arg.kairosweb.com/precio/producto-cefalexina-argentia-833/</t>
  </si>
  <si>
    <t>no es exactamente lo que dice el renglon</t>
  </si>
  <si>
    <t>https://arg.kairosweb.com/precio/producto-midriax-t-20936/</t>
  </si>
  <si>
    <t>https://arg.kairosweb.com/precio/producto-fada-fenobarbital-13263/</t>
  </si>
  <si>
    <t>dice por 6</t>
  </si>
  <si>
    <t>Precios de referencia AM ADQUISICIÓN DE MONODROGAS GENERALES Y FRACCIONAMIENTO 2024-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</si>
</sst>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\$\ #,##0.00"/>
  </numFmts>
  <fonts count="12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A2ADD0"/>
        <bgColor rgb="FFA2ADD0"/>
      </patternFill>
    </fill>
    <fill>
      <patternFill patternType="solid">
        <fgColor rgb="FF6699CC"/>
        <bgColor rgb="FF6699CC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/>
    </xf>
    <xf numFmtId="164" fontId="1" fillId="0" borderId="0" xfId="0" applyNumberFormat="1" applyFont="1"/>
    <xf numFmtId="0" fontId="4" fillId="0" borderId="0" xfId="0" applyFont="1"/>
    <xf numFmtId="4" fontId="1" fillId="4" borderId="2" xfId="0" applyNumberFormat="1" applyFont="1" applyFill="1" applyBorder="1" applyAlignment="1">
      <alignment horizontal="right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/>
    <xf numFmtId="0" fontId="8" fillId="0" borderId="1" xfId="0" applyFont="1" applyBorder="1" applyAlignment="1">
      <alignment horizontal="left" vertical="top" wrapText="1"/>
    </xf>
    <xf numFmtId="44" fontId="0" fillId="0" borderId="0" xfId="1" applyFont="1" applyAlignment="1"/>
    <xf numFmtId="44" fontId="1" fillId="0" borderId="6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6" xfId="1" applyFont="1" applyBorder="1" applyAlignment="1">
      <alignment horizontal="left" vertical="center" wrapText="1"/>
    </xf>
    <xf numFmtId="44" fontId="1" fillId="0" borderId="0" xfId="1" applyFont="1" applyAlignment="1">
      <alignment horizontal="left" vertical="top"/>
    </xf>
    <xf numFmtId="44" fontId="1" fillId="0" borderId="0" xfId="1" applyFont="1" applyAlignment="1">
      <alignment horizontal="center" vertical="top"/>
    </xf>
    <xf numFmtId="44" fontId="1" fillId="0" borderId="6" xfId="1" applyFont="1" applyBorder="1" applyAlignment="1">
      <alignment horizontal="center" vertical="top" wrapText="1"/>
    </xf>
    <xf numFmtId="44" fontId="0" fillId="0" borderId="0" xfId="1" applyFont="1"/>
    <xf numFmtId="44" fontId="0" fillId="5" borderId="6" xfId="1" applyFont="1" applyFill="1" applyBorder="1" applyAlignment="1">
      <alignment horizontal="center" vertical="center"/>
    </xf>
    <xf numFmtId="44" fontId="1" fillId="0" borderId="0" xfId="1" applyFont="1" applyAlignment="1">
      <alignment horizontal="left" vertical="top" wrapText="1"/>
    </xf>
    <xf numFmtId="44" fontId="1" fillId="0" borderId="0" xfId="1" applyFont="1" applyAlignment="1">
      <alignment horizontal="center" vertical="top" wrapText="1"/>
    </xf>
    <xf numFmtId="44" fontId="1" fillId="5" borderId="6" xfId="1" applyFont="1" applyFill="1" applyBorder="1" applyAlignment="1">
      <alignment horizontal="center" vertical="center" wrapText="1"/>
    </xf>
    <xf numFmtId="44" fontId="1" fillId="2" borderId="2" xfId="1" applyFont="1" applyFill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0" fontId="10" fillId="0" borderId="0" xfId="2" applyAlignment="1">
      <alignment vertical="center" wrapText="1"/>
    </xf>
    <xf numFmtId="0" fontId="0" fillId="0" borderId="0" xfId="0" applyAlignment="1">
      <alignment wrapText="1"/>
    </xf>
    <xf numFmtId="0" fontId="10" fillId="0" borderId="0" xfId="2" applyAlignment="1">
      <alignment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11" fillId="0" borderId="0" xfId="0" applyFont="1"/>
    <xf numFmtId="0" fontId="2" fillId="6" borderId="0" xfId="0" applyFont="1" applyFill="1" applyAlignment="1">
      <alignment horizontal="center" vertical="top"/>
    </xf>
    <xf numFmtId="0" fontId="0" fillId="6" borderId="0" xfId="0" applyFill="1"/>
    <xf numFmtId="0" fontId="5" fillId="3" borderId="3" xfId="0" applyFont="1" applyFill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</cellXfs>
  <cellStyles count="3">
    <cellStyle name="Hipervínculo" xfId="2" builtinId="8"/>
    <cellStyle name="Moneda" xfId="1" builtinId="4"/>
    <cellStyle name="Normal" xfId="0" builtinId="0"/>
  </cellStyles>
  <dxfs count="1113"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371">
    <tableStyle name="Cuadro comparativo-style" pivot="0" count="3">
      <tableStyleElement type="headerRow" dxfId="1112"/>
      <tableStyleElement type="firstRowStripe" dxfId="1111"/>
      <tableStyleElement type="secondRowStripe" dxfId="1110"/>
    </tableStyle>
    <tableStyle name="Cuadro comparativo-style 2" pivot="0" count="3">
      <tableStyleElement type="headerRow" dxfId="1109"/>
      <tableStyleElement type="firstRowStripe" dxfId="1108"/>
      <tableStyleElement type="secondRowStripe" dxfId="1107"/>
    </tableStyle>
    <tableStyle name="Cuadro comparativo-style 3" pivot="0" count="3">
      <tableStyleElement type="headerRow" dxfId="1106"/>
      <tableStyleElement type="firstRowStripe" dxfId="1105"/>
      <tableStyleElement type="secondRowStripe" dxfId="1104"/>
    </tableStyle>
    <tableStyle name="Cuadro comparativo-style 4" pivot="0" count="3">
      <tableStyleElement type="headerRow" dxfId="1103"/>
      <tableStyleElement type="firstRowStripe" dxfId="1102"/>
      <tableStyleElement type="secondRowStripe" dxfId="1101"/>
    </tableStyle>
    <tableStyle name="Cuadro comparativo-style 5" pivot="0" count="3">
      <tableStyleElement type="headerRow" dxfId="1100"/>
      <tableStyleElement type="firstRowStripe" dxfId="1099"/>
      <tableStyleElement type="secondRowStripe" dxfId="1098"/>
    </tableStyle>
    <tableStyle name="Cuadro comparativo-style 6" pivot="0" count="3">
      <tableStyleElement type="headerRow" dxfId="1097"/>
      <tableStyleElement type="firstRowStripe" dxfId="1096"/>
      <tableStyleElement type="secondRowStripe" dxfId="1095"/>
    </tableStyle>
    <tableStyle name="Cuadro comparativo-style 7" pivot="0" count="3">
      <tableStyleElement type="headerRow" dxfId="1094"/>
      <tableStyleElement type="firstRowStripe" dxfId="1093"/>
      <tableStyleElement type="secondRowStripe" dxfId="1092"/>
    </tableStyle>
    <tableStyle name="Cuadro comparativo-style 8" pivot="0" count="3">
      <tableStyleElement type="headerRow" dxfId="1091"/>
      <tableStyleElement type="firstRowStripe" dxfId="1090"/>
      <tableStyleElement type="secondRowStripe" dxfId="1089"/>
    </tableStyle>
    <tableStyle name="Cuadro comparativo-style 9" pivot="0" count="3">
      <tableStyleElement type="headerRow" dxfId="1088"/>
      <tableStyleElement type="firstRowStripe" dxfId="1087"/>
      <tableStyleElement type="secondRowStripe" dxfId="1086"/>
    </tableStyle>
    <tableStyle name="Cuadro comparativo-style 10" pivot="0" count="3">
      <tableStyleElement type="headerRow" dxfId="1085"/>
      <tableStyleElement type="firstRowStripe" dxfId="1084"/>
      <tableStyleElement type="secondRowStripe" dxfId="1083"/>
    </tableStyle>
    <tableStyle name="Cuadro comparativo-style 11" pivot="0" count="3">
      <tableStyleElement type="headerRow" dxfId="1082"/>
      <tableStyleElement type="firstRowStripe" dxfId="1081"/>
      <tableStyleElement type="secondRowStripe" dxfId="1080"/>
    </tableStyle>
    <tableStyle name="Cuadro comparativo-style 12" pivot="0" count="3">
      <tableStyleElement type="headerRow" dxfId="1079"/>
      <tableStyleElement type="firstRowStripe" dxfId="1078"/>
      <tableStyleElement type="secondRowStripe" dxfId="1077"/>
    </tableStyle>
    <tableStyle name="Cuadro comparativo-style 13" pivot="0" count="3">
      <tableStyleElement type="headerRow" dxfId="1076"/>
      <tableStyleElement type="firstRowStripe" dxfId="1075"/>
      <tableStyleElement type="secondRowStripe" dxfId="1074"/>
    </tableStyle>
    <tableStyle name="Cuadro comparativo-style 14" pivot="0" count="3">
      <tableStyleElement type="headerRow" dxfId="1073"/>
      <tableStyleElement type="firstRowStripe" dxfId="1072"/>
      <tableStyleElement type="secondRowStripe" dxfId="1071"/>
    </tableStyle>
    <tableStyle name="Cuadro comparativo-style 15" pivot="0" count="3">
      <tableStyleElement type="headerRow" dxfId="1070"/>
      <tableStyleElement type="firstRowStripe" dxfId="1069"/>
      <tableStyleElement type="secondRowStripe" dxfId="1068"/>
    </tableStyle>
    <tableStyle name="Cuadro comparativo-style 16" pivot="0" count="3">
      <tableStyleElement type="headerRow" dxfId="1067"/>
      <tableStyleElement type="firstRowStripe" dxfId="1066"/>
      <tableStyleElement type="secondRowStripe" dxfId="1065"/>
    </tableStyle>
    <tableStyle name="Cuadro comparativo-style 17" pivot="0" count="3">
      <tableStyleElement type="headerRow" dxfId="1064"/>
      <tableStyleElement type="firstRowStripe" dxfId="1063"/>
      <tableStyleElement type="secondRowStripe" dxfId="1062"/>
    </tableStyle>
    <tableStyle name="Cuadro comparativo-style 18" pivot="0" count="3">
      <tableStyleElement type="headerRow" dxfId="1061"/>
      <tableStyleElement type="firstRowStripe" dxfId="1060"/>
      <tableStyleElement type="secondRowStripe" dxfId="1059"/>
    </tableStyle>
    <tableStyle name="Cuadro comparativo-style 19" pivot="0" count="3">
      <tableStyleElement type="headerRow" dxfId="1058"/>
      <tableStyleElement type="firstRowStripe" dxfId="1057"/>
      <tableStyleElement type="secondRowStripe" dxfId="1056"/>
    </tableStyle>
    <tableStyle name="Cuadro comparativo-style 20" pivot="0" count="3">
      <tableStyleElement type="headerRow" dxfId="1055"/>
      <tableStyleElement type="firstRowStripe" dxfId="1054"/>
      <tableStyleElement type="secondRowStripe" dxfId="1053"/>
    </tableStyle>
    <tableStyle name="Cuadro comparativo-style 21" pivot="0" count="3">
      <tableStyleElement type="headerRow" dxfId="1052"/>
      <tableStyleElement type="firstRowStripe" dxfId="1051"/>
      <tableStyleElement type="secondRowStripe" dxfId="1050"/>
    </tableStyle>
    <tableStyle name="Cuadro comparativo-style 22" pivot="0" count="3">
      <tableStyleElement type="headerRow" dxfId="1049"/>
      <tableStyleElement type="firstRowStripe" dxfId="1048"/>
      <tableStyleElement type="secondRowStripe" dxfId="1047"/>
    </tableStyle>
    <tableStyle name="Cuadro comparativo-style 23" pivot="0" count="3">
      <tableStyleElement type="headerRow" dxfId="1046"/>
      <tableStyleElement type="firstRowStripe" dxfId="1045"/>
      <tableStyleElement type="secondRowStripe" dxfId="1044"/>
    </tableStyle>
    <tableStyle name="Cuadro comparativo-style 24" pivot="0" count="3">
      <tableStyleElement type="headerRow" dxfId="1043"/>
      <tableStyleElement type="firstRowStripe" dxfId="1042"/>
      <tableStyleElement type="secondRowStripe" dxfId="1041"/>
    </tableStyle>
    <tableStyle name="Cuadro comparativo-style 25" pivot="0" count="3">
      <tableStyleElement type="headerRow" dxfId="1040"/>
      <tableStyleElement type="firstRowStripe" dxfId="1039"/>
      <tableStyleElement type="secondRowStripe" dxfId="1038"/>
    </tableStyle>
    <tableStyle name="Cuadro comparativo-style 26" pivot="0" count="3">
      <tableStyleElement type="headerRow" dxfId="1037"/>
      <tableStyleElement type="firstRowStripe" dxfId="1036"/>
      <tableStyleElement type="secondRowStripe" dxfId="1035"/>
    </tableStyle>
    <tableStyle name="Cuadro comparativo-style 27" pivot="0" count="3">
      <tableStyleElement type="headerRow" dxfId="1034"/>
      <tableStyleElement type="firstRowStripe" dxfId="1033"/>
      <tableStyleElement type="secondRowStripe" dxfId="1032"/>
    </tableStyle>
    <tableStyle name="Cuadro comparativo-style 28" pivot="0" count="3">
      <tableStyleElement type="headerRow" dxfId="1031"/>
      <tableStyleElement type="firstRowStripe" dxfId="1030"/>
      <tableStyleElement type="secondRowStripe" dxfId="1029"/>
    </tableStyle>
    <tableStyle name="Cuadro comparativo-style 29" pivot="0" count="3">
      <tableStyleElement type="headerRow" dxfId="1028"/>
      <tableStyleElement type="firstRowStripe" dxfId="1027"/>
      <tableStyleElement type="secondRowStripe" dxfId="1026"/>
    </tableStyle>
    <tableStyle name="Cuadro comparativo-style 30" pivot="0" count="3">
      <tableStyleElement type="headerRow" dxfId="1025"/>
      <tableStyleElement type="firstRowStripe" dxfId="1024"/>
      <tableStyleElement type="secondRowStripe" dxfId="1023"/>
    </tableStyle>
    <tableStyle name="Cuadro comparativo-style 31" pivot="0" count="3">
      <tableStyleElement type="headerRow" dxfId="1022"/>
      <tableStyleElement type="firstRowStripe" dxfId="1021"/>
      <tableStyleElement type="secondRowStripe" dxfId="1020"/>
    </tableStyle>
    <tableStyle name="Cuadro comparativo-style 32" pivot="0" count="3">
      <tableStyleElement type="headerRow" dxfId="1019"/>
      <tableStyleElement type="firstRowStripe" dxfId="1018"/>
      <tableStyleElement type="secondRowStripe" dxfId="1017"/>
    </tableStyle>
    <tableStyle name="Cuadro comparativo-style 33" pivot="0" count="3">
      <tableStyleElement type="headerRow" dxfId="1016"/>
      <tableStyleElement type="firstRowStripe" dxfId="1015"/>
      <tableStyleElement type="secondRowStripe" dxfId="1014"/>
    </tableStyle>
    <tableStyle name="Cuadro comparativo-style 34" pivot="0" count="3">
      <tableStyleElement type="headerRow" dxfId="1013"/>
      <tableStyleElement type="firstRowStripe" dxfId="1012"/>
      <tableStyleElement type="secondRowStripe" dxfId="1011"/>
    </tableStyle>
    <tableStyle name="Cuadro comparativo-style 35" pivot="0" count="3">
      <tableStyleElement type="headerRow" dxfId="1010"/>
      <tableStyleElement type="firstRowStripe" dxfId="1009"/>
      <tableStyleElement type="secondRowStripe" dxfId="1008"/>
    </tableStyle>
    <tableStyle name="Cuadro comparativo-style 36" pivot="0" count="3">
      <tableStyleElement type="headerRow" dxfId="1007"/>
      <tableStyleElement type="firstRowStripe" dxfId="1006"/>
      <tableStyleElement type="secondRowStripe" dxfId="1005"/>
    </tableStyle>
    <tableStyle name="Cuadro comparativo-style 37" pivot="0" count="3">
      <tableStyleElement type="headerRow" dxfId="1004"/>
      <tableStyleElement type="firstRowStripe" dxfId="1003"/>
      <tableStyleElement type="secondRowStripe" dxfId="1002"/>
    </tableStyle>
    <tableStyle name="Cuadro comparativo-style 38" pivot="0" count="3">
      <tableStyleElement type="headerRow" dxfId="1001"/>
      <tableStyleElement type="firstRowStripe" dxfId="1000"/>
      <tableStyleElement type="secondRowStripe" dxfId="999"/>
    </tableStyle>
    <tableStyle name="Cuadro comparativo-style 39" pivot="0" count="3">
      <tableStyleElement type="headerRow" dxfId="998"/>
      <tableStyleElement type="firstRowStripe" dxfId="997"/>
      <tableStyleElement type="secondRowStripe" dxfId="996"/>
    </tableStyle>
    <tableStyle name="Cuadro comparativo-style 40" pivot="0" count="3">
      <tableStyleElement type="headerRow" dxfId="995"/>
      <tableStyleElement type="firstRowStripe" dxfId="994"/>
      <tableStyleElement type="secondRowStripe" dxfId="993"/>
    </tableStyle>
    <tableStyle name="Cuadro comparativo-style 41" pivot="0" count="3">
      <tableStyleElement type="headerRow" dxfId="992"/>
      <tableStyleElement type="firstRowStripe" dxfId="991"/>
      <tableStyleElement type="secondRowStripe" dxfId="990"/>
    </tableStyle>
    <tableStyle name="Cuadro comparativo-style 42" pivot="0" count="3">
      <tableStyleElement type="headerRow" dxfId="989"/>
      <tableStyleElement type="firstRowStripe" dxfId="988"/>
      <tableStyleElement type="secondRowStripe" dxfId="987"/>
    </tableStyle>
    <tableStyle name="Cuadro comparativo-style 43" pivot="0" count="3">
      <tableStyleElement type="headerRow" dxfId="986"/>
      <tableStyleElement type="firstRowStripe" dxfId="985"/>
      <tableStyleElement type="secondRowStripe" dxfId="984"/>
    </tableStyle>
    <tableStyle name="Cuadro comparativo-style 44" pivot="0" count="3">
      <tableStyleElement type="headerRow" dxfId="983"/>
      <tableStyleElement type="firstRowStripe" dxfId="982"/>
      <tableStyleElement type="secondRowStripe" dxfId="981"/>
    </tableStyle>
    <tableStyle name="Cuadro comparativo-style 45" pivot="0" count="3">
      <tableStyleElement type="headerRow" dxfId="980"/>
      <tableStyleElement type="firstRowStripe" dxfId="979"/>
      <tableStyleElement type="secondRowStripe" dxfId="978"/>
    </tableStyle>
    <tableStyle name="Cuadro comparativo-style 46" pivot="0" count="3">
      <tableStyleElement type="headerRow" dxfId="977"/>
      <tableStyleElement type="firstRowStripe" dxfId="976"/>
      <tableStyleElement type="secondRowStripe" dxfId="975"/>
    </tableStyle>
    <tableStyle name="Cuadro comparativo-style 47" pivot="0" count="3">
      <tableStyleElement type="headerRow" dxfId="974"/>
      <tableStyleElement type="firstRowStripe" dxfId="973"/>
      <tableStyleElement type="secondRowStripe" dxfId="972"/>
    </tableStyle>
    <tableStyle name="Cuadro comparativo-style 48" pivot="0" count="3">
      <tableStyleElement type="headerRow" dxfId="971"/>
      <tableStyleElement type="firstRowStripe" dxfId="970"/>
      <tableStyleElement type="secondRowStripe" dxfId="969"/>
    </tableStyle>
    <tableStyle name="Cuadro comparativo-style 49" pivot="0" count="3">
      <tableStyleElement type="headerRow" dxfId="968"/>
      <tableStyleElement type="firstRowStripe" dxfId="967"/>
      <tableStyleElement type="secondRowStripe" dxfId="966"/>
    </tableStyle>
    <tableStyle name="Cuadro comparativo-style 50" pivot="0" count="3">
      <tableStyleElement type="headerRow" dxfId="965"/>
      <tableStyleElement type="firstRowStripe" dxfId="964"/>
      <tableStyleElement type="secondRowStripe" dxfId="963"/>
    </tableStyle>
    <tableStyle name="Cuadro comparativo-style 51" pivot="0" count="3">
      <tableStyleElement type="headerRow" dxfId="962"/>
      <tableStyleElement type="firstRowStripe" dxfId="961"/>
      <tableStyleElement type="secondRowStripe" dxfId="960"/>
    </tableStyle>
    <tableStyle name="Cuadro comparativo-style 52" pivot="0" count="3">
      <tableStyleElement type="headerRow" dxfId="959"/>
      <tableStyleElement type="firstRowStripe" dxfId="958"/>
      <tableStyleElement type="secondRowStripe" dxfId="957"/>
    </tableStyle>
    <tableStyle name="Cuadro comparativo-style 53" pivot="0" count="3">
      <tableStyleElement type="headerRow" dxfId="956"/>
      <tableStyleElement type="firstRowStripe" dxfId="955"/>
      <tableStyleElement type="secondRowStripe" dxfId="954"/>
    </tableStyle>
    <tableStyle name="Cuadro comparativo-style 54" pivot="0" count="3">
      <tableStyleElement type="headerRow" dxfId="953"/>
      <tableStyleElement type="firstRowStripe" dxfId="952"/>
      <tableStyleElement type="secondRowStripe" dxfId="951"/>
    </tableStyle>
    <tableStyle name="Cuadro comparativo-style 55" pivot="0" count="3">
      <tableStyleElement type="headerRow" dxfId="950"/>
      <tableStyleElement type="firstRowStripe" dxfId="949"/>
      <tableStyleElement type="secondRowStripe" dxfId="948"/>
    </tableStyle>
    <tableStyle name="Cuadro comparativo-style 56" pivot="0" count="3">
      <tableStyleElement type="headerRow" dxfId="947"/>
      <tableStyleElement type="firstRowStripe" dxfId="946"/>
      <tableStyleElement type="secondRowStripe" dxfId="945"/>
    </tableStyle>
    <tableStyle name="Cuadro comparativo-style 57" pivot="0" count="3">
      <tableStyleElement type="headerRow" dxfId="944"/>
      <tableStyleElement type="firstRowStripe" dxfId="943"/>
      <tableStyleElement type="secondRowStripe" dxfId="942"/>
    </tableStyle>
    <tableStyle name="Cuadro comparativo-style 58" pivot="0" count="3">
      <tableStyleElement type="headerRow" dxfId="941"/>
      <tableStyleElement type="firstRowStripe" dxfId="940"/>
      <tableStyleElement type="secondRowStripe" dxfId="939"/>
    </tableStyle>
    <tableStyle name="Cuadro comparativo-style 59" pivot="0" count="3">
      <tableStyleElement type="headerRow" dxfId="938"/>
      <tableStyleElement type="firstRowStripe" dxfId="937"/>
      <tableStyleElement type="secondRowStripe" dxfId="936"/>
    </tableStyle>
    <tableStyle name="Cuadro comparativo-style 60" pivot="0" count="3">
      <tableStyleElement type="headerRow" dxfId="935"/>
      <tableStyleElement type="firstRowStripe" dxfId="934"/>
      <tableStyleElement type="secondRowStripe" dxfId="933"/>
    </tableStyle>
    <tableStyle name="Cuadro comparativo-style 61" pivot="0" count="3">
      <tableStyleElement type="headerRow" dxfId="932"/>
      <tableStyleElement type="firstRowStripe" dxfId="931"/>
      <tableStyleElement type="secondRowStripe" dxfId="930"/>
    </tableStyle>
    <tableStyle name="Cuadro comparativo-style 62" pivot="0" count="3">
      <tableStyleElement type="headerRow" dxfId="929"/>
      <tableStyleElement type="firstRowStripe" dxfId="928"/>
      <tableStyleElement type="secondRowStripe" dxfId="927"/>
    </tableStyle>
    <tableStyle name="Cuadro comparativo-style 63" pivot="0" count="3">
      <tableStyleElement type="headerRow" dxfId="926"/>
      <tableStyleElement type="firstRowStripe" dxfId="925"/>
      <tableStyleElement type="secondRowStripe" dxfId="924"/>
    </tableStyle>
    <tableStyle name="Cuadro comparativo-style 64" pivot="0" count="3">
      <tableStyleElement type="headerRow" dxfId="923"/>
      <tableStyleElement type="firstRowStripe" dxfId="922"/>
      <tableStyleElement type="secondRowStripe" dxfId="921"/>
    </tableStyle>
    <tableStyle name="Cuadro comparativo-style 65" pivot="0" count="3">
      <tableStyleElement type="headerRow" dxfId="920"/>
      <tableStyleElement type="firstRowStripe" dxfId="919"/>
      <tableStyleElement type="secondRowStripe" dxfId="918"/>
    </tableStyle>
    <tableStyle name="Cuadro comparativo-style 66" pivot="0" count="3">
      <tableStyleElement type="headerRow" dxfId="917"/>
      <tableStyleElement type="firstRowStripe" dxfId="916"/>
      <tableStyleElement type="secondRowStripe" dxfId="915"/>
    </tableStyle>
    <tableStyle name="Cuadro comparativo-style 67" pivot="0" count="3">
      <tableStyleElement type="headerRow" dxfId="914"/>
      <tableStyleElement type="firstRowStripe" dxfId="913"/>
      <tableStyleElement type="secondRowStripe" dxfId="912"/>
    </tableStyle>
    <tableStyle name="Cuadro comparativo-style 68" pivot="0" count="3">
      <tableStyleElement type="headerRow" dxfId="911"/>
      <tableStyleElement type="firstRowStripe" dxfId="910"/>
      <tableStyleElement type="secondRowStripe" dxfId="909"/>
    </tableStyle>
    <tableStyle name="Cuadro comparativo-style 69" pivot="0" count="3">
      <tableStyleElement type="headerRow" dxfId="908"/>
      <tableStyleElement type="firstRowStripe" dxfId="907"/>
      <tableStyleElement type="secondRowStripe" dxfId="906"/>
    </tableStyle>
    <tableStyle name="Cuadro comparativo-style 70" pivot="0" count="3">
      <tableStyleElement type="headerRow" dxfId="905"/>
      <tableStyleElement type="firstRowStripe" dxfId="904"/>
      <tableStyleElement type="secondRowStripe" dxfId="903"/>
    </tableStyle>
    <tableStyle name="Cuadro comparativo-style 71" pivot="0" count="3">
      <tableStyleElement type="headerRow" dxfId="902"/>
      <tableStyleElement type="firstRowStripe" dxfId="901"/>
      <tableStyleElement type="secondRowStripe" dxfId="900"/>
    </tableStyle>
    <tableStyle name="Cuadro comparativo-style 72" pivot="0" count="3">
      <tableStyleElement type="headerRow" dxfId="899"/>
      <tableStyleElement type="firstRowStripe" dxfId="898"/>
      <tableStyleElement type="secondRowStripe" dxfId="897"/>
    </tableStyle>
    <tableStyle name="Cuadro comparativo-style 73" pivot="0" count="3">
      <tableStyleElement type="headerRow" dxfId="896"/>
      <tableStyleElement type="firstRowStripe" dxfId="895"/>
      <tableStyleElement type="secondRowStripe" dxfId="894"/>
    </tableStyle>
    <tableStyle name="Cuadro comparativo-style 74" pivot="0" count="3">
      <tableStyleElement type="headerRow" dxfId="893"/>
      <tableStyleElement type="firstRowStripe" dxfId="892"/>
      <tableStyleElement type="secondRowStripe" dxfId="891"/>
    </tableStyle>
    <tableStyle name="Cuadro comparativo-style 75" pivot="0" count="3">
      <tableStyleElement type="headerRow" dxfId="890"/>
      <tableStyleElement type="firstRowStripe" dxfId="889"/>
      <tableStyleElement type="secondRowStripe" dxfId="888"/>
    </tableStyle>
    <tableStyle name="Cuadro comparativo-style 76" pivot="0" count="3">
      <tableStyleElement type="headerRow" dxfId="887"/>
      <tableStyleElement type="firstRowStripe" dxfId="886"/>
      <tableStyleElement type="secondRowStripe" dxfId="885"/>
    </tableStyle>
    <tableStyle name="Cuadro comparativo-style 77" pivot="0" count="3">
      <tableStyleElement type="headerRow" dxfId="884"/>
      <tableStyleElement type="firstRowStripe" dxfId="883"/>
      <tableStyleElement type="secondRowStripe" dxfId="882"/>
    </tableStyle>
    <tableStyle name="Cuadro comparativo-style 78" pivot="0" count="3">
      <tableStyleElement type="headerRow" dxfId="881"/>
      <tableStyleElement type="firstRowStripe" dxfId="880"/>
      <tableStyleElement type="secondRowStripe" dxfId="879"/>
    </tableStyle>
    <tableStyle name="Cuadro comparativo-style 79" pivot="0" count="3">
      <tableStyleElement type="headerRow" dxfId="878"/>
      <tableStyleElement type="firstRowStripe" dxfId="877"/>
      <tableStyleElement type="secondRowStripe" dxfId="876"/>
    </tableStyle>
    <tableStyle name="Cuadro comparativo-style 80" pivot="0" count="3">
      <tableStyleElement type="headerRow" dxfId="875"/>
      <tableStyleElement type="firstRowStripe" dxfId="874"/>
      <tableStyleElement type="secondRowStripe" dxfId="873"/>
    </tableStyle>
    <tableStyle name="Cuadro comparativo-style 81" pivot="0" count="3">
      <tableStyleElement type="headerRow" dxfId="872"/>
      <tableStyleElement type="firstRowStripe" dxfId="871"/>
      <tableStyleElement type="secondRowStripe" dxfId="870"/>
    </tableStyle>
    <tableStyle name="Cuadro comparativo-style 82" pivot="0" count="3">
      <tableStyleElement type="headerRow" dxfId="869"/>
      <tableStyleElement type="firstRowStripe" dxfId="868"/>
      <tableStyleElement type="secondRowStripe" dxfId="867"/>
    </tableStyle>
    <tableStyle name="Cuadro comparativo-style 83" pivot="0" count="3">
      <tableStyleElement type="headerRow" dxfId="866"/>
      <tableStyleElement type="firstRowStripe" dxfId="865"/>
      <tableStyleElement type="secondRowStripe" dxfId="864"/>
    </tableStyle>
    <tableStyle name="Cuadro comparativo-style 84" pivot="0" count="3">
      <tableStyleElement type="headerRow" dxfId="863"/>
      <tableStyleElement type="firstRowStripe" dxfId="862"/>
      <tableStyleElement type="secondRowStripe" dxfId="861"/>
    </tableStyle>
    <tableStyle name="Cuadro comparativo-style 85" pivot="0" count="3">
      <tableStyleElement type="headerRow" dxfId="860"/>
      <tableStyleElement type="firstRowStripe" dxfId="859"/>
      <tableStyleElement type="secondRowStripe" dxfId="858"/>
    </tableStyle>
    <tableStyle name="Cuadro comparativo-style 86" pivot="0" count="3">
      <tableStyleElement type="headerRow" dxfId="857"/>
      <tableStyleElement type="firstRowStripe" dxfId="856"/>
      <tableStyleElement type="secondRowStripe" dxfId="855"/>
    </tableStyle>
    <tableStyle name="Cuadro comparativo-style 87" pivot="0" count="3">
      <tableStyleElement type="headerRow" dxfId="854"/>
      <tableStyleElement type="firstRowStripe" dxfId="853"/>
      <tableStyleElement type="secondRowStripe" dxfId="852"/>
    </tableStyle>
    <tableStyle name="Cuadro comparativo-style 88" pivot="0" count="3">
      <tableStyleElement type="headerRow" dxfId="851"/>
      <tableStyleElement type="firstRowStripe" dxfId="850"/>
      <tableStyleElement type="secondRowStripe" dxfId="849"/>
    </tableStyle>
    <tableStyle name="Cuadro comparativo-style 89" pivot="0" count="3">
      <tableStyleElement type="headerRow" dxfId="848"/>
      <tableStyleElement type="firstRowStripe" dxfId="847"/>
      <tableStyleElement type="secondRowStripe" dxfId="846"/>
    </tableStyle>
    <tableStyle name="Cuadro comparativo-style 90" pivot="0" count="3">
      <tableStyleElement type="headerRow" dxfId="845"/>
      <tableStyleElement type="firstRowStripe" dxfId="844"/>
      <tableStyleElement type="secondRowStripe" dxfId="843"/>
    </tableStyle>
    <tableStyle name="Cuadro comparativo-style 91" pivot="0" count="3">
      <tableStyleElement type="headerRow" dxfId="842"/>
      <tableStyleElement type="firstRowStripe" dxfId="841"/>
      <tableStyleElement type="secondRowStripe" dxfId="840"/>
    </tableStyle>
    <tableStyle name="Cuadro comparativo-style 92" pivot="0" count="3">
      <tableStyleElement type="headerRow" dxfId="839"/>
      <tableStyleElement type="firstRowStripe" dxfId="838"/>
      <tableStyleElement type="secondRowStripe" dxfId="837"/>
    </tableStyle>
    <tableStyle name="Cuadro comparativo-style 93" pivot="0" count="3">
      <tableStyleElement type="headerRow" dxfId="836"/>
      <tableStyleElement type="firstRowStripe" dxfId="835"/>
      <tableStyleElement type="secondRowStripe" dxfId="834"/>
    </tableStyle>
    <tableStyle name="Cuadro comparativo-style 94" pivot="0" count="3">
      <tableStyleElement type="headerRow" dxfId="833"/>
      <tableStyleElement type="firstRowStripe" dxfId="832"/>
      <tableStyleElement type="secondRowStripe" dxfId="831"/>
    </tableStyle>
    <tableStyle name="Cuadro comparativo-style 95" pivot="0" count="3">
      <tableStyleElement type="headerRow" dxfId="830"/>
      <tableStyleElement type="firstRowStripe" dxfId="829"/>
      <tableStyleElement type="secondRowStripe" dxfId="828"/>
    </tableStyle>
    <tableStyle name="Cuadro comparativo-style 96" pivot="0" count="3">
      <tableStyleElement type="headerRow" dxfId="827"/>
      <tableStyleElement type="firstRowStripe" dxfId="826"/>
      <tableStyleElement type="secondRowStripe" dxfId="825"/>
    </tableStyle>
    <tableStyle name="Cuadro comparativo-style 97" pivot="0" count="3">
      <tableStyleElement type="headerRow" dxfId="824"/>
      <tableStyleElement type="firstRowStripe" dxfId="823"/>
      <tableStyleElement type="secondRowStripe" dxfId="822"/>
    </tableStyle>
    <tableStyle name="Cuadro comparativo-style 98" pivot="0" count="3">
      <tableStyleElement type="headerRow" dxfId="821"/>
      <tableStyleElement type="firstRowStripe" dxfId="820"/>
      <tableStyleElement type="secondRowStripe" dxfId="819"/>
    </tableStyle>
    <tableStyle name="Cuadro comparativo-style 99" pivot="0" count="3">
      <tableStyleElement type="headerRow" dxfId="818"/>
      <tableStyleElement type="firstRowStripe" dxfId="817"/>
      <tableStyleElement type="secondRowStripe" dxfId="816"/>
    </tableStyle>
    <tableStyle name="Cuadro comparativo-style 100" pivot="0" count="3">
      <tableStyleElement type="headerRow" dxfId="815"/>
      <tableStyleElement type="firstRowStripe" dxfId="814"/>
      <tableStyleElement type="secondRowStripe" dxfId="813"/>
    </tableStyle>
    <tableStyle name="Cuadro comparativo-style 101" pivot="0" count="3">
      <tableStyleElement type="headerRow" dxfId="812"/>
      <tableStyleElement type="firstRowStripe" dxfId="811"/>
      <tableStyleElement type="secondRowStripe" dxfId="810"/>
    </tableStyle>
    <tableStyle name="Cuadro comparativo-style 102" pivot="0" count="3">
      <tableStyleElement type="headerRow" dxfId="809"/>
      <tableStyleElement type="firstRowStripe" dxfId="808"/>
      <tableStyleElement type="secondRowStripe" dxfId="807"/>
    </tableStyle>
    <tableStyle name="Cuadro comparativo-style 103" pivot="0" count="3">
      <tableStyleElement type="headerRow" dxfId="806"/>
      <tableStyleElement type="firstRowStripe" dxfId="805"/>
      <tableStyleElement type="secondRowStripe" dxfId="804"/>
    </tableStyle>
    <tableStyle name="Cuadro comparativo-style 104" pivot="0" count="3">
      <tableStyleElement type="headerRow" dxfId="803"/>
      <tableStyleElement type="firstRowStripe" dxfId="802"/>
      <tableStyleElement type="secondRowStripe" dxfId="801"/>
    </tableStyle>
    <tableStyle name="Cuadro comparativo-style 105" pivot="0" count="3">
      <tableStyleElement type="headerRow" dxfId="800"/>
      <tableStyleElement type="firstRowStripe" dxfId="799"/>
      <tableStyleElement type="secondRowStripe" dxfId="798"/>
    </tableStyle>
    <tableStyle name="Cuadro comparativo-style 106" pivot="0" count="3">
      <tableStyleElement type="headerRow" dxfId="797"/>
      <tableStyleElement type="firstRowStripe" dxfId="796"/>
      <tableStyleElement type="secondRowStripe" dxfId="795"/>
    </tableStyle>
    <tableStyle name="Cuadro comparativo-style 107" pivot="0" count="3">
      <tableStyleElement type="headerRow" dxfId="794"/>
      <tableStyleElement type="firstRowStripe" dxfId="793"/>
      <tableStyleElement type="secondRowStripe" dxfId="792"/>
    </tableStyle>
    <tableStyle name="Cuadro comparativo-style 108" pivot="0" count="3">
      <tableStyleElement type="headerRow" dxfId="791"/>
      <tableStyleElement type="firstRowStripe" dxfId="790"/>
      <tableStyleElement type="secondRowStripe" dxfId="789"/>
    </tableStyle>
    <tableStyle name="Cuadro comparativo-style 109" pivot="0" count="3">
      <tableStyleElement type="headerRow" dxfId="788"/>
      <tableStyleElement type="firstRowStripe" dxfId="787"/>
      <tableStyleElement type="secondRowStripe" dxfId="786"/>
    </tableStyle>
    <tableStyle name="Cuadro comparativo-style 110" pivot="0" count="3">
      <tableStyleElement type="headerRow" dxfId="785"/>
      <tableStyleElement type="firstRowStripe" dxfId="784"/>
      <tableStyleElement type="secondRowStripe" dxfId="783"/>
    </tableStyle>
    <tableStyle name="Cuadro comparativo-style 111" pivot="0" count="3">
      <tableStyleElement type="headerRow" dxfId="782"/>
      <tableStyleElement type="firstRowStripe" dxfId="781"/>
      <tableStyleElement type="secondRowStripe" dxfId="780"/>
    </tableStyle>
    <tableStyle name="Cuadro comparativo-style 112" pivot="0" count="3">
      <tableStyleElement type="headerRow" dxfId="779"/>
      <tableStyleElement type="firstRowStripe" dxfId="778"/>
      <tableStyleElement type="secondRowStripe" dxfId="777"/>
    </tableStyle>
    <tableStyle name="Cuadro comparativo-style 113" pivot="0" count="3">
      <tableStyleElement type="headerRow" dxfId="776"/>
      <tableStyleElement type="firstRowStripe" dxfId="775"/>
      <tableStyleElement type="secondRowStripe" dxfId="774"/>
    </tableStyle>
    <tableStyle name="Cuadro comparativo-style 114" pivot="0" count="3">
      <tableStyleElement type="headerRow" dxfId="773"/>
      <tableStyleElement type="firstRowStripe" dxfId="772"/>
      <tableStyleElement type="secondRowStripe" dxfId="771"/>
    </tableStyle>
    <tableStyle name="Cuadro comparativo-style 115" pivot="0" count="3">
      <tableStyleElement type="headerRow" dxfId="770"/>
      <tableStyleElement type="firstRowStripe" dxfId="769"/>
      <tableStyleElement type="secondRowStripe" dxfId="768"/>
    </tableStyle>
    <tableStyle name="Cuadro comparativo-style 116" pivot="0" count="3">
      <tableStyleElement type="headerRow" dxfId="767"/>
      <tableStyleElement type="firstRowStripe" dxfId="766"/>
      <tableStyleElement type="secondRowStripe" dxfId="765"/>
    </tableStyle>
    <tableStyle name="Cuadro comparativo-style 117" pivot="0" count="3">
      <tableStyleElement type="headerRow" dxfId="764"/>
      <tableStyleElement type="firstRowStripe" dxfId="763"/>
      <tableStyleElement type="secondRowStripe" dxfId="762"/>
    </tableStyle>
    <tableStyle name="Cuadro comparativo-style 118" pivot="0" count="3">
      <tableStyleElement type="headerRow" dxfId="761"/>
      <tableStyleElement type="firstRowStripe" dxfId="760"/>
      <tableStyleElement type="secondRowStripe" dxfId="759"/>
    </tableStyle>
    <tableStyle name="Cuadro comparativo-style 119" pivot="0" count="3">
      <tableStyleElement type="headerRow" dxfId="758"/>
      <tableStyleElement type="firstRowStripe" dxfId="757"/>
      <tableStyleElement type="secondRowStripe" dxfId="756"/>
    </tableStyle>
    <tableStyle name="Cuadro comparativo-style 120" pivot="0" count="3">
      <tableStyleElement type="headerRow" dxfId="755"/>
      <tableStyleElement type="firstRowStripe" dxfId="754"/>
      <tableStyleElement type="secondRowStripe" dxfId="753"/>
    </tableStyle>
    <tableStyle name="Cuadro comparativo-style 121" pivot="0" count="3">
      <tableStyleElement type="headerRow" dxfId="752"/>
      <tableStyleElement type="firstRowStripe" dxfId="751"/>
      <tableStyleElement type="secondRowStripe" dxfId="750"/>
    </tableStyle>
    <tableStyle name="Cuadro comparativo-style 122" pivot="0" count="3">
      <tableStyleElement type="headerRow" dxfId="749"/>
      <tableStyleElement type="firstRowStripe" dxfId="748"/>
      <tableStyleElement type="secondRowStripe" dxfId="747"/>
    </tableStyle>
    <tableStyle name="Cuadro comparativo-style 123" pivot="0" count="3">
      <tableStyleElement type="headerRow" dxfId="746"/>
      <tableStyleElement type="firstRowStripe" dxfId="745"/>
      <tableStyleElement type="secondRowStripe" dxfId="744"/>
    </tableStyle>
    <tableStyle name="Cuadro comparativo-style 124" pivot="0" count="3">
      <tableStyleElement type="headerRow" dxfId="743"/>
      <tableStyleElement type="firstRowStripe" dxfId="742"/>
      <tableStyleElement type="secondRowStripe" dxfId="741"/>
    </tableStyle>
    <tableStyle name="Cuadro comparativo-style 125" pivot="0" count="3">
      <tableStyleElement type="headerRow" dxfId="740"/>
      <tableStyleElement type="firstRowStripe" dxfId="739"/>
      <tableStyleElement type="secondRowStripe" dxfId="738"/>
    </tableStyle>
    <tableStyle name="Cuadro comparativo-style 126" pivot="0" count="3">
      <tableStyleElement type="headerRow" dxfId="737"/>
      <tableStyleElement type="firstRowStripe" dxfId="736"/>
      <tableStyleElement type="secondRowStripe" dxfId="735"/>
    </tableStyle>
    <tableStyle name="Cuadro comparativo-style 127" pivot="0" count="3">
      <tableStyleElement type="headerRow" dxfId="734"/>
      <tableStyleElement type="firstRowStripe" dxfId="733"/>
      <tableStyleElement type="secondRowStripe" dxfId="732"/>
    </tableStyle>
    <tableStyle name="Cuadro comparativo-style 128" pivot="0" count="3">
      <tableStyleElement type="headerRow" dxfId="731"/>
      <tableStyleElement type="firstRowStripe" dxfId="730"/>
      <tableStyleElement type="secondRowStripe" dxfId="729"/>
    </tableStyle>
    <tableStyle name="Cuadro comparativo-style 129" pivot="0" count="3">
      <tableStyleElement type="headerRow" dxfId="728"/>
      <tableStyleElement type="firstRowStripe" dxfId="727"/>
      <tableStyleElement type="secondRowStripe" dxfId="726"/>
    </tableStyle>
    <tableStyle name="Cuadro comparativo-style 130" pivot="0" count="3">
      <tableStyleElement type="headerRow" dxfId="725"/>
      <tableStyleElement type="firstRowStripe" dxfId="724"/>
      <tableStyleElement type="secondRowStripe" dxfId="723"/>
    </tableStyle>
    <tableStyle name="Cuadro comparativo-style 131" pivot="0" count="3">
      <tableStyleElement type="headerRow" dxfId="722"/>
      <tableStyleElement type="firstRowStripe" dxfId="721"/>
      <tableStyleElement type="secondRowStripe" dxfId="720"/>
    </tableStyle>
    <tableStyle name="Cuadro comparativo-style 132" pivot="0" count="3">
      <tableStyleElement type="headerRow" dxfId="719"/>
      <tableStyleElement type="firstRowStripe" dxfId="718"/>
      <tableStyleElement type="secondRowStripe" dxfId="717"/>
    </tableStyle>
    <tableStyle name="Cuadro comparativo-style 133" pivot="0" count="3">
      <tableStyleElement type="headerRow" dxfId="716"/>
      <tableStyleElement type="firstRowStripe" dxfId="715"/>
      <tableStyleElement type="secondRowStripe" dxfId="714"/>
    </tableStyle>
    <tableStyle name="Cuadro comparativo-style 134" pivot="0" count="3">
      <tableStyleElement type="headerRow" dxfId="713"/>
      <tableStyleElement type="firstRowStripe" dxfId="712"/>
      <tableStyleElement type="secondRowStripe" dxfId="711"/>
    </tableStyle>
    <tableStyle name="Cuadro comparativo-style 135" pivot="0" count="3">
      <tableStyleElement type="headerRow" dxfId="710"/>
      <tableStyleElement type="firstRowStripe" dxfId="709"/>
      <tableStyleElement type="secondRowStripe" dxfId="708"/>
    </tableStyle>
    <tableStyle name="Cuadro comparativo-style 136" pivot="0" count="3">
      <tableStyleElement type="headerRow" dxfId="707"/>
      <tableStyleElement type="firstRowStripe" dxfId="706"/>
      <tableStyleElement type="secondRowStripe" dxfId="705"/>
    </tableStyle>
    <tableStyle name="Cuadro comparativo-style 137" pivot="0" count="3">
      <tableStyleElement type="headerRow" dxfId="704"/>
      <tableStyleElement type="firstRowStripe" dxfId="703"/>
      <tableStyleElement type="secondRowStripe" dxfId="702"/>
    </tableStyle>
    <tableStyle name="Cuadro comparativo-style 138" pivot="0" count="3">
      <tableStyleElement type="headerRow" dxfId="701"/>
      <tableStyleElement type="firstRowStripe" dxfId="700"/>
      <tableStyleElement type="secondRowStripe" dxfId="699"/>
    </tableStyle>
    <tableStyle name="Cuadro comparativo-style 139" pivot="0" count="3">
      <tableStyleElement type="headerRow" dxfId="698"/>
      <tableStyleElement type="firstRowStripe" dxfId="697"/>
      <tableStyleElement type="secondRowStripe" dxfId="696"/>
    </tableStyle>
    <tableStyle name="Cuadro comparativo-style 140" pivot="0" count="3">
      <tableStyleElement type="headerRow" dxfId="695"/>
      <tableStyleElement type="firstRowStripe" dxfId="694"/>
      <tableStyleElement type="secondRowStripe" dxfId="693"/>
    </tableStyle>
    <tableStyle name="Cuadro comparativo-style 141" pivot="0" count="3">
      <tableStyleElement type="headerRow" dxfId="692"/>
      <tableStyleElement type="firstRowStripe" dxfId="691"/>
      <tableStyleElement type="secondRowStripe" dxfId="690"/>
    </tableStyle>
    <tableStyle name="Cuadro comparativo-style 142" pivot="0" count="3">
      <tableStyleElement type="headerRow" dxfId="689"/>
      <tableStyleElement type="firstRowStripe" dxfId="688"/>
      <tableStyleElement type="secondRowStripe" dxfId="687"/>
    </tableStyle>
    <tableStyle name="Cuadro comparativo-style 143" pivot="0" count="3">
      <tableStyleElement type="headerRow" dxfId="686"/>
      <tableStyleElement type="firstRowStripe" dxfId="685"/>
      <tableStyleElement type="secondRowStripe" dxfId="684"/>
    </tableStyle>
    <tableStyle name="Cuadro comparativo-style 144" pivot="0" count="3">
      <tableStyleElement type="headerRow" dxfId="683"/>
      <tableStyleElement type="firstRowStripe" dxfId="682"/>
      <tableStyleElement type="secondRowStripe" dxfId="681"/>
    </tableStyle>
    <tableStyle name="Cuadro comparativo-style 145" pivot="0" count="3">
      <tableStyleElement type="headerRow" dxfId="680"/>
      <tableStyleElement type="firstRowStripe" dxfId="679"/>
      <tableStyleElement type="secondRowStripe" dxfId="678"/>
    </tableStyle>
    <tableStyle name="Cuadro comparativo-style 146" pivot="0" count="3">
      <tableStyleElement type="headerRow" dxfId="677"/>
      <tableStyleElement type="firstRowStripe" dxfId="676"/>
      <tableStyleElement type="secondRowStripe" dxfId="675"/>
    </tableStyle>
    <tableStyle name="Cuadro comparativo-style 147" pivot="0" count="3">
      <tableStyleElement type="headerRow" dxfId="674"/>
      <tableStyleElement type="firstRowStripe" dxfId="673"/>
      <tableStyleElement type="secondRowStripe" dxfId="672"/>
    </tableStyle>
    <tableStyle name="Cuadro comparativo-style 148" pivot="0" count="3">
      <tableStyleElement type="headerRow" dxfId="671"/>
      <tableStyleElement type="firstRowStripe" dxfId="670"/>
      <tableStyleElement type="secondRowStripe" dxfId="669"/>
    </tableStyle>
    <tableStyle name="Cuadro comparativo-style 149" pivot="0" count="3">
      <tableStyleElement type="headerRow" dxfId="668"/>
      <tableStyleElement type="firstRowStripe" dxfId="667"/>
      <tableStyleElement type="secondRowStripe" dxfId="666"/>
    </tableStyle>
    <tableStyle name="Cuadro comparativo-style 150" pivot="0" count="3">
      <tableStyleElement type="headerRow" dxfId="665"/>
      <tableStyleElement type="firstRowStripe" dxfId="664"/>
      <tableStyleElement type="secondRowStripe" dxfId="663"/>
    </tableStyle>
    <tableStyle name="Cuadro comparativo-style 151" pivot="0" count="3">
      <tableStyleElement type="headerRow" dxfId="662"/>
      <tableStyleElement type="firstRowStripe" dxfId="661"/>
      <tableStyleElement type="secondRowStripe" dxfId="660"/>
    </tableStyle>
    <tableStyle name="Cuadro comparativo-style 152" pivot="0" count="3">
      <tableStyleElement type="headerRow" dxfId="659"/>
      <tableStyleElement type="firstRowStripe" dxfId="658"/>
      <tableStyleElement type="secondRowStripe" dxfId="657"/>
    </tableStyle>
    <tableStyle name="Cuadro comparativo-style 153" pivot="0" count="3">
      <tableStyleElement type="headerRow" dxfId="656"/>
      <tableStyleElement type="firstRowStripe" dxfId="655"/>
      <tableStyleElement type="secondRowStripe" dxfId="654"/>
    </tableStyle>
    <tableStyle name="Cuadro comparativo-style 154" pivot="0" count="3">
      <tableStyleElement type="headerRow" dxfId="653"/>
      <tableStyleElement type="firstRowStripe" dxfId="652"/>
      <tableStyleElement type="secondRowStripe" dxfId="651"/>
    </tableStyle>
    <tableStyle name="Cuadro comparativo-style 155" pivot="0" count="3">
      <tableStyleElement type="headerRow" dxfId="650"/>
      <tableStyleElement type="firstRowStripe" dxfId="649"/>
      <tableStyleElement type="secondRowStripe" dxfId="648"/>
    </tableStyle>
    <tableStyle name="Cuadro comparativo-style 156" pivot="0" count="3">
      <tableStyleElement type="headerRow" dxfId="647"/>
      <tableStyleElement type="firstRowStripe" dxfId="646"/>
      <tableStyleElement type="secondRowStripe" dxfId="645"/>
    </tableStyle>
    <tableStyle name="Cuadro comparativo-style 157" pivot="0" count="3">
      <tableStyleElement type="headerRow" dxfId="644"/>
      <tableStyleElement type="firstRowStripe" dxfId="643"/>
      <tableStyleElement type="secondRowStripe" dxfId="642"/>
    </tableStyle>
    <tableStyle name="Cuadro comparativo-style 158" pivot="0" count="3">
      <tableStyleElement type="headerRow" dxfId="641"/>
      <tableStyleElement type="firstRowStripe" dxfId="640"/>
      <tableStyleElement type="secondRowStripe" dxfId="639"/>
    </tableStyle>
    <tableStyle name="Cuadro comparativo-style 159" pivot="0" count="3">
      <tableStyleElement type="headerRow" dxfId="638"/>
      <tableStyleElement type="firstRowStripe" dxfId="637"/>
      <tableStyleElement type="secondRowStripe" dxfId="636"/>
    </tableStyle>
    <tableStyle name="Cuadro comparativo-style 160" pivot="0" count="3">
      <tableStyleElement type="headerRow" dxfId="635"/>
      <tableStyleElement type="firstRowStripe" dxfId="634"/>
      <tableStyleElement type="secondRowStripe" dxfId="633"/>
    </tableStyle>
    <tableStyle name="Cuadro comparativo-style 161" pivot="0" count="3">
      <tableStyleElement type="headerRow" dxfId="632"/>
      <tableStyleElement type="firstRowStripe" dxfId="631"/>
      <tableStyleElement type="secondRowStripe" dxfId="630"/>
    </tableStyle>
    <tableStyle name="Cuadro comparativo-style 162" pivot="0" count="3">
      <tableStyleElement type="headerRow" dxfId="629"/>
      <tableStyleElement type="firstRowStripe" dxfId="628"/>
      <tableStyleElement type="secondRowStripe" dxfId="627"/>
    </tableStyle>
    <tableStyle name="Cuadro comparativo-style 163" pivot="0" count="3">
      <tableStyleElement type="headerRow" dxfId="626"/>
      <tableStyleElement type="firstRowStripe" dxfId="625"/>
      <tableStyleElement type="secondRowStripe" dxfId="624"/>
    </tableStyle>
    <tableStyle name="Cuadro comparativo-style 164" pivot="0" count="3">
      <tableStyleElement type="headerRow" dxfId="623"/>
      <tableStyleElement type="firstRowStripe" dxfId="622"/>
      <tableStyleElement type="secondRowStripe" dxfId="621"/>
    </tableStyle>
    <tableStyle name="Cuadro comparativo-style 165" pivot="0" count="3">
      <tableStyleElement type="headerRow" dxfId="620"/>
      <tableStyleElement type="firstRowStripe" dxfId="619"/>
      <tableStyleElement type="secondRowStripe" dxfId="618"/>
    </tableStyle>
    <tableStyle name="Cuadro comparativo-style 166" pivot="0" count="3">
      <tableStyleElement type="headerRow" dxfId="617"/>
      <tableStyleElement type="firstRowStripe" dxfId="616"/>
      <tableStyleElement type="secondRowStripe" dxfId="615"/>
    </tableStyle>
    <tableStyle name="Cuadro comparativo-style 167" pivot="0" count="3">
      <tableStyleElement type="headerRow" dxfId="614"/>
      <tableStyleElement type="firstRowStripe" dxfId="613"/>
      <tableStyleElement type="secondRowStripe" dxfId="612"/>
    </tableStyle>
    <tableStyle name="Cuadro comparativo-style 168" pivot="0" count="3">
      <tableStyleElement type="headerRow" dxfId="611"/>
      <tableStyleElement type="firstRowStripe" dxfId="610"/>
      <tableStyleElement type="secondRowStripe" dxfId="609"/>
    </tableStyle>
    <tableStyle name="Cuadro comparativo-style 169" pivot="0" count="3">
      <tableStyleElement type="headerRow" dxfId="608"/>
      <tableStyleElement type="firstRowStripe" dxfId="607"/>
      <tableStyleElement type="secondRowStripe" dxfId="606"/>
    </tableStyle>
    <tableStyle name="Cuadro comparativo-style 170" pivot="0" count="3">
      <tableStyleElement type="headerRow" dxfId="605"/>
      <tableStyleElement type="firstRowStripe" dxfId="604"/>
      <tableStyleElement type="secondRowStripe" dxfId="603"/>
    </tableStyle>
    <tableStyle name="Cuadro comparativo-style 171" pivot="0" count="3">
      <tableStyleElement type="headerRow" dxfId="602"/>
      <tableStyleElement type="firstRowStripe" dxfId="601"/>
      <tableStyleElement type="secondRowStripe" dxfId="600"/>
    </tableStyle>
    <tableStyle name="Cuadro comparativo-style 172" pivot="0" count="3">
      <tableStyleElement type="headerRow" dxfId="599"/>
      <tableStyleElement type="firstRowStripe" dxfId="598"/>
      <tableStyleElement type="secondRowStripe" dxfId="597"/>
    </tableStyle>
    <tableStyle name="Cuadro comparativo-style 173" pivot="0" count="3">
      <tableStyleElement type="headerRow" dxfId="596"/>
      <tableStyleElement type="firstRowStripe" dxfId="595"/>
      <tableStyleElement type="secondRowStripe" dxfId="594"/>
    </tableStyle>
    <tableStyle name="Cuadro comparativo-style 174" pivot="0" count="3">
      <tableStyleElement type="headerRow" dxfId="593"/>
      <tableStyleElement type="firstRowStripe" dxfId="592"/>
      <tableStyleElement type="secondRowStripe" dxfId="591"/>
    </tableStyle>
    <tableStyle name="Cuadro comparativo-style 175" pivot="0" count="3">
      <tableStyleElement type="headerRow" dxfId="590"/>
      <tableStyleElement type="firstRowStripe" dxfId="589"/>
      <tableStyleElement type="secondRowStripe" dxfId="588"/>
    </tableStyle>
    <tableStyle name="Cuadro comparativo-style 176" pivot="0" count="3">
      <tableStyleElement type="headerRow" dxfId="587"/>
      <tableStyleElement type="firstRowStripe" dxfId="586"/>
      <tableStyleElement type="secondRowStripe" dxfId="585"/>
    </tableStyle>
    <tableStyle name="Cuadro comparativo-style 177" pivot="0" count="3">
      <tableStyleElement type="headerRow" dxfId="584"/>
      <tableStyleElement type="firstRowStripe" dxfId="583"/>
      <tableStyleElement type="secondRowStripe" dxfId="582"/>
    </tableStyle>
    <tableStyle name="Cuadro comparativo-style 178" pivot="0" count="3">
      <tableStyleElement type="headerRow" dxfId="581"/>
      <tableStyleElement type="firstRowStripe" dxfId="580"/>
      <tableStyleElement type="secondRowStripe" dxfId="579"/>
    </tableStyle>
    <tableStyle name="Cuadro comparativo-style 179" pivot="0" count="3">
      <tableStyleElement type="headerRow" dxfId="578"/>
      <tableStyleElement type="firstRowStripe" dxfId="577"/>
      <tableStyleElement type="secondRowStripe" dxfId="576"/>
    </tableStyle>
    <tableStyle name="Cuadro comparativo-style 180" pivot="0" count="3">
      <tableStyleElement type="headerRow" dxfId="575"/>
      <tableStyleElement type="firstRowStripe" dxfId="574"/>
      <tableStyleElement type="secondRowStripe" dxfId="573"/>
    </tableStyle>
    <tableStyle name="Cuadro comparativo-style 181" pivot="0" count="3">
      <tableStyleElement type="headerRow" dxfId="572"/>
      <tableStyleElement type="firstRowStripe" dxfId="571"/>
      <tableStyleElement type="secondRowStripe" dxfId="570"/>
    </tableStyle>
    <tableStyle name="Cuadro comparativo-style 182" pivot="0" count="3">
      <tableStyleElement type="headerRow" dxfId="569"/>
      <tableStyleElement type="firstRowStripe" dxfId="568"/>
      <tableStyleElement type="secondRowStripe" dxfId="567"/>
    </tableStyle>
    <tableStyle name="Cuadro comparativo-style 183" pivot="0" count="3">
      <tableStyleElement type="headerRow" dxfId="566"/>
      <tableStyleElement type="firstRowStripe" dxfId="565"/>
      <tableStyleElement type="secondRowStripe" dxfId="564"/>
    </tableStyle>
    <tableStyle name="Cuadro comparativo-style 184" pivot="0" count="3">
      <tableStyleElement type="headerRow" dxfId="563"/>
      <tableStyleElement type="firstRowStripe" dxfId="562"/>
      <tableStyleElement type="secondRowStripe" dxfId="561"/>
    </tableStyle>
    <tableStyle name="Cuadro comparativo-style 185" pivot="0" count="3">
      <tableStyleElement type="headerRow" dxfId="560"/>
      <tableStyleElement type="firstRowStripe" dxfId="559"/>
      <tableStyleElement type="secondRowStripe" dxfId="558"/>
    </tableStyle>
    <tableStyle name="Cuadro comparativo-style 186" pivot="0" count="3">
      <tableStyleElement type="headerRow" dxfId="557"/>
      <tableStyleElement type="firstRowStripe" dxfId="556"/>
      <tableStyleElement type="secondRowStripe" dxfId="555"/>
    </tableStyle>
    <tableStyle name="Cuadro comparativo-style 187" pivot="0" count="3">
      <tableStyleElement type="headerRow" dxfId="554"/>
      <tableStyleElement type="firstRowStripe" dxfId="553"/>
      <tableStyleElement type="secondRowStripe" dxfId="552"/>
    </tableStyle>
    <tableStyle name="Cuadro comparativo-style 188" pivot="0" count="3">
      <tableStyleElement type="headerRow" dxfId="551"/>
      <tableStyleElement type="firstRowStripe" dxfId="550"/>
      <tableStyleElement type="secondRowStripe" dxfId="549"/>
    </tableStyle>
    <tableStyle name="Cuadro comparativo-style 189" pivot="0" count="3">
      <tableStyleElement type="headerRow" dxfId="548"/>
      <tableStyleElement type="firstRowStripe" dxfId="547"/>
      <tableStyleElement type="secondRowStripe" dxfId="546"/>
    </tableStyle>
    <tableStyle name="Cuadro comparativo-style 190" pivot="0" count="3">
      <tableStyleElement type="headerRow" dxfId="545"/>
      <tableStyleElement type="firstRowStripe" dxfId="544"/>
      <tableStyleElement type="secondRowStripe" dxfId="543"/>
    </tableStyle>
    <tableStyle name="Cuadro comparativo-style 191" pivot="0" count="3">
      <tableStyleElement type="headerRow" dxfId="542"/>
      <tableStyleElement type="firstRowStripe" dxfId="541"/>
      <tableStyleElement type="secondRowStripe" dxfId="540"/>
    </tableStyle>
    <tableStyle name="Cuadro comparativo-style 192" pivot="0" count="3">
      <tableStyleElement type="headerRow" dxfId="539"/>
      <tableStyleElement type="firstRowStripe" dxfId="538"/>
      <tableStyleElement type="secondRowStripe" dxfId="537"/>
    </tableStyle>
    <tableStyle name="Cuadro comparativo-style 193" pivot="0" count="3">
      <tableStyleElement type="headerRow" dxfId="536"/>
      <tableStyleElement type="firstRowStripe" dxfId="535"/>
      <tableStyleElement type="secondRowStripe" dxfId="534"/>
    </tableStyle>
    <tableStyle name="Cuadro comparativo-style 194" pivot="0" count="3">
      <tableStyleElement type="headerRow" dxfId="533"/>
      <tableStyleElement type="firstRowStripe" dxfId="532"/>
      <tableStyleElement type="secondRowStripe" dxfId="531"/>
    </tableStyle>
    <tableStyle name="Cuadro comparativo-style 195" pivot="0" count="3">
      <tableStyleElement type="headerRow" dxfId="530"/>
      <tableStyleElement type="firstRowStripe" dxfId="529"/>
      <tableStyleElement type="secondRowStripe" dxfId="528"/>
    </tableStyle>
    <tableStyle name="Cuadro comparativo-style 196" pivot="0" count="3">
      <tableStyleElement type="headerRow" dxfId="527"/>
      <tableStyleElement type="firstRowStripe" dxfId="526"/>
      <tableStyleElement type="secondRowStripe" dxfId="525"/>
    </tableStyle>
    <tableStyle name="Cuadro comparativo-style 197" pivot="0" count="3">
      <tableStyleElement type="headerRow" dxfId="524"/>
      <tableStyleElement type="firstRowStripe" dxfId="523"/>
      <tableStyleElement type="secondRowStripe" dxfId="522"/>
    </tableStyle>
    <tableStyle name="Cuadro comparativo-style 198" pivot="0" count="3">
      <tableStyleElement type="headerRow" dxfId="521"/>
      <tableStyleElement type="firstRowStripe" dxfId="520"/>
      <tableStyleElement type="secondRowStripe" dxfId="519"/>
    </tableStyle>
    <tableStyle name="Cuadro comparativo-style 199" pivot="0" count="3">
      <tableStyleElement type="headerRow" dxfId="518"/>
      <tableStyleElement type="firstRowStripe" dxfId="517"/>
      <tableStyleElement type="secondRowStripe" dxfId="516"/>
    </tableStyle>
    <tableStyle name="Cuadro comparativo-style 200" pivot="0" count="3">
      <tableStyleElement type="headerRow" dxfId="515"/>
      <tableStyleElement type="firstRowStripe" dxfId="514"/>
      <tableStyleElement type="secondRowStripe" dxfId="513"/>
    </tableStyle>
    <tableStyle name="Cuadro comparativo-style 201" pivot="0" count="3">
      <tableStyleElement type="headerRow" dxfId="512"/>
      <tableStyleElement type="firstRowStripe" dxfId="511"/>
      <tableStyleElement type="secondRowStripe" dxfId="510"/>
    </tableStyle>
    <tableStyle name="Cuadro comparativo-style 202" pivot="0" count="3">
      <tableStyleElement type="headerRow" dxfId="509"/>
      <tableStyleElement type="firstRowStripe" dxfId="508"/>
      <tableStyleElement type="secondRowStripe" dxfId="507"/>
    </tableStyle>
    <tableStyle name="Cuadro comparativo-style 203" pivot="0" count="3">
      <tableStyleElement type="headerRow" dxfId="506"/>
      <tableStyleElement type="firstRowStripe" dxfId="505"/>
      <tableStyleElement type="secondRowStripe" dxfId="504"/>
    </tableStyle>
    <tableStyle name="Cuadro comparativo-style 204" pivot="0" count="3">
      <tableStyleElement type="headerRow" dxfId="503"/>
      <tableStyleElement type="firstRowStripe" dxfId="502"/>
      <tableStyleElement type="secondRowStripe" dxfId="501"/>
    </tableStyle>
    <tableStyle name="Cuadro comparativo-style 205" pivot="0" count="3">
      <tableStyleElement type="headerRow" dxfId="500"/>
      <tableStyleElement type="firstRowStripe" dxfId="499"/>
      <tableStyleElement type="secondRowStripe" dxfId="498"/>
    </tableStyle>
    <tableStyle name="Cuadro comparativo-style 206" pivot="0" count="3">
      <tableStyleElement type="headerRow" dxfId="497"/>
      <tableStyleElement type="firstRowStripe" dxfId="496"/>
      <tableStyleElement type="secondRowStripe" dxfId="495"/>
    </tableStyle>
    <tableStyle name="Cuadro comparativo-style 207" pivot="0" count="3">
      <tableStyleElement type="headerRow" dxfId="494"/>
      <tableStyleElement type="firstRowStripe" dxfId="493"/>
      <tableStyleElement type="secondRowStripe" dxfId="492"/>
    </tableStyle>
    <tableStyle name="Cuadro comparativo-style 208" pivot="0" count="3">
      <tableStyleElement type="headerRow" dxfId="491"/>
      <tableStyleElement type="firstRowStripe" dxfId="490"/>
      <tableStyleElement type="secondRowStripe" dxfId="489"/>
    </tableStyle>
    <tableStyle name="Cuadro comparativo-style 209" pivot="0" count="3">
      <tableStyleElement type="headerRow" dxfId="488"/>
      <tableStyleElement type="firstRowStripe" dxfId="487"/>
      <tableStyleElement type="secondRowStripe" dxfId="486"/>
    </tableStyle>
    <tableStyle name="Cuadro comparativo-style 210" pivot="0" count="3">
      <tableStyleElement type="headerRow" dxfId="485"/>
      <tableStyleElement type="firstRowStripe" dxfId="484"/>
      <tableStyleElement type="secondRowStripe" dxfId="483"/>
    </tableStyle>
    <tableStyle name="Cuadro comparativo-style 211" pivot="0" count="3">
      <tableStyleElement type="headerRow" dxfId="482"/>
      <tableStyleElement type="firstRowStripe" dxfId="481"/>
      <tableStyleElement type="secondRowStripe" dxfId="480"/>
    </tableStyle>
    <tableStyle name="Cuadro comparativo-style 212" pivot="0" count="3">
      <tableStyleElement type="headerRow" dxfId="479"/>
      <tableStyleElement type="firstRowStripe" dxfId="478"/>
      <tableStyleElement type="secondRowStripe" dxfId="477"/>
    </tableStyle>
    <tableStyle name="Cuadro comparativo-style 213" pivot="0" count="3">
      <tableStyleElement type="headerRow" dxfId="476"/>
      <tableStyleElement type="firstRowStripe" dxfId="475"/>
      <tableStyleElement type="secondRowStripe" dxfId="474"/>
    </tableStyle>
    <tableStyle name="Cuadro comparativo-style 214" pivot="0" count="3">
      <tableStyleElement type="headerRow" dxfId="473"/>
      <tableStyleElement type="firstRowStripe" dxfId="472"/>
      <tableStyleElement type="secondRowStripe" dxfId="471"/>
    </tableStyle>
    <tableStyle name="Cuadro comparativo-style 215" pivot="0" count="3">
      <tableStyleElement type="headerRow" dxfId="470"/>
      <tableStyleElement type="firstRowStripe" dxfId="469"/>
      <tableStyleElement type="secondRowStripe" dxfId="468"/>
    </tableStyle>
    <tableStyle name="Cuadro comparativo-style 216" pivot="0" count="3">
      <tableStyleElement type="headerRow" dxfId="467"/>
      <tableStyleElement type="firstRowStripe" dxfId="466"/>
      <tableStyleElement type="secondRowStripe" dxfId="465"/>
    </tableStyle>
    <tableStyle name="Cuadro comparativo-style 217" pivot="0" count="3">
      <tableStyleElement type="headerRow" dxfId="464"/>
      <tableStyleElement type="firstRowStripe" dxfId="463"/>
      <tableStyleElement type="secondRowStripe" dxfId="462"/>
    </tableStyle>
    <tableStyle name="Cuadro comparativo-style 218" pivot="0" count="3">
      <tableStyleElement type="headerRow" dxfId="461"/>
      <tableStyleElement type="firstRowStripe" dxfId="460"/>
      <tableStyleElement type="secondRowStripe" dxfId="459"/>
    </tableStyle>
    <tableStyle name="Cuadro comparativo-style 219" pivot="0" count="3">
      <tableStyleElement type="headerRow" dxfId="458"/>
      <tableStyleElement type="firstRowStripe" dxfId="457"/>
      <tableStyleElement type="secondRowStripe" dxfId="456"/>
    </tableStyle>
    <tableStyle name="Cuadro comparativo-style 220" pivot="0" count="3">
      <tableStyleElement type="headerRow" dxfId="455"/>
      <tableStyleElement type="firstRowStripe" dxfId="454"/>
      <tableStyleElement type="secondRowStripe" dxfId="453"/>
    </tableStyle>
    <tableStyle name="Cuadro comparativo-style 221" pivot="0" count="3">
      <tableStyleElement type="headerRow" dxfId="452"/>
      <tableStyleElement type="firstRowStripe" dxfId="451"/>
      <tableStyleElement type="secondRowStripe" dxfId="450"/>
    </tableStyle>
    <tableStyle name="Cuadro comparativo-style 222" pivot="0" count="3">
      <tableStyleElement type="headerRow" dxfId="449"/>
      <tableStyleElement type="firstRowStripe" dxfId="448"/>
      <tableStyleElement type="secondRowStripe" dxfId="447"/>
    </tableStyle>
    <tableStyle name="Cuadro comparativo-style 223" pivot="0" count="3">
      <tableStyleElement type="headerRow" dxfId="446"/>
      <tableStyleElement type="firstRowStripe" dxfId="445"/>
      <tableStyleElement type="secondRowStripe" dxfId="444"/>
    </tableStyle>
    <tableStyle name="Cuadro comparativo-style 224" pivot="0" count="3">
      <tableStyleElement type="headerRow" dxfId="443"/>
      <tableStyleElement type="firstRowStripe" dxfId="442"/>
      <tableStyleElement type="secondRowStripe" dxfId="441"/>
    </tableStyle>
    <tableStyle name="Cuadro comparativo-style 225" pivot="0" count="3">
      <tableStyleElement type="headerRow" dxfId="440"/>
      <tableStyleElement type="firstRowStripe" dxfId="439"/>
      <tableStyleElement type="secondRowStripe" dxfId="438"/>
    </tableStyle>
    <tableStyle name="Cuadro comparativo-style 226" pivot="0" count="3">
      <tableStyleElement type="headerRow" dxfId="437"/>
      <tableStyleElement type="firstRowStripe" dxfId="436"/>
      <tableStyleElement type="secondRowStripe" dxfId="435"/>
    </tableStyle>
    <tableStyle name="Cuadro comparativo-style 227" pivot="0" count="3">
      <tableStyleElement type="headerRow" dxfId="434"/>
      <tableStyleElement type="firstRowStripe" dxfId="433"/>
      <tableStyleElement type="secondRowStripe" dxfId="432"/>
    </tableStyle>
    <tableStyle name="Cuadro comparativo-style 228" pivot="0" count="3">
      <tableStyleElement type="headerRow" dxfId="431"/>
      <tableStyleElement type="firstRowStripe" dxfId="430"/>
      <tableStyleElement type="secondRowStripe" dxfId="429"/>
    </tableStyle>
    <tableStyle name="Cuadro comparativo-style 229" pivot="0" count="3">
      <tableStyleElement type="headerRow" dxfId="428"/>
      <tableStyleElement type="firstRowStripe" dxfId="427"/>
      <tableStyleElement type="secondRowStripe" dxfId="426"/>
    </tableStyle>
    <tableStyle name="Cuadro comparativo-style 230" pivot="0" count="3">
      <tableStyleElement type="headerRow" dxfId="425"/>
      <tableStyleElement type="firstRowStripe" dxfId="424"/>
      <tableStyleElement type="secondRowStripe" dxfId="423"/>
    </tableStyle>
    <tableStyle name="Cuadro comparativo-style 231" pivot="0" count="3">
      <tableStyleElement type="headerRow" dxfId="422"/>
      <tableStyleElement type="firstRowStripe" dxfId="421"/>
      <tableStyleElement type="secondRowStripe" dxfId="420"/>
    </tableStyle>
    <tableStyle name="Cuadro comparativo-style 232" pivot="0" count="3">
      <tableStyleElement type="headerRow" dxfId="419"/>
      <tableStyleElement type="firstRowStripe" dxfId="418"/>
      <tableStyleElement type="secondRowStripe" dxfId="417"/>
    </tableStyle>
    <tableStyle name="Cuadro comparativo-style 233" pivot="0" count="3">
      <tableStyleElement type="headerRow" dxfId="416"/>
      <tableStyleElement type="firstRowStripe" dxfId="415"/>
      <tableStyleElement type="secondRowStripe" dxfId="414"/>
    </tableStyle>
    <tableStyle name="Cuadro comparativo-style 234" pivot="0" count="3">
      <tableStyleElement type="headerRow" dxfId="413"/>
      <tableStyleElement type="firstRowStripe" dxfId="412"/>
      <tableStyleElement type="secondRowStripe" dxfId="411"/>
    </tableStyle>
    <tableStyle name="Cuadro comparativo-style 235" pivot="0" count="3">
      <tableStyleElement type="headerRow" dxfId="410"/>
      <tableStyleElement type="firstRowStripe" dxfId="409"/>
      <tableStyleElement type="secondRowStripe" dxfId="408"/>
    </tableStyle>
    <tableStyle name="Cuadro comparativo-style 236" pivot="0" count="3">
      <tableStyleElement type="headerRow" dxfId="407"/>
      <tableStyleElement type="firstRowStripe" dxfId="406"/>
      <tableStyleElement type="secondRowStripe" dxfId="405"/>
    </tableStyle>
    <tableStyle name="Cuadro comparativo-style 237" pivot="0" count="3">
      <tableStyleElement type="headerRow" dxfId="404"/>
      <tableStyleElement type="firstRowStripe" dxfId="403"/>
      <tableStyleElement type="secondRowStripe" dxfId="402"/>
    </tableStyle>
    <tableStyle name="Cuadro comparativo-style 238" pivot="0" count="3">
      <tableStyleElement type="headerRow" dxfId="401"/>
      <tableStyleElement type="firstRowStripe" dxfId="400"/>
      <tableStyleElement type="secondRowStripe" dxfId="399"/>
    </tableStyle>
    <tableStyle name="Cuadro comparativo-style 239" pivot="0" count="3">
      <tableStyleElement type="headerRow" dxfId="398"/>
      <tableStyleElement type="firstRowStripe" dxfId="397"/>
      <tableStyleElement type="secondRowStripe" dxfId="396"/>
    </tableStyle>
    <tableStyle name="Cuadro comparativo-style 240" pivot="0" count="3">
      <tableStyleElement type="headerRow" dxfId="395"/>
      <tableStyleElement type="firstRowStripe" dxfId="394"/>
      <tableStyleElement type="secondRowStripe" dxfId="393"/>
    </tableStyle>
    <tableStyle name="Cuadro comparativo-style 241" pivot="0" count="3">
      <tableStyleElement type="headerRow" dxfId="392"/>
      <tableStyleElement type="firstRowStripe" dxfId="391"/>
      <tableStyleElement type="secondRowStripe" dxfId="390"/>
    </tableStyle>
    <tableStyle name="Cuadro comparativo-style 242" pivot="0" count="3">
      <tableStyleElement type="headerRow" dxfId="389"/>
      <tableStyleElement type="firstRowStripe" dxfId="388"/>
      <tableStyleElement type="secondRowStripe" dxfId="387"/>
    </tableStyle>
    <tableStyle name="Cuadro comparativo-style 243" pivot="0" count="3">
      <tableStyleElement type="headerRow" dxfId="386"/>
      <tableStyleElement type="firstRowStripe" dxfId="385"/>
      <tableStyleElement type="secondRowStripe" dxfId="384"/>
    </tableStyle>
    <tableStyle name="Cuadro comparativo-style 244" pivot="0" count="3">
      <tableStyleElement type="headerRow" dxfId="383"/>
      <tableStyleElement type="firstRowStripe" dxfId="382"/>
      <tableStyleElement type="secondRowStripe" dxfId="381"/>
    </tableStyle>
    <tableStyle name="Cuadro comparativo-style 245" pivot="0" count="3">
      <tableStyleElement type="headerRow" dxfId="380"/>
      <tableStyleElement type="firstRowStripe" dxfId="379"/>
      <tableStyleElement type="secondRowStripe" dxfId="378"/>
    </tableStyle>
    <tableStyle name="Cuadro comparativo-style 246" pivot="0" count="3">
      <tableStyleElement type="headerRow" dxfId="377"/>
      <tableStyleElement type="firstRowStripe" dxfId="376"/>
      <tableStyleElement type="secondRowStripe" dxfId="375"/>
    </tableStyle>
    <tableStyle name="Cuadro comparativo-style 247" pivot="0" count="3">
      <tableStyleElement type="headerRow" dxfId="374"/>
      <tableStyleElement type="firstRowStripe" dxfId="373"/>
      <tableStyleElement type="secondRowStripe" dxfId="372"/>
    </tableStyle>
    <tableStyle name="Cuadro comparativo-style 248" pivot="0" count="3">
      <tableStyleElement type="headerRow" dxfId="371"/>
      <tableStyleElement type="firstRowStripe" dxfId="370"/>
      <tableStyleElement type="secondRowStripe" dxfId="369"/>
    </tableStyle>
    <tableStyle name="Cuadro comparativo-style 249" pivot="0" count="3">
      <tableStyleElement type="headerRow" dxfId="368"/>
      <tableStyleElement type="firstRowStripe" dxfId="367"/>
      <tableStyleElement type="secondRowStripe" dxfId="366"/>
    </tableStyle>
    <tableStyle name="Cuadro comparativo-style 250" pivot="0" count="3">
      <tableStyleElement type="headerRow" dxfId="365"/>
      <tableStyleElement type="firstRowStripe" dxfId="364"/>
      <tableStyleElement type="secondRowStripe" dxfId="363"/>
    </tableStyle>
    <tableStyle name="Cuadro comparativo-style 251" pivot="0" count="3">
      <tableStyleElement type="headerRow" dxfId="362"/>
      <tableStyleElement type="firstRowStripe" dxfId="361"/>
      <tableStyleElement type="secondRowStripe" dxfId="360"/>
    </tableStyle>
    <tableStyle name="Cuadro comparativo-style 252" pivot="0" count="3">
      <tableStyleElement type="headerRow" dxfId="359"/>
      <tableStyleElement type="firstRowStripe" dxfId="358"/>
      <tableStyleElement type="secondRowStripe" dxfId="357"/>
    </tableStyle>
    <tableStyle name="Cuadro comparativo-style 253" pivot="0" count="3">
      <tableStyleElement type="headerRow" dxfId="356"/>
      <tableStyleElement type="firstRowStripe" dxfId="355"/>
      <tableStyleElement type="secondRowStripe" dxfId="354"/>
    </tableStyle>
    <tableStyle name="Cuadro comparativo-style 254" pivot="0" count="3">
      <tableStyleElement type="headerRow" dxfId="353"/>
      <tableStyleElement type="firstRowStripe" dxfId="352"/>
      <tableStyleElement type="secondRowStripe" dxfId="351"/>
    </tableStyle>
    <tableStyle name="Cuadro comparativo-style 255" pivot="0" count="3">
      <tableStyleElement type="headerRow" dxfId="350"/>
      <tableStyleElement type="firstRowStripe" dxfId="349"/>
      <tableStyleElement type="secondRowStripe" dxfId="348"/>
    </tableStyle>
    <tableStyle name="Cuadro comparativo-style 256" pivot="0" count="3">
      <tableStyleElement type="headerRow" dxfId="347"/>
      <tableStyleElement type="firstRowStripe" dxfId="346"/>
      <tableStyleElement type="secondRowStripe" dxfId="345"/>
    </tableStyle>
    <tableStyle name="Cuadro comparativo-style 257" pivot="0" count="3">
      <tableStyleElement type="headerRow" dxfId="344"/>
      <tableStyleElement type="firstRowStripe" dxfId="343"/>
      <tableStyleElement type="secondRowStripe" dxfId="342"/>
    </tableStyle>
    <tableStyle name="Cuadro comparativo-style 258" pivot="0" count="3">
      <tableStyleElement type="headerRow" dxfId="341"/>
      <tableStyleElement type="firstRowStripe" dxfId="340"/>
      <tableStyleElement type="secondRowStripe" dxfId="339"/>
    </tableStyle>
    <tableStyle name="Cuadro comparativo-style 259" pivot="0" count="3">
      <tableStyleElement type="headerRow" dxfId="338"/>
      <tableStyleElement type="firstRowStripe" dxfId="337"/>
      <tableStyleElement type="secondRowStripe" dxfId="336"/>
    </tableStyle>
    <tableStyle name="Cuadro comparativo-style 260" pivot="0" count="3">
      <tableStyleElement type="headerRow" dxfId="335"/>
      <tableStyleElement type="firstRowStripe" dxfId="334"/>
      <tableStyleElement type="secondRowStripe" dxfId="333"/>
    </tableStyle>
    <tableStyle name="Cuadro comparativo-style 261" pivot="0" count="3">
      <tableStyleElement type="headerRow" dxfId="332"/>
      <tableStyleElement type="firstRowStripe" dxfId="331"/>
      <tableStyleElement type="secondRowStripe" dxfId="330"/>
    </tableStyle>
    <tableStyle name="Cuadro comparativo-style 262" pivot="0" count="3">
      <tableStyleElement type="headerRow" dxfId="329"/>
      <tableStyleElement type="firstRowStripe" dxfId="328"/>
      <tableStyleElement type="secondRowStripe" dxfId="327"/>
    </tableStyle>
    <tableStyle name="Cuadro comparativo-style 263" pivot="0" count="3">
      <tableStyleElement type="headerRow" dxfId="326"/>
      <tableStyleElement type="firstRowStripe" dxfId="325"/>
      <tableStyleElement type="secondRowStripe" dxfId="324"/>
    </tableStyle>
    <tableStyle name="Cuadro comparativo-style 264" pivot="0" count="3">
      <tableStyleElement type="headerRow" dxfId="323"/>
      <tableStyleElement type="firstRowStripe" dxfId="322"/>
      <tableStyleElement type="secondRowStripe" dxfId="321"/>
    </tableStyle>
    <tableStyle name="Cuadro comparativo-style 265" pivot="0" count="3">
      <tableStyleElement type="headerRow" dxfId="320"/>
      <tableStyleElement type="firstRowStripe" dxfId="319"/>
      <tableStyleElement type="secondRowStripe" dxfId="318"/>
    </tableStyle>
    <tableStyle name="Cuadro comparativo-style 266" pivot="0" count="3">
      <tableStyleElement type="headerRow" dxfId="317"/>
      <tableStyleElement type="firstRowStripe" dxfId="316"/>
      <tableStyleElement type="secondRowStripe" dxfId="315"/>
    </tableStyle>
    <tableStyle name="Cuadro comparativo-style 267" pivot="0" count="3">
      <tableStyleElement type="headerRow" dxfId="314"/>
      <tableStyleElement type="firstRowStripe" dxfId="313"/>
      <tableStyleElement type="secondRowStripe" dxfId="312"/>
    </tableStyle>
    <tableStyle name="Cuadro comparativo-style 268" pivot="0" count="3">
      <tableStyleElement type="headerRow" dxfId="311"/>
      <tableStyleElement type="firstRowStripe" dxfId="310"/>
      <tableStyleElement type="secondRowStripe" dxfId="309"/>
    </tableStyle>
    <tableStyle name="Cuadro comparativo-style 269" pivot="0" count="3">
      <tableStyleElement type="headerRow" dxfId="308"/>
      <tableStyleElement type="firstRowStripe" dxfId="307"/>
      <tableStyleElement type="secondRowStripe" dxfId="306"/>
    </tableStyle>
    <tableStyle name="Cuadro comparativo-style 270" pivot="0" count="3">
      <tableStyleElement type="headerRow" dxfId="305"/>
      <tableStyleElement type="firstRowStripe" dxfId="304"/>
      <tableStyleElement type="secondRowStripe" dxfId="303"/>
    </tableStyle>
    <tableStyle name="Cuadro comparativo-style 271" pivot="0" count="3">
      <tableStyleElement type="headerRow" dxfId="302"/>
      <tableStyleElement type="firstRowStripe" dxfId="301"/>
      <tableStyleElement type="secondRowStripe" dxfId="300"/>
    </tableStyle>
    <tableStyle name="Cuadro comparativo-style 272" pivot="0" count="3">
      <tableStyleElement type="headerRow" dxfId="299"/>
      <tableStyleElement type="firstRowStripe" dxfId="298"/>
      <tableStyleElement type="secondRowStripe" dxfId="297"/>
    </tableStyle>
    <tableStyle name="Cuadro comparativo-style 273" pivot="0" count="3">
      <tableStyleElement type="headerRow" dxfId="296"/>
      <tableStyleElement type="firstRowStripe" dxfId="295"/>
      <tableStyleElement type="secondRowStripe" dxfId="294"/>
    </tableStyle>
    <tableStyle name="Cuadro comparativo-style 274" pivot="0" count="3">
      <tableStyleElement type="headerRow" dxfId="293"/>
      <tableStyleElement type="firstRowStripe" dxfId="292"/>
      <tableStyleElement type="secondRowStripe" dxfId="291"/>
    </tableStyle>
    <tableStyle name="Cuadro comparativo-style 275" pivot="0" count="3">
      <tableStyleElement type="headerRow" dxfId="290"/>
      <tableStyleElement type="firstRowStripe" dxfId="289"/>
      <tableStyleElement type="secondRowStripe" dxfId="288"/>
    </tableStyle>
    <tableStyle name="Cuadro comparativo-style 276" pivot="0" count="3">
      <tableStyleElement type="headerRow" dxfId="287"/>
      <tableStyleElement type="firstRowStripe" dxfId="286"/>
      <tableStyleElement type="secondRowStripe" dxfId="285"/>
    </tableStyle>
    <tableStyle name="Cuadro comparativo-style 277" pivot="0" count="3">
      <tableStyleElement type="headerRow" dxfId="284"/>
      <tableStyleElement type="firstRowStripe" dxfId="283"/>
      <tableStyleElement type="secondRowStripe" dxfId="282"/>
    </tableStyle>
    <tableStyle name="Cuadro comparativo-style 278" pivot="0" count="3">
      <tableStyleElement type="headerRow" dxfId="281"/>
      <tableStyleElement type="firstRowStripe" dxfId="280"/>
      <tableStyleElement type="secondRowStripe" dxfId="279"/>
    </tableStyle>
    <tableStyle name="Cuadro comparativo-style 279" pivot="0" count="3">
      <tableStyleElement type="headerRow" dxfId="278"/>
      <tableStyleElement type="firstRowStripe" dxfId="277"/>
      <tableStyleElement type="secondRowStripe" dxfId="276"/>
    </tableStyle>
    <tableStyle name="Cuadro comparativo-style 280" pivot="0" count="3">
      <tableStyleElement type="headerRow" dxfId="275"/>
      <tableStyleElement type="firstRowStripe" dxfId="274"/>
      <tableStyleElement type="secondRowStripe" dxfId="273"/>
    </tableStyle>
    <tableStyle name="Cuadro comparativo-style 281" pivot="0" count="3">
      <tableStyleElement type="headerRow" dxfId="272"/>
      <tableStyleElement type="firstRowStripe" dxfId="271"/>
      <tableStyleElement type="secondRowStripe" dxfId="270"/>
    </tableStyle>
    <tableStyle name="Cuadro comparativo-style 282" pivot="0" count="3">
      <tableStyleElement type="headerRow" dxfId="269"/>
      <tableStyleElement type="firstRowStripe" dxfId="268"/>
      <tableStyleElement type="secondRowStripe" dxfId="267"/>
    </tableStyle>
    <tableStyle name="Cuadro comparativo-style 283" pivot="0" count="3">
      <tableStyleElement type="headerRow" dxfId="266"/>
      <tableStyleElement type="firstRowStripe" dxfId="265"/>
      <tableStyleElement type="secondRowStripe" dxfId="264"/>
    </tableStyle>
    <tableStyle name="Cuadro comparativo-style 284" pivot="0" count="3">
      <tableStyleElement type="headerRow" dxfId="263"/>
      <tableStyleElement type="firstRowStripe" dxfId="262"/>
      <tableStyleElement type="secondRowStripe" dxfId="261"/>
    </tableStyle>
    <tableStyle name="Cuadro comparativo-style 285" pivot="0" count="3">
      <tableStyleElement type="headerRow" dxfId="260"/>
      <tableStyleElement type="firstRowStripe" dxfId="259"/>
      <tableStyleElement type="secondRowStripe" dxfId="258"/>
    </tableStyle>
    <tableStyle name="Cuadro comparativo-style 286" pivot="0" count="3">
      <tableStyleElement type="headerRow" dxfId="257"/>
      <tableStyleElement type="firstRowStripe" dxfId="256"/>
      <tableStyleElement type="secondRowStripe" dxfId="255"/>
    </tableStyle>
    <tableStyle name="Cuadro comparativo-style 287" pivot="0" count="3">
      <tableStyleElement type="headerRow" dxfId="254"/>
      <tableStyleElement type="firstRowStripe" dxfId="253"/>
      <tableStyleElement type="secondRowStripe" dxfId="252"/>
    </tableStyle>
    <tableStyle name="Cuadro comparativo-style 288" pivot="0" count="3">
      <tableStyleElement type="headerRow" dxfId="251"/>
      <tableStyleElement type="firstRowStripe" dxfId="250"/>
      <tableStyleElement type="secondRowStripe" dxfId="249"/>
    </tableStyle>
    <tableStyle name="Cuadro comparativo-style 289" pivot="0" count="3">
      <tableStyleElement type="headerRow" dxfId="248"/>
      <tableStyleElement type="firstRowStripe" dxfId="247"/>
      <tableStyleElement type="secondRowStripe" dxfId="246"/>
    </tableStyle>
    <tableStyle name="Cuadro comparativo-style 290" pivot="0" count="3">
      <tableStyleElement type="headerRow" dxfId="245"/>
      <tableStyleElement type="firstRowStripe" dxfId="244"/>
      <tableStyleElement type="secondRowStripe" dxfId="243"/>
    </tableStyle>
    <tableStyle name="Cuadro comparativo-style 291" pivot="0" count="3">
      <tableStyleElement type="headerRow" dxfId="242"/>
      <tableStyleElement type="firstRowStripe" dxfId="241"/>
      <tableStyleElement type="secondRowStripe" dxfId="240"/>
    </tableStyle>
    <tableStyle name="Cuadro comparativo-style 292" pivot="0" count="3">
      <tableStyleElement type="headerRow" dxfId="239"/>
      <tableStyleElement type="firstRowStripe" dxfId="238"/>
      <tableStyleElement type="secondRowStripe" dxfId="237"/>
    </tableStyle>
    <tableStyle name="Cuadro comparativo-style 293" pivot="0" count="3">
      <tableStyleElement type="headerRow" dxfId="236"/>
      <tableStyleElement type="firstRowStripe" dxfId="235"/>
      <tableStyleElement type="secondRowStripe" dxfId="234"/>
    </tableStyle>
    <tableStyle name="Cuadro comparativo-style 294" pivot="0" count="3">
      <tableStyleElement type="headerRow" dxfId="233"/>
      <tableStyleElement type="firstRowStripe" dxfId="232"/>
      <tableStyleElement type="secondRowStripe" dxfId="231"/>
    </tableStyle>
    <tableStyle name="Cuadro comparativo-style 295" pivot="0" count="3">
      <tableStyleElement type="headerRow" dxfId="230"/>
      <tableStyleElement type="firstRowStripe" dxfId="229"/>
      <tableStyleElement type="secondRowStripe" dxfId="228"/>
    </tableStyle>
    <tableStyle name="Cuadro comparativo-style 296" pivot="0" count="3">
      <tableStyleElement type="headerRow" dxfId="227"/>
      <tableStyleElement type="firstRowStripe" dxfId="226"/>
      <tableStyleElement type="secondRowStripe" dxfId="225"/>
    </tableStyle>
    <tableStyle name="Cuadro comparativo-style 297" pivot="0" count="3">
      <tableStyleElement type="headerRow" dxfId="224"/>
      <tableStyleElement type="firstRowStripe" dxfId="223"/>
      <tableStyleElement type="secondRowStripe" dxfId="222"/>
    </tableStyle>
    <tableStyle name="Cuadro comparativo-style 298" pivot="0" count="3">
      <tableStyleElement type="headerRow" dxfId="221"/>
      <tableStyleElement type="firstRowStripe" dxfId="220"/>
      <tableStyleElement type="secondRowStripe" dxfId="219"/>
    </tableStyle>
    <tableStyle name="Cuadro comparativo-style 299" pivot="0" count="3">
      <tableStyleElement type="headerRow" dxfId="218"/>
      <tableStyleElement type="firstRowStripe" dxfId="217"/>
      <tableStyleElement type="secondRowStripe" dxfId="216"/>
    </tableStyle>
    <tableStyle name="Cuadro comparativo-style 300" pivot="0" count="3">
      <tableStyleElement type="headerRow" dxfId="215"/>
      <tableStyleElement type="firstRowStripe" dxfId="214"/>
      <tableStyleElement type="secondRowStripe" dxfId="213"/>
    </tableStyle>
    <tableStyle name="Cuadro comparativo-style 301" pivot="0" count="3">
      <tableStyleElement type="headerRow" dxfId="212"/>
      <tableStyleElement type="firstRowStripe" dxfId="211"/>
      <tableStyleElement type="secondRowStripe" dxfId="210"/>
    </tableStyle>
    <tableStyle name="Cuadro comparativo-style 302" pivot="0" count="3">
      <tableStyleElement type="headerRow" dxfId="209"/>
      <tableStyleElement type="firstRowStripe" dxfId="208"/>
      <tableStyleElement type="secondRowStripe" dxfId="207"/>
    </tableStyle>
    <tableStyle name="Cuadro comparativo-style 303" pivot="0" count="3">
      <tableStyleElement type="headerRow" dxfId="206"/>
      <tableStyleElement type="firstRowStripe" dxfId="205"/>
      <tableStyleElement type="secondRowStripe" dxfId="204"/>
    </tableStyle>
    <tableStyle name="Cuadro comparativo-style 304" pivot="0" count="3">
      <tableStyleElement type="headerRow" dxfId="203"/>
      <tableStyleElement type="firstRowStripe" dxfId="202"/>
      <tableStyleElement type="secondRowStripe" dxfId="201"/>
    </tableStyle>
    <tableStyle name="Cuadro comparativo-style 305" pivot="0" count="3">
      <tableStyleElement type="headerRow" dxfId="200"/>
      <tableStyleElement type="firstRowStripe" dxfId="199"/>
      <tableStyleElement type="secondRowStripe" dxfId="198"/>
    </tableStyle>
    <tableStyle name="Cuadro comparativo-style 306" pivot="0" count="3">
      <tableStyleElement type="headerRow" dxfId="197"/>
      <tableStyleElement type="firstRowStripe" dxfId="196"/>
      <tableStyleElement type="secondRowStripe" dxfId="195"/>
    </tableStyle>
    <tableStyle name="Cuadro comparativo-style 307" pivot="0" count="3">
      <tableStyleElement type="headerRow" dxfId="194"/>
      <tableStyleElement type="firstRowStripe" dxfId="193"/>
      <tableStyleElement type="secondRowStripe" dxfId="192"/>
    </tableStyle>
    <tableStyle name="Cuadro comparativo-style 308" pivot="0" count="3">
      <tableStyleElement type="headerRow" dxfId="191"/>
      <tableStyleElement type="firstRowStripe" dxfId="190"/>
      <tableStyleElement type="secondRowStripe" dxfId="189"/>
    </tableStyle>
    <tableStyle name="Cuadro comparativo-style 309" pivot="0" count="3">
      <tableStyleElement type="headerRow" dxfId="188"/>
      <tableStyleElement type="firstRowStripe" dxfId="187"/>
      <tableStyleElement type="secondRowStripe" dxfId="186"/>
    </tableStyle>
    <tableStyle name="Cuadro comparativo-style 310" pivot="0" count="3">
      <tableStyleElement type="headerRow" dxfId="185"/>
      <tableStyleElement type="firstRowStripe" dxfId="184"/>
      <tableStyleElement type="secondRowStripe" dxfId="183"/>
    </tableStyle>
    <tableStyle name="Cuadro comparativo-style 311" pivot="0" count="3">
      <tableStyleElement type="headerRow" dxfId="182"/>
      <tableStyleElement type="firstRowStripe" dxfId="181"/>
      <tableStyleElement type="secondRowStripe" dxfId="180"/>
    </tableStyle>
    <tableStyle name="Cuadro comparativo-style 312" pivot="0" count="3">
      <tableStyleElement type="headerRow" dxfId="179"/>
      <tableStyleElement type="firstRowStripe" dxfId="178"/>
      <tableStyleElement type="secondRowStripe" dxfId="177"/>
    </tableStyle>
    <tableStyle name="Cuadro comparativo-style 313" pivot="0" count="3">
      <tableStyleElement type="headerRow" dxfId="176"/>
      <tableStyleElement type="firstRowStripe" dxfId="175"/>
      <tableStyleElement type="secondRowStripe" dxfId="174"/>
    </tableStyle>
    <tableStyle name="Cuadro comparativo-style 314" pivot="0" count="3">
      <tableStyleElement type="headerRow" dxfId="173"/>
      <tableStyleElement type="firstRowStripe" dxfId="172"/>
      <tableStyleElement type="secondRowStripe" dxfId="171"/>
    </tableStyle>
    <tableStyle name="Cuadro comparativo-style 315" pivot="0" count="3">
      <tableStyleElement type="headerRow" dxfId="170"/>
      <tableStyleElement type="firstRowStripe" dxfId="169"/>
      <tableStyleElement type="secondRowStripe" dxfId="168"/>
    </tableStyle>
    <tableStyle name="Cuadro comparativo-style 316" pivot="0" count="3">
      <tableStyleElement type="headerRow" dxfId="167"/>
      <tableStyleElement type="firstRowStripe" dxfId="166"/>
      <tableStyleElement type="secondRowStripe" dxfId="165"/>
    </tableStyle>
    <tableStyle name="Cuadro comparativo-style 317" pivot="0" count="3">
      <tableStyleElement type="headerRow" dxfId="164"/>
      <tableStyleElement type="firstRowStripe" dxfId="163"/>
      <tableStyleElement type="secondRowStripe" dxfId="162"/>
    </tableStyle>
    <tableStyle name="Cuadro comparativo-style 318" pivot="0" count="3">
      <tableStyleElement type="headerRow" dxfId="161"/>
      <tableStyleElement type="firstRowStripe" dxfId="160"/>
      <tableStyleElement type="secondRowStripe" dxfId="159"/>
    </tableStyle>
    <tableStyle name="Cuadro comparativo-style 319" pivot="0" count="3">
      <tableStyleElement type="headerRow" dxfId="158"/>
      <tableStyleElement type="firstRowStripe" dxfId="157"/>
      <tableStyleElement type="secondRowStripe" dxfId="156"/>
    </tableStyle>
    <tableStyle name="Cuadro comparativo-style 320" pivot="0" count="3">
      <tableStyleElement type="headerRow" dxfId="155"/>
      <tableStyleElement type="firstRowStripe" dxfId="154"/>
      <tableStyleElement type="secondRowStripe" dxfId="153"/>
    </tableStyle>
    <tableStyle name="Cuadro comparativo-style 321" pivot="0" count="3">
      <tableStyleElement type="headerRow" dxfId="152"/>
      <tableStyleElement type="firstRowStripe" dxfId="151"/>
      <tableStyleElement type="secondRowStripe" dxfId="150"/>
    </tableStyle>
    <tableStyle name="Cuadro comparativo-style 322" pivot="0" count="3">
      <tableStyleElement type="headerRow" dxfId="149"/>
      <tableStyleElement type="firstRowStripe" dxfId="148"/>
      <tableStyleElement type="secondRowStripe" dxfId="147"/>
    </tableStyle>
    <tableStyle name="Cuadro comparativo-style 323" pivot="0" count="3">
      <tableStyleElement type="headerRow" dxfId="146"/>
      <tableStyleElement type="firstRowStripe" dxfId="145"/>
      <tableStyleElement type="secondRowStripe" dxfId="144"/>
    </tableStyle>
    <tableStyle name="Cuadro comparativo-style 324" pivot="0" count="3">
      <tableStyleElement type="headerRow" dxfId="143"/>
      <tableStyleElement type="firstRowStripe" dxfId="142"/>
      <tableStyleElement type="secondRowStripe" dxfId="141"/>
    </tableStyle>
    <tableStyle name="Cuadro comparativo-style 325" pivot="0" count="3">
      <tableStyleElement type="headerRow" dxfId="140"/>
      <tableStyleElement type="firstRowStripe" dxfId="139"/>
      <tableStyleElement type="secondRowStripe" dxfId="138"/>
    </tableStyle>
    <tableStyle name="Cuadro comparativo-style 326" pivot="0" count="3">
      <tableStyleElement type="headerRow" dxfId="137"/>
      <tableStyleElement type="firstRowStripe" dxfId="136"/>
      <tableStyleElement type="secondRowStripe" dxfId="135"/>
    </tableStyle>
    <tableStyle name="Cuadro comparativo-style 327" pivot="0" count="3">
      <tableStyleElement type="headerRow" dxfId="134"/>
      <tableStyleElement type="firstRowStripe" dxfId="133"/>
      <tableStyleElement type="secondRowStripe" dxfId="132"/>
    </tableStyle>
    <tableStyle name="Cuadro comparativo-style 328" pivot="0" count="3">
      <tableStyleElement type="headerRow" dxfId="131"/>
      <tableStyleElement type="firstRowStripe" dxfId="130"/>
      <tableStyleElement type="secondRowStripe" dxfId="129"/>
    </tableStyle>
    <tableStyle name="Cuadro comparativo-style 329" pivot="0" count="3">
      <tableStyleElement type="headerRow" dxfId="128"/>
      <tableStyleElement type="firstRowStripe" dxfId="127"/>
      <tableStyleElement type="secondRowStripe" dxfId="126"/>
    </tableStyle>
    <tableStyle name="Cuadro comparativo-style 330" pivot="0" count="3">
      <tableStyleElement type="headerRow" dxfId="125"/>
      <tableStyleElement type="firstRowStripe" dxfId="124"/>
      <tableStyleElement type="secondRowStripe" dxfId="123"/>
    </tableStyle>
    <tableStyle name="Cuadro comparativo-style 331" pivot="0" count="3">
      <tableStyleElement type="headerRow" dxfId="122"/>
      <tableStyleElement type="firstRowStripe" dxfId="121"/>
      <tableStyleElement type="secondRowStripe" dxfId="120"/>
    </tableStyle>
    <tableStyle name="Cuadro comparativo-style 332" pivot="0" count="3">
      <tableStyleElement type="headerRow" dxfId="119"/>
      <tableStyleElement type="firstRowStripe" dxfId="118"/>
      <tableStyleElement type="secondRowStripe" dxfId="117"/>
    </tableStyle>
    <tableStyle name="Cuadro comparativo-style 333" pivot="0" count="3">
      <tableStyleElement type="headerRow" dxfId="116"/>
      <tableStyleElement type="firstRowStripe" dxfId="115"/>
      <tableStyleElement type="secondRowStripe" dxfId="114"/>
    </tableStyle>
    <tableStyle name="Cuadro comparativo-style 334" pivot="0" count="3">
      <tableStyleElement type="headerRow" dxfId="113"/>
      <tableStyleElement type="firstRowStripe" dxfId="112"/>
      <tableStyleElement type="secondRowStripe" dxfId="111"/>
    </tableStyle>
    <tableStyle name="Cuadro comparativo-style 335" pivot="0" count="3">
      <tableStyleElement type="headerRow" dxfId="110"/>
      <tableStyleElement type="firstRowStripe" dxfId="109"/>
      <tableStyleElement type="secondRowStripe" dxfId="108"/>
    </tableStyle>
    <tableStyle name="Cuadro comparativo-style 336" pivot="0" count="3">
      <tableStyleElement type="headerRow" dxfId="107"/>
      <tableStyleElement type="firstRowStripe" dxfId="106"/>
      <tableStyleElement type="secondRowStripe" dxfId="105"/>
    </tableStyle>
    <tableStyle name="Cuadro comparativo-style 337" pivot="0" count="3">
      <tableStyleElement type="headerRow" dxfId="104"/>
      <tableStyleElement type="firstRowStripe" dxfId="103"/>
      <tableStyleElement type="secondRowStripe" dxfId="102"/>
    </tableStyle>
    <tableStyle name="Cuadro comparativo-style 338" pivot="0" count="3">
      <tableStyleElement type="headerRow" dxfId="101"/>
      <tableStyleElement type="firstRowStripe" dxfId="100"/>
      <tableStyleElement type="secondRowStripe" dxfId="99"/>
    </tableStyle>
    <tableStyle name="Cuadro comparativo-style 339" pivot="0" count="3">
      <tableStyleElement type="headerRow" dxfId="98"/>
      <tableStyleElement type="firstRowStripe" dxfId="97"/>
      <tableStyleElement type="secondRowStripe" dxfId="96"/>
    </tableStyle>
    <tableStyle name="Cuadro comparativo-style 340" pivot="0" count="3">
      <tableStyleElement type="headerRow" dxfId="95"/>
      <tableStyleElement type="firstRowStripe" dxfId="94"/>
      <tableStyleElement type="secondRowStripe" dxfId="93"/>
    </tableStyle>
    <tableStyle name="Cuadro comparativo-style 341" pivot="0" count="3">
      <tableStyleElement type="headerRow" dxfId="92"/>
      <tableStyleElement type="firstRowStripe" dxfId="91"/>
      <tableStyleElement type="secondRowStripe" dxfId="90"/>
    </tableStyle>
    <tableStyle name="Cuadro comparativo-style 342" pivot="0" count="3">
      <tableStyleElement type="headerRow" dxfId="89"/>
      <tableStyleElement type="firstRowStripe" dxfId="88"/>
      <tableStyleElement type="secondRowStripe" dxfId="87"/>
    </tableStyle>
    <tableStyle name="Cuadro comparativo-style 343" pivot="0" count="3">
      <tableStyleElement type="headerRow" dxfId="86"/>
      <tableStyleElement type="firstRowStripe" dxfId="85"/>
      <tableStyleElement type="secondRowStripe" dxfId="84"/>
    </tableStyle>
    <tableStyle name="Cuadro comparativo-style 344" pivot="0" count="3">
      <tableStyleElement type="headerRow" dxfId="83"/>
      <tableStyleElement type="firstRowStripe" dxfId="82"/>
      <tableStyleElement type="secondRowStripe" dxfId="81"/>
    </tableStyle>
    <tableStyle name="Cuadro comparativo-style 345" pivot="0" count="3">
      <tableStyleElement type="headerRow" dxfId="80"/>
      <tableStyleElement type="firstRowStripe" dxfId="79"/>
      <tableStyleElement type="secondRowStripe" dxfId="78"/>
    </tableStyle>
    <tableStyle name="Cuadro comparativo-style 346" pivot="0" count="3">
      <tableStyleElement type="headerRow" dxfId="77"/>
      <tableStyleElement type="firstRowStripe" dxfId="76"/>
      <tableStyleElement type="secondRowStripe" dxfId="75"/>
    </tableStyle>
    <tableStyle name="Cuadro comparativo-style 347" pivot="0" count="3">
      <tableStyleElement type="headerRow" dxfId="74"/>
      <tableStyleElement type="firstRowStripe" dxfId="73"/>
      <tableStyleElement type="secondRowStripe" dxfId="72"/>
    </tableStyle>
    <tableStyle name="Cuadro comparativo-style 348" pivot="0" count="3">
      <tableStyleElement type="headerRow" dxfId="71"/>
      <tableStyleElement type="firstRowStripe" dxfId="70"/>
      <tableStyleElement type="secondRowStripe" dxfId="69"/>
    </tableStyle>
    <tableStyle name="Cuadro comparativo-style 349" pivot="0" count="3">
      <tableStyleElement type="headerRow" dxfId="68"/>
      <tableStyleElement type="firstRowStripe" dxfId="67"/>
      <tableStyleElement type="secondRowStripe" dxfId="66"/>
    </tableStyle>
    <tableStyle name="Cuadro comparativo-style 350" pivot="0" count="3">
      <tableStyleElement type="headerRow" dxfId="65"/>
      <tableStyleElement type="firstRowStripe" dxfId="64"/>
      <tableStyleElement type="secondRowStripe" dxfId="63"/>
    </tableStyle>
    <tableStyle name="Cuadro comparativo-style 351" pivot="0" count="3">
      <tableStyleElement type="headerRow" dxfId="62"/>
      <tableStyleElement type="firstRowStripe" dxfId="61"/>
      <tableStyleElement type="secondRowStripe" dxfId="60"/>
    </tableStyle>
    <tableStyle name="Cuadro comparativo-style 352" pivot="0" count="3">
      <tableStyleElement type="headerRow" dxfId="59"/>
      <tableStyleElement type="firstRowStripe" dxfId="58"/>
      <tableStyleElement type="secondRowStripe" dxfId="57"/>
    </tableStyle>
    <tableStyle name="Cuadro comparativo-style 353" pivot="0" count="3">
      <tableStyleElement type="headerRow" dxfId="56"/>
      <tableStyleElement type="firstRowStripe" dxfId="55"/>
      <tableStyleElement type="secondRowStripe" dxfId="54"/>
    </tableStyle>
    <tableStyle name="Cuadro comparativo-style 354" pivot="0" count="3">
      <tableStyleElement type="headerRow" dxfId="53"/>
      <tableStyleElement type="firstRowStripe" dxfId="52"/>
      <tableStyleElement type="secondRowStripe" dxfId="51"/>
    </tableStyle>
    <tableStyle name="Cuadro comparativo-style 355" pivot="0" count="3">
      <tableStyleElement type="headerRow" dxfId="50"/>
      <tableStyleElement type="firstRowStripe" dxfId="49"/>
      <tableStyleElement type="secondRowStripe" dxfId="48"/>
    </tableStyle>
    <tableStyle name="Cuadro comparativo-style 356" pivot="0" count="3">
      <tableStyleElement type="headerRow" dxfId="47"/>
      <tableStyleElement type="firstRowStripe" dxfId="46"/>
      <tableStyleElement type="secondRowStripe" dxfId="45"/>
    </tableStyle>
    <tableStyle name="Cuadro comparativo-style 357" pivot="0" count="3">
      <tableStyleElement type="headerRow" dxfId="44"/>
      <tableStyleElement type="firstRowStripe" dxfId="43"/>
      <tableStyleElement type="secondRowStripe" dxfId="42"/>
    </tableStyle>
    <tableStyle name="Cuadro comparativo-style 358" pivot="0" count="3">
      <tableStyleElement type="headerRow" dxfId="41"/>
      <tableStyleElement type="firstRowStripe" dxfId="40"/>
      <tableStyleElement type="secondRowStripe" dxfId="39"/>
    </tableStyle>
    <tableStyle name="Cuadro comparativo-style 359" pivot="0" count="3">
      <tableStyleElement type="headerRow" dxfId="38"/>
      <tableStyleElement type="firstRowStripe" dxfId="37"/>
      <tableStyleElement type="secondRowStripe" dxfId="36"/>
    </tableStyle>
    <tableStyle name="Cuadro comparativo-style 360" pivot="0" count="3">
      <tableStyleElement type="headerRow" dxfId="35"/>
      <tableStyleElement type="firstRowStripe" dxfId="34"/>
      <tableStyleElement type="secondRowStripe" dxfId="33"/>
    </tableStyle>
    <tableStyle name="Cuadro comparativo-style 361" pivot="0" count="3">
      <tableStyleElement type="headerRow" dxfId="32"/>
      <tableStyleElement type="firstRowStripe" dxfId="31"/>
      <tableStyleElement type="secondRowStripe" dxfId="30"/>
    </tableStyle>
    <tableStyle name="Cuadro comparativo-style 362" pivot="0" count="3">
      <tableStyleElement type="headerRow" dxfId="29"/>
      <tableStyleElement type="firstRowStripe" dxfId="28"/>
      <tableStyleElement type="secondRowStripe" dxfId="27"/>
    </tableStyle>
    <tableStyle name="Cuadro comparativo-style 363" pivot="0" count="3">
      <tableStyleElement type="headerRow" dxfId="26"/>
      <tableStyleElement type="firstRowStripe" dxfId="25"/>
      <tableStyleElement type="secondRowStripe" dxfId="24"/>
    </tableStyle>
    <tableStyle name="Cuadro comparativo-style 364" pivot="0" count="3">
      <tableStyleElement type="headerRow" dxfId="23"/>
      <tableStyleElement type="firstRowStripe" dxfId="22"/>
      <tableStyleElement type="secondRowStripe" dxfId="21"/>
    </tableStyle>
    <tableStyle name="Cuadro comparativo-style 365" pivot="0" count="3">
      <tableStyleElement type="headerRow" dxfId="20"/>
      <tableStyleElement type="firstRowStripe" dxfId="19"/>
      <tableStyleElement type="secondRowStripe" dxfId="18"/>
    </tableStyle>
    <tableStyle name="Cuadro comparativo-style 366" pivot="0" count="3">
      <tableStyleElement type="headerRow" dxfId="17"/>
      <tableStyleElement type="firstRowStripe" dxfId="16"/>
      <tableStyleElement type="secondRowStripe" dxfId="15"/>
    </tableStyle>
    <tableStyle name="Cuadro comparativo-style 367" pivot="0" count="3">
      <tableStyleElement type="headerRow" dxfId="14"/>
      <tableStyleElement type="firstRowStripe" dxfId="13"/>
      <tableStyleElement type="secondRowStripe" dxfId="12"/>
    </tableStyle>
    <tableStyle name="Cuadro comparativo-style 368" pivot="0" count="3">
      <tableStyleElement type="headerRow" dxfId="11"/>
      <tableStyleElement type="firstRowStripe" dxfId="10"/>
      <tableStyleElement type="secondRowStripe" dxfId="9"/>
    </tableStyle>
    <tableStyle name="Cuadro comparativo-style 369" pivot="0" count="3">
      <tableStyleElement type="headerRow" dxfId="8"/>
      <tableStyleElement type="firstRowStripe" dxfId="7"/>
      <tableStyleElement type="secondRowStripe" dxfId="6"/>
    </tableStyle>
    <tableStyle name="Cuadro comparativo-style 370" pivot="0" count="3">
      <tableStyleElement type="headerRow" dxfId="5"/>
      <tableStyleElement type="firstRowStripe" dxfId="4"/>
      <tableStyleElement type="secondRowStripe" dxfId="3"/>
    </tableStyle>
    <tableStyle name="Cuadro comparativo-style 371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9:H2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" showFirstColumn="1" showLastColumn="1" showRowStripes="1" showColumnStripes="0"/>
</table>
</file>

<file path=xl/tables/table10.xml><?xml version="1.0" encoding="utf-8"?>
<table xmlns="http://schemas.openxmlformats.org/spreadsheetml/2006/main" id="10" name="Table_10" displayName="Table_10" ref="A158:H17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0" showFirstColumn="1" showLastColumn="1" showRowStripes="1" showColumnStripes="0"/>
</table>
</file>

<file path=xl/tables/table100.xml><?xml version="1.0" encoding="utf-8"?>
<table xmlns="http://schemas.openxmlformats.org/spreadsheetml/2006/main" id="100" name="Table_100" displayName="Table_100" ref="A2050:H205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00" showFirstColumn="1" showLastColumn="1" showRowStripes="1" showColumnStripes="0"/>
</table>
</file>

<file path=xl/tables/table101.xml><?xml version="1.0" encoding="utf-8"?>
<table xmlns="http://schemas.openxmlformats.org/spreadsheetml/2006/main" id="101" name="Table_101" displayName="Table_101" ref="A2056:H206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01" showFirstColumn="1" showLastColumn="1" showRowStripes="1" showColumnStripes="0"/>
</table>
</file>

<file path=xl/tables/table102.xml><?xml version="1.0" encoding="utf-8"?>
<table xmlns="http://schemas.openxmlformats.org/spreadsheetml/2006/main" id="102" name="Table_102" displayName="Table_102" ref="A2068:H207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02" showFirstColumn="1" showLastColumn="1" showRowStripes="1" showColumnStripes="0"/>
</table>
</file>

<file path=xl/tables/table103.xml><?xml version="1.0" encoding="utf-8"?>
<table xmlns="http://schemas.openxmlformats.org/spreadsheetml/2006/main" id="103" name="Table_103" displayName="Table_103" ref="A2075:H208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03" showFirstColumn="1" showLastColumn="1" showRowStripes="1" showColumnStripes="0"/>
</table>
</file>

<file path=xl/tables/table104.xml><?xml version="1.0" encoding="utf-8"?>
<table xmlns="http://schemas.openxmlformats.org/spreadsheetml/2006/main" id="104" name="Table_104" displayName="Table_104" ref="A2086:H208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04" showFirstColumn="1" showLastColumn="1" showRowStripes="1" showColumnStripes="0"/>
</table>
</file>

<file path=xl/tables/table105.xml><?xml version="1.0" encoding="utf-8"?>
<table xmlns="http://schemas.openxmlformats.org/spreadsheetml/2006/main" id="105" name="Table_105" displayName="Table_105" ref="A2093:H209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05" showFirstColumn="1" showLastColumn="1" showRowStripes="1" showColumnStripes="0"/>
</table>
</file>

<file path=xl/tables/table106.xml><?xml version="1.0" encoding="utf-8"?>
<table xmlns="http://schemas.openxmlformats.org/spreadsheetml/2006/main" id="106" name="Table_106" displayName="Table_106" ref="A2103:H212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06" showFirstColumn="1" showLastColumn="1" showRowStripes="1" showColumnStripes="0"/>
</table>
</file>

<file path=xl/tables/table107.xml><?xml version="1.0" encoding="utf-8"?>
<table xmlns="http://schemas.openxmlformats.org/spreadsheetml/2006/main" id="107" name="Table_107" displayName="Table_107" ref="A2125:H213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07" showFirstColumn="1" showLastColumn="1" showRowStripes="1" showColumnStripes="0"/>
</table>
</file>

<file path=xl/tables/table108.xml><?xml version="1.0" encoding="utf-8"?>
<table xmlns="http://schemas.openxmlformats.org/spreadsheetml/2006/main" id="108" name="Table_108" displayName="Table_108" ref="A2141:H215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08" showFirstColumn="1" showLastColumn="1" showRowStripes="1" showColumnStripes="0"/>
</table>
</file>

<file path=xl/tables/table109.xml><?xml version="1.0" encoding="utf-8"?>
<table xmlns="http://schemas.openxmlformats.org/spreadsheetml/2006/main" id="109" name="Table_109" displayName="Table_109" ref="A2154:H216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09" showFirstColumn="1" showLastColumn="1" showRowStripes="1" showColumnStripes="0"/>
</table>
</file>

<file path=xl/tables/table11.xml><?xml version="1.0" encoding="utf-8"?>
<table xmlns="http://schemas.openxmlformats.org/spreadsheetml/2006/main" id="11" name="Table_11" displayName="Table_11" ref="A177:H19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1" showFirstColumn="1" showLastColumn="1" showRowStripes="1" showColumnStripes="0"/>
</table>
</file>

<file path=xl/tables/table110.xml><?xml version="1.0" encoding="utf-8"?>
<table xmlns="http://schemas.openxmlformats.org/spreadsheetml/2006/main" id="110" name="Table_110" displayName="Table_110" ref="A2167:H220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10" showFirstColumn="1" showLastColumn="1" showRowStripes="1" showColumnStripes="0"/>
</table>
</file>

<file path=xl/tables/table111.xml><?xml version="1.0" encoding="utf-8"?>
<table xmlns="http://schemas.openxmlformats.org/spreadsheetml/2006/main" id="111" name="Table_111" displayName="Table_111" ref="A2206:H222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11" showFirstColumn="1" showLastColumn="1" showRowStripes="1" showColumnStripes="0"/>
</table>
</file>

<file path=xl/tables/table112.xml><?xml version="1.0" encoding="utf-8"?>
<table xmlns="http://schemas.openxmlformats.org/spreadsheetml/2006/main" id="112" name="Table_112" displayName="Table_112" ref="A2230:H223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12" showFirstColumn="1" showLastColumn="1" showRowStripes="1" showColumnStripes="0"/>
</table>
</file>

<file path=xl/tables/table113.xml><?xml version="1.0" encoding="utf-8"?>
<table xmlns="http://schemas.openxmlformats.org/spreadsheetml/2006/main" id="113" name="Table_113" displayName="Table_113" ref="A2240:H226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13" showFirstColumn="1" showLastColumn="1" showRowStripes="1" showColumnStripes="0"/>
</table>
</file>

<file path=xl/tables/table114.xml><?xml version="1.0" encoding="utf-8"?>
<table xmlns="http://schemas.openxmlformats.org/spreadsheetml/2006/main" id="114" name="Table_114" displayName="Table_114" ref="A2264:H228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14" showFirstColumn="1" showLastColumn="1" showRowStripes="1" showColumnStripes="0"/>
</table>
</file>

<file path=xl/tables/table115.xml><?xml version="1.0" encoding="utf-8"?>
<table xmlns="http://schemas.openxmlformats.org/spreadsheetml/2006/main" id="115" name="Table_115" displayName="Table_115" ref="A2284:H232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15" showFirstColumn="1" showLastColumn="1" showRowStripes="1" showColumnStripes="0"/>
</table>
</file>

<file path=xl/tables/table116.xml><?xml version="1.0" encoding="utf-8"?>
<table xmlns="http://schemas.openxmlformats.org/spreadsheetml/2006/main" id="116" name="Table_116" displayName="Table_116" ref="A2326:H236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16" showFirstColumn="1" showLastColumn="1" showRowStripes="1" showColumnStripes="0"/>
</table>
</file>

<file path=xl/tables/table117.xml><?xml version="1.0" encoding="utf-8"?>
<table xmlns="http://schemas.openxmlformats.org/spreadsheetml/2006/main" id="117" name="Table_117" displayName="Table_117" ref="A2369:H239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17" showFirstColumn="1" showLastColumn="1" showRowStripes="1" showColumnStripes="0"/>
</table>
</file>

<file path=xl/tables/table118.xml><?xml version="1.0" encoding="utf-8"?>
<table xmlns="http://schemas.openxmlformats.org/spreadsheetml/2006/main" id="118" name="Table_118" displayName="Table_118" ref="A2400:H242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18" showFirstColumn="1" showLastColumn="1" showRowStripes="1" showColumnStripes="0"/>
</table>
</file>

<file path=xl/tables/table119.xml><?xml version="1.0" encoding="utf-8"?>
<table xmlns="http://schemas.openxmlformats.org/spreadsheetml/2006/main" id="119" name="Table_119" displayName="Table_119" ref="A2431:H244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19" showFirstColumn="1" showLastColumn="1" showRowStripes="1" showColumnStripes="0"/>
</table>
</file>

<file path=xl/tables/table12.xml><?xml version="1.0" encoding="utf-8"?>
<table xmlns="http://schemas.openxmlformats.org/spreadsheetml/2006/main" id="12" name="Table_12" displayName="Table_12" ref="A197:H21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2" showFirstColumn="1" showLastColumn="1" showRowStripes="1" showColumnStripes="0"/>
</table>
</file>

<file path=xl/tables/table120.xml><?xml version="1.0" encoding="utf-8"?>
<table xmlns="http://schemas.openxmlformats.org/spreadsheetml/2006/main" id="120" name="Table_120" displayName="Table_120" ref="A2446:H246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20" showFirstColumn="1" showLastColumn="1" showRowStripes="1" showColumnStripes="0"/>
</table>
</file>

<file path=xl/tables/table121.xml><?xml version="1.0" encoding="utf-8"?>
<table xmlns="http://schemas.openxmlformats.org/spreadsheetml/2006/main" id="121" name="Table_121" displayName="Table_121" ref="A2471:H248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21" showFirstColumn="1" showLastColumn="1" showRowStripes="1" showColumnStripes="0"/>
</table>
</file>

<file path=xl/tables/table122.xml><?xml version="1.0" encoding="utf-8"?>
<table xmlns="http://schemas.openxmlformats.org/spreadsheetml/2006/main" id="122" name="Table_122" displayName="Table_122" ref="A2490:H249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22" showFirstColumn="1" showLastColumn="1" showRowStripes="1" showColumnStripes="0"/>
</table>
</file>

<file path=xl/tables/table123.xml><?xml version="1.0" encoding="utf-8"?>
<table xmlns="http://schemas.openxmlformats.org/spreadsheetml/2006/main" id="123" name="Table_123" displayName="Table_123" ref="A2496:H250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23" showFirstColumn="1" showLastColumn="1" showRowStripes="1" showColumnStripes="0"/>
</table>
</file>

<file path=xl/tables/table124.xml><?xml version="1.0" encoding="utf-8"?>
<table xmlns="http://schemas.openxmlformats.org/spreadsheetml/2006/main" id="124" name="Table_124" displayName="Table_124" ref="A2511:H255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24" showFirstColumn="1" showLastColumn="1" showRowStripes="1" showColumnStripes="0"/>
</table>
</file>

<file path=xl/tables/table125.xml><?xml version="1.0" encoding="utf-8"?>
<table xmlns="http://schemas.openxmlformats.org/spreadsheetml/2006/main" id="125" name="Table_125" displayName="Table_125" ref="A2557:H256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25" showFirstColumn="1" showLastColumn="1" showRowStripes="1" showColumnStripes="0"/>
</table>
</file>

<file path=xl/tables/table126.xml><?xml version="1.0" encoding="utf-8"?>
<table xmlns="http://schemas.openxmlformats.org/spreadsheetml/2006/main" id="126" name="Table_126" displayName="Table_126" ref="A2570:H257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26" showFirstColumn="1" showLastColumn="1" showRowStripes="1" showColumnStripes="0"/>
</table>
</file>

<file path=xl/tables/table127.xml><?xml version="1.0" encoding="utf-8"?>
<table xmlns="http://schemas.openxmlformats.org/spreadsheetml/2006/main" id="127" name="Table_127" displayName="Table_127" ref="A2580:H258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27" showFirstColumn="1" showLastColumn="1" showRowStripes="1" showColumnStripes="0"/>
</table>
</file>

<file path=xl/tables/table128.xml><?xml version="1.0" encoding="utf-8"?>
<table xmlns="http://schemas.openxmlformats.org/spreadsheetml/2006/main" id="128" name="Table_128" displayName="Table_128" ref="A2591:H260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28" showFirstColumn="1" showLastColumn="1" showRowStripes="1" showColumnStripes="0"/>
</table>
</file>

<file path=xl/tables/table129.xml><?xml version="1.0" encoding="utf-8"?>
<table xmlns="http://schemas.openxmlformats.org/spreadsheetml/2006/main" id="129" name="Table_129" displayName="Table_129" ref="A2608:H261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29" showFirstColumn="1" showLastColumn="1" showRowStripes="1" showColumnStripes="0"/>
</table>
</file>

<file path=xl/tables/table13.xml><?xml version="1.0" encoding="utf-8"?>
<table xmlns="http://schemas.openxmlformats.org/spreadsheetml/2006/main" id="13" name="Table_13" displayName="Table_13" ref="A218:H23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3" showFirstColumn="1" showLastColumn="1" showRowStripes="1" showColumnStripes="0"/>
</table>
</file>

<file path=xl/tables/table130.xml><?xml version="1.0" encoding="utf-8"?>
<table xmlns="http://schemas.openxmlformats.org/spreadsheetml/2006/main" id="130" name="Table_130" displayName="Table_130" ref="A2621:H263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30" showFirstColumn="1" showLastColumn="1" showRowStripes="1" showColumnStripes="0"/>
</table>
</file>

<file path=xl/tables/table131.xml><?xml version="1.0" encoding="utf-8"?>
<table xmlns="http://schemas.openxmlformats.org/spreadsheetml/2006/main" id="131" name="Table_131" displayName="Table_131" ref="A2634:H264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31" showFirstColumn="1" showLastColumn="1" showRowStripes="1" showColumnStripes="0"/>
</table>
</file>

<file path=xl/tables/table132.xml><?xml version="1.0" encoding="utf-8"?>
<table xmlns="http://schemas.openxmlformats.org/spreadsheetml/2006/main" id="132" name="Table_132" displayName="Table_132" ref="A2650:H266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32" showFirstColumn="1" showLastColumn="1" showRowStripes="1" showColumnStripes="0"/>
</table>
</file>

<file path=xl/tables/table133.xml><?xml version="1.0" encoding="utf-8"?>
<table xmlns="http://schemas.openxmlformats.org/spreadsheetml/2006/main" id="133" name="Table_133" displayName="Table_133" ref="A2665:H269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33" showFirstColumn="1" showLastColumn="1" showRowStripes="1" showColumnStripes="0"/>
</table>
</file>

<file path=xl/tables/table134.xml><?xml version="1.0" encoding="utf-8"?>
<table xmlns="http://schemas.openxmlformats.org/spreadsheetml/2006/main" id="134" name="Table_134" displayName="Table_134" ref="A2694:H271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34" showFirstColumn="1" showLastColumn="1" showRowStripes="1" showColumnStripes="0"/>
</table>
</file>

<file path=xl/tables/table135.xml><?xml version="1.0" encoding="utf-8"?>
<table xmlns="http://schemas.openxmlformats.org/spreadsheetml/2006/main" id="135" name="Table_135" displayName="Table_135" ref="A2723:H273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35" showFirstColumn="1" showLastColumn="1" showRowStripes="1" showColumnStripes="0"/>
</table>
</file>

<file path=xl/tables/table136.xml><?xml version="1.0" encoding="utf-8"?>
<table xmlns="http://schemas.openxmlformats.org/spreadsheetml/2006/main" id="136" name="Table_136" displayName="Table_136" ref="A2734:H273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36" showFirstColumn="1" showLastColumn="1" showRowStripes="1" showColumnStripes="0"/>
</table>
</file>

<file path=xl/tables/table137.xml><?xml version="1.0" encoding="utf-8"?>
<table xmlns="http://schemas.openxmlformats.org/spreadsheetml/2006/main" id="137" name="Table_137" displayName="Table_137" ref="A2743:H275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37" showFirstColumn="1" showLastColumn="1" showRowStripes="1" showColumnStripes="0"/>
</table>
</file>

<file path=xl/tables/table138.xml><?xml version="1.0" encoding="utf-8"?>
<table xmlns="http://schemas.openxmlformats.org/spreadsheetml/2006/main" id="138" name="Table_138" displayName="Table_138" ref="A2756:H276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38" showFirstColumn="1" showLastColumn="1" showRowStripes="1" showColumnStripes="0"/>
</table>
</file>

<file path=xl/tables/table139.xml><?xml version="1.0" encoding="utf-8"?>
<table xmlns="http://schemas.openxmlformats.org/spreadsheetml/2006/main" id="139" name="Table_139" displayName="Table_139" ref="A2770:H277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39" showFirstColumn="1" showLastColumn="1" showRowStripes="1" showColumnStripes="0"/>
</table>
</file>

<file path=xl/tables/table14.xml><?xml version="1.0" encoding="utf-8"?>
<table xmlns="http://schemas.openxmlformats.org/spreadsheetml/2006/main" id="14" name="Table_14" displayName="Table_14" ref="A235:H24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4" showFirstColumn="1" showLastColumn="1" showRowStripes="1" showColumnStripes="0"/>
</table>
</file>

<file path=xl/tables/table140.xml><?xml version="1.0" encoding="utf-8"?>
<table xmlns="http://schemas.openxmlformats.org/spreadsheetml/2006/main" id="140" name="Table_140" displayName="Table_140" ref="A2779:H278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40" showFirstColumn="1" showLastColumn="1" showRowStripes="1" showColumnStripes="0"/>
</table>
</file>

<file path=xl/tables/table141.xml><?xml version="1.0" encoding="utf-8"?>
<table xmlns="http://schemas.openxmlformats.org/spreadsheetml/2006/main" id="141" name="Table_141" displayName="Table_141" ref="A2791:H280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41" showFirstColumn="1" showLastColumn="1" showRowStripes="1" showColumnStripes="0"/>
</table>
</file>

<file path=xl/tables/table142.xml><?xml version="1.0" encoding="utf-8"?>
<table xmlns="http://schemas.openxmlformats.org/spreadsheetml/2006/main" id="142" name="Table_142" displayName="Table_142" ref="A2813:H283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42" showFirstColumn="1" showLastColumn="1" showRowStripes="1" showColumnStripes="0"/>
</table>
</file>

<file path=xl/tables/table143.xml><?xml version="1.0" encoding="utf-8"?>
<table xmlns="http://schemas.openxmlformats.org/spreadsheetml/2006/main" id="143" name="Table_143" displayName="Table_143" ref="A2835:H286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43" showFirstColumn="1" showLastColumn="1" showRowStripes="1" showColumnStripes="0"/>
</table>
</file>

<file path=xl/tables/table144.xml><?xml version="1.0" encoding="utf-8"?>
<table xmlns="http://schemas.openxmlformats.org/spreadsheetml/2006/main" id="144" name="Table_144" displayName="Table_144" ref="A2866:H287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44" showFirstColumn="1" showLastColumn="1" showRowStripes="1" showColumnStripes="0"/>
</table>
</file>

<file path=xl/tables/table145.xml><?xml version="1.0" encoding="utf-8"?>
<table xmlns="http://schemas.openxmlformats.org/spreadsheetml/2006/main" id="145" name="Table_145" displayName="Table_145" ref="A2883:H289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45" showFirstColumn="1" showLastColumn="1" showRowStripes="1" showColumnStripes="0"/>
</table>
</file>

<file path=xl/tables/table146.xml><?xml version="1.0" encoding="utf-8"?>
<table xmlns="http://schemas.openxmlformats.org/spreadsheetml/2006/main" id="146" name="Table_146" displayName="Table_146" ref="A2899:H290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46" showFirstColumn="1" showLastColumn="1" showRowStripes="1" showColumnStripes="0"/>
</table>
</file>

<file path=xl/tables/table147.xml><?xml version="1.0" encoding="utf-8"?>
<table xmlns="http://schemas.openxmlformats.org/spreadsheetml/2006/main" id="147" name="Table_147" displayName="Table_147" ref="A2909:H291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47" showFirstColumn="1" showLastColumn="1" showRowStripes="1" showColumnStripes="0"/>
</table>
</file>

<file path=xl/tables/table148.xml><?xml version="1.0" encoding="utf-8"?>
<table xmlns="http://schemas.openxmlformats.org/spreadsheetml/2006/main" id="148" name="Table_148" displayName="Table_148" ref="A2914:H293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48" showFirstColumn="1" showLastColumn="1" showRowStripes="1" showColumnStripes="0"/>
</table>
</file>

<file path=xl/tables/table149.xml><?xml version="1.0" encoding="utf-8"?>
<table xmlns="http://schemas.openxmlformats.org/spreadsheetml/2006/main" id="149" name="Table_149" displayName="Table_149" ref="A2940:H294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49" showFirstColumn="1" showLastColumn="1" showRowStripes="1" showColumnStripes="0"/>
</table>
</file>

<file path=xl/tables/table15.xml><?xml version="1.0" encoding="utf-8"?>
<table xmlns="http://schemas.openxmlformats.org/spreadsheetml/2006/main" id="15" name="Table_15" displayName="Table_15" ref="A246:H25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5" showFirstColumn="1" showLastColumn="1" showRowStripes="1" showColumnStripes="0"/>
</table>
</file>

<file path=xl/tables/table150.xml><?xml version="1.0" encoding="utf-8"?>
<table xmlns="http://schemas.openxmlformats.org/spreadsheetml/2006/main" id="150" name="Table_150" displayName="Table_150" ref="A2950:H297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50" showFirstColumn="1" showLastColumn="1" showRowStripes="1" showColumnStripes="0"/>
</table>
</file>

<file path=xl/tables/table151.xml><?xml version="1.0" encoding="utf-8"?>
<table xmlns="http://schemas.openxmlformats.org/spreadsheetml/2006/main" id="151" name="Table_151" displayName="Table_151" ref="A2979:H298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51" showFirstColumn="1" showLastColumn="1" showRowStripes="1" showColumnStripes="0"/>
</table>
</file>

<file path=xl/tables/table152.xml><?xml version="1.0" encoding="utf-8"?>
<table xmlns="http://schemas.openxmlformats.org/spreadsheetml/2006/main" id="152" name="Table_152" displayName="Table_152" ref="A2991:H299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52" showFirstColumn="1" showLastColumn="1" showRowStripes="1" showColumnStripes="0"/>
</table>
</file>

<file path=xl/tables/table153.xml><?xml version="1.0" encoding="utf-8"?>
<table xmlns="http://schemas.openxmlformats.org/spreadsheetml/2006/main" id="153" name="Table_153" displayName="Table_153" ref="A3000:H301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53" showFirstColumn="1" showLastColumn="1" showRowStripes="1" showColumnStripes="0"/>
</table>
</file>

<file path=xl/tables/table154.xml><?xml version="1.0" encoding="utf-8"?>
<table xmlns="http://schemas.openxmlformats.org/spreadsheetml/2006/main" id="154" name="Table_154" displayName="Table_154" ref="A3015:H302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54" showFirstColumn="1" showLastColumn="1" showRowStripes="1" showColumnStripes="0"/>
</table>
</file>

<file path=xl/tables/table155.xml><?xml version="1.0" encoding="utf-8"?>
<table xmlns="http://schemas.openxmlformats.org/spreadsheetml/2006/main" id="155" name="Table_155" displayName="Table_155" ref="A3025:H305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55" showFirstColumn="1" showLastColumn="1" showRowStripes="1" showColumnStripes="0"/>
</table>
</file>

<file path=xl/tables/table156.xml><?xml version="1.0" encoding="utf-8"?>
<table xmlns="http://schemas.openxmlformats.org/spreadsheetml/2006/main" id="156" name="Table_156" displayName="Table_156" ref="A3054:H306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56" showFirstColumn="1" showLastColumn="1" showRowStripes="1" showColumnStripes="0"/>
</table>
</file>

<file path=xl/tables/table157.xml><?xml version="1.0" encoding="utf-8"?>
<table xmlns="http://schemas.openxmlformats.org/spreadsheetml/2006/main" id="157" name="Table_157" displayName="Table_157" ref="A3067:H307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57" showFirstColumn="1" showLastColumn="1" showRowStripes="1" showColumnStripes="0"/>
</table>
</file>

<file path=xl/tables/table158.xml><?xml version="1.0" encoding="utf-8"?>
<table xmlns="http://schemas.openxmlformats.org/spreadsheetml/2006/main" id="158" name="Table_158" displayName="Table_158" ref="A3083:H310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58" showFirstColumn="1" showLastColumn="1" showRowStripes="1" showColumnStripes="0"/>
</table>
</file>

<file path=xl/tables/table159.xml><?xml version="1.0" encoding="utf-8"?>
<table xmlns="http://schemas.openxmlformats.org/spreadsheetml/2006/main" id="159" name="Table_159" displayName="Table_159" ref="A3104:H313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59" showFirstColumn="1" showLastColumn="1" showRowStripes="1" showColumnStripes="0"/>
</table>
</file>

<file path=xl/tables/table16.xml><?xml version="1.0" encoding="utf-8"?>
<table xmlns="http://schemas.openxmlformats.org/spreadsheetml/2006/main" id="16" name="Table_16" displayName="Table_16" ref="A257:H26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6" showFirstColumn="1" showLastColumn="1" showRowStripes="1" showColumnStripes="0"/>
</table>
</file>

<file path=xl/tables/table160.xml><?xml version="1.0" encoding="utf-8"?>
<table xmlns="http://schemas.openxmlformats.org/spreadsheetml/2006/main" id="160" name="Table_160" displayName="Table_160" ref="A3143:H318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60" showFirstColumn="1" showLastColumn="1" showRowStripes="1" showColumnStripes="0"/>
</table>
</file>

<file path=xl/tables/table161.xml><?xml version="1.0" encoding="utf-8"?>
<table xmlns="http://schemas.openxmlformats.org/spreadsheetml/2006/main" id="161" name="Table_161" displayName="Table_161" ref="A3185:H320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61" showFirstColumn="1" showLastColumn="1" showRowStripes="1" showColumnStripes="0"/>
</table>
</file>

<file path=xl/tables/table162.xml><?xml version="1.0" encoding="utf-8"?>
<table xmlns="http://schemas.openxmlformats.org/spreadsheetml/2006/main" id="162" name="Table_162" displayName="Table_162" ref="A3205:H320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62" showFirstColumn="1" showLastColumn="1" showRowStripes="1" showColumnStripes="0"/>
</table>
</file>

<file path=xl/tables/table163.xml><?xml version="1.0" encoding="utf-8"?>
<table xmlns="http://schemas.openxmlformats.org/spreadsheetml/2006/main" id="163" name="Table_163" displayName="Table_163" ref="A3212:H321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63" showFirstColumn="1" showLastColumn="1" showRowStripes="1" showColumnStripes="0"/>
</table>
</file>

<file path=xl/tables/table164.xml><?xml version="1.0" encoding="utf-8"?>
<table xmlns="http://schemas.openxmlformats.org/spreadsheetml/2006/main" id="164" name="Table_164" displayName="Table_164" ref="A3220:H322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64" showFirstColumn="1" showLastColumn="1" showRowStripes="1" showColumnStripes="0"/>
</table>
</file>

<file path=xl/tables/table165.xml><?xml version="1.0" encoding="utf-8"?>
<table xmlns="http://schemas.openxmlformats.org/spreadsheetml/2006/main" id="165" name="Table_165" displayName="Table_165" ref="A3230:H324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65" showFirstColumn="1" showLastColumn="1" showRowStripes="1" showColumnStripes="0"/>
</table>
</file>

<file path=xl/tables/table166.xml><?xml version="1.0" encoding="utf-8"?>
<table xmlns="http://schemas.openxmlformats.org/spreadsheetml/2006/main" id="166" name="Table_166" displayName="Table_166" ref="A3250:H326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66" showFirstColumn="1" showLastColumn="1" showRowStripes="1" showColumnStripes="0"/>
</table>
</file>

<file path=xl/tables/table167.xml><?xml version="1.0" encoding="utf-8"?>
<table xmlns="http://schemas.openxmlformats.org/spreadsheetml/2006/main" id="167" name="Table_167" displayName="Table_167" ref="A3266:H328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67" showFirstColumn="1" showLastColumn="1" showRowStripes="1" showColumnStripes="0"/>
</table>
</file>

<file path=xl/tables/table168.xml><?xml version="1.0" encoding="utf-8"?>
<table xmlns="http://schemas.openxmlformats.org/spreadsheetml/2006/main" id="168" name="Table_168" displayName="Table_168" ref="A3289:H331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68" showFirstColumn="1" showLastColumn="1" showRowStripes="1" showColumnStripes="0"/>
</table>
</file>

<file path=xl/tables/table169.xml><?xml version="1.0" encoding="utf-8"?>
<table xmlns="http://schemas.openxmlformats.org/spreadsheetml/2006/main" id="169" name="Table_169" displayName="Table_169" ref="A3317:H332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69" showFirstColumn="1" showLastColumn="1" showRowStripes="1" showColumnStripes="0"/>
</table>
</file>

<file path=xl/tables/table17.xml><?xml version="1.0" encoding="utf-8"?>
<table xmlns="http://schemas.openxmlformats.org/spreadsheetml/2006/main" id="17" name="Table_17" displayName="Table_17" ref="A268:H27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7" showFirstColumn="1" showLastColumn="1" showRowStripes="1" showColumnStripes="0"/>
</table>
</file>

<file path=xl/tables/table170.xml><?xml version="1.0" encoding="utf-8"?>
<table xmlns="http://schemas.openxmlformats.org/spreadsheetml/2006/main" id="170" name="Table_170" displayName="Table_170" ref="A3325:H334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70" showFirstColumn="1" showLastColumn="1" showRowStripes="1" showColumnStripes="0"/>
</table>
</file>

<file path=xl/tables/table171.xml><?xml version="1.0" encoding="utf-8"?>
<table xmlns="http://schemas.openxmlformats.org/spreadsheetml/2006/main" id="171" name="Table_171" displayName="Table_171" ref="A3344:H335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71" showFirstColumn="1" showLastColumn="1" showRowStripes="1" showColumnStripes="0"/>
</table>
</file>

<file path=xl/tables/table172.xml><?xml version="1.0" encoding="utf-8"?>
<table xmlns="http://schemas.openxmlformats.org/spreadsheetml/2006/main" id="172" name="Table_172" displayName="Table_172" ref="A3361:H336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72" showFirstColumn="1" showLastColumn="1" showRowStripes="1" showColumnStripes="0"/>
</table>
</file>

<file path=xl/tables/table173.xml><?xml version="1.0" encoding="utf-8"?>
<table xmlns="http://schemas.openxmlformats.org/spreadsheetml/2006/main" id="173" name="Table_173" displayName="Table_173" ref="A3371:H338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73" showFirstColumn="1" showLastColumn="1" showRowStripes="1" showColumnStripes="0"/>
</table>
</file>

<file path=xl/tables/table174.xml><?xml version="1.0" encoding="utf-8"?>
<table xmlns="http://schemas.openxmlformats.org/spreadsheetml/2006/main" id="174" name="Table_174" displayName="Table_174" ref="A3388:H341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74" showFirstColumn="1" showLastColumn="1" showRowStripes="1" showColumnStripes="0"/>
</table>
</file>

<file path=xl/tables/table175.xml><?xml version="1.0" encoding="utf-8"?>
<table xmlns="http://schemas.openxmlformats.org/spreadsheetml/2006/main" id="175" name="Table_175" displayName="Table_175" ref="A3420:H345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75" showFirstColumn="1" showLastColumn="1" showRowStripes="1" showColumnStripes="0"/>
</table>
</file>

<file path=xl/tables/table176.xml><?xml version="1.0" encoding="utf-8"?>
<table xmlns="http://schemas.openxmlformats.org/spreadsheetml/2006/main" id="176" name="Table_176" displayName="Table_176" ref="A3458:H347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76" showFirstColumn="1" showLastColumn="1" showRowStripes="1" showColumnStripes="0"/>
</table>
</file>

<file path=xl/tables/table177.xml><?xml version="1.0" encoding="utf-8"?>
<table xmlns="http://schemas.openxmlformats.org/spreadsheetml/2006/main" id="177" name="Table_177" displayName="Table_177" ref="A3478:H349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77" showFirstColumn="1" showLastColumn="1" showRowStripes="1" showColumnStripes="0"/>
</table>
</file>

<file path=xl/tables/table178.xml><?xml version="1.0" encoding="utf-8"?>
<table xmlns="http://schemas.openxmlformats.org/spreadsheetml/2006/main" id="178" name="Table_178" displayName="Table_178" ref="A3500:H351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78" showFirstColumn="1" showLastColumn="1" showRowStripes="1" showColumnStripes="0"/>
</table>
</file>

<file path=xl/tables/table179.xml><?xml version="1.0" encoding="utf-8"?>
<table xmlns="http://schemas.openxmlformats.org/spreadsheetml/2006/main" id="179" name="Table_179" displayName="Table_179" ref="A3518:H353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79" showFirstColumn="1" showLastColumn="1" showRowStripes="1" showColumnStripes="0"/>
</table>
</file>

<file path=xl/tables/table18.xml><?xml version="1.0" encoding="utf-8"?>
<table xmlns="http://schemas.openxmlformats.org/spreadsheetml/2006/main" id="18" name="Table_18" displayName="Table_18" ref="A281:H30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8" showFirstColumn="1" showLastColumn="1" showRowStripes="1" showColumnStripes="0"/>
</table>
</file>

<file path=xl/tables/table180.xml><?xml version="1.0" encoding="utf-8"?>
<table xmlns="http://schemas.openxmlformats.org/spreadsheetml/2006/main" id="180" name="Table_180" displayName="Table_180" ref="A3537:H355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80" showFirstColumn="1" showLastColumn="1" showRowStripes="1" showColumnStripes="0"/>
</table>
</file>

<file path=xl/tables/table181.xml><?xml version="1.0" encoding="utf-8"?>
<table xmlns="http://schemas.openxmlformats.org/spreadsheetml/2006/main" id="181" name="Table_181" displayName="Table_181" ref="A3556:H357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81" showFirstColumn="1" showLastColumn="1" showRowStripes="1" showColumnStripes="0"/>
</table>
</file>

<file path=xl/tables/table182.xml><?xml version="1.0" encoding="utf-8"?>
<table xmlns="http://schemas.openxmlformats.org/spreadsheetml/2006/main" id="182" name="Table_182" displayName="Table_182" ref="A3576:H360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82" showFirstColumn="1" showLastColumn="1" showRowStripes="1" showColumnStripes="0"/>
</table>
</file>

<file path=xl/tables/table183.xml><?xml version="1.0" encoding="utf-8"?>
<table xmlns="http://schemas.openxmlformats.org/spreadsheetml/2006/main" id="183" name="Table_183" displayName="Table_183" ref="A3607:H363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83" showFirstColumn="1" showLastColumn="1" showRowStripes="1" showColumnStripes="0"/>
</table>
</file>

<file path=xl/tables/table184.xml><?xml version="1.0" encoding="utf-8"?>
<table xmlns="http://schemas.openxmlformats.org/spreadsheetml/2006/main" id="184" name="Table_184" displayName="Table_184" ref="A3639:H364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84" showFirstColumn="1" showLastColumn="1" showRowStripes="1" showColumnStripes="0"/>
</table>
</file>

<file path=xl/tables/table185.xml><?xml version="1.0" encoding="utf-8"?>
<table xmlns="http://schemas.openxmlformats.org/spreadsheetml/2006/main" id="185" name="Table_185" displayName="Table_185" ref="A3652:H366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85" showFirstColumn="1" showLastColumn="1" showRowStripes="1" showColumnStripes="0"/>
</table>
</file>

<file path=xl/tables/table186.xml><?xml version="1.0" encoding="utf-8"?>
<table xmlns="http://schemas.openxmlformats.org/spreadsheetml/2006/main" id="186" name="Table_186" displayName="Table_186" ref="A3665:H367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86" showFirstColumn="1" showLastColumn="1" showRowStripes="1" showColumnStripes="0"/>
</table>
</file>

<file path=xl/tables/table187.xml><?xml version="1.0" encoding="utf-8"?>
<table xmlns="http://schemas.openxmlformats.org/spreadsheetml/2006/main" id="187" name="Table_187" displayName="Table_187" ref="A3678:H368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87" showFirstColumn="1" showLastColumn="1" showRowStripes="1" showColumnStripes="0"/>
</table>
</file>

<file path=xl/tables/table188.xml><?xml version="1.0" encoding="utf-8"?>
<table xmlns="http://schemas.openxmlformats.org/spreadsheetml/2006/main" id="188" name="Table_188" displayName="Table_188" ref="A3691:H370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88" showFirstColumn="1" showLastColumn="1" showRowStripes="1" showColumnStripes="0"/>
</table>
</file>

<file path=xl/tables/table189.xml><?xml version="1.0" encoding="utf-8"?>
<table xmlns="http://schemas.openxmlformats.org/spreadsheetml/2006/main" id="189" name="Table_189" displayName="Table_189" ref="A3710:H371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89" showFirstColumn="1" showLastColumn="1" showRowStripes="1" showColumnStripes="0"/>
</table>
</file>

<file path=xl/tables/table19.xml><?xml version="1.0" encoding="utf-8"?>
<table xmlns="http://schemas.openxmlformats.org/spreadsheetml/2006/main" id="19" name="Table_19" displayName="Table_19" ref="A307:H32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9" showFirstColumn="1" showLastColumn="1" showRowStripes="1" showColumnStripes="0"/>
</table>
</file>

<file path=xl/tables/table190.xml><?xml version="1.0" encoding="utf-8"?>
<table xmlns="http://schemas.openxmlformats.org/spreadsheetml/2006/main" id="190" name="Table_190" displayName="Table_190" ref="A3723:H372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90" showFirstColumn="1" showLastColumn="1" showRowStripes="1" showColumnStripes="0"/>
</table>
</file>

<file path=xl/tables/table191.xml><?xml version="1.0" encoding="utf-8"?>
<table xmlns="http://schemas.openxmlformats.org/spreadsheetml/2006/main" id="191" name="Table_191" displayName="Table_191" ref="A3733:H373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91" showFirstColumn="1" showLastColumn="1" showRowStripes="1" showColumnStripes="0"/>
</table>
</file>

<file path=xl/tables/table192.xml><?xml version="1.0" encoding="utf-8"?>
<table xmlns="http://schemas.openxmlformats.org/spreadsheetml/2006/main" id="192" name="Table_192" displayName="Table_192" ref="A3739:H374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92" showFirstColumn="1" showLastColumn="1" showRowStripes="1" showColumnStripes="0"/>
</table>
</file>

<file path=xl/tables/table193.xml><?xml version="1.0" encoding="utf-8"?>
<table xmlns="http://schemas.openxmlformats.org/spreadsheetml/2006/main" id="193" name="Table_193" displayName="Table_193" ref="A3748:H378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93" showFirstColumn="1" showLastColumn="1" showRowStripes="1" showColumnStripes="0"/>
</table>
</file>

<file path=xl/tables/table194.xml><?xml version="1.0" encoding="utf-8"?>
<table xmlns="http://schemas.openxmlformats.org/spreadsheetml/2006/main" id="194" name="Table_194" displayName="Table_194" ref="A3787:H381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94" showFirstColumn="1" showLastColumn="1" showRowStripes="1" showColumnStripes="0"/>
</table>
</file>

<file path=xl/tables/table195.xml><?xml version="1.0" encoding="utf-8"?>
<table xmlns="http://schemas.openxmlformats.org/spreadsheetml/2006/main" id="195" name="Table_195" displayName="Table_195" ref="A3816:H383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95" showFirstColumn="1" showLastColumn="1" showRowStripes="1" showColumnStripes="0"/>
</table>
</file>

<file path=xl/tables/table196.xml><?xml version="1.0" encoding="utf-8"?>
<table xmlns="http://schemas.openxmlformats.org/spreadsheetml/2006/main" id="196" name="Table_196" displayName="Table_196" ref="A3839:H385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96" showFirstColumn="1" showLastColumn="1" showRowStripes="1" showColumnStripes="0"/>
</table>
</file>

<file path=xl/tables/table197.xml><?xml version="1.0" encoding="utf-8"?>
<table xmlns="http://schemas.openxmlformats.org/spreadsheetml/2006/main" id="197" name="Table_197" displayName="Table_197" ref="A3859:H387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97" showFirstColumn="1" showLastColumn="1" showRowStripes="1" showColumnStripes="0"/>
</table>
</file>

<file path=xl/tables/table198.xml><?xml version="1.0" encoding="utf-8"?>
<table xmlns="http://schemas.openxmlformats.org/spreadsheetml/2006/main" id="198" name="Table_198" displayName="Table_198" ref="A3877:H389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98" showFirstColumn="1" showLastColumn="1" showRowStripes="1" showColumnStripes="0"/>
</table>
</file>

<file path=xl/tables/table199.xml><?xml version="1.0" encoding="utf-8"?>
<table xmlns="http://schemas.openxmlformats.org/spreadsheetml/2006/main" id="199" name="Table_199" displayName="Table_199" ref="A3898:H392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199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29:H3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" showFirstColumn="1" showLastColumn="1" showRowStripes="1" showColumnStripes="0"/>
</table>
</file>

<file path=xl/tables/table20.xml><?xml version="1.0" encoding="utf-8"?>
<table xmlns="http://schemas.openxmlformats.org/spreadsheetml/2006/main" id="20" name="Table_20" displayName="Table_20" ref="A328:H36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0" showFirstColumn="1" showLastColumn="1" showRowStripes="1" showColumnStripes="0"/>
</table>
</file>

<file path=xl/tables/table200.xml><?xml version="1.0" encoding="utf-8"?>
<table xmlns="http://schemas.openxmlformats.org/spreadsheetml/2006/main" id="200" name="Table_200" displayName="Table_200" ref="A3926:H394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00" showFirstColumn="1" showLastColumn="1" showRowStripes="1" showColumnStripes="0"/>
</table>
</file>

<file path=xl/tables/table201.xml><?xml version="1.0" encoding="utf-8"?>
<table xmlns="http://schemas.openxmlformats.org/spreadsheetml/2006/main" id="201" name="Table_201" displayName="Table_201" ref="A3953:H397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01" showFirstColumn="1" showLastColumn="1" showRowStripes="1" showColumnStripes="0"/>
</table>
</file>

<file path=xl/tables/table202.xml><?xml version="1.0" encoding="utf-8"?>
<table xmlns="http://schemas.openxmlformats.org/spreadsheetml/2006/main" id="202" name="Table_202" displayName="Table_202" ref="A3982:H399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02" showFirstColumn="1" showLastColumn="1" showRowStripes="1" showColumnStripes="0"/>
</table>
</file>

<file path=xl/tables/table203.xml><?xml version="1.0" encoding="utf-8"?>
<table xmlns="http://schemas.openxmlformats.org/spreadsheetml/2006/main" id="203" name="Table_203" displayName="Table_203" ref="A4000:H400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03" showFirstColumn="1" showLastColumn="1" showRowStripes="1" showColumnStripes="0"/>
</table>
</file>

<file path=xl/tables/table204.xml><?xml version="1.0" encoding="utf-8"?>
<table xmlns="http://schemas.openxmlformats.org/spreadsheetml/2006/main" id="204" name="Table_204" displayName="Table_204" ref="A4011:H402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04" showFirstColumn="1" showLastColumn="1" showRowStripes="1" showColumnStripes="0"/>
</table>
</file>

<file path=xl/tables/table205.xml><?xml version="1.0" encoding="utf-8"?>
<table xmlns="http://schemas.openxmlformats.org/spreadsheetml/2006/main" id="205" name="Table_205" displayName="Table_205" ref="A4026:H405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05" showFirstColumn="1" showLastColumn="1" showRowStripes="1" showColumnStripes="0"/>
</table>
</file>

<file path=xl/tables/table206.xml><?xml version="1.0" encoding="utf-8"?>
<table xmlns="http://schemas.openxmlformats.org/spreadsheetml/2006/main" id="206" name="Table_206" displayName="Table_206" ref="A4057:H407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06" showFirstColumn="1" showLastColumn="1" showRowStripes="1" showColumnStripes="0"/>
</table>
</file>

<file path=xl/tables/table207.xml><?xml version="1.0" encoding="utf-8"?>
<table xmlns="http://schemas.openxmlformats.org/spreadsheetml/2006/main" id="207" name="Table_207" displayName="Table_207" ref="A4078:H408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07" showFirstColumn="1" showLastColumn="1" showRowStripes="1" showColumnStripes="0"/>
</table>
</file>

<file path=xl/tables/table208.xml><?xml version="1.0" encoding="utf-8"?>
<table xmlns="http://schemas.openxmlformats.org/spreadsheetml/2006/main" id="208" name="Table_208" displayName="Table_208" ref="A4088:H410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08" showFirstColumn="1" showLastColumn="1" showRowStripes="1" showColumnStripes="0"/>
</table>
</file>

<file path=xl/tables/table209.xml><?xml version="1.0" encoding="utf-8"?>
<table xmlns="http://schemas.openxmlformats.org/spreadsheetml/2006/main" id="209" name="Table_209" displayName="Table_209" ref="A4108:H411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09" showFirstColumn="1" showLastColumn="1" showRowStripes="1" showColumnStripes="0"/>
</table>
</file>

<file path=xl/tables/table21.xml><?xml version="1.0" encoding="utf-8"?>
<table xmlns="http://schemas.openxmlformats.org/spreadsheetml/2006/main" id="21" name="Table_21" displayName="Table_21" ref="A368:H37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1" showFirstColumn="1" showLastColumn="1" showRowStripes="1" showColumnStripes="0"/>
</table>
</file>

<file path=xl/tables/table210.xml><?xml version="1.0" encoding="utf-8"?>
<table xmlns="http://schemas.openxmlformats.org/spreadsheetml/2006/main" id="210" name="Table_210" displayName="Table_210" ref="A4116:H412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10" showFirstColumn="1" showLastColumn="1" showRowStripes="1" showColumnStripes="0"/>
</table>
</file>

<file path=xl/tables/table211.xml><?xml version="1.0" encoding="utf-8"?>
<table xmlns="http://schemas.openxmlformats.org/spreadsheetml/2006/main" id="211" name="Table_211" displayName="Table_211" ref="A4131:H414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11" showFirstColumn="1" showLastColumn="1" showRowStripes="1" showColumnStripes="0"/>
</table>
</file>

<file path=xl/tables/table212.xml><?xml version="1.0" encoding="utf-8"?>
<table xmlns="http://schemas.openxmlformats.org/spreadsheetml/2006/main" id="212" name="Table_212" displayName="Table_212" ref="A4146:H415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12" showFirstColumn="1" showLastColumn="1" showRowStripes="1" showColumnStripes="0"/>
</table>
</file>

<file path=xl/tables/table213.xml><?xml version="1.0" encoding="utf-8"?>
<table xmlns="http://schemas.openxmlformats.org/spreadsheetml/2006/main" id="213" name="Table_213" displayName="Table_213" ref="A4161:H417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13" showFirstColumn="1" showLastColumn="1" showRowStripes="1" showColumnStripes="0"/>
</table>
</file>

<file path=xl/tables/table214.xml><?xml version="1.0" encoding="utf-8"?>
<table xmlns="http://schemas.openxmlformats.org/spreadsheetml/2006/main" id="214" name="Table_214" displayName="Table_214" ref="A4175:H418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14" showFirstColumn="1" showLastColumn="1" showRowStripes="1" showColumnStripes="0"/>
</table>
</file>

<file path=xl/tables/table215.xml><?xml version="1.0" encoding="utf-8"?>
<table xmlns="http://schemas.openxmlformats.org/spreadsheetml/2006/main" id="215" name="Table_215" displayName="Table_215" ref="A4190:H420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15" showFirstColumn="1" showLastColumn="1" showRowStripes="1" showColumnStripes="0"/>
</table>
</file>

<file path=xl/tables/table216.xml><?xml version="1.0" encoding="utf-8"?>
<table xmlns="http://schemas.openxmlformats.org/spreadsheetml/2006/main" id="216" name="Table_216" displayName="Table_216" ref="A4204:H421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16" showFirstColumn="1" showLastColumn="1" showRowStripes="1" showColumnStripes="0"/>
</table>
</file>

<file path=xl/tables/table217.xml><?xml version="1.0" encoding="utf-8"?>
<table xmlns="http://schemas.openxmlformats.org/spreadsheetml/2006/main" id="217" name="Table_217" displayName="Table_217" ref="A4214:H424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17" showFirstColumn="1" showLastColumn="1" showRowStripes="1" showColumnStripes="0"/>
</table>
</file>

<file path=xl/tables/table218.xml><?xml version="1.0" encoding="utf-8"?>
<table xmlns="http://schemas.openxmlformats.org/spreadsheetml/2006/main" id="218" name="Table_218" displayName="Table_218" ref="A4245:H427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18" showFirstColumn="1" showLastColumn="1" showRowStripes="1" showColumnStripes="0"/>
</table>
</file>

<file path=xl/tables/table219.xml><?xml version="1.0" encoding="utf-8"?>
<table xmlns="http://schemas.openxmlformats.org/spreadsheetml/2006/main" id="219" name="Table_219" displayName="Table_219" ref="A4274:H430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19" showFirstColumn="1" showLastColumn="1" showRowStripes="1" showColumnStripes="0"/>
</table>
</file>

<file path=xl/tables/table22.xml><?xml version="1.0" encoding="utf-8"?>
<table xmlns="http://schemas.openxmlformats.org/spreadsheetml/2006/main" id="22" name="Table_22" displayName="Table_22" ref="A383:H39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2" showFirstColumn="1" showLastColumn="1" showRowStripes="1" showColumnStripes="0"/>
</table>
</file>

<file path=xl/tables/table220.xml><?xml version="1.0" encoding="utf-8"?>
<table xmlns="http://schemas.openxmlformats.org/spreadsheetml/2006/main" id="220" name="Table_220" displayName="Table_220" ref="A4304:H432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20" showFirstColumn="1" showLastColumn="1" showRowStripes="1" showColumnStripes="0"/>
</table>
</file>

<file path=xl/tables/table221.xml><?xml version="1.0" encoding="utf-8"?>
<table xmlns="http://schemas.openxmlformats.org/spreadsheetml/2006/main" id="221" name="Table_221" displayName="Table_221" ref="A4330:H434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21" showFirstColumn="1" showLastColumn="1" showRowStripes="1" showColumnStripes="0"/>
</table>
</file>

<file path=xl/tables/table222.xml><?xml version="1.0" encoding="utf-8"?>
<table xmlns="http://schemas.openxmlformats.org/spreadsheetml/2006/main" id="222" name="Table_222" displayName="Table_222" ref="A4351:H439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22" showFirstColumn="1" showLastColumn="1" showRowStripes="1" showColumnStripes="0"/>
</table>
</file>

<file path=xl/tables/table223.xml><?xml version="1.0" encoding="utf-8"?>
<table xmlns="http://schemas.openxmlformats.org/spreadsheetml/2006/main" id="223" name="Table_223" displayName="Table_223" ref="A4399:H442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23" showFirstColumn="1" showLastColumn="1" showRowStripes="1" showColumnStripes="0"/>
</table>
</file>

<file path=xl/tables/table224.xml><?xml version="1.0" encoding="utf-8"?>
<table xmlns="http://schemas.openxmlformats.org/spreadsheetml/2006/main" id="224" name="Table_224" displayName="Table_224" ref="A4433:H445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24" showFirstColumn="1" showLastColumn="1" showRowStripes="1" showColumnStripes="0"/>
</table>
</file>

<file path=xl/tables/table225.xml><?xml version="1.0" encoding="utf-8"?>
<table xmlns="http://schemas.openxmlformats.org/spreadsheetml/2006/main" id="225" name="Table_225" displayName="Table_225" ref="A4456:H446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25" showFirstColumn="1" showLastColumn="1" showRowStripes="1" showColumnStripes="0"/>
</table>
</file>

<file path=xl/tables/table226.xml><?xml version="1.0" encoding="utf-8"?>
<table xmlns="http://schemas.openxmlformats.org/spreadsheetml/2006/main" id="226" name="Table_226" displayName="Table_226" ref="A4467:H447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26" showFirstColumn="1" showLastColumn="1" showRowStripes="1" showColumnStripes="0"/>
</table>
</file>

<file path=xl/tables/table227.xml><?xml version="1.0" encoding="utf-8"?>
<table xmlns="http://schemas.openxmlformats.org/spreadsheetml/2006/main" id="227" name="Table_227" displayName="Table_227" ref="A4481:H451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27" showFirstColumn="1" showLastColumn="1" showRowStripes="1" showColumnStripes="0"/>
</table>
</file>

<file path=xl/tables/table228.xml><?xml version="1.0" encoding="utf-8"?>
<table xmlns="http://schemas.openxmlformats.org/spreadsheetml/2006/main" id="228" name="Table_228" displayName="Table_228" ref="A4516:H455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28" showFirstColumn="1" showLastColumn="1" showRowStripes="1" showColumnStripes="0"/>
</table>
</file>

<file path=xl/tables/table229.xml><?xml version="1.0" encoding="utf-8"?>
<table xmlns="http://schemas.openxmlformats.org/spreadsheetml/2006/main" id="229" name="Table_229" displayName="Table_229" ref="A4554:H456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29" showFirstColumn="1" showLastColumn="1" showRowStripes="1" showColumnStripes="0"/>
</table>
</file>

<file path=xl/tables/table23.xml><?xml version="1.0" encoding="utf-8"?>
<table xmlns="http://schemas.openxmlformats.org/spreadsheetml/2006/main" id="23" name="Table_23" displayName="Table_23" ref="A398:H40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3" showFirstColumn="1" showLastColumn="1" showRowStripes="1" showColumnStripes="0"/>
</table>
</file>

<file path=xl/tables/table230.xml><?xml version="1.0" encoding="utf-8"?>
<table xmlns="http://schemas.openxmlformats.org/spreadsheetml/2006/main" id="230" name="Table_230" displayName="Table_230" ref="A4570:H458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30" showFirstColumn="1" showLastColumn="1" showRowStripes="1" showColumnStripes="0"/>
</table>
</file>

<file path=xl/tables/table231.xml><?xml version="1.0" encoding="utf-8"?>
<table xmlns="http://schemas.openxmlformats.org/spreadsheetml/2006/main" id="231" name="Table_231" displayName="Table_231" ref="A4584:H461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31" showFirstColumn="1" showLastColumn="1" showRowStripes="1" showColumnStripes="0"/>
</table>
</file>

<file path=xl/tables/table232.xml><?xml version="1.0" encoding="utf-8"?>
<table xmlns="http://schemas.openxmlformats.org/spreadsheetml/2006/main" id="232" name="Table_232" displayName="Table_232" ref="A4619:H464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32" showFirstColumn="1" showLastColumn="1" showRowStripes="1" showColumnStripes="0"/>
</table>
</file>

<file path=xl/tables/table233.xml><?xml version="1.0" encoding="utf-8"?>
<table xmlns="http://schemas.openxmlformats.org/spreadsheetml/2006/main" id="233" name="Table_233" displayName="Table_233" ref="A4646:H465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33" showFirstColumn="1" showLastColumn="1" showRowStripes="1" showColumnStripes="0"/>
</table>
</file>

<file path=xl/tables/table234.xml><?xml version="1.0" encoding="utf-8"?>
<table xmlns="http://schemas.openxmlformats.org/spreadsheetml/2006/main" id="234" name="Table_234" displayName="Table_234" ref="A4662:H467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34" showFirstColumn="1" showLastColumn="1" showRowStripes="1" showColumnStripes="0"/>
</table>
</file>

<file path=xl/tables/table235.xml><?xml version="1.0" encoding="utf-8"?>
<table xmlns="http://schemas.openxmlformats.org/spreadsheetml/2006/main" id="235" name="Table_235" displayName="Table_235" ref="A4682:H469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35" showFirstColumn="1" showLastColumn="1" showRowStripes="1" showColumnStripes="0"/>
</table>
</file>

<file path=xl/tables/table236.xml><?xml version="1.0" encoding="utf-8"?>
<table xmlns="http://schemas.openxmlformats.org/spreadsheetml/2006/main" id="236" name="Table_236" displayName="Table_236" ref="A4694:H470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36" showFirstColumn="1" showLastColumn="1" showRowStripes="1" showColumnStripes="0"/>
</table>
</file>

<file path=xl/tables/table237.xml><?xml version="1.0" encoding="utf-8"?>
<table xmlns="http://schemas.openxmlformats.org/spreadsheetml/2006/main" id="237" name="Table_237" displayName="Table_237" ref="A4705:H471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37" showFirstColumn="1" showLastColumn="1" showRowStripes="1" showColumnStripes="0"/>
</table>
</file>

<file path=xl/tables/table238.xml><?xml version="1.0" encoding="utf-8"?>
<table xmlns="http://schemas.openxmlformats.org/spreadsheetml/2006/main" id="238" name="Table_238" displayName="Table_238" ref="A4715:H472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38" showFirstColumn="1" showLastColumn="1" showRowStripes="1" showColumnStripes="0"/>
</table>
</file>

<file path=xl/tables/table239.xml><?xml version="1.0" encoding="utf-8"?>
<table xmlns="http://schemas.openxmlformats.org/spreadsheetml/2006/main" id="239" name="Table_239" displayName="Table_239" ref="A4725:H475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39" showFirstColumn="1" showLastColumn="1" showRowStripes="1" showColumnStripes="0"/>
</table>
</file>

<file path=xl/tables/table24.xml><?xml version="1.0" encoding="utf-8"?>
<table xmlns="http://schemas.openxmlformats.org/spreadsheetml/2006/main" id="24" name="Table_24" displayName="Table_24" ref="A404:H41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4" showFirstColumn="1" showLastColumn="1" showRowStripes="1" showColumnStripes="0"/>
</table>
</file>

<file path=xl/tables/table240.xml><?xml version="1.0" encoding="utf-8"?>
<table xmlns="http://schemas.openxmlformats.org/spreadsheetml/2006/main" id="240" name="Table_240" displayName="Table_240" ref="A4762:H479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40" showFirstColumn="1" showLastColumn="1" showRowStripes="1" showColumnStripes="0"/>
</table>
</file>

<file path=xl/tables/table241.xml><?xml version="1.0" encoding="utf-8"?>
<table xmlns="http://schemas.openxmlformats.org/spreadsheetml/2006/main" id="241" name="Table_241" displayName="Table_241" ref="A4796:H482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41" showFirstColumn="1" showLastColumn="1" showRowStripes="1" showColumnStripes="0"/>
</table>
</file>

<file path=xl/tables/table242.xml><?xml version="1.0" encoding="utf-8"?>
<table xmlns="http://schemas.openxmlformats.org/spreadsheetml/2006/main" id="242" name="Table_242" displayName="Table_242" ref="A4830:H484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42" showFirstColumn="1" showLastColumn="1" showRowStripes="1" showColumnStripes="0"/>
</table>
</file>

<file path=xl/tables/table243.xml><?xml version="1.0" encoding="utf-8"?>
<table xmlns="http://schemas.openxmlformats.org/spreadsheetml/2006/main" id="243" name="Table_243" displayName="Table_243" ref="A4846:H486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43" showFirstColumn="1" showLastColumn="1" showRowStripes="1" showColumnStripes="0"/>
</table>
</file>

<file path=xl/tables/table244.xml><?xml version="1.0" encoding="utf-8"?>
<table xmlns="http://schemas.openxmlformats.org/spreadsheetml/2006/main" id="244" name="Table_244" displayName="Table_244" ref="A4866:H487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44" showFirstColumn="1" showLastColumn="1" showRowStripes="1" showColumnStripes="0"/>
</table>
</file>

<file path=xl/tables/table245.xml><?xml version="1.0" encoding="utf-8"?>
<table xmlns="http://schemas.openxmlformats.org/spreadsheetml/2006/main" id="245" name="Table_245" displayName="Table_245" ref="A4876:H489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45" showFirstColumn="1" showLastColumn="1" showRowStripes="1" showColumnStripes="0"/>
</table>
</file>

<file path=xl/tables/table246.xml><?xml version="1.0" encoding="utf-8"?>
<table xmlns="http://schemas.openxmlformats.org/spreadsheetml/2006/main" id="246" name="Table_246" displayName="Table_246" ref="A4901:H490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46" showFirstColumn="1" showLastColumn="1" showRowStripes="1" showColumnStripes="0"/>
</table>
</file>

<file path=xl/tables/table247.xml><?xml version="1.0" encoding="utf-8"?>
<table xmlns="http://schemas.openxmlformats.org/spreadsheetml/2006/main" id="247" name="Table_247" displayName="Table_247" ref="A4912:H493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47" showFirstColumn="1" showLastColumn="1" showRowStripes="1" showColumnStripes="0"/>
</table>
</file>

<file path=xl/tables/table248.xml><?xml version="1.0" encoding="utf-8"?>
<table xmlns="http://schemas.openxmlformats.org/spreadsheetml/2006/main" id="248" name="Table_248" displayName="Table_248" ref="A4935:H495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48" showFirstColumn="1" showLastColumn="1" showRowStripes="1" showColumnStripes="0"/>
</table>
</file>

<file path=xl/tables/table249.xml><?xml version="1.0" encoding="utf-8"?>
<table xmlns="http://schemas.openxmlformats.org/spreadsheetml/2006/main" id="249" name="Table_249" displayName="Table_249" ref="A4955:H496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49" showFirstColumn="1" showLastColumn="1" showRowStripes="1" showColumnStripes="0"/>
</table>
</file>

<file path=xl/tables/table25.xml><?xml version="1.0" encoding="utf-8"?>
<table xmlns="http://schemas.openxmlformats.org/spreadsheetml/2006/main" id="25" name="Table_25" displayName="Table_25" ref="A419:H42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5" showFirstColumn="1" showLastColumn="1" showRowStripes="1" showColumnStripes="0"/>
</table>
</file>

<file path=xl/tables/table250.xml><?xml version="1.0" encoding="utf-8"?>
<table xmlns="http://schemas.openxmlformats.org/spreadsheetml/2006/main" id="250" name="Table_250" displayName="Table_250" ref="A4972:H499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50" showFirstColumn="1" showLastColumn="1" showRowStripes="1" showColumnStripes="0"/>
</table>
</file>

<file path=xl/tables/table251.xml><?xml version="1.0" encoding="utf-8"?>
<table xmlns="http://schemas.openxmlformats.org/spreadsheetml/2006/main" id="251" name="Table_251" displayName="Table_251" ref="A4997:H502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51" showFirstColumn="1" showLastColumn="1" showRowStripes="1" showColumnStripes="0"/>
</table>
</file>

<file path=xl/tables/table252.xml><?xml version="1.0" encoding="utf-8"?>
<table xmlns="http://schemas.openxmlformats.org/spreadsheetml/2006/main" id="252" name="Table_252" displayName="Table_252" ref="A5025:H504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52" showFirstColumn="1" showLastColumn="1" showRowStripes="1" showColumnStripes="0"/>
</table>
</file>

<file path=xl/tables/table253.xml><?xml version="1.0" encoding="utf-8"?>
<table xmlns="http://schemas.openxmlformats.org/spreadsheetml/2006/main" id="253" name="Table_253" displayName="Table_253" ref="A5045:H505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53" showFirstColumn="1" showLastColumn="1" showRowStripes="1" showColumnStripes="0"/>
</table>
</file>

<file path=xl/tables/table254.xml><?xml version="1.0" encoding="utf-8"?>
<table xmlns="http://schemas.openxmlformats.org/spreadsheetml/2006/main" id="254" name="Table_254" displayName="Table_254" ref="A5060:H508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54" showFirstColumn="1" showLastColumn="1" showRowStripes="1" showColumnStripes="0"/>
</table>
</file>

<file path=xl/tables/table255.xml><?xml version="1.0" encoding="utf-8"?>
<table xmlns="http://schemas.openxmlformats.org/spreadsheetml/2006/main" id="255" name="Table_255" displayName="Table_255" ref="A5085:H510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55" showFirstColumn="1" showLastColumn="1" showRowStripes="1" showColumnStripes="0"/>
</table>
</file>

<file path=xl/tables/table256.xml><?xml version="1.0" encoding="utf-8"?>
<table xmlns="http://schemas.openxmlformats.org/spreadsheetml/2006/main" id="256" name="Table_256" displayName="Table_256" ref="A5104:H511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56" showFirstColumn="1" showLastColumn="1" showRowStripes="1" showColumnStripes="0"/>
</table>
</file>

<file path=xl/tables/table257.xml><?xml version="1.0" encoding="utf-8"?>
<table xmlns="http://schemas.openxmlformats.org/spreadsheetml/2006/main" id="257" name="Table_257" displayName="Table_257" ref="A5122:H514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57" showFirstColumn="1" showLastColumn="1" showRowStripes="1" showColumnStripes="0"/>
</table>
</file>

<file path=xl/tables/table258.xml><?xml version="1.0" encoding="utf-8"?>
<table xmlns="http://schemas.openxmlformats.org/spreadsheetml/2006/main" id="258" name="Table_258" displayName="Table_258" ref="A5146:H515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58" showFirstColumn="1" showLastColumn="1" showRowStripes="1" showColumnStripes="0"/>
</table>
</file>

<file path=xl/tables/table259.xml><?xml version="1.0" encoding="utf-8"?>
<table xmlns="http://schemas.openxmlformats.org/spreadsheetml/2006/main" id="259" name="Table_259" displayName="Table_259" ref="A5154:H515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59" showFirstColumn="1" showLastColumn="1" showRowStripes="1" showColumnStripes="0"/>
</table>
</file>

<file path=xl/tables/table26.xml><?xml version="1.0" encoding="utf-8"?>
<table xmlns="http://schemas.openxmlformats.org/spreadsheetml/2006/main" id="26" name="Table_26" displayName="Table_26" ref="A431:H44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6" showFirstColumn="1" showLastColumn="1" showRowStripes="1" showColumnStripes="0"/>
</table>
</file>

<file path=xl/tables/table260.xml><?xml version="1.0" encoding="utf-8"?>
<table xmlns="http://schemas.openxmlformats.org/spreadsheetml/2006/main" id="260" name="Table_260" displayName="Table_260" ref="A5162:H517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60" showFirstColumn="1" showLastColumn="1" showRowStripes="1" showColumnStripes="0"/>
</table>
</file>

<file path=xl/tables/table261.xml><?xml version="1.0" encoding="utf-8"?>
<table xmlns="http://schemas.openxmlformats.org/spreadsheetml/2006/main" id="261" name="Table_261" displayName="Table_261" ref="A5178:H519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61" showFirstColumn="1" showLastColumn="1" showRowStripes="1" showColumnStripes="0"/>
</table>
</file>

<file path=xl/tables/table262.xml><?xml version="1.0" encoding="utf-8"?>
<table xmlns="http://schemas.openxmlformats.org/spreadsheetml/2006/main" id="262" name="Table_262" displayName="Table_262" ref="A5198:H521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62" showFirstColumn="1" showLastColumn="1" showRowStripes="1" showColumnStripes="0"/>
</table>
</file>

<file path=xl/tables/table263.xml><?xml version="1.0" encoding="utf-8"?>
<table xmlns="http://schemas.openxmlformats.org/spreadsheetml/2006/main" id="263" name="Table_263" displayName="Table_263" ref="A5221:H524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63" showFirstColumn="1" showLastColumn="1" showRowStripes="1" showColumnStripes="0"/>
</table>
</file>

<file path=xl/tables/table264.xml><?xml version="1.0" encoding="utf-8"?>
<table xmlns="http://schemas.openxmlformats.org/spreadsheetml/2006/main" id="264" name="Table_264" displayName="Table_264" ref="A5250:H527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64" showFirstColumn="1" showLastColumn="1" showRowStripes="1" showColumnStripes="0"/>
</table>
</file>

<file path=xl/tables/table265.xml><?xml version="1.0" encoding="utf-8"?>
<table xmlns="http://schemas.openxmlformats.org/spreadsheetml/2006/main" id="265" name="Table_265" displayName="Table_265" ref="A5279:H529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65" showFirstColumn="1" showLastColumn="1" showRowStripes="1" showColumnStripes="0"/>
</table>
</file>

<file path=xl/tables/table266.xml><?xml version="1.0" encoding="utf-8"?>
<table xmlns="http://schemas.openxmlformats.org/spreadsheetml/2006/main" id="266" name="Table_266" displayName="Table_266" ref="A5299:H532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66" showFirstColumn="1" showLastColumn="1" showRowStripes="1" showColumnStripes="0"/>
</table>
</file>

<file path=xl/tables/table267.xml><?xml version="1.0" encoding="utf-8"?>
<table xmlns="http://schemas.openxmlformats.org/spreadsheetml/2006/main" id="267" name="Table_267" displayName="Table_267" ref="A5327:H533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67" showFirstColumn="1" showLastColumn="1" showRowStripes="1" showColumnStripes="0"/>
</table>
</file>

<file path=xl/tables/table268.xml><?xml version="1.0" encoding="utf-8"?>
<table xmlns="http://schemas.openxmlformats.org/spreadsheetml/2006/main" id="268" name="Table_268" displayName="Table_268" ref="A5337:H535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68" showFirstColumn="1" showLastColumn="1" showRowStripes="1" showColumnStripes="0"/>
</table>
</file>

<file path=xl/tables/table269.xml><?xml version="1.0" encoding="utf-8"?>
<table xmlns="http://schemas.openxmlformats.org/spreadsheetml/2006/main" id="269" name="Table_269" displayName="Table_269" ref="A5355:H536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69" showFirstColumn="1" showLastColumn="1" showRowStripes="1" showColumnStripes="0"/>
</table>
</file>

<file path=xl/tables/table27.xml><?xml version="1.0" encoding="utf-8"?>
<table xmlns="http://schemas.openxmlformats.org/spreadsheetml/2006/main" id="27" name="Table_27" displayName="Table_27" ref="A451:H46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7" showFirstColumn="1" showLastColumn="1" showRowStripes="1" showColumnStripes="0"/>
</table>
</file>

<file path=xl/tables/table270.xml><?xml version="1.0" encoding="utf-8"?>
<table xmlns="http://schemas.openxmlformats.org/spreadsheetml/2006/main" id="270" name="Table_270" displayName="Table_270" ref="A5369:H537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70" showFirstColumn="1" showLastColumn="1" showRowStripes="1" showColumnStripes="0"/>
</table>
</file>

<file path=xl/tables/table271.xml><?xml version="1.0" encoding="utf-8"?>
<table xmlns="http://schemas.openxmlformats.org/spreadsheetml/2006/main" id="271" name="Table_271" displayName="Table_271" ref="A5381:H538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71" showFirstColumn="1" showLastColumn="1" showRowStripes="1" showColumnStripes="0"/>
</table>
</file>

<file path=xl/tables/table272.xml><?xml version="1.0" encoding="utf-8"?>
<table xmlns="http://schemas.openxmlformats.org/spreadsheetml/2006/main" id="272" name="Table_272" displayName="Table_272" ref="A5390:H540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72" showFirstColumn="1" showLastColumn="1" showRowStripes="1" showColumnStripes="0"/>
</table>
</file>

<file path=xl/tables/table273.xml><?xml version="1.0" encoding="utf-8"?>
<table xmlns="http://schemas.openxmlformats.org/spreadsheetml/2006/main" id="273" name="Table_273" displayName="Table_273" ref="A5413:H544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73" showFirstColumn="1" showLastColumn="1" showRowStripes="1" showColumnStripes="0"/>
</table>
</file>

<file path=xl/tables/table274.xml><?xml version="1.0" encoding="utf-8"?>
<table xmlns="http://schemas.openxmlformats.org/spreadsheetml/2006/main" id="274" name="Table_274" displayName="Table_274" ref="A5447:H545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74" showFirstColumn="1" showLastColumn="1" showRowStripes="1" showColumnStripes="0"/>
</table>
</file>

<file path=xl/tables/table275.xml><?xml version="1.0" encoding="utf-8"?>
<table xmlns="http://schemas.openxmlformats.org/spreadsheetml/2006/main" id="275" name="Table_275" displayName="Table_275" ref="A5457:H547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75" showFirstColumn="1" showLastColumn="1" showRowStripes="1" showColumnStripes="0"/>
</table>
</file>

<file path=xl/tables/table276.xml><?xml version="1.0" encoding="utf-8"?>
<table xmlns="http://schemas.openxmlformats.org/spreadsheetml/2006/main" id="276" name="Table_276" displayName="Table_276" ref="A5477:H549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76" showFirstColumn="1" showLastColumn="1" showRowStripes="1" showColumnStripes="0"/>
</table>
</file>

<file path=xl/tables/table277.xml><?xml version="1.0" encoding="utf-8"?>
<table xmlns="http://schemas.openxmlformats.org/spreadsheetml/2006/main" id="277" name="Table_277" displayName="Table_277" ref="A5499:H550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77" showFirstColumn="1" showLastColumn="1" showRowStripes="1" showColumnStripes="0"/>
</table>
</file>

<file path=xl/tables/table278.xml><?xml version="1.0" encoding="utf-8"?>
<table xmlns="http://schemas.openxmlformats.org/spreadsheetml/2006/main" id="278" name="Table_278" displayName="Table_278" ref="A5508:H551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78" showFirstColumn="1" showLastColumn="1" showRowStripes="1" showColumnStripes="0"/>
</table>
</file>

<file path=xl/tables/table279.xml><?xml version="1.0" encoding="utf-8"?>
<table xmlns="http://schemas.openxmlformats.org/spreadsheetml/2006/main" id="279" name="Table_279" displayName="Table_279" ref="A5517:H554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79" showFirstColumn="1" showLastColumn="1" showRowStripes="1" showColumnStripes="0"/>
</table>
</file>

<file path=xl/tables/table28.xml><?xml version="1.0" encoding="utf-8"?>
<table xmlns="http://schemas.openxmlformats.org/spreadsheetml/2006/main" id="28" name="Table_28" displayName="Table_28" ref="A469:H50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8" showFirstColumn="1" showLastColumn="1" showRowStripes="1" showColumnStripes="0"/>
</table>
</file>

<file path=xl/tables/table280.xml><?xml version="1.0" encoding="utf-8"?>
<table xmlns="http://schemas.openxmlformats.org/spreadsheetml/2006/main" id="280" name="Table_280" displayName="Table_280" ref="A5548:H555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80" showFirstColumn="1" showLastColumn="1" showRowStripes="1" showColumnStripes="0"/>
</table>
</file>

<file path=xl/tables/table281.xml><?xml version="1.0" encoding="utf-8"?>
<table xmlns="http://schemas.openxmlformats.org/spreadsheetml/2006/main" id="281" name="Table_281" displayName="Table_281" ref="A5559:H557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81" showFirstColumn="1" showLastColumn="1" showRowStripes="1" showColumnStripes="0"/>
</table>
</file>

<file path=xl/tables/table282.xml><?xml version="1.0" encoding="utf-8"?>
<table xmlns="http://schemas.openxmlformats.org/spreadsheetml/2006/main" id="282" name="Table_282" displayName="Table_282" ref="A5574:H559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82" showFirstColumn="1" showLastColumn="1" showRowStripes="1" showColumnStripes="0"/>
</table>
</file>

<file path=xl/tables/table283.xml><?xml version="1.0" encoding="utf-8"?>
<table xmlns="http://schemas.openxmlformats.org/spreadsheetml/2006/main" id="283" name="Table_283" displayName="Table_283" ref="A5594:H560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83" showFirstColumn="1" showLastColumn="1" showRowStripes="1" showColumnStripes="0"/>
</table>
</file>

<file path=xl/tables/table284.xml><?xml version="1.0" encoding="utf-8"?>
<table xmlns="http://schemas.openxmlformats.org/spreadsheetml/2006/main" id="284" name="Table_284" displayName="Table_284" ref="A5609:H561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84" showFirstColumn="1" showLastColumn="1" showRowStripes="1" showColumnStripes="0"/>
</table>
</file>

<file path=xl/tables/table285.xml><?xml version="1.0" encoding="utf-8"?>
<table xmlns="http://schemas.openxmlformats.org/spreadsheetml/2006/main" id="285" name="Table_285" displayName="Table_285" ref="A5616:H564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85" showFirstColumn="1" showLastColumn="1" showRowStripes="1" showColumnStripes="0"/>
</table>
</file>

<file path=xl/tables/table286.xml><?xml version="1.0" encoding="utf-8"?>
<table xmlns="http://schemas.openxmlformats.org/spreadsheetml/2006/main" id="286" name="Table_286" displayName="Table_286" ref="A5645:H565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86" showFirstColumn="1" showLastColumn="1" showRowStripes="1" showColumnStripes="0"/>
</table>
</file>

<file path=xl/tables/table287.xml><?xml version="1.0" encoding="utf-8"?>
<table xmlns="http://schemas.openxmlformats.org/spreadsheetml/2006/main" id="287" name="Table_287" displayName="Table_287" ref="A5654:H567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87" showFirstColumn="1" showLastColumn="1" showRowStripes="1" showColumnStripes="0"/>
</table>
</file>

<file path=xl/tables/table288.xml><?xml version="1.0" encoding="utf-8"?>
<table xmlns="http://schemas.openxmlformats.org/spreadsheetml/2006/main" id="288" name="Table_288" displayName="Table_288" ref="A5674:H568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88" showFirstColumn="1" showLastColumn="1" showRowStripes="1" showColumnStripes="0"/>
</table>
</file>

<file path=xl/tables/table289.xml><?xml version="1.0" encoding="utf-8"?>
<table xmlns="http://schemas.openxmlformats.org/spreadsheetml/2006/main" id="289" name="Table_289" displayName="Table_289" ref="A5692:H570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89" showFirstColumn="1" showLastColumn="1" showRowStripes="1" showColumnStripes="0"/>
</table>
</file>

<file path=xl/tables/table29.xml><?xml version="1.0" encoding="utf-8"?>
<table xmlns="http://schemas.openxmlformats.org/spreadsheetml/2006/main" id="29" name="Table_29" displayName="Table_29" ref="A506:H53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9" showFirstColumn="1" showLastColumn="1" showRowStripes="1" showColumnStripes="0"/>
</table>
</file>

<file path=xl/tables/table290.xml><?xml version="1.0" encoding="utf-8"?>
<table xmlns="http://schemas.openxmlformats.org/spreadsheetml/2006/main" id="290" name="Table_290" displayName="Table_290" ref="A5707:H573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90" showFirstColumn="1" showLastColumn="1" showRowStripes="1" showColumnStripes="0"/>
</table>
</file>

<file path=xl/tables/table291.xml><?xml version="1.0" encoding="utf-8"?>
<table xmlns="http://schemas.openxmlformats.org/spreadsheetml/2006/main" id="291" name="Table_291" displayName="Table_291" ref="A5737:H574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91" showFirstColumn="1" showLastColumn="1" showRowStripes="1" showColumnStripes="0"/>
</table>
</file>

<file path=xl/tables/table292.xml><?xml version="1.0" encoding="utf-8"?>
<table xmlns="http://schemas.openxmlformats.org/spreadsheetml/2006/main" id="292" name="Table_292" displayName="Table_292" ref="A5749:H575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92" showFirstColumn="1" showLastColumn="1" showRowStripes="1" showColumnStripes="0"/>
</table>
</file>

<file path=xl/tables/table293.xml><?xml version="1.0" encoding="utf-8"?>
<table xmlns="http://schemas.openxmlformats.org/spreadsheetml/2006/main" id="293" name="Table_293" displayName="Table_293" ref="A5758:H577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93" showFirstColumn="1" showLastColumn="1" showRowStripes="1" showColumnStripes="0"/>
</table>
</file>

<file path=xl/tables/table294.xml><?xml version="1.0" encoding="utf-8"?>
<table xmlns="http://schemas.openxmlformats.org/spreadsheetml/2006/main" id="294" name="Table_294" displayName="Table_294" ref="A5774:H578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94" showFirstColumn="1" showLastColumn="1" showRowStripes="1" showColumnStripes="0"/>
</table>
</file>

<file path=xl/tables/table295.xml><?xml version="1.0" encoding="utf-8"?>
<table xmlns="http://schemas.openxmlformats.org/spreadsheetml/2006/main" id="295" name="Table_295" displayName="Table_295" ref="A5785:H579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95" showFirstColumn="1" showLastColumn="1" showRowStripes="1" showColumnStripes="0"/>
</table>
</file>

<file path=xl/tables/table296.xml><?xml version="1.0" encoding="utf-8"?>
<table xmlns="http://schemas.openxmlformats.org/spreadsheetml/2006/main" id="296" name="Table_296" displayName="Table_296" ref="A5794:H580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96" showFirstColumn="1" showLastColumn="1" showRowStripes="1" showColumnStripes="0"/>
</table>
</file>

<file path=xl/tables/table297.xml><?xml version="1.0" encoding="utf-8"?>
<table xmlns="http://schemas.openxmlformats.org/spreadsheetml/2006/main" id="297" name="Table_297" displayName="Table_297" ref="A5805:H582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97" showFirstColumn="1" showLastColumn="1" showRowStripes="1" showColumnStripes="0"/>
</table>
</file>

<file path=xl/tables/table298.xml><?xml version="1.0" encoding="utf-8"?>
<table xmlns="http://schemas.openxmlformats.org/spreadsheetml/2006/main" id="298" name="Table_298" displayName="Table_298" ref="A5833:H585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98" showFirstColumn="1" showLastColumn="1" showRowStripes="1" showColumnStripes="0"/>
</table>
</file>

<file path=xl/tables/table299.xml><?xml version="1.0" encoding="utf-8"?>
<table xmlns="http://schemas.openxmlformats.org/spreadsheetml/2006/main" id="299" name="Table_299" displayName="Table_299" ref="A5862:H590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299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A40:H4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" showFirstColumn="1" showLastColumn="1" showRowStripes="1" showColumnStripes="0"/>
</table>
</file>

<file path=xl/tables/table30.xml><?xml version="1.0" encoding="utf-8"?>
<table xmlns="http://schemas.openxmlformats.org/spreadsheetml/2006/main" id="30" name="Table_30" displayName="Table_30" ref="A540:H56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0" showFirstColumn="1" showLastColumn="1" showRowStripes="1" showColumnStripes="0"/>
</table>
</file>

<file path=xl/tables/table300.xml><?xml version="1.0" encoding="utf-8"?>
<table xmlns="http://schemas.openxmlformats.org/spreadsheetml/2006/main" id="300" name="Table_300" displayName="Table_300" ref="A5904:H591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00" showFirstColumn="1" showLastColumn="1" showRowStripes="1" showColumnStripes="0"/>
</table>
</file>

<file path=xl/tables/table301.xml><?xml version="1.0" encoding="utf-8"?>
<table xmlns="http://schemas.openxmlformats.org/spreadsheetml/2006/main" id="301" name="Table_301" displayName="Table_301" ref="A5919:H592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01" showFirstColumn="1" showLastColumn="1" showRowStripes="1" showColumnStripes="0"/>
</table>
</file>

<file path=xl/tables/table302.xml><?xml version="1.0" encoding="utf-8"?>
<table xmlns="http://schemas.openxmlformats.org/spreadsheetml/2006/main" id="302" name="Table_302" displayName="Table_302" ref="A5932:H594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02" showFirstColumn="1" showLastColumn="1" showRowStripes="1" showColumnStripes="0"/>
</table>
</file>

<file path=xl/tables/table303.xml><?xml version="1.0" encoding="utf-8"?>
<table xmlns="http://schemas.openxmlformats.org/spreadsheetml/2006/main" id="303" name="Table_303" displayName="Table_303" ref="A5947:H596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03" showFirstColumn="1" showLastColumn="1" showRowStripes="1" showColumnStripes="0"/>
</table>
</file>

<file path=xl/tables/table304.xml><?xml version="1.0" encoding="utf-8"?>
<table xmlns="http://schemas.openxmlformats.org/spreadsheetml/2006/main" id="304" name="Table_304" displayName="Table_304" ref="A5965:H598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04" showFirstColumn="1" showLastColumn="1" showRowStripes="1" showColumnStripes="0"/>
</table>
</file>

<file path=xl/tables/table305.xml><?xml version="1.0" encoding="utf-8"?>
<table xmlns="http://schemas.openxmlformats.org/spreadsheetml/2006/main" id="305" name="Table_305" displayName="Table_305" ref="A5987:H600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05" showFirstColumn="1" showLastColumn="1" showRowStripes="1" showColumnStripes="0"/>
</table>
</file>

<file path=xl/tables/table306.xml><?xml version="1.0" encoding="utf-8"?>
<table xmlns="http://schemas.openxmlformats.org/spreadsheetml/2006/main" id="306" name="Table_306" displayName="Table_306" ref="A6009:H601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06" showFirstColumn="1" showLastColumn="1" showRowStripes="1" showColumnStripes="0"/>
</table>
</file>

<file path=xl/tables/table307.xml><?xml version="1.0" encoding="utf-8"?>
<table xmlns="http://schemas.openxmlformats.org/spreadsheetml/2006/main" id="307" name="Table_307" displayName="Table_307" ref="A6022:H603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07" showFirstColumn="1" showLastColumn="1" showRowStripes="1" showColumnStripes="0"/>
</table>
</file>

<file path=xl/tables/table308.xml><?xml version="1.0" encoding="utf-8"?>
<table xmlns="http://schemas.openxmlformats.org/spreadsheetml/2006/main" id="308" name="Table_308" displayName="Table_308" ref="A6038:H605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08" showFirstColumn="1" showLastColumn="1" showRowStripes="1" showColumnStripes="0"/>
</table>
</file>

<file path=xl/tables/table309.xml><?xml version="1.0" encoding="utf-8"?>
<table xmlns="http://schemas.openxmlformats.org/spreadsheetml/2006/main" id="309" name="Table_309" displayName="Table_309" ref="A6057:H606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09" showFirstColumn="1" showLastColumn="1" showRowStripes="1" showColumnStripes="0"/>
</table>
</file>

<file path=xl/tables/table31.xml><?xml version="1.0" encoding="utf-8"?>
<table xmlns="http://schemas.openxmlformats.org/spreadsheetml/2006/main" id="31" name="Table_31" displayName="Table_31" ref="A572:H60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1" showFirstColumn="1" showLastColumn="1" showRowStripes="1" showColumnStripes="0"/>
</table>
</file>

<file path=xl/tables/table310.xml><?xml version="1.0" encoding="utf-8"?>
<table xmlns="http://schemas.openxmlformats.org/spreadsheetml/2006/main" id="310" name="Table_310" displayName="Table_310" ref="A6068:H610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10" showFirstColumn="1" showLastColumn="1" showRowStripes="1" showColumnStripes="0"/>
</table>
</file>

<file path=xl/tables/table311.xml><?xml version="1.0" encoding="utf-8"?>
<table xmlns="http://schemas.openxmlformats.org/spreadsheetml/2006/main" id="311" name="Table_311" displayName="Table_311" ref="A6106:H612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11" showFirstColumn="1" showLastColumn="1" showRowStripes="1" showColumnStripes="0"/>
</table>
</file>

<file path=xl/tables/table312.xml><?xml version="1.0" encoding="utf-8"?>
<table xmlns="http://schemas.openxmlformats.org/spreadsheetml/2006/main" id="312" name="Table_312" displayName="Table_312" ref="A6128:H613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12" showFirstColumn="1" showLastColumn="1" showRowStripes="1" showColumnStripes="0"/>
</table>
</file>

<file path=xl/tables/table313.xml><?xml version="1.0" encoding="utf-8"?>
<table xmlns="http://schemas.openxmlformats.org/spreadsheetml/2006/main" id="313" name="Table_313" displayName="Table_313" ref="A6139:H616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13" showFirstColumn="1" showLastColumn="1" showRowStripes="1" showColumnStripes="0"/>
</table>
</file>

<file path=xl/tables/table314.xml><?xml version="1.0" encoding="utf-8"?>
<table xmlns="http://schemas.openxmlformats.org/spreadsheetml/2006/main" id="314" name="Table_314" displayName="Table_314" ref="A6169:H619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14" showFirstColumn="1" showLastColumn="1" showRowStripes="1" showColumnStripes="0"/>
</table>
</file>

<file path=xl/tables/table315.xml><?xml version="1.0" encoding="utf-8"?>
<table xmlns="http://schemas.openxmlformats.org/spreadsheetml/2006/main" id="315" name="Table_315" displayName="Table_315" ref="A6194:H620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15" showFirstColumn="1" showLastColumn="1" showRowStripes="1" showColumnStripes="0"/>
</table>
</file>

<file path=xl/tables/table316.xml><?xml version="1.0" encoding="utf-8"?>
<table xmlns="http://schemas.openxmlformats.org/spreadsheetml/2006/main" id="316" name="Table_316" displayName="Table_316" ref="A6211:H623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16" showFirstColumn="1" showLastColumn="1" showRowStripes="1" showColumnStripes="0"/>
</table>
</file>

<file path=xl/tables/table317.xml><?xml version="1.0" encoding="utf-8"?>
<table xmlns="http://schemas.openxmlformats.org/spreadsheetml/2006/main" id="317" name="Table_317" displayName="Table_317" ref="A6235:H625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17" showFirstColumn="1" showLastColumn="1" showRowStripes="1" showColumnStripes="0"/>
</table>
</file>

<file path=xl/tables/table318.xml><?xml version="1.0" encoding="utf-8"?>
<table xmlns="http://schemas.openxmlformats.org/spreadsheetml/2006/main" id="318" name="Table_318" displayName="Table_318" ref="A6260:H628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18" showFirstColumn="1" showLastColumn="1" showRowStripes="1" showColumnStripes="0"/>
</table>
</file>

<file path=xl/tables/table319.xml><?xml version="1.0" encoding="utf-8"?>
<table xmlns="http://schemas.openxmlformats.org/spreadsheetml/2006/main" id="319" name="Table_319" displayName="Table_319" ref="A6290:H631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19" showFirstColumn="1" showLastColumn="1" showRowStripes="1" showColumnStripes="0"/>
</table>
</file>

<file path=xl/tables/table32.xml><?xml version="1.0" encoding="utf-8"?>
<table xmlns="http://schemas.openxmlformats.org/spreadsheetml/2006/main" id="32" name="Table_32" displayName="Table_32" ref="A610:H63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2" showFirstColumn="1" showLastColumn="1" showRowStripes="1" showColumnStripes="0"/>
</table>
</file>

<file path=xl/tables/table320.xml><?xml version="1.0" encoding="utf-8"?>
<table xmlns="http://schemas.openxmlformats.org/spreadsheetml/2006/main" id="320" name="Table_320" displayName="Table_320" ref="A6322:H633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20" showFirstColumn="1" showLastColumn="1" showRowStripes="1" showColumnStripes="0"/>
</table>
</file>

<file path=xl/tables/table321.xml><?xml version="1.0" encoding="utf-8"?>
<table xmlns="http://schemas.openxmlformats.org/spreadsheetml/2006/main" id="321" name="Table_321" displayName="Table_321" ref="A6334:H635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21" showFirstColumn="1" showLastColumn="1" showRowStripes="1" showColumnStripes="0"/>
</table>
</file>

<file path=xl/tables/table322.xml><?xml version="1.0" encoding="utf-8"?>
<table xmlns="http://schemas.openxmlformats.org/spreadsheetml/2006/main" id="322" name="Table_322" displayName="Table_322" ref="A6357:H637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22" showFirstColumn="1" showLastColumn="1" showRowStripes="1" showColumnStripes="0"/>
</table>
</file>

<file path=xl/tables/table323.xml><?xml version="1.0" encoding="utf-8"?>
<table xmlns="http://schemas.openxmlformats.org/spreadsheetml/2006/main" id="323" name="Table_323" displayName="Table_323" ref="A6378:H638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23" showFirstColumn="1" showLastColumn="1" showRowStripes="1" showColumnStripes="0"/>
</table>
</file>

<file path=xl/tables/table324.xml><?xml version="1.0" encoding="utf-8"?>
<table xmlns="http://schemas.openxmlformats.org/spreadsheetml/2006/main" id="324" name="Table_324" displayName="Table_324" ref="A6393:H639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24" showFirstColumn="1" showLastColumn="1" showRowStripes="1" showColumnStripes="0"/>
</table>
</file>

<file path=xl/tables/table325.xml><?xml version="1.0" encoding="utf-8"?>
<table xmlns="http://schemas.openxmlformats.org/spreadsheetml/2006/main" id="325" name="Table_325" displayName="Table_325" ref="A6403:H640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25" showFirstColumn="1" showLastColumn="1" showRowStripes="1" showColumnStripes="0"/>
</table>
</file>

<file path=xl/tables/table326.xml><?xml version="1.0" encoding="utf-8"?>
<table xmlns="http://schemas.openxmlformats.org/spreadsheetml/2006/main" id="326" name="Table_326" displayName="Table_326" ref="A6409:H641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26" showFirstColumn="1" showLastColumn="1" showRowStripes="1" showColumnStripes="0"/>
</table>
</file>

<file path=xl/tables/table327.xml><?xml version="1.0" encoding="utf-8"?>
<table xmlns="http://schemas.openxmlformats.org/spreadsheetml/2006/main" id="327" name="Table_327" displayName="Table_327" ref="A6418:H643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27" showFirstColumn="1" showLastColumn="1" showRowStripes="1" showColumnStripes="0"/>
</table>
</file>

<file path=xl/tables/table328.xml><?xml version="1.0" encoding="utf-8"?>
<table xmlns="http://schemas.openxmlformats.org/spreadsheetml/2006/main" id="328" name="Table_328" displayName="Table_328" ref="A6441:H644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28" showFirstColumn="1" showLastColumn="1" showRowStripes="1" showColumnStripes="0"/>
</table>
</file>

<file path=xl/tables/table329.xml><?xml version="1.0" encoding="utf-8"?>
<table xmlns="http://schemas.openxmlformats.org/spreadsheetml/2006/main" id="329" name="Table_329" displayName="Table_329" ref="A6452:H647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29" showFirstColumn="1" showLastColumn="1" showRowStripes="1" showColumnStripes="0"/>
</table>
</file>

<file path=xl/tables/table33.xml><?xml version="1.0" encoding="utf-8"?>
<table xmlns="http://schemas.openxmlformats.org/spreadsheetml/2006/main" id="33" name="Table_33" displayName="Table_33" ref="A634:H65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3" showFirstColumn="1" showLastColumn="1" showRowStripes="1" showColumnStripes="0"/>
</table>
</file>

<file path=xl/tables/table330.xml><?xml version="1.0" encoding="utf-8"?>
<table xmlns="http://schemas.openxmlformats.org/spreadsheetml/2006/main" id="330" name="Table_330" displayName="Table_330" ref="A6482:H650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30" showFirstColumn="1" showLastColumn="1" showRowStripes="1" showColumnStripes="0"/>
</table>
</file>

<file path=xl/tables/table331.xml><?xml version="1.0" encoding="utf-8"?>
<table xmlns="http://schemas.openxmlformats.org/spreadsheetml/2006/main" id="331" name="Table_331" displayName="Table_331" ref="A6510:H652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31" showFirstColumn="1" showLastColumn="1" showRowStripes="1" showColumnStripes="0"/>
</table>
</file>

<file path=xl/tables/table332.xml><?xml version="1.0" encoding="utf-8"?>
<table xmlns="http://schemas.openxmlformats.org/spreadsheetml/2006/main" id="332" name="Table_332" displayName="Table_332" ref="A6524:H655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32" showFirstColumn="1" showLastColumn="1" showRowStripes="1" showColumnStripes="0"/>
</table>
</file>

<file path=xl/tables/table333.xml><?xml version="1.0" encoding="utf-8"?>
<table xmlns="http://schemas.openxmlformats.org/spreadsheetml/2006/main" id="333" name="Table_333" displayName="Table_333" ref="A6555:H655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33" showFirstColumn="1" showLastColumn="1" showRowStripes="1" showColumnStripes="0"/>
</table>
</file>

<file path=xl/tables/table334.xml><?xml version="1.0" encoding="utf-8"?>
<table xmlns="http://schemas.openxmlformats.org/spreadsheetml/2006/main" id="334" name="Table_334" displayName="Table_334" ref="A6563:H658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34" showFirstColumn="1" showLastColumn="1" showRowStripes="1" showColumnStripes="0"/>
</table>
</file>

<file path=xl/tables/table335.xml><?xml version="1.0" encoding="utf-8"?>
<table xmlns="http://schemas.openxmlformats.org/spreadsheetml/2006/main" id="335" name="Table_335" displayName="Table_335" ref="A6585:H658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35" showFirstColumn="1" showLastColumn="1" showRowStripes="1" showColumnStripes="0"/>
</table>
</file>

<file path=xl/tables/table336.xml><?xml version="1.0" encoding="utf-8"?>
<table xmlns="http://schemas.openxmlformats.org/spreadsheetml/2006/main" id="336" name="Table_336" displayName="Table_336" ref="A6593:H659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36" showFirstColumn="1" showLastColumn="1" showRowStripes="1" showColumnStripes="0"/>
</table>
</file>

<file path=xl/tables/table337.xml><?xml version="1.0" encoding="utf-8"?>
<table xmlns="http://schemas.openxmlformats.org/spreadsheetml/2006/main" id="337" name="Table_337" displayName="Table_337" ref="A6603:H664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37" showFirstColumn="1" showLastColumn="1" showRowStripes="1" showColumnStripes="0"/>
</table>
</file>

<file path=xl/tables/table338.xml><?xml version="1.0" encoding="utf-8"?>
<table xmlns="http://schemas.openxmlformats.org/spreadsheetml/2006/main" id="338" name="Table_338" displayName="Table_338" ref="A6644:H667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38" showFirstColumn="1" showLastColumn="1" showRowStripes="1" showColumnStripes="0"/>
</table>
</file>

<file path=xl/tables/table339.xml><?xml version="1.0" encoding="utf-8"?>
<table xmlns="http://schemas.openxmlformats.org/spreadsheetml/2006/main" id="339" name="Table_339" displayName="Table_339" ref="A6682:H669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39" showFirstColumn="1" showLastColumn="1" showRowStripes="1" showColumnStripes="0"/>
</table>
</file>

<file path=xl/tables/table34.xml><?xml version="1.0" encoding="utf-8"?>
<table xmlns="http://schemas.openxmlformats.org/spreadsheetml/2006/main" id="34" name="Table_34" displayName="Table_34" ref="A658:H68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4" showFirstColumn="1" showLastColumn="1" showRowStripes="1" showColumnStripes="0"/>
</table>
</file>

<file path=xl/tables/table340.xml><?xml version="1.0" encoding="utf-8"?>
<table xmlns="http://schemas.openxmlformats.org/spreadsheetml/2006/main" id="340" name="Table_340" displayName="Table_340" ref="A6699:H671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40" showFirstColumn="1" showLastColumn="1" showRowStripes="1" showColumnStripes="0"/>
</table>
</file>

<file path=xl/tables/table341.xml><?xml version="1.0" encoding="utf-8"?>
<table xmlns="http://schemas.openxmlformats.org/spreadsheetml/2006/main" id="341" name="Table_341" displayName="Table_341" ref="A6716:H672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41" showFirstColumn="1" showLastColumn="1" showRowStripes="1" showColumnStripes="0"/>
</table>
</file>

<file path=xl/tables/table342.xml><?xml version="1.0" encoding="utf-8"?>
<table xmlns="http://schemas.openxmlformats.org/spreadsheetml/2006/main" id="342" name="Table_342" displayName="Table_342" ref="A6732:H674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42" showFirstColumn="1" showLastColumn="1" showRowStripes="1" showColumnStripes="0"/>
</table>
</file>

<file path=xl/tables/table343.xml><?xml version="1.0" encoding="utf-8"?>
<table xmlns="http://schemas.openxmlformats.org/spreadsheetml/2006/main" id="343" name="Table_343" displayName="Table_343" ref="A6752:H677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43" showFirstColumn="1" showLastColumn="1" showRowStripes="1" showColumnStripes="0"/>
</table>
</file>

<file path=xl/tables/table344.xml><?xml version="1.0" encoding="utf-8"?>
<table xmlns="http://schemas.openxmlformats.org/spreadsheetml/2006/main" id="344" name="Table_344" displayName="Table_344" ref="A6777:H678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44" showFirstColumn="1" showLastColumn="1" showRowStripes="1" showColumnStripes="0"/>
</table>
</file>

<file path=xl/tables/table345.xml><?xml version="1.0" encoding="utf-8"?>
<table xmlns="http://schemas.openxmlformats.org/spreadsheetml/2006/main" id="345" name="Table_345" displayName="Table_345" ref="A6788:H679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45" showFirstColumn="1" showLastColumn="1" showRowStripes="1" showColumnStripes="0"/>
</table>
</file>

<file path=xl/tables/table346.xml><?xml version="1.0" encoding="utf-8"?>
<table xmlns="http://schemas.openxmlformats.org/spreadsheetml/2006/main" id="346" name="Table_346" displayName="Table_346" ref="A6801:H681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46" showFirstColumn="1" showLastColumn="1" showRowStripes="1" showColumnStripes="0"/>
</table>
</file>

<file path=xl/tables/table347.xml><?xml version="1.0" encoding="utf-8"?>
<table xmlns="http://schemas.openxmlformats.org/spreadsheetml/2006/main" id="347" name="Table_347" displayName="Table_347" ref="A6816:H683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47" showFirstColumn="1" showLastColumn="1" showRowStripes="1" showColumnStripes="0"/>
</table>
</file>

<file path=xl/tables/table348.xml><?xml version="1.0" encoding="utf-8"?>
<table xmlns="http://schemas.openxmlformats.org/spreadsheetml/2006/main" id="348" name="Table_348" displayName="Table_348" ref="A6837:H684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48" showFirstColumn="1" showLastColumn="1" showRowStripes="1" showColumnStripes="0"/>
</table>
</file>

<file path=xl/tables/table349.xml><?xml version="1.0" encoding="utf-8"?>
<table xmlns="http://schemas.openxmlformats.org/spreadsheetml/2006/main" id="349" name="Table_349" displayName="Table_349" ref="A6850:H687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49" showFirstColumn="1" showLastColumn="1" showRowStripes="1" showColumnStripes="0"/>
</table>
</file>

<file path=xl/tables/table35.xml><?xml version="1.0" encoding="utf-8"?>
<table xmlns="http://schemas.openxmlformats.org/spreadsheetml/2006/main" id="35" name="Table_35" displayName="Table_35" ref="A684:H70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5" showFirstColumn="1" showLastColumn="1" showRowStripes="1" showColumnStripes="0"/>
</table>
</file>

<file path=xl/tables/table350.xml><?xml version="1.0" encoding="utf-8"?>
<table xmlns="http://schemas.openxmlformats.org/spreadsheetml/2006/main" id="350" name="Table_350" displayName="Table_350" ref="A6879:H688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50" showFirstColumn="1" showLastColumn="1" showRowStripes="1" showColumnStripes="0"/>
</table>
</file>

<file path=xl/tables/table351.xml><?xml version="1.0" encoding="utf-8"?>
<table xmlns="http://schemas.openxmlformats.org/spreadsheetml/2006/main" id="351" name="Table_351" displayName="Table_351" ref="A6890:H689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51" showFirstColumn="1" showLastColumn="1" showRowStripes="1" showColumnStripes="0"/>
</table>
</file>

<file path=xl/tables/table352.xml><?xml version="1.0" encoding="utf-8"?>
<table xmlns="http://schemas.openxmlformats.org/spreadsheetml/2006/main" id="352" name="Table_352" displayName="Table_352" ref="A6901:H692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52" showFirstColumn="1" showLastColumn="1" showRowStripes="1" showColumnStripes="0"/>
</table>
</file>

<file path=xl/tables/table353.xml><?xml version="1.0" encoding="utf-8"?>
<table xmlns="http://schemas.openxmlformats.org/spreadsheetml/2006/main" id="353" name="Table_353" displayName="Table_353" ref="A6928:H695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53" showFirstColumn="1" showLastColumn="1" showRowStripes="1" showColumnStripes="0"/>
</table>
</file>

<file path=xl/tables/table354.xml><?xml version="1.0" encoding="utf-8"?>
<table xmlns="http://schemas.openxmlformats.org/spreadsheetml/2006/main" id="354" name="Table_354" displayName="Table_354" ref="A6961:H697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54" showFirstColumn="1" showLastColumn="1" showRowStripes="1" showColumnStripes="0"/>
</table>
</file>

<file path=xl/tables/table355.xml><?xml version="1.0" encoding="utf-8"?>
<table xmlns="http://schemas.openxmlformats.org/spreadsheetml/2006/main" id="355" name="Table_355" displayName="Table_355" ref="A6977:H698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55" showFirstColumn="1" showLastColumn="1" showRowStripes="1" showColumnStripes="0"/>
</table>
</file>

<file path=xl/tables/table356.xml><?xml version="1.0" encoding="utf-8"?>
<table xmlns="http://schemas.openxmlformats.org/spreadsheetml/2006/main" id="356" name="Table_356" displayName="Table_356" ref="A6993:H699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56" showFirstColumn="1" showLastColumn="1" showRowStripes="1" showColumnStripes="0"/>
</table>
</file>

<file path=xl/tables/table357.xml><?xml version="1.0" encoding="utf-8"?>
<table xmlns="http://schemas.openxmlformats.org/spreadsheetml/2006/main" id="357" name="Table_357" displayName="Table_357" ref="A7001:H701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57" showFirstColumn="1" showLastColumn="1" showRowStripes="1" showColumnStripes="0"/>
</table>
</file>

<file path=xl/tables/table358.xml><?xml version="1.0" encoding="utf-8"?>
<table xmlns="http://schemas.openxmlformats.org/spreadsheetml/2006/main" id="358" name="Table_358" displayName="Table_358" ref="A7018:H702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58" showFirstColumn="1" showLastColumn="1" showRowStripes="1" showColumnStripes="0"/>
</table>
</file>

<file path=xl/tables/table359.xml><?xml version="1.0" encoding="utf-8"?>
<table xmlns="http://schemas.openxmlformats.org/spreadsheetml/2006/main" id="359" name="Table_359" displayName="Table_359" ref="A7027:H703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59" showFirstColumn="1" showLastColumn="1" showRowStripes="1" showColumnStripes="0"/>
</table>
</file>

<file path=xl/tables/table36.xml><?xml version="1.0" encoding="utf-8"?>
<table xmlns="http://schemas.openxmlformats.org/spreadsheetml/2006/main" id="36" name="Table_36" displayName="Table_36" ref="A711:H73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6" showFirstColumn="1" showLastColumn="1" showRowStripes="1" showColumnStripes="0"/>
</table>
</file>

<file path=xl/tables/table360.xml><?xml version="1.0" encoding="utf-8"?>
<table xmlns="http://schemas.openxmlformats.org/spreadsheetml/2006/main" id="360" name="Table_360" displayName="Table_360" ref="A7037:H704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60" showFirstColumn="1" showLastColumn="1" showRowStripes="1" showColumnStripes="0"/>
</table>
</file>

<file path=xl/tables/table361.xml><?xml version="1.0" encoding="utf-8"?>
<table xmlns="http://schemas.openxmlformats.org/spreadsheetml/2006/main" id="361" name="Table_361" displayName="Table_361" ref="A7046:H705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61" showFirstColumn="1" showLastColumn="1" showRowStripes="1" showColumnStripes="0"/>
</table>
</file>

<file path=xl/tables/table362.xml><?xml version="1.0" encoding="utf-8"?>
<table xmlns="http://schemas.openxmlformats.org/spreadsheetml/2006/main" id="362" name="Table_362" displayName="Table_362" ref="A7055:H706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62" showFirstColumn="1" showLastColumn="1" showRowStripes="1" showColumnStripes="0"/>
</table>
</file>

<file path=xl/tables/table363.xml><?xml version="1.0" encoding="utf-8"?>
<table xmlns="http://schemas.openxmlformats.org/spreadsheetml/2006/main" id="363" name="Table_363" displayName="Table_363" ref="A7067:H707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63" showFirstColumn="1" showLastColumn="1" showRowStripes="1" showColumnStripes="0"/>
</table>
</file>

<file path=xl/tables/table364.xml><?xml version="1.0" encoding="utf-8"?>
<table xmlns="http://schemas.openxmlformats.org/spreadsheetml/2006/main" id="364" name="Table_364" displayName="Table_364" ref="A7077:H708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64" showFirstColumn="1" showLastColumn="1" showRowStripes="1" showColumnStripes="0"/>
</table>
</file>

<file path=xl/tables/table365.xml><?xml version="1.0" encoding="utf-8"?>
<table xmlns="http://schemas.openxmlformats.org/spreadsheetml/2006/main" id="365" name="Table_365" displayName="Table_365" ref="A7086:H710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65" showFirstColumn="1" showLastColumn="1" showRowStripes="1" showColumnStripes="0"/>
</table>
</file>

<file path=xl/tables/table366.xml><?xml version="1.0" encoding="utf-8"?>
<table xmlns="http://schemas.openxmlformats.org/spreadsheetml/2006/main" id="366" name="Table_366" displayName="Table_366" ref="A7113:H711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66" showFirstColumn="1" showLastColumn="1" showRowStripes="1" showColumnStripes="0"/>
</table>
</file>

<file path=xl/tables/table367.xml><?xml version="1.0" encoding="utf-8"?>
<table xmlns="http://schemas.openxmlformats.org/spreadsheetml/2006/main" id="367" name="Table_367" displayName="Table_367" ref="A7121:H713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67" showFirstColumn="1" showLastColumn="1" showRowStripes="1" showColumnStripes="0"/>
</table>
</file>

<file path=xl/tables/table368.xml><?xml version="1.0" encoding="utf-8"?>
<table xmlns="http://schemas.openxmlformats.org/spreadsheetml/2006/main" id="368" name="Table_368" displayName="Table_368" ref="A7139:H714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68" showFirstColumn="1" showLastColumn="1" showRowStripes="1" showColumnStripes="0"/>
</table>
</file>

<file path=xl/tables/table369.xml><?xml version="1.0" encoding="utf-8"?>
<table xmlns="http://schemas.openxmlformats.org/spreadsheetml/2006/main" id="369" name="Table_369" displayName="Table_369" ref="A7145:H714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69" showFirstColumn="1" showLastColumn="1" showRowStripes="1" showColumnStripes="0"/>
</table>
</file>

<file path=xl/tables/table37.xml><?xml version="1.0" encoding="utf-8"?>
<table xmlns="http://schemas.openxmlformats.org/spreadsheetml/2006/main" id="37" name="Table_37" displayName="Table_37" ref="A737:H76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7" showFirstColumn="1" showLastColumn="1" showRowStripes="1" showColumnStripes="0"/>
</table>
</file>

<file path=xl/tables/table370.xml><?xml version="1.0" encoding="utf-8"?>
<table xmlns="http://schemas.openxmlformats.org/spreadsheetml/2006/main" id="370" name="Table_370" displayName="Table_370" ref="A7152:H715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70" showFirstColumn="1" showLastColumn="1" showRowStripes="1" showColumnStripes="0"/>
</table>
</file>

<file path=xl/tables/table371.xml><?xml version="1.0" encoding="utf-8"?>
<table xmlns="http://schemas.openxmlformats.org/spreadsheetml/2006/main" id="371" name="Table_371" displayName="Table_371" ref="A7159:H717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71" showFirstColumn="1" showLastColumn="1" showRowStripes="1" showColumnStripes="0"/>
</table>
</file>

<file path=xl/tables/table38.xml><?xml version="1.0" encoding="utf-8"?>
<table xmlns="http://schemas.openxmlformats.org/spreadsheetml/2006/main" id="38" name="Table_38" displayName="Table_38" ref="A765:H77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8" showFirstColumn="1" showLastColumn="1" showRowStripes="1" showColumnStripes="0"/>
</table>
</file>

<file path=xl/tables/table39.xml><?xml version="1.0" encoding="utf-8"?>
<table xmlns="http://schemas.openxmlformats.org/spreadsheetml/2006/main" id="39" name="Table_39" displayName="Table_39" ref="A777:H79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39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A53:H7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4" showFirstColumn="1" showLastColumn="1" showRowStripes="1" showColumnStripes="0"/>
</table>
</file>

<file path=xl/tables/table40.xml><?xml version="1.0" encoding="utf-8"?>
<table xmlns="http://schemas.openxmlformats.org/spreadsheetml/2006/main" id="40" name="Table_40" displayName="Table_40" ref="A799:H83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40" showFirstColumn="1" showLastColumn="1" showRowStripes="1" showColumnStripes="0"/>
</table>
</file>

<file path=xl/tables/table41.xml><?xml version="1.0" encoding="utf-8"?>
<table xmlns="http://schemas.openxmlformats.org/spreadsheetml/2006/main" id="41" name="Table_41" displayName="Table_41" ref="A843:H85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41" showFirstColumn="1" showLastColumn="1" showRowStripes="1" showColumnStripes="0"/>
</table>
</file>

<file path=xl/tables/table42.xml><?xml version="1.0" encoding="utf-8"?>
<table xmlns="http://schemas.openxmlformats.org/spreadsheetml/2006/main" id="42" name="Table_42" displayName="Table_42" ref="A862:H87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42" showFirstColumn="1" showLastColumn="1" showRowStripes="1" showColumnStripes="0"/>
</table>
</file>

<file path=xl/tables/table43.xml><?xml version="1.0" encoding="utf-8"?>
<table xmlns="http://schemas.openxmlformats.org/spreadsheetml/2006/main" id="43" name="Table_43" displayName="Table_43" ref="A878:H90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43" showFirstColumn="1" showLastColumn="1" showRowStripes="1" showColumnStripes="0"/>
</table>
</file>

<file path=xl/tables/table44.xml><?xml version="1.0" encoding="utf-8"?>
<table xmlns="http://schemas.openxmlformats.org/spreadsheetml/2006/main" id="44" name="Table_44" displayName="Table_44" ref="A905:H93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44" showFirstColumn="1" showLastColumn="1" showRowStripes="1" showColumnStripes="0"/>
</table>
</file>

<file path=xl/tables/table45.xml><?xml version="1.0" encoding="utf-8"?>
<table xmlns="http://schemas.openxmlformats.org/spreadsheetml/2006/main" id="45" name="Table_45" displayName="Table_45" ref="A934:H95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45" showFirstColumn="1" showLastColumn="1" showRowStripes="1" showColumnStripes="0"/>
</table>
</file>

<file path=xl/tables/table46.xml><?xml version="1.0" encoding="utf-8"?>
<table xmlns="http://schemas.openxmlformats.org/spreadsheetml/2006/main" id="46" name="Table_46" displayName="Table_46" ref="A963:H98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46" showFirstColumn="1" showLastColumn="1" showRowStripes="1" showColumnStripes="0"/>
</table>
</file>

<file path=xl/tables/table47.xml><?xml version="1.0" encoding="utf-8"?>
<table xmlns="http://schemas.openxmlformats.org/spreadsheetml/2006/main" id="47" name="Table_47" displayName="Table_47" ref="A990:H100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47" showFirstColumn="1" showLastColumn="1" showRowStripes="1" showColumnStripes="0"/>
</table>
</file>

<file path=xl/tables/table48.xml><?xml version="1.0" encoding="utf-8"?>
<table xmlns="http://schemas.openxmlformats.org/spreadsheetml/2006/main" id="48" name="Table_48" displayName="Table_48" ref="A1013:H102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48" showFirstColumn="1" showLastColumn="1" showRowStripes="1" showColumnStripes="0"/>
</table>
</file>

<file path=xl/tables/table49.xml><?xml version="1.0" encoding="utf-8"?>
<table xmlns="http://schemas.openxmlformats.org/spreadsheetml/2006/main" id="49" name="Table_49" displayName="Table_49" ref="A1028:H105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49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A75:H8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5" showFirstColumn="1" showLastColumn="1" showRowStripes="1" showColumnStripes="0"/>
</table>
</file>

<file path=xl/tables/table50.xml><?xml version="1.0" encoding="utf-8"?>
<table xmlns="http://schemas.openxmlformats.org/spreadsheetml/2006/main" id="50" name="Table_50" displayName="Table_50" ref="A1054:H106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50" showFirstColumn="1" showLastColumn="1" showRowStripes="1" showColumnStripes="0"/>
</table>
</file>

<file path=xl/tables/table51.xml><?xml version="1.0" encoding="utf-8"?>
<table xmlns="http://schemas.openxmlformats.org/spreadsheetml/2006/main" id="51" name="Table_51" displayName="Table_51" ref="A1068:H108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51" showFirstColumn="1" showLastColumn="1" showRowStripes="1" showColumnStripes="0"/>
</table>
</file>

<file path=xl/tables/table52.xml><?xml version="1.0" encoding="utf-8"?>
<table xmlns="http://schemas.openxmlformats.org/spreadsheetml/2006/main" id="52" name="Table_52" displayName="Table_52" ref="A1086:H110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52" showFirstColumn="1" showLastColumn="1" showRowStripes="1" showColumnStripes="0"/>
</table>
</file>

<file path=xl/tables/table53.xml><?xml version="1.0" encoding="utf-8"?>
<table xmlns="http://schemas.openxmlformats.org/spreadsheetml/2006/main" id="53" name="Table_53" displayName="Table_53" ref="A1113:H113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53" showFirstColumn="1" showLastColumn="1" showRowStripes="1" showColumnStripes="0"/>
</table>
</file>

<file path=xl/tables/table54.xml><?xml version="1.0" encoding="utf-8"?>
<table xmlns="http://schemas.openxmlformats.org/spreadsheetml/2006/main" id="54" name="Table_54" displayName="Table_54" ref="A1139:H114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54" showFirstColumn="1" showLastColumn="1" showRowStripes="1" showColumnStripes="0"/>
</table>
</file>

<file path=xl/tables/table55.xml><?xml version="1.0" encoding="utf-8"?>
<table xmlns="http://schemas.openxmlformats.org/spreadsheetml/2006/main" id="55" name="Table_55" displayName="Table_55" ref="A1151:H115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55" showFirstColumn="1" showLastColumn="1" showRowStripes="1" showColumnStripes="0"/>
</table>
</file>

<file path=xl/tables/table56.xml><?xml version="1.0" encoding="utf-8"?>
<table xmlns="http://schemas.openxmlformats.org/spreadsheetml/2006/main" id="56" name="Table_56" displayName="Table_56" ref="A1163:H117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56" showFirstColumn="1" showLastColumn="1" showRowStripes="1" showColumnStripes="0"/>
</table>
</file>

<file path=xl/tables/table57.xml><?xml version="1.0" encoding="utf-8"?>
<table xmlns="http://schemas.openxmlformats.org/spreadsheetml/2006/main" id="57" name="Table_57" displayName="Table_57" ref="A1178:H119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57" showFirstColumn="1" showLastColumn="1" showRowStripes="1" showColumnStripes="0"/>
</table>
</file>

<file path=xl/tables/table58.xml><?xml version="1.0" encoding="utf-8"?>
<table xmlns="http://schemas.openxmlformats.org/spreadsheetml/2006/main" id="58" name="Table_58" displayName="Table_58" ref="A1196:H120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58" showFirstColumn="1" showLastColumn="1" showRowStripes="1" showColumnStripes="0"/>
</table>
</file>

<file path=xl/tables/table59.xml><?xml version="1.0" encoding="utf-8"?>
<table xmlns="http://schemas.openxmlformats.org/spreadsheetml/2006/main" id="59" name="Table_59" displayName="Table_59" ref="A1207:H121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59" showFirstColumn="1" showLastColumn="1" showRowStripes="1" showColumnStripes="0"/>
</table>
</file>

<file path=xl/tables/table6.xml><?xml version="1.0" encoding="utf-8"?>
<table xmlns="http://schemas.openxmlformats.org/spreadsheetml/2006/main" id="6" name="Table_6" displayName="Table_6" ref="A87:H9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6" showFirstColumn="1" showLastColumn="1" showRowStripes="1" showColumnStripes="0"/>
</table>
</file>

<file path=xl/tables/table60.xml><?xml version="1.0" encoding="utf-8"?>
<table xmlns="http://schemas.openxmlformats.org/spreadsheetml/2006/main" id="60" name="Table_60" displayName="Table_60" ref="A1216:H122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60" showFirstColumn="1" showLastColumn="1" showRowStripes="1" showColumnStripes="0"/>
</table>
</file>

<file path=xl/tables/table61.xml><?xml version="1.0" encoding="utf-8"?>
<table xmlns="http://schemas.openxmlformats.org/spreadsheetml/2006/main" id="61" name="Table_61" displayName="Table_61" ref="A1228:H123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61" showFirstColumn="1" showLastColumn="1" showRowStripes="1" showColumnStripes="0"/>
</table>
</file>

<file path=xl/tables/table62.xml><?xml version="1.0" encoding="utf-8"?>
<table xmlns="http://schemas.openxmlformats.org/spreadsheetml/2006/main" id="62" name="Table_62" displayName="Table_62" ref="A1239:H124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62" showFirstColumn="1" showLastColumn="1" showRowStripes="1" showColumnStripes="0"/>
</table>
</file>

<file path=xl/tables/table63.xml><?xml version="1.0" encoding="utf-8"?>
<table xmlns="http://schemas.openxmlformats.org/spreadsheetml/2006/main" id="63" name="Table_63" displayName="Table_63" ref="A1251:H125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63" showFirstColumn="1" showLastColumn="1" showRowStripes="1" showColumnStripes="0"/>
</table>
</file>

<file path=xl/tables/table64.xml><?xml version="1.0" encoding="utf-8"?>
<table xmlns="http://schemas.openxmlformats.org/spreadsheetml/2006/main" id="64" name="Table_64" displayName="Table_64" ref="A1263:H126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64" showFirstColumn="1" showLastColumn="1" showRowStripes="1" showColumnStripes="0"/>
</table>
</file>

<file path=xl/tables/table65.xml><?xml version="1.0" encoding="utf-8"?>
<table xmlns="http://schemas.openxmlformats.org/spreadsheetml/2006/main" id="65" name="Table_65" displayName="Table_65" ref="A1273:H130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65" showFirstColumn="1" showLastColumn="1" showRowStripes="1" showColumnStripes="0"/>
</table>
</file>

<file path=xl/tables/table66.xml><?xml version="1.0" encoding="utf-8"?>
<table xmlns="http://schemas.openxmlformats.org/spreadsheetml/2006/main" id="66" name="Table_66" displayName="Table_66" ref="A1304:H131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66" showFirstColumn="1" showLastColumn="1" showRowStripes="1" showColumnStripes="0"/>
</table>
</file>

<file path=xl/tables/table67.xml><?xml version="1.0" encoding="utf-8"?>
<table xmlns="http://schemas.openxmlformats.org/spreadsheetml/2006/main" id="67" name="Table_67" displayName="Table_67" ref="A1314:H133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67" showFirstColumn="1" showLastColumn="1" showRowStripes="1" showColumnStripes="0"/>
</table>
</file>

<file path=xl/tables/table68.xml><?xml version="1.0" encoding="utf-8"?>
<table xmlns="http://schemas.openxmlformats.org/spreadsheetml/2006/main" id="68" name="Table_68" displayName="Table_68" ref="A1336:H135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68" showFirstColumn="1" showLastColumn="1" showRowStripes="1" showColumnStripes="0"/>
</table>
</file>

<file path=xl/tables/table69.xml><?xml version="1.0" encoding="utf-8"?>
<table xmlns="http://schemas.openxmlformats.org/spreadsheetml/2006/main" id="69" name="Table_69" displayName="Table_69" ref="A1359:H136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69" showFirstColumn="1" showLastColumn="1" showRowStripes="1" showColumnStripes="0"/>
</table>
</file>

<file path=xl/tables/table7.xml><?xml version="1.0" encoding="utf-8"?>
<table xmlns="http://schemas.openxmlformats.org/spreadsheetml/2006/main" id="7" name="Table_7" displayName="Table_7" ref="A102:H10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7" showFirstColumn="1" showLastColumn="1" showRowStripes="1" showColumnStripes="0"/>
</table>
</file>

<file path=xl/tables/table70.xml><?xml version="1.0" encoding="utf-8"?>
<table xmlns="http://schemas.openxmlformats.org/spreadsheetml/2006/main" id="70" name="Table_70" displayName="Table_70" ref="A1370:H141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70" showFirstColumn="1" showLastColumn="1" showRowStripes="1" showColumnStripes="0"/>
</table>
</file>

<file path=xl/tables/table71.xml><?xml version="1.0" encoding="utf-8"?>
<table xmlns="http://schemas.openxmlformats.org/spreadsheetml/2006/main" id="71" name="Table_71" displayName="Table_71" ref="A1416:H145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71" showFirstColumn="1" showLastColumn="1" showRowStripes="1" showColumnStripes="0"/>
</table>
</file>

<file path=xl/tables/table72.xml><?xml version="1.0" encoding="utf-8"?>
<table xmlns="http://schemas.openxmlformats.org/spreadsheetml/2006/main" id="72" name="Table_72" displayName="Table_72" ref="A1459:H148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72" showFirstColumn="1" showLastColumn="1" showRowStripes="1" showColumnStripes="0"/>
</table>
</file>

<file path=xl/tables/table73.xml><?xml version="1.0" encoding="utf-8"?>
<table xmlns="http://schemas.openxmlformats.org/spreadsheetml/2006/main" id="73" name="Table_73" displayName="Table_73" ref="A1486:H151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73" showFirstColumn="1" showLastColumn="1" showRowStripes="1" showColumnStripes="0"/>
</table>
</file>

<file path=xl/tables/table74.xml><?xml version="1.0" encoding="utf-8"?>
<table xmlns="http://schemas.openxmlformats.org/spreadsheetml/2006/main" id="74" name="Table_74" displayName="Table_74" ref="A1518:H154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74" showFirstColumn="1" showLastColumn="1" showRowStripes="1" showColumnStripes="0"/>
</table>
</file>

<file path=xl/tables/table75.xml><?xml version="1.0" encoding="utf-8"?>
<table xmlns="http://schemas.openxmlformats.org/spreadsheetml/2006/main" id="75" name="Table_75" displayName="Table_75" ref="A1548:H1562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75" showFirstColumn="1" showLastColumn="1" showRowStripes="1" showColumnStripes="0"/>
</table>
</file>

<file path=xl/tables/table76.xml><?xml version="1.0" encoding="utf-8"?>
<table xmlns="http://schemas.openxmlformats.org/spreadsheetml/2006/main" id="76" name="Table_76" displayName="Table_76" ref="A1566:H159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76" showFirstColumn="1" showLastColumn="1" showRowStripes="1" showColumnStripes="0"/>
</table>
</file>

<file path=xl/tables/table77.xml><?xml version="1.0" encoding="utf-8"?>
<table xmlns="http://schemas.openxmlformats.org/spreadsheetml/2006/main" id="77" name="Table_77" displayName="Table_77" ref="A1594:H161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77" showFirstColumn="1" showLastColumn="1" showRowStripes="1" showColumnStripes="0"/>
</table>
</file>

<file path=xl/tables/table78.xml><?xml version="1.0" encoding="utf-8"?>
<table xmlns="http://schemas.openxmlformats.org/spreadsheetml/2006/main" id="78" name="Table_78" displayName="Table_78" ref="A1614:H163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78" showFirstColumn="1" showLastColumn="1" showRowStripes="1" showColumnStripes="0"/>
</table>
</file>

<file path=xl/tables/table79.xml><?xml version="1.0" encoding="utf-8"?>
<table xmlns="http://schemas.openxmlformats.org/spreadsheetml/2006/main" id="79" name="Table_79" displayName="Table_79" ref="A1634:H164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79" showFirstColumn="1" showLastColumn="1" showRowStripes="1" showColumnStripes="0"/>
</table>
</file>

<file path=xl/tables/table8.xml><?xml version="1.0" encoding="utf-8"?>
<table xmlns="http://schemas.openxmlformats.org/spreadsheetml/2006/main" id="8" name="Table_8" displayName="Table_8" ref="A113:H13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8" showFirstColumn="1" showLastColumn="1" showRowStripes="1" showColumnStripes="0"/>
</table>
</file>

<file path=xl/tables/table80.xml><?xml version="1.0" encoding="utf-8"?>
<table xmlns="http://schemas.openxmlformats.org/spreadsheetml/2006/main" id="80" name="Table_80" displayName="Table_80" ref="A1650:H165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80" showFirstColumn="1" showLastColumn="1" showRowStripes="1" showColumnStripes="0"/>
</table>
</file>

<file path=xl/tables/table81.xml><?xml version="1.0" encoding="utf-8"?>
<table xmlns="http://schemas.openxmlformats.org/spreadsheetml/2006/main" id="81" name="Table_81" displayName="Table_81" ref="A1659:H168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81" showFirstColumn="1" showLastColumn="1" showRowStripes="1" showColumnStripes="0"/>
</table>
</file>

<file path=xl/tables/table82.xml><?xml version="1.0" encoding="utf-8"?>
<table xmlns="http://schemas.openxmlformats.org/spreadsheetml/2006/main" id="82" name="Table_82" displayName="Table_82" ref="A1690:H170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82" showFirstColumn="1" showLastColumn="1" showRowStripes="1" showColumnStripes="0"/>
</table>
</file>

<file path=xl/tables/table83.xml><?xml version="1.0" encoding="utf-8"?>
<table xmlns="http://schemas.openxmlformats.org/spreadsheetml/2006/main" id="83" name="Table_83" displayName="Table_83" ref="A1710:H174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83" showFirstColumn="1" showLastColumn="1" showRowStripes="1" showColumnStripes="0"/>
</table>
</file>

<file path=xl/tables/table84.xml><?xml version="1.0" encoding="utf-8"?>
<table xmlns="http://schemas.openxmlformats.org/spreadsheetml/2006/main" id="84" name="Table_84" displayName="Table_84" ref="A1745:H174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84" showFirstColumn="1" showLastColumn="1" showRowStripes="1" showColumnStripes="0"/>
</table>
</file>

<file path=xl/tables/table85.xml><?xml version="1.0" encoding="utf-8"?>
<table xmlns="http://schemas.openxmlformats.org/spreadsheetml/2006/main" id="85" name="Table_85" displayName="Table_85" ref="A1750:H175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85" showFirstColumn="1" showLastColumn="1" showRowStripes="1" showColumnStripes="0"/>
</table>
</file>

<file path=xl/tables/table86.xml><?xml version="1.0" encoding="utf-8"?>
<table xmlns="http://schemas.openxmlformats.org/spreadsheetml/2006/main" id="86" name="Table_86" displayName="Table_86" ref="A1763:H178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86" showFirstColumn="1" showLastColumn="1" showRowStripes="1" showColumnStripes="0"/>
</table>
</file>

<file path=xl/tables/table87.xml><?xml version="1.0" encoding="utf-8"?>
<table xmlns="http://schemas.openxmlformats.org/spreadsheetml/2006/main" id="87" name="Table_87" displayName="Table_87" ref="A1784:H1823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87" showFirstColumn="1" showLastColumn="1" showRowStripes="1" showColumnStripes="0"/>
</table>
</file>

<file path=xl/tables/table88.xml><?xml version="1.0" encoding="utf-8"?>
<table xmlns="http://schemas.openxmlformats.org/spreadsheetml/2006/main" id="88" name="Table_88" displayName="Table_88" ref="A1827:H184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88" showFirstColumn="1" showLastColumn="1" showRowStripes="1" showColumnStripes="0"/>
</table>
</file>

<file path=xl/tables/table89.xml><?xml version="1.0" encoding="utf-8"?>
<table xmlns="http://schemas.openxmlformats.org/spreadsheetml/2006/main" id="89" name="Table_89" displayName="Table_89" ref="A1851:H186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89" showFirstColumn="1" showLastColumn="1" showRowStripes="1" showColumnStripes="0"/>
</table>
</file>

<file path=xl/tables/table9.xml><?xml version="1.0" encoding="utf-8"?>
<table xmlns="http://schemas.openxmlformats.org/spreadsheetml/2006/main" id="9" name="Table_9" displayName="Table_9" ref="A142:H15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9" showFirstColumn="1" showLastColumn="1" showRowStripes="1" showColumnStripes="0"/>
</table>
</file>

<file path=xl/tables/table90.xml><?xml version="1.0" encoding="utf-8"?>
<table xmlns="http://schemas.openxmlformats.org/spreadsheetml/2006/main" id="90" name="Table_90" displayName="Table_90" ref="A1873:H188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90" showFirstColumn="1" showLastColumn="1" showRowStripes="1" showColumnStripes="0"/>
</table>
</file>

<file path=xl/tables/table91.xml><?xml version="1.0" encoding="utf-8"?>
<table xmlns="http://schemas.openxmlformats.org/spreadsheetml/2006/main" id="91" name="Table_91" displayName="Table_91" ref="A1892:H1905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91" showFirstColumn="1" showLastColumn="1" showRowStripes="1" showColumnStripes="0"/>
</table>
</file>

<file path=xl/tables/table92.xml><?xml version="1.0" encoding="utf-8"?>
<table xmlns="http://schemas.openxmlformats.org/spreadsheetml/2006/main" id="92" name="Table_92" displayName="Table_92" ref="A1909:H193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92" showFirstColumn="1" showLastColumn="1" showRowStripes="1" showColumnStripes="0"/>
</table>
</file>

<file path=xl/tables/table93.xml><?xml version="1.0" encoding="utf-8"?>
<table xmlns="http://schemas.openxmlformats.org/spreadsheetml/2006/main" id="93" name="Table_93" displayName="Table_93" ref="A1940:H1968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93" showFirstColumn="1" showLastColumn="1" showRowStripes="1" showColumnStripes="0"/>
</table>
</file>

<file path=xl/tables/table94.xml><?xml version="1.0" encoding="utf-8"?>
<table xmlns="http://schemas.openxmlformats.org/spreadsheetml/2006/main" id="94" name="Table_94" displayName="Table_94" ref="A1972:H1980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94" showFirstColumn="1" showLastColumn="1" showRowStripes="1" showColumnStripes="0"/>
</table>
</file>

<file path=xl/tables/table95.xml><?xml version="1.0" encoding="utf-8"?>
<table xmlns="http://schemas.openxmlformats.org/spreadsheetml/2006/main" id="95" name="Table_95" displayName="Table_95" ref="A1984:H2009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95" showFirstColumn="1" showLastColumn="1" showRowStripes="1" showColumnStripes="0"/>
</table>
</file>

<file path=xl/tables/table96.xml><?xml version="1.0" encoding="utf-8"?>
<table xmlns="http://schemas.openxmlformats.org/spreadsheetml/2006/main" id="96" name="Table_96" displayName="Table_96" ref="A2013:H2017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96" showFirstColumn="1" showLastColumn="1" showRowStripes="1" showColumnStripes="0"/>
</table>
</file>

<file path=xl/tables/table97.xml><?xml version="1.0" encoding="utf-8"?>
<table xmlns="http://schemas.openxmlformats.org/spreadsheetml/2006/main" id="97" name="Table_97" displayName="Table_97" ref="A2021:H2034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97" showFirstColumn="1" showLastColumn="1" showRowStripes="1" showColumnStripes="0"/>
</table>
</file>

<file path=xl/tables/table98.xml><?xml version="1.0" encoding="utf-8"?>
<table xmlns="http://schemas.openxmlformats.org/spreadsheetml/2006/main" id="98" name="Table_98" displayName="Table_98" ref="A2038:H2041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98" showFirstColumn="1" showLastColumn="1" showRowStripes="1" showColumnStripes="0"/>
</table>
</file>

<file path=xl/tables/table99.xml><?xml version="1.0" encoding="utf-8"?>
<table xmlns="http://schemas.openxmlformats.org/spreadsheetml/2006/main" id="99" name="Table_99" displayName="Table_99" ref="A2045:H2046">
  <tableColumns count="8">
    <tableColumn id="1" name="Renglón"/>
    <tableColumn id="2" name="Alternativa"/>
    <tableColumn id="3" name="Precio unitario"/>
    <tableColumn id="4" name="Proveedor"/>
    <tableColumn id="5" name="Marca"/>
    <tableColumn id="6" name="Cantidad ofertada"/>
    <tableColumn id="7" name="Total por renglón"/>
    <tableColumn id="8" name="Especificacion técnica"/>
  </tableColumns>
  <tableStyleInfo name="Cuadro comparativo-style 9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r.kairosweb.com/precio/producto-nitrogray-3088/" TargetMode="External"/><Relationship Id="rId18" Type="http://schemas.openxmlformats.org/officeDocument/2006/relationships/hyperlink" Target="https://ar.kairosweb.com/precio/producto-trexol-26018/" TargetMode="External"/><Relationship Id="rId26" Type="http://schemas.openxmlformats.org/officeDocument/2006/relationships/hyperlink" Target="https://ar.kairosweb.com/precio/producto-pancuronio-gray-11170/" TargetMode="External"/><Relationship Id="rId39" Type="http://schemas.openxmlformats.org/officeDocument/2006/relationships/hyperlink" Target="https://ar.kairosweb.com/precio/producto-tractolax-20300/" TargetMode="External"/><Relationship Id="rId3" Type="http://schemas.openxmlformats.org/officeDocument/2006/relationships/hyperlink" Target="https://ar.kairosweb.com/precio/producto-montair-27740/" TargetMode="External"/><Relationship Id="rId21" Type="http://schemas.openxmlformats.org/officeDocument/2006/relationships/hyperlink" Target="https://ar.kairosweb.com/precio/producto-omeprazol-26877/" TargetMode="External"/><Relationship Id="rId34" Type="http://schemas.openxmlformats.org/officeDocument/2006/relationships/hyperlink" Target="https://ar.kairosweb.com/precio/producto-penicilina-g-sodica-drawer-9354/" TargetMode="External"/><Relationship Id="rId42" Type="http://schemas.openxmlformats.org/officeDocument/2006/relationships/hyperlink" Target="https://ar.kairosweb.com/precio/producto-cloruro-de-potasio-norgreen-11751/" TargetMode="External"/><Relationship Id="rId47" Type="http://schemas.openxmlformats.org/officeDocument/2006/relationships/hyperlink" Target="https://www.alfabeta.net/precio/progest-200.html" TargetMode="External"/><Relationship Id="rId50" Type="http://schemas.openxmlformats.org/officeDocument/2006/relationships/hyperlink" Target="https://www.alfabeta.net/precio/propranolol-gador.html" TargetMode="External"/><Relationship Id="rId7" Type="http://schemas.openxmlformats.org/officeDocument/2006/relationships/hyperlink" Target="https://ar.kairosweb.com/precio/producto-toflux-22380/" TargetMode="External"/><Relationship Id="rId12" Type="http://schemas.openxmlformats.org/officeDocument/2006/relationships/hyperlink" Target="https://ar.kairosweb.com/precio/producto-furadantina-mc-1885/" TargetMode="External"/><Relationship Id="rId17" Type="http://schemas.openxmlformats.org/officeDocument/2006/relationships/hyperlink" Target="https://ar.kairosweb.com/precio/producto-trexol-26018/" TargetMode="External"/><Relationship Id="rId25" Type="http://schemas.openxmlformats.org/officeDocument/2006/relationships/hyperlink" Target="https://ar.kairosweb.com/precio/producto-ocitocina-biol-3182/" TargetMode="External"/><Relationship Id="rId33" Type="http://schemas.openxmlformats.org/officeDocument/2006/relationships/hyperlink" Target="https://ar.kairosweb.com/precio/producto-penicilina-benzatinica-klonal-26339/" TargetMode="External"/><Relationship Id="rId38" Type="http://schemas.openxmlformats.org/officeDocument/2006/relationships/hyperlink" Target="https://ar.kairosweb.com/precio/producto-barex-1015/" TargetMode="External"/><Relationship Id="rId46" Type="http://schemas.openxmlformats.org/officeDocument/2006/relationships/hyperlink" Target="https://www.alfabeta.net/precio/principia.html" TargetMode="External"/><Relationship Id="rId2" Type="http://schemas.openxmlformats.org/officeDocument/2006/relationships/hyperlink" Target="https://ar.kairosweb.com/precio/producto-misoprost-200-beta-29182/" TargetMode="External"/><Relationship Id="rId16" Type="http://schemas.openxmlformats.org/officeDocument/2006/relationships/hyperlink" Target="https://ar.kairosweb.com/precio/producto-noradrenalina-celtyc-29847/" TargetMode="External"/><Relationship Id="rId20" Type="http://schemas.openxmlformats.org/officeDocument/2006/relationships/hyperlink" Target="https://ar.kairosweb.com/precio/producto-klomeprax-12203/" TargetMode="External"/><Relationship Id="rId29" Type="http://schemas.openxmlformats.org/officeDocument/2006/relationships/hyperlink" Target="https://ar.kairosweb.com/precio/producto-paracetamol-vent-3-7827/" TargetMode="External"/><Relationship Id="rId41" Type="http://schemas.openxmlformats.org/officeDocument/2006/relationships/hyperlink" Target="https://ar.kairosweb.com/precio/producto-supradyn-pronatal-9946/" TargetMode="External"/><Relationship Id="rId1" Type="http://schemas.openxmlformats.org/officeDocument/2006/relationships/hyperlink" Target="https://ar.kairosweb.com/precio/producto-drenix-100-21416/" TargetMode="External"/><Relationship Id="rId6" Type="http://schemas.openxmlformats.org/officeDocument/2006/relationships/hyperlink" Target="https://ar.kairosweb.com/precio/producto-mupiderm-29772/" TargetMode="External"/><Relationship Id="rId11" Type="http://schemas.openxmlformats.org/officeDocument/2006/relationships/hyperlink" Target="https://ar.kairosweb.com/precio/producto-furadantina-1884/" TargetMode="External"/><Relationship Id="rId24" Type="http://schemas.openxmlformats.org/officeDocument/2006/relationships/hyperlink" Target="https://ar.kairosweb.com/precio/producto-aurene-6066/" TargetMode="External"/><Relationship Id="rId32" Type="http://schemas.openxmlformats.org/officeDocument/2006/relationships/hyperlink" Target="https://ar.kairosweb.com/precio/producto-paroxin-25641/" TargetMode="External"/><Relationship Id="rId37" Type="http://schemas.openxmlformats.org/officeDocument/2006/relationships/hyperlink" Target="https://ar.kairosweb.com/precio/producto-mestinon-12277/" TargetMode="External"/><Relationship Id="rId40" Type="http://schemas.openxmlformats.org/officeDocument/2006/relationships/hyperlink" Target="https://ar.kairosweb.com/precio/producto-adeconce-15913/" TargetMode="External"/><Relationship Id="rId45" Type="http://schemas.openxmlformats.org/officeDocument/2006/relationships/hyperlink" Target="https://www.alfabeta.net/precio/neurosomat-1-mg.html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ar.kairosweb.com/precio/producto-morfina-norgreen-17628/" TargetMode="External"/><Relationship Id="rId15" Type="http://schemas.openxmlformats.org/officeDocument/2006/relationships/hyperlink" Target="https://ar.kairosweb.com/precio/producto-nitroprusiato-de-sodio-richet-8244/" TargetMode="External"/><Relationship Id="rId23" Type="http://schemas.openxmlformats.org/officeDocument/2006/relationships/hyperlink" Target="https://ar.kairosweb.com/precio/producto-ondansetron-celtyc-29848/" TargetMode="External"/><Relationship Id="rId28" Type="http://schemas.openxmlformats.org/officeDocument/2006/relationships/hyperlink" Target="https://ar.kairosweb.com/precio/producto-bemicin-519/" TargetMode="External"/><Relationship Id="rId36" Type="http://schemas.openxmlformats.org/officeDocument/2006/relationships/hyperlink" Target="https://ar.kairosweb.com/precio/producto-piperacilina-tazobactam-pharmavial-26890/" TargetMode="External"/><Relationship Id="rId49" Type="http://schemas.openxmlformats.org/officeDocument/2006/relationships/hyperlink" Target="https://www.alfabeta.net/precio/gobbifol.html" TargetMode="External"/><Relationship Id="rId10" Type="http://schemas.openxmlformats.org/officeDocument/2006/relationships/hyperlink" Target="https://ar.kairosweb.com/precio/producto-candidias-16116/" TargetMode="External"/><Relationship Id="rId19" Type="http://schemas.openxmlformats.org/officeDocument/2006/relationships/hyperlink" Target="https://ar.kairosweb.com/precio/producto-omeprazol-pharmavial-26114/" TargetMode="External"/><Relationship Id="rId31" Type="http://schemas.openxmlformats.org/officeDocument/2006/relationships/hyperlink" Target="https://ar.kairosweb.com/precio/producto-paracetamol-kabi-24975/" TargetMode="External"/><Relationship Id="rId44" Type="http://schemas.openxmlformats.org/officeDocument/2006/relationships/hyperlink" Target="https://www.alfabeta.net/precio/povibac.html" TargetMode="External"/><Relationship Id="rId52" Type="http://schemas.openxmlformats.org/officeDocument/2006/relationships/hyperlink" Target="https://ar.kairosweb.com/precio/producto-azecar-17565/" TargetMode="External"/><Relationship Id="rId4" Type="http://schemas.openxmlformats.org/officeDocument/2006/relationships/hyperlink" Target="https://ar.kairosweb.com/precio/producto-montair-27740/" TargetMode="External"/><Relationship Id="rId9" Type="http://schemas.openxmlformats.org/officeDocument/2006/relationships/hyperlink" Target="https://ar.kairosweb.com/precio/producto-neostigmina-14024/" TargetMode="External"/><Relationship Id="rId14" Type="http://schemas.openxmlformats.org/officeDocument/2006/relationships/hyperlink" Target="https://ar.kairosweb.com/precio/producto-nitroglicerina-celtyc-30537/" TargetMode="External"/><Relationship Id="rId22" Type="http://schemas.openxmlformats.org/officeDocument/2006/relationships/hyperlink" Target="https://ar.kairosweb.com/precio/producto-ulcozol-susp-23645/" TargetMode="External"/><Relationship Id="rId27" Type="http://schemas.openxmlformats.org/officeDocument/2006/relationships/hyperlink" Target="https://ar.kairosweb.com/precio/producto-pancuron-8109/" TargetMode="External"/><Relationship Id="rId30" Type="http://schemas.openxmlformats.org/officeDocument/2006/relationships/hyperlink" Target="https://ar.kairosweb.com/precio/producto-paracetamol-500mg-vent-3-16545/" TargetMode="External"/><Relationship Id="rId35" Type="http://schemas.openxmlformats.org/officeDocument/2006/relationships/hyperlink" Target="https://ar.kairosweb.com/precio/producto-penicilina-g-sodica-drawer-9354/" TargetMode="External"/><Relationship Id="rId43" Type="http://schemas.openxmlformats.org/officeDocument/2006/relationships/hyperlink" Target="https://ar.kairosweb.com/precio/producto-pervinox-3421/" TargetMode="External"/><Relationship Id="rId48" Type="http://schemas.openxmlformats.org/officeDocument/2006/relationships/hyperlink" Target="https://www.alfabeta.net/precio/poen-caina.html" TargetMode="External"/><Relationship Id="rId8" Type="http://schemas.openxmlformats.org/officeDocument/2006/relationships/hyperlink" Target="https://ar.kairosweb.com/precio/producto-narxona-13610/" TargetMode="External"/><Relationship Id="rId51" Type="http://schemas.openxmlformats.org/officeDocument/2006/relationships/hyperlink" Target="https://www.alfabeta.net/precio/protamina.html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table" Target="../tables/table117.xml"/><Relationship Id="rId299" Type="http://schemas.openxmlformats.org/officeDocument/2006/relationships/table" Target="../tables/table299.xml"/><Relationship Id="rId303" Type="http://schemas.openxmlformats.org/officeDocument/2006/relationships/table" Target="../tables/table303.xml"/><Relationship Id="rId21" Type="http://schemas.openxmlformats.org/officeDocument/2006/relationships/table" Target="../tables/table21.xml"/><Relationship Id="rId42" Type="http://schemas.openxmlformats.org/officeDocument/2006/relationships/table" Target="../tables/table42.xml"/><Relationship Id="rId63" Type="http://schemas.openxmlformats.org/officeDocument/2006/relationships/table" Target="../tables/table63.xml"/><Relationship Id="rId84" Type="http://schemas.openxmlformats.org/officeDocument/2006/relationships/table" Target="../tables/table84.xml"/><Relationship Id="rId138" Type="http://schemas.openxmlformats.org/officeDocument/2006/relationships/table" Target="../tables/table138.xml"/><Relationship Id="rId159" Type="http://schemas.openxmlformats.org/officeDocument/2006/relationships/table" Target="../tables/table159.xml"/><Relationship Id="rId324" Type="http://schemas.openxmlformats.org/officeDocument/2006/relationships/table" Target="../tables/table324.xml"/><Relationship Id="rId345" Type="http://schemas.openxmlformats.org/officeDocument/2006/relationships/table" Target="../tables/table345.xml"/><Relationship Id="rId366" Type="http://schemas.openxmlformats.org/officeDocument/2006/relationships/table" Target="../tables/table366.xml"/><Relationship Id="rId170" Type="http://schemas.openxmlformats.org/officeDocument/2006/relationships/table" Target="../tables/table170.xml"/><Relationship Id="rId191" Type="http://schemas.openxmlformats.org/officeDocument/2006/relationships/table" Target="../tables/table191.xml"/><Relationship Id="rId205" Type="http://schemas.openxmlformats.org/officeDocument/2006/relationships/table" Target="../tables/table205.xml"/><Relationship Id="rId226" Type="http://schemas.openxmlformats.org/officeDocument/2006/relationships/table" Target="../tables/table226.xml"/><Relationship Id="rId247" Type="http://schemas.openxmlformats.org/officeDocument/2006/relationships/table" Target="../tables/table247.xml"/><Relationship Id="rId107" Type="http://schemas.openxmlformats.org/officeDocument/2006/relationships/table" Target="../tables/table107.xml"/><Relationship Id="rId268" Type="http://schemas.openxmlformats.org/officeDocument/2006/relationships/table" Target="../tables/table268.xml"/><Relationship Id="rId289" Type="http://schemas.openxmlformats.org/officeDocument/2006/relationships/table" Target="../tables/table289.xml"/><Relationship Id="rId11" Type="http://schemas.openxmlformats.org/officeDocument/2006/relationships/table" Target="../tables/table11.xml"/><Relationship Id="rId32" Type="http://schemas.openxmlformats.org/officeDocument/2006/relationships/table" Target="../tables/table32.xml"/><Relationship Id="rId53" Type="http://schemas.openxmlformats.org/officeDocument/2006/relationships/table" Target="../tables/table53.xml"/><Relationship Id="rId74" Type="http://schemas.openxmlformats.org/officeDocument/2006/relationships/table" Target="../tables/table74.xml"/><Relationship Id="rId128" Type="http://schemas.openxmlformats.org/officeDocument/2006/relationships/table" Target="../tables/table128.xml"/><Relationship Id="rId149" Type="http://schemas.openxmlformats.org/officeDocument/2006/relationships/table" Target="../tables/table149.xml"/><Relationship Id="rId314" Type="http://schemas.openxmlformats.org/officeDocument/2006/relationships/table" Target="../tables/table314.xml"/><Relationship Id="rId335" Type="http://schemas.openxmlformats.org/officeDocument/2006/relationships/table" Target="../tables/table335.xml"/><Relationship Id="rId356" Type="http://schemas.openxmlformats.org/officeDocument/2006/relationships/table" Target="../tables/table356.xml"/><Relationship Id="rId5" Type="http://schemas.openxmlformats.org/officeDocument/2006/relationships/table" Target="../tables/table5.xml"/><Relationship Id="rId95" Type="http://schemas.openxmlformats.org/officeDocument/2006/relationships/table" Target="../tables/table95.xml"/><Relationship Id="rId160" Type="http://schemas.openxmlformats.org/officeDocument/2006/relationships/table" Target="../tables/table160.xml"/><Relationship Id="rId181" Type="http://schemas.openxmlformats.org/officeDocument/2006/relationships/table" Target="../tables/table181.xml"/><Relationship Id="rId216" Type="http://schemas.openxmlformats.org/officeDocument/2006/relationships/table" Target="../tables/table216.xml"/><Relationship Id="rId237" Type="http://schemas.openxmlformats.org/officeDocument/2006/relationships/table" Target="../tables/table237.xml"/><Relationship Id="rId258" Type="http://schemas.openxmlformats.org/officeDocument/2006/relationships/table" Target="../tables/table258.xml"/><Relationship Id="rId279" Type="http://schemas.openxmlformats.org/officeDocument/2006/relationships/table" Target="../tables/table279.xml"/><Relationship Id="rId22" Type="http://schemas.openxmlformats.org/officeDocument/2006/relationships/table" Target="../tables/table22.xml"/><Relationship Id="rId43" Type="http://schemas.openxmlformats.org/officeDocument/2006/relationships/table" Target="../tables/table43.xml"/><Relationship Id="rId64" Type="http://schemas.openxmlformats.org/officeDocument/2006/relationships/table" Target="../tables/table64.xml"/><Relationship Id="rId118" Type="http://schemas.openxmlformats.org/officeDocument/2006/relationships/table" Target="../tables/table118.xml"/><Relationship Id="rId139" Type="http://schemas.openxmlformats.org/officeDocument/2006/relationships/table" Target="../tables/table139.xml"/><Relationship Id="rId290" Type="http://schemas.openxmlformats.org/officeDocument/2006/relationships/table" Target="../tables/table290.xml"/><Relationship Id="rId304" Type="http://schemas.openxmlformats.org/officeDocument/2006/relationships/table" Target="../tables/table304.xml"/><Relationship Id="rId325" Type="http://schemas.openxmlformats.org/officeDocument/2006/relationships/table" Target="../tables/table325.xml"/><Relationship Id="rId346" Type="http://schemas.openxmlformats.org/officeDocument/2006/relationships/table" Target="../tables/table346.xml"/><Relationship Id="rId367" Type="http://schemas.openxmlformats.org/officeDocument/2006/relationships/table" Target="../tables/table367.xml"/><Relationship Id="rId85" Type="http://schemas.openxmlformats.org/officeDocument/2006/relationships/table" Target="../tables/table85.xml"/><Relationship Id="rId150" Type="http://schemas.openxmlformats.org/officeDocument/2006/relationships/table" Target="../tables/table150.xml"/><Relationship Id="rId171" Type="http://schemas.openxmlformats.org/officeDocument/2006/relationships/table" Target="../tables/table171.xml"/><Relationship Id="rId192" Type="http://schemas.openxmlformats.org/officeDocument/2006/relationships/table" Target="../tables/table192.xml"/><Relationship Id="rId206" Type="http://schemas.openxmlformats.org/officeDocument/2006/relationships/table" Target="../tables/table206.xml"/><Relationship Id="rId227" Type="http://schemas.openxmlformats.org/officeDocument/2006/relationships/table" Target="../tables/table227.xml"/><Relationship Id="rId248" Type="http://schemas.openxmlformats.org/officeDocument/2006/relationships/table" Target="../tables/table248.xml"/><Relationship Id="rId269" Type="http://schemas.openxmlformats.org/officeDocument/2006/relationships/table" Target="../tables/table269.xml"/><Relationship Id="rId12" Type="http://schemas.openxmlformats.org/officeDocument/2006/relationships/table" Target="../tables/table12.xml"/><Relationship Id="rId33" Type="http://schemas.openxmlformats.org/officeDocument/2006/relationships/table" Target="../tables/table33.xml"/><Relationship Id="rId108" Type="http://schemas.openxmlformats.org/officeDocument/2006/relationships/table" Target="../tables/table108.xml"/><Relationship Id="rId129" Type="http://schemas.openxmlformats.org/officeDocument/2006/relationships/table" Target="../tables/table129.xml"/><Relationship Id="rId280" Type="http://schemas.openxmlformats.org/officeDocument/2006/relationships/table" Target="../tables/table280.xml"/><Relationship Id="rId315" Type="http://schemas.openxmlformats.org/officeDocument/2006/relationships/table" Target="../tables/table315.xml"/><Relationship Id="rId336" Type="http://schemas.openxmlformats.org/officeDocument/2006/relationships/table" Target="../tables/table336.xml"/><Relationship Id="rId357" Type="http://schemas.openxmlformats.org/officeDocument/2006/relationships/table" Target="../tables/table357.xml"/><Relationship Id="rId54" Type="http://schemas.openxmlformats.org/officeDocument/2006/relationships/table" Target="../tables/table54.xml"/><Relationship Id="rId75" Type="http://schemas.openxmlformats.org/officeDocument/2006/relationships/table" Target="../tables/table75.xml"/><Relationship Id="rId96" Type="http://schemas.openxmlformats.org/officeDocument/2006/relationships/table" Target="../tables/table96.xml"/><Relationship Id="rId140" Type="http://schemas.openxmlformats.org/officeDocument/2006/relationships/table" Target="../tables/table140.xml"/><Relationship Id="rId161" Type="http://schemas.openxmlformats.org/officeDocument/2006/relationships/table" Target="../tables/table161.xml"/><Relationship Id="rId182" Type="http://schemas.openxmlformats.org/officeDocument/2006/relationships/table" Target="../tables/table182.xml"/><Relationship Id="rId217" Type="http://schemas.openxmlformats.org/officeDocument/2006/relationships/table" Target="../tables/table217.xml"/><Relationship Id="rId6" Type="http://schemas.openxmlformats.org/officeDocument/2006/relationships/table" Target="../tables/table6.xml"/><Relationship Id="rId238" Type="http://schemas.openxmlformats.org/officeDocument/2006/relationships/table" Target="../tables/table238.xml"/><Relationship Id="rId259" Type="http://schemas.openxmlformats.org/officeDocument/2006/relationships/table" Target="../tables/table259.xml"/><Relationship Id="rId23" Type="http://schemas.openxmlformats.org/officeDocument/2006/relationships/table" Target="../tables/table23.xml"/><Relationship Id="rId119" Type="http://schemas.openxmlformats.org/officeDocument/2006/relationships/table" Target="../tables/table119.xml"/><Relationship Id="rId270" Type="http://schemas.openxmlformats.org/officeDocument/2006/relationships/table" Target="../tables/table270.xml"/><Relationship Id="rId291" Type="http://schemas.openxmlformats.org/officeDocument/2006/relationships/table" Target="../tables/table291.xml"/><Relationship Id="rId305" Type="http://schemas.openxmlformats.org/officeDocument/2006/relationships/table" Target="../tables/table305.xml"/><Relationship Id="rId326" Type="http://schemas.openxmlformats.org/officeDocument/2006/relationships/table" Target="../tables/table326.xml"/><Relationship Id="rId347" Type="http://schemas.openxmlformats.org/officeDocument/2006/relationships/table" Target="../tables/table347.xml"/><Relationship Id="rId44" Type="http://schemas.openxmlformats.org/officeDocument/2006/relationships/table" Target="../tables/table44.xml"/><Relationship Id="rId65" Type="http://schemas.openxmlformats.org/officeDocument/2006/relationships/table" Target="../tables/table65.xml"/><Relationship Id="rId86" Type="http://schemas.openxmlformats.org/officeDocument/2006/relationships/table" Target="../tables/table86.xml"/><Relationship Id="rId130" Type="http://schemas.openxmlformats.org/officeDocument/2006/relationships/table" Target="../tables/table130.xml"/><Relationship Id="rId151" Type="http://schemas.openxmlformats.org/officeDocument/2006/relationships/table" Target="../tables/table151.xml"/><Relationship Id="rId368" Type="http://schemas.openxmlformats.org/officeDocument/2006/relationships/table" Target="../tables/table368.xml"/><Relationship Id="rId172" Type="http://schemas.openxmlformats.org/officeDocument/2006/relationships/table" Target="../tables/table172.xml"/><Relationship Id="rId193" Type="http://schemas.openxmlformats.org/officeDocument/2006/relationships/table" Target="../tables/table193.xml"/><Relationship Id="rId207" Type="http://schemas.openxmlformats.org/officeDocument/2006/relationships/table" Target="../tables/table207.xml"/><Relationship Id="rId228" Type="http://schemas.openxmlformats.org/officeDocument/2006/relationships/table" Target="../tables/table228.xml"/><Relationship Id="rId249" Type="http://schemas.openxmlformats.org/officeDocument/2006/relationships/table" Target="../tables/table249.xml"/><Relationship Id="rId13" Type="http://schemas.openxmlformats.org/officeDocument/2006/relationships/table" Target="../tables/table13.xml"/><Relationship Id="rId109" Type="http://schemas.openxmlformats.org/officeDocument/2006/relationships/table" Target="../tables/table109.xml"/><Relationship Id="rId260" Type="http://schemas.openxmlformats.org/officeDocument/2006/relationships/table" Target="../tables/table260.xml"/><Relationship Id="rId281" Type="http://schemas.openxmlformats.org/officeDocument/2006/relationships/table" Target="../tables/table281.xml"/><Relationship Id="rId316" Type="http://schemas.openxmlformats.org/officeDocument/2006/relationships/table" Target="../tables/table316.xml"/><Relationship Id="rId337" Type="http://schemas.openxmlformats.org/officeDocument/2006/relationships/table" Target="../tables/table337.xml"/><Relationship Id="rId34" Type="http://schemas.openxmlformats.org/officeDocument/2006/relationships/table" Target="../tables/table34.xml"/><Relationship Id="rId55" Type="http://schemas.openxmlformats.org/officeDocument/2006/relationships/table" Target="../tables/table55.xml"/><Relationship Id="rId76" Type="http://schemas.openxmlformats.org/officeDocument/2006/relationships/table" Target="../tables/table76.xml"/><Relationship Id="rId97" Type="http://schemas.openxmlformats.org/officeDocument/2006/relationships/table" Target="../tables/table97.xml"/><Relationship Id="rId120" Type="http://schemas.openxmlformats.org/officeDocument/2006/relationships/table" Target="../tables/table120.xml"/><Relationship Id="rId141" Type="http://schemas.openxmlformats.org/officeDocument/2006/relationships/table" Target="../tables/table141.xml"/><Relationship Id="rId358" Type="http://schemas.openxmlformats.org/officeDocument/2006/relationships/table" Target="../tables/table358.xml"/><Relationship Id="rId7" Type="http://schemas.openxmlformats.org/officeDocument/2006/relationships/table" Target="../tables/table7.xml"/><Relationship Id="rId162" Type="http://schemas.openxmlformats.org/officeDocument/2006/relationships/table" Target="../tables/table162.xml"/><Relationship Id="rId183" Type="http://schemas.openxmlformats.org/officeDocument/2006/relationships/table" Target="../tables/table183.xml"/><Relationship Id="rId218" Type="http://schemas.openxmlformats.org/officeDocument/2006/relationships/table" Target="../tables/table218.xml"/><Relationship Id="rId239" Type="http://schemas.openxmlformats.org/officeDocument/2006/relationships/table" Target="../tables/table239.xml"/><Relationship Id="rId250" Type="http://schemas.openxmlformats.org/officeDocument/2006/relationships/table" Target="../tables/table250.xml"/><Relationship Id="rId271" Type="http://schemas.openxmlformats.org/officeDocument/2006/relationships/table" Target="../tables/table271.xml"/><Relationship Id="rId292" Type="http://schemas.openxmlformats.org/officeDocument/2006/relationships/table" Target="../tables/table292.xml"/><Relationship Id="rId306" Type="http://schemas.openxmlformats.org/officeDocument/2006/relationships/table" Target="../tables/table306.xml"/><Relationship Id="rId24" Type="http://schemas.openxmlformats.org/officeDocument/2006/relationships/table" Target="../tables/table24.xml"/><Relationship Id="rId45" Type="http://schemas.openxmlformats.org/officeDocument/2006/relationships/table" Target="../tables/table45.xml"/><Relationship Id="rId66" Type="http://schemas.openxmlformats.org/officeDocument/2006/relationships/table" Target="../tables/table66.xml"/><Relationship Id="rId87" Type="http://schemas.openxmlformats.org/officeDocument/2006/relationships/table" Target="../tables/table87.xml"/><Relationship Id="rId110" Type="http://schemas.openxmlformats.org/officeDocument/2006/relationships/table" Target="../tables/table110.xml"/><Relationship Id="rId131" Type="http://schemas.openxmlformats.org/officeDocument/2006/relationships/table" Target="../tables/table131.xml"/><Relationship Id="rId327" Type="http://schemas.openxmlformats.org/officeDocument/2006/relationships/table" Target="../tables/table327.xml"/><Relationship Id="rId348" Type="http://schemas.openxmlformats.org/officeDocument/2006/relationships/table" Target="../tables/table348.xml"/><Relationship Id="rId369" Type="http://schemas.openxmlformats.org/officeDocument/2006/relationships/table" Target="../tables/table369.xml"/><Relationship Id="rId152" Type="http://schemas.openxmlformats.org/officeDocument/2006/relationships/table" Target="../tables/table152.xml"/><Relationship Id="rId173" Type="http://schemas.openxmlformats.org/officeDocument/2006/relationships/table" Target="../tables/table173.xml"/><Relationship Id="rId194" Type="http://schemas.openxmlformats.org/officeDocument/2006/relationships/table" Target="../tables/table194.xml"/><Relationship Id="rId208" Type="http://schemas.openxmlformats.org/officeDocument/2006/relationships/table" Target="../tables/table208.xml"/><Relationship Id="rId229" Type="http://schemas.openxmlformats.org/officeDocument/2006/relationships/table" Target="../tables/table229.xml"/><Relationship Id="rId240" Type="http://schemas.openxmlformats.org/officeDocument/2006/relationships/table" Target="../tables/table240.xml"/><Relationship Id="rId261" Type="http://schemas.openxmlformats.org/officeDocument/2006/relationships/table" Target="../tables/table261.xml"/><Relationship Id="rId14" Type="http://schemas.openxmlformats.org/officeDocument/2006/relationships/table" Target="../tables/table14.xml"/><Relationship Id="rId35" Type="http://schemas.openxmlformats.org/officeDocument/2006/relationships/table" Target="../tables/table35.xml"/><Relationship Id="rId56" Type="http://schemas.openxmlformats.org/officeDocument/2006/relationships/table" Target="../tables/table56.xml"/><Relationship Id="rId77" Type="http://schemas.openxmlformats.org/officeDocument/2006/relationships/table" Target="../tables/table77.xml"/><Relationship Id="rId100" Type="http://schemas.openxmlformats.org/officeDocument/2006/relationships/table" Target="../tables/table100.xml"/><Relationship Id="rId282" Type="http://schemas.openxmlformats.org/officeDocument/2006/relationships/table" Target="../tables/table282.xml"/><Relationship Id="rId317" Type="http://schemas.openxmlformats.org/officeDocument/2006/relationships/table" Target="../tables/table317.xml"/><Relationship Id="rId338" Type="http://schemas.openxmlformats.org/officeDocument/2006/relationships/table" Target="../tables/table338.xml"/><Relationship Id="rId359" Type="http://schemas.openxmlformats.org/officeDocument/2006/relationships/table" Target="../tables/table359.xml"/><Relationship Id="rId8" Type="http://schemas.openxmlformats.org/officeDocument/2006/relationships/table" Target="../tables/table8.xml"/><Relationship Id="rId98" Type="http://schemas.openxmlformats.org/officeDocument/2006/relationships/table" Target="../tables/table98.xml"/><Relationship Id="rId121" Type="http://schemas.openxmlformats.org/officeDocument/2006/relationships/table" Target="../tables/table121.xml"/><Relationship Id="rId142" Type="http://schemas.openxmlformats.org/officeDocument/2006/relationships/table" Target="../tables/table142.xml"/><Relationship Id="rId163" Type="http://schemas.openxmlformats.org/officeDocument/2006/relationships/table" Target="../tables/table163.xml"/><Relationship Id="rId184" Type="http://schemas.openxmlformats.org/officeDocument/2006/relationships/table" Target="../tables/table184.xml"/><Relationship Id="rId219" Type="http://schemas.openxmlformats.org/officeDocument/2006/relationships/table" Target="../tables/table219.xml"/><Relationship Id="rId370" Type="http://schemas.openxmlformats.org/officeDocument/2006/relationships/table" Target="../tables/table370.xml"/><Relationship Id="rId230" Type="http://schemas.openxmlformats.org/officeDocument/2006/relationships/table" Target="../tables/table230.xml"/><Relationship Id="rId251" Type="http://schemas.openxmlformats.org/officeDocument/2006/relationships/table" Target="../tables/table251.xml"/><Relationship Id="rId25" Type="http://schemas.openxmlformats.org/officeDocument/2006/relationships/table" Target="../tables/table25.xml"/><Relationship Id="rId46" Type="http://schemas.openxmlformats.org/officeDocument/2006/relationships/table" Target="../tables/table46.xml"/><Relationship Id="rId67" Type="http://schemas.openxmlformats.org/officeDocument/2006/relationships/table" Target="../tables/table67.xml"/><Relationship Id="rId272" Type="http://schemas.openxmlformats.org/officeDocument/2006/relationships/table" Target="../tables/table272.xml"/><Relationship Id="rId293" Type="http://schemas.openxmlformats.org/officeDocument/2006/relationships/table" Target="../tables/table293.xml"/><Relationship Id="rId307" Type="http://schemas.openxmlformats.org/officeDocument/2006/relationships/table" Target="../tables/table307.xml"/><Relationship Id="rId328" Type="http://schemas.openxmlformats.org/officeDocument/2006/relationships/table" Target="../tables/table328.xml"/><Relationship Id="rId349" Type="http://schemas.openxmlformats.org/officeDocument/2006/relationships/table" Target="../tables/table349.xml"/><Relationship Id="rId88" Type="http://schemas.openxmlformats.org/officeDocument/2006/relationships/table" Target="../tables/table88.xml"/><Relationship Id="rId111" Type="http://schemas.openxmlformats.org/officeDocument/2006/relationships/table" Target="../tables/table111.xml"/><Relationship Id="rId132" Type="http://schemas.openxmlformats.org/officeDocument/2006/relationships/table" Target="../tables/table132.xml"/><Relationship Id="rId153" Type="http://schemas.openxmlformats.org/officeDocument/2006/relationships/table" Target="../tables/table153.xml"/><Relationship Id="rId174" Type="http://schemas.openxmlformats.org/officeDocument/2006/relationships/table" Target="../tables/table174.xml"/><Relationship Id="rId195" Type="http://schemas.openxmlformats.org/officeDocument/2006/relationships/table" Target="../tables/table195.xml"/><Relationship Id="rId209" Type="http://schemas.openxmlformats.org/officeDocument/2006/relationships/table" Target="../tables/table209.xml"/><Relationship Id="rId360" Type="http://schemas.openxmlformats.org/officeDocument/2006/relationships/table" Target="../tables/table360.xml"/><Relationship Id="rId220" Type="http://schemas.openxmlformats.org/officeDocument/2006/relationships/table" Target="../tables/table220.xml"/><Relationship Id="rId241" Type="http://schemas.openxmlformats.org/officeDocument/2006/relationships/table" Target="../tables/table241.xml"/><Relationship Id="rId15" Type="http://schemas.openxmlformats.org/officeDocument/2006/relationships/table" Target="../tables/table15.xml"/><Relationship Id="rId36" Type="http://schemas.openxmlformats.org/officeDocument/2006/relationships/table" Target="../tables/table36.xml"/><Relationship Id="rId57" Type="http://schemas.openxmlformats.org/officeDocument/2006/relationships/table" Target="../tables/table57.xml"/><Relationship Id="rId262" Type="http://schemas.openxmlformats.org/officeDocument/2006/relationships/table" Target="../tables/table262.xml"/><Relationship Id="rId283" Type="http://schemas.openxmlformats.org/officeDocument/2006/relationships/table" Target="../tables/table283.xml"/><Relationship Id="rId318" Type="http://schemas.openxmlformats.org/officeDocument/2006/relationships/table" Target="../tables/table318.xml"/><Relationship Id="rId339" Type="http://schemas.openxmlformats.org/officeDocument/2006/relationships/table" Target="../tables/table339.xml"/><Relationship Id="rId10" Type="http://schemas.openxmlformats.org/officeDocument/2006/relationships/table" Target="../tables/table10.xml"/><Relationship Id="rId31" Type="http://schemas.openxmlformats.org/officeDocument/2006/relationships/table" Target="../tables/table31.xml"/><Relationship Id="rId52" Type="http://schemas.openxmlformats.org/officeDocument/2006/relationships/table" Target="../tables/table52.xml"/><Relationship Id="rId73" Type="http://schemas.openxmlformats.org/officeDocument/2006/relationships/table" Target="../tables/table73.xml"/><Relationship Id="rId78" Type="http://schemas.openxmlformats.org/officeDocument/2006/relationships/table" Target="../tables/table78.xml"/><Relationship Id="rId94" Type="http://schemas.openxmlformats.org/officeDocument/2006/relationships/table" Target="../tables/table94.xml"/><Relationship Id="rId99" Type="http://schemas.openxmlformats.org/officeDocument/2006/relationships/table" Target="../tables/table99.xml"/><Relationship Id="rId101" Type="http://schemas.openxmlformats.org/officeDocument/2006/relationships/table" Target="../tables/table101.xml"/><Relationship Id="rId122" Type="http://schemas.openxmlformats.org/officeDocument/2006/relationships/table" Target="../tables/table122.xml"/><Relationship Id="rId143" Type="http://schemas.openxmlformats.org/officeDocument/2006/relationships/table" Target="../tables/table143.xml"/><Relationship Id="rId148" Type="http://schemas.openxmlformats.org/officeDocument/2006/relationships/table" Target="../tables/table148.xml"/><Relationship Id="rId164" Type="http://schemas.openxmlformats.org/officeDocument/2006/relationships/table" Target="../tables/table164.xml"/><Relationship Id="rId169" Type="http://schemas.openxmlformats.org/officeDocument/2006/relationships/table" Target="../tables/table169.xml"/><Relationship Id="rId185" Type="http://schemas.openxmlformats.org/officeDocument/2006/relationships/table" Target="../tables/table185.xml"/><Relationship Id="rId334" Type="http://schemas.openxmlformats.org/officeDocument/2006/relationships/table" Target="../tables/table334.xml"/><Relationship Id="rId350" Type="http://schemas.openxmlformats.org/officeDocument/2006/relationships/table" Target="../tables/table350.xml"/><Relationship Id="rId355" Type="http://schemas.openxmlformats.org/officeDocument/2006/relationships/table" Target="../tables/table355.xml"/><Relationship Id="rId371" Type="http://schemas.openxmlformats.org/officeDocument/2006/relationships/table" Target="../tables/table371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80" Type="http://schemas.openxmlformats.org/officeDocument/2006/relationships/table" Target="../tables/table180.xml"/><Relationship Id="rId210" Type="http://schemas.openxmlformats.org/officeDocument/2006/relationships/table" Target="../tables/table210.xml"/><Relationship Id="rId215" Type="http://schemas.openxmlformats.org/officeDocument/2006/relationships/table" Target="../tables/table215.xml"/><Relationship Id="rId236" Type="http://schemas.openxmlformats.org/officeDocument/2006/relationships/table" Target="../tables/table236.xml"/><Relationship Id="rId257" Type="http://schemas.openxmlformats.org/officeDocument/2006/relationships/table" Target="../tables/table257.xml"/><Relationship Id="rId278" Type="http://schemas.openxmlformats.org/officeDocument/2006/relationships/table" Target="../tables/table278.xml"/><Relationship Id="rId26" Type="http://schemas.openxmlformats.org/officeDocument/2006/relationships/table" Target="../tables/table26.xml"/><Relationship Id="rId231" Type="http://schemas.openxmlformats.org/officeDocument/2006/relationships/table" Target="../tables/table231.xml"/><Relationship Id="rId252" Type="http://schemas.openxmlformats.org/officeDocument/2006/relationships/table" Target="../tables/table252.xml"/><Relationship Id="rId273" Type="http://schemas.openxmlformats.org/officeDocument/2006/relationships/table" Target="../tables/table273.xml"/><Relationship Id="rId294" Type="http://schemas.openxmlformats.org/officeDocument/2006/relationships/table" Target="../tables/table294.xml"/><Relationship Id="rId308" Type="http://schemas.openxmlformats.org/officeDocument/2006/relationships/table" Target="../tables/table308.xml"/><Relationship Id="rId329" Type="http://schemas.openxmlformats.org/officeDocument/2006/relationships/table" Target="../tables/table329.xml"/><Relationship Id="rId47" Type="http://schemas.openxmlformats.org/officeDocument/2006/relationships/table" Target="../tables/table47.xml"/><Relationship Id="rId68" Type="http://schemas.openxmlformats.org/officeDocument/2006/relationships/table" Target="../tables/table68.xml"/><Relationship Id="rId89" Type="http://schemas.openxmlformats.org/officeDocument/2006/relationships/table" Target="../tables/table89.xml"/><Relationship Id="rId112" Type="http://schemas.openxmlformats.org/officeDocument/2006/relationships/table" Target="../tables/table112.xml"/><Relationship Id="rId133" Type="http://schemas.openxmlformats.org/officeDocument/2006/relationships/table" Target="../tables/table133.xml"/><Relationship Id="rId154" Type="http://schemas.openxmlformats.org/officeDocument/2006/relationships/table" Target="../tables/table154.xml"/><Relationship Id="rId175" Type="http://schemas.openxmlformats.org/officeDocument/2006/relationships/table" Target="../tables/table175.xml"/><Relationship Id="rId340" Type="http://schemas.openxmlformats.org/officeDocument/2006/relationships/table" Target="../tables/table340.xml"/><Relationship Id="rId361" Type="http://schemas.openxmlformats.org/officeDocument/2006/relationships/table" Target="../tables/table361.xml"/><Relationship Id="rId196" Type="http://schemas.openxmlformats.org/officeDocument/2006/relationships/table" Target="../tables/table196.xml"/><Relationship Id="rId200" Type="http://schemas.openxmlformats.org/officeDocument/2006/relationships/table" Target="../tables/table200.xml"/><Relationship Id="rId16" Type="http://schemas.openxmlformats.org/officeDocument/2006/relationships/table" Target="../tables/table16.xml"/><Relationship Id="rId221" Type="http://schemas.openxmlformats.org/officeDocument/2006/relationships/table" Target="../tables/table221.xml"/><Relationship Id="rId242" Type="http://schemas.openxmlformats.org/officeDocument/2006/relationships/table" Target="../tables/table242.xml"/><Relationship Id="rId263" Type="http://schemas.openxmlformats.org/officeDocument/2006/relationships/table" Target="../tables/table263.xml"/><Relationship Id="rId284" Type="http://schemas.openxmlformats.org/officeDocument/2006/relationships/table" Target="../tables/table284.xml"/><Relationship Id="rId319" Type="http://schemas.openxmlformats.org/officeDocument/2006/relationships/table" Target="../tables/table319.xml"/><Relationship Id="rId37" Type="http://schemas.openxmlformats.org/officeDocument/2006/relationships/table" Target="../tables/table37.xml"/><Relationship Id="rId58" Type="http://schemas.openxmlformats.org/officeDocument/2006/relationships/table" Target="../tables/table58.xml"/><Relationship Id="rId79" Type="http://schemas.openxmlformats.org/officeDocument/2006/relationships/table" Target="../tables/table79.xml"/><Relationship Id="rId102" Type="http://schemas.openxmlformats.org/officeDocument/2006/relationships/table" Target="../tables/table102.xml"/><Relationship Id="rId123" Type="http://schemas.openxmlformats.org/officeDocument/2006/relationships/table" Target="../tables/table123.xml"/><Relationship Id="rId144" Type="http://schemas.openxmlformats.org/officeDocument/2006/relationships/table" Target="../tables/table144.xml"/><Relationship Id="rId330" Type="http://schemas.openxmlformats.org/officeDocument/2006/relationships/table" Target="../tables/table330.xml"/><Relationship Id="rId90" Type="http://schemas.openxmlformats.org/officeDocument/2006/relationships/table" Target="../tables/table90.xml"/><Relationship Id="rId165" Type="http://schemas.openxmlformats.org/officeDocument/2006/relationships/table" Target="../tables/table165.xml"/><Relationship Id="rId186" Type="http://schemas.openxmlformats.org/officeDocument/2006/relationships/table" Target="../tables/table186.xml"/><Relationship Id="rId351" Type="http://schemas.openxmlformats.org/officeDocument/2006/relationships/table" Target="../tables/table351.xml"/><Relationship Id="rId211" Type="http://schemas.openxmlformats.org/officeDocument/2006/relationships/table" Target="../tables/table211.xml"/><Relationship Id="rId232" Type="http://schemas.openxmlformats.org/officeDocument/2006/relationships/table" Target="../tables/table232.xml"/><Relationship Id="rId253" Type="http://schemas.openxmlformats.org/officeDocument/2006/relationships/table" Target="../tables/table253.xml"/><Relationship Id="rId274" Type="http://schemas.openxmlformats.org/officeDocument/2006/relationships/table" Target="../tables/table274.xml"/><Relationship Id="rId295" Type="http://schemas.openxmlformats.org/officeDocument/2006/relationships/table" Target="../tables/table295.xml"/><Relationship Id="rId309" Type="http://schemas.openxmlformats.org/officeDocument/2006/relationships/table" Target="../tables/table309.xml"/><Relationship Id="rId27" Type="http://schemas.openxmlformats.org/officeDocument/2006/relationships/table" Target="../tables/table27.xml"/><Relationship Id="rId48" Type="http://schemas.openxmlformats.org/officeDocument/2006/relationships/table" Target="../tables/table48.xml"/><Relationship Id="rId69" Type="http://schemas.openxmlformats.org/officeDocument/2006/relationships/table" Target="../tables/table69.xml"/><Relationship Id="rId113" Type="http://schemas.openxmlformats.org/officeDocument/2006/relationships/table" Target="../tables/table113.xml"/><Relationship Id="rId134" Type="http://schemas.openxmlformats.org/officeDocument/2006/relationships/table" Target="../tables/table134.xml"/><Relationship Id="rId320" Type="http://schemas.openxmlformats.org/officeDocument/2006/relationships/table" Target="../tables/table320.xml"/><Relationship Id="rId80" Type="http://schemas.openxmlformats.org/officeDocument/2006/relationships/table" Target="../tables/table80.xml"/><Relationship Id="rId155" Type="http://schemas.openxmlformats.org/officeDocument/2006/relationships/table" Target="../tables/table155.xml"/><Relationship Id="rId176" Type="http://schemas.openxmlformats.org/officeDocument/2006/relationships/table" Target="../tables/table176.xml"/><Relationship Id="rId197" Type="http://schemas.openxmlformats.org/officeDocument/2006/relationships/table" Target="../tables/table197.xml"/><Relationship Id="rId341" Type="http://schemas.openxmlformats.org/officeDocument/2006/relationships/table" Target="../tables/table341.xml"/><Relationship Id="rId362" Type="http://schemas.openxmlformats.org/officeDocument/2006/relationships/table" Target="../tables/table362.xml"/><Relationship Id="rId201" Type="http://schemas.openxmlformats.org/officeDocument/2006/relationships/table" Target="../tables/table201.xml"/><Relationship Id="rId222" Type="http://schemas.openxmlformats.org/officeDocument/2006/relationships/table" Target="../tables/table222.xml"/><Relationship Id="rId243" Type="http://schemas.openxmlformats.org/officeDocument/2006/relationships/table" Target="../tables/table243.xml"/><Relationship Id="rId264" Type="http://schemas.openxmlformats.org/officeDocument/2006/relationships/table" Target="../tables/table264.xml"/><Relationship Id="rId285" Type="http://schemas.openxmlformats.org/officeDocument/2006/relationships/table" Target="../tables/table285.xml"/><Relationship Id="rId17" Type="http://schemas.openxmlformats.org/officeDocument/2006/relationships/table" Target="../tables/table17.xml"/><Relationship Id="rId38" Type="http://schemas.openxmlformats.org/officeDocument/2006/relationships/table" Target="../tables/table38.xml"/><Relationship Id="rId59" Type="http://schemas.openxmlformats.org/officeDocument/2006/relationships/table" Target="../tables/table59.xml"/><Relationship Id="rId103" Type="http://schemas.openxmlformats.org/officeDocument/2006/relationships/table" Target="../tables/table103.xml"/><Relationship Id="rId124" Type="http://schemas.openxmlformats.org/officeDocument/2006/relationships/table" Target="../tables/table124.xml"/><Relationship Id="rId310" Type="http://schemas.openxmlformats.org/officeDocument/2006/relationships/table" Target="../tables/table310.xml"/><Relationship Id="rId70" Type="http://schemas.openxmlformats.org/officeDocument/2006/relationships/table" Target="../tables/table70.xml"/><Relationship Id="rId91" Type="http://schemas.openxmlformats.org/officeDocument/2006/relationships/table" Target="../tables/table91.xml"/><Relationship Id="rId145" Type="http://schemas.openxmlformats.org/officeDocument/2006/relationships/table" Target="../tables/table145.xml"/><Relationship Id="rId166" Type="http://schemas.openxmlformats.org/officeDocument/2006/relationships/table" Target="../tables/table166.xml"/><Relationship Id="rId187" Type="http://schemas.openxmlformats.org/officeDocument/2006/relationships/table" Target="../tables/table187.xml"/><Relationship Id="rId331" Type="http://schemas.openxmlformats.org/officeDocument/2006/relationships/table" Target="../tables/table331.xml"/><Relationship Id="rId352" Type="http://schemas.openxmlformats.org/officeDocument/2006/relationships/table" Target="../tables/table352.xml"/><Relationship Id="rId1" Type="http://schemas.openxmlformats.org/officeDocument/2006/relationships/table" Target="../tables/table1.xml"/><Relationship Id="rId212" Type="http://schemas.openxmlformats.org/officeDocument/2006/relationships/table" Target="../tables/table212.xml"/><Relationship Id="rId233" Type="http://schemas.openxmlformats.org/officeDocument/2006/relationships/table" Target="../tables/table233.xml"/><Relationship Id="rId254" Type="http://schemas.openxmlformats.org/officeDocument/2006/relationships/table" Target="../tables/table254.xml"/><Relationship Id="rId28" Type="http://schemas.openxmlformats.org/officeDocument/2006/relationships/table" Target="../tables/table28.xml"/><Relationship Id="rId49" Type="http://schemas.openxmlformats.org/officeDocument/2006/relationships/table" Target="../tables/table49.xml"/><Relationship Id="rId114" Type="http://schemas.openxmlformats.org/officeDocument/2006/relationships/table" Target="../tables/table114.xml"/><Relationship Id="rId275" Type="http://schemas.openxmlformats.org/officeDocument/2006/relationships/table" Target="../tables/table275.xml"/><Relationship Id="rId296" Type="http://schemas.openxmlformats.org/officeDocument/2006/relationships/table" Target="../tables/table296.xml"/><Relationship Id="rId300" Type="http://schemas.openxmlformats.org/officeDocument/2006/relationships/table" Target="../tables/table300.xml"/><Relationship Id="rId60" Type="http://schemas.openxmlformats.org/officeDocument/2006/relationships/table" Target="../tables/table60.xml"/><Relationship Id="rId81" Type="http://schemas.openxmlformats.org/officeDocument/2006/relationships/table" Target="../tables/table81.xml"/><Relationship Id="rId135" Type="http://schemas.openxmlformats.org/officeDocument/2006/relationships/table" Target="../tables/table135.xml"/><Relationship Id="rId156" Type="http://schemas.openxmlformats.org/officeDocument/2006/relationships/table" Target="../tables/table156.xml"/><Relationship Id="rId177" Type="http://schemas.openxmlformats.org/officeDocument/2006/relationships/table" Target="../tables/table177.xml"/><Relationship Id="rId198" Type="http://schemas.openxmlformats.org/officeDocument/2006/relationships/table" Target="../tables/table198.xml"/><Relationship Id="rId321" Type="http://schemas.openxmlformats.org/officeDocument/2006/relationships/table" Target="../tables/table321.xml"/><Relationship Id="rId342" Type="http://schemas.openxmlformats.org/officeDocument/2006/relationships/table" Target="../tables/table342.xml"/><Relationship Id="rId363" Type="http://schemas.openxmlformats.org/officeDocument/2006/relationships/table" Target="../tables/table363.xml"/><Relationship Id="rId202" Type="http://schemas.openxmlformats.org/officeDocument/2006/relationships/table" Target="../tables/table202.xml"/><Relationship Id="rId223" Type="http://schemas.openxmlformats.org/officeDocument/2006/relationships/table" Target="../tables/table223.xml"/><Relationship Id="rId244" Type="http://schemas.openxmlformats.org/officeDocument/2006/relationships/table" Target="../tables/table244.xml"/><Relationship Id="rId18" Type="http://schemas.openxmlformats.org/officeDocument/2006/relationships/table" Target="../tables/table18.xml"/><Relationship Id="rId39" Type="http://schemas.openxmlformats.org/officeDocument/2006/relationships/table" Target="../tables/table39.xml"/><Relationship Id="rId265" Type="http://schemas.openxmlformats.org/officeDocument/2006/relationships/table" Target="../tables/table265.xml"/><Relationship Id="rId286" Type="http://schemas.openxmlformats.org/officeDocument/2006/relationships/table" Target="../tables/table286.xml"/><Relationship Id="rId50" Type="http://schemas.openxmlformats.org/officeDocument/2006/relationships/table" Target="../tables/table50.xml"/><Relationship Id="rId104" Type="http://schemas.openxmlformats.org/officeDocument/2006/relationships/table" Target="../tables/table104.xml"/><Relationship Id="rId125" Type="http://schemas.openxmlformats.org/officeDocument/2006/relationships/table" Target="../tables/table125.xml"/><Relationship Id="rId146" Type="http://schemas.openxmlformats.org/officeDocument/2006/relationships/table" Target="../tables/table146.xml"/><Relationship Id="rId167" Type="http://schemas.openxmlformats.org/officeDocument/2006/relationships/table" Target="../tables/table167.xml"/><Relationship Id="rId188" Type="http://schemas.openxmlformats.org/officeDocument/2006/relationships/table" Target="../tables/table188.xml"/><Relationship Id="rId311" Type="http://schemas.openxmlformats.org/officeDocument/2006/relationships/table" Target="../tables/table311.xml"/><Relationship Id="rId332" Type="http://schemas.openxmlformats.org/officeDocument/2006/relationships/table" Target="../tables/table332.xml"/><Relationship Id="rId353" Type="http://schemas.openxmlformats.org/officeDocument/2006/relationships/table" Target="../tables/table353.xml"/><Relationship Id="rId71" Type="http://schemas.openxmlformats.org/officeDocument/2006/relationships/table" Target="../tables/table71.xml"/><Relationship Id="rId92" Type="http://schemas.openxmlformats.org/officeDocument/2006/relationships/table" Target="../tables/table92.xml"/><Relationship Id="rId213" Type="http://schemas.openxmlformats.org/officeDocument/2006/relationships/table" Target="../tables/table213.xml"/><Relationship Id="rId234" Type="http://schemas.openxmlformats.org/officeDocument/2006/relationships/table" Target="../tables/table234.xml"/><Relationship Id="rId2" Type="http://schemas.openxmlformats.org/officeDocument/2006/relationships/table" Target="../tables/table2.xml"/><Relationship Id="rId29" Type="http://schemas.openxmlformats.org/officeDocument/2006/relationships/table" Target="../tables/table29.xml"/><Relationship Id="rId255" Type="http://schemas.openxmlformats.org/officeDocument/2006/relationships/table" Target="../tables/table255.xml"/><Relationship Id="rId276" Type="http://schemas.openxmlformats.org/officeDocument/2006/relationships/table" Target="../tables/table276.xml"/><Relationship Id="rId297" Type="http://schemas.openxmlformats.org/officeDocument/2006/relationships/table" Target="../tables/table297.xml"/><Relationship Id="rId40" Type="http://schemas.openxmlformats.org/officeDocument/2006/relationships/table" Target="../tables/table40.xml"/><Relationship Id="rId115" Type="http://schemas.openxmlformats.org/officeDocument/2006/relationships/table" Target="../tables/table115.xml"/><Relationship Id="rId136" Type="http://schemas.openxmlformats.org/officeDocument/2006/relationships/table" Target="../tables/table136.xml"/><Relationship Id="rId157" Type="http://schemas.openxmlformats.org/officeDocument/2006/relationships/table" Target="../tables/table157.xml"/><Relationship Id="rId178" Type="http://schemas.openxmlformats.org/officeDocument/2006/relationships/table" Target="../tables/table178.xml"/><Relationship Id="rId301" Type="http://schemas.openxmlformats.org/officeDocument/2006/relationships/table" Target="../tables/table301.xml"/><Relationship Id="rId322" Type="http://schemas.openxmlformats.org/officeDocument/2006/relationships/table" Target="../tables/table322.xml"/><Relationship Id="rId343" Type="http://schemas.openxmlformats.org/officeDocument/2006/relationships/table" Target="../tables/table343.xml"/><Relationship Id="rId364" Type="http://schemas.openxmlformats.org/officeDocument/2006/relationships/table" Target="../tables/table364.xml"/><Relationship Id="rId61" Type="http://schemas.openxmlformats.org/officeDocument/2006/relationships/table" Target="../tables/table61.xml"/><Relationship Id="rId82" Type="http://schemas.openxmlformats.org/officeDocument/2006/relationships/table" Target="../tables/table82.xml"/><Relationship Id="rId199" Type="http://schemas.openxmlformats.org/officeDocument/2006/relationships/table" Target="../tables/table199.xml"/><Relationship Id="rId203" Type="http://schemas.openxmlformats.org/officeDocument/2006/relationships/table" Target="../tables/table203.xml"/><Relationship Id="rId19" Type="http://schemas.openxmlformats.org/officeDocument/2006/relationships/table" Target="../tables/table19.xml"/><Relationship Id="rId224" Type="http://schemas.openxmlformats.org/officeDocument/2006/relationships/table" Target="../tables/table224.xml"/><Relationship Id="rId245" Type="http://schemas.openxmlformats.org/officeDocument/2006/relationships/table" Target="../tables/table245.xml"/><Relationship Id="rId266" Type="http://schemas.openxmlformats.org/officeDocument/2006/relationships/table" Target="../tables/table266.xml"/><Relationship Id="rId287" Type="http://schemas.openxmlformats.org/officeDocument/2006/relationships/table" Target="../tables/table287.xml"/><Relationship Id="rId30" Type="http://schemas.openxmlformats.org/officeDocument/2006/relationships/table" Target="../tables/table30.xml"/><Relationship Id="rId105" Type="http://schemas.openxmlformats.org/officeDocument/2006/relationships/table" Target="../tables/table105.xml"/><Relationship Id="rId126" Type="http://schemas.openxmlformats.org/officeDocument/2006/relationships/table" Target="../tables/table126.xml"/><Relationship Id="rId147" Type="http://schemas.openxmlformats.org/officeDocument/2006/relationships/table" Target="../tables/table147.xml"/><Relationship Id="rId168" Type="http://schemas.openxmlformats.org/officeDocument/2006/relationships/table" Target="../tables/table168.xml"/><Relationship Id="rId312" Type="http://schemas.openxmlformats.org/officeDocument/2006/relationships/table" Target="../tables/table312.xml"/><Relationship Id="rId333" Type="http://schemas.openxmlformats.org/officeDocument/2006/relationships/table" Target="../tables/table333.xml"/><Relationship Id="rId354" Type="http://schemas.openxmlformats.org/officeDocument/2006/relationships/table" Target="../tables/table354.xml"/><Relationship Id="rId51" Type="http://schemas.openxmlformats.org/officeDocument/2006/relationships/table" Target="../tables/table51.xml"/><Relationship Id="rId72" Type="http://schemas.openxmlformats.org/officeDocument/2006/relationships/table" Target="../tables/table72.xml"/><Relationship Id="rId93" Type="http://schemas.openxmlformats.org/officeDocument/2006/relationships/table" Target="../tables/table93.xml"/><Relationship Id="rId189" Type="http://schemas.openxmlformats.org/officeDocument/2006/relationships/table" Target="../tables/table189.xml"/><Relationship Id="rId3" Type="http://schemas.openxmlformats.org/officeDocument/2006/relationships/table" Target="../tables/table3.xml"/><Relationship Id="rId214" Type="http://schemas.openxmlformats.org/officeDocument/2006/relationships/table" Target="../tables/table214.xml"/><Relationship Id="rId235" Type="http://schemas.openxmlformats.org/officeDocument/2006/relationships/table" Target="../tables/table235.xml"/><Relationship Id="rId256" Type="http://schemas.openxmlformats.org/officeDocument/2006/relationships/table" Target="../tables/table256.xml"/><Relationship Id="rId277" Type="http://schemas.openxmlformats.org/officeDocument/2006/relationships/table" Target="../tables/table277.xml"/><Relationship Id="rId298" Type="http://schemas.openxmlformats.org/officeDocument/2006/relationships/table" Target="../tables/table298.xml"/><Relationship Id="rId116" Type="http://schemas.openxmlformats.org/officeDocument/2006/relationships/table" Target="../tables/table116.xml"/><Relationship Id="rId137" Type="http://schemas.openxmlformats.org/officeDocument/2006/relationships/table" Target="../tables/table137.xml"/><Relationship Id="rId158" Type="http://schemas.openxmlformats.org/officeDocument/2006/relationships/table" Target="../tables/table158.xml"/><Relationship Id="rId302" Type="http://schemas.openxmlformats.org/officeDocument/2006/relationships/table" Target="../tables/table302.xml"/><Relationship Id="rId323" Type="http://schemas.openxmlformats.org/officeDocument/2006/relationships/table" Target="../tables/table323.xml"/><Relationship Id="rId344" Type="http://schemas.openxmlformats.org/officeDocument/2006/relationships/table" Target="../tables/table344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62" Type="http://schemas.openxmlformats.org/officeDocument/2006/relationships/table" Target="../tables/table62.xml"/><Relationship Id="rId83" Type="http://schemas.openxmlformats.org/officeDocument/2006/relationships/table" Target="../tables/table83.xml"/><Relationship Id="rId179" Type="http://schemas.openxmlformats.org/officeDocument/2006/relationships/table" Target="../tables/table179.xml"/><Relationship Id="rId365" Type="http://schemas.openxmlformats.org/officeDocument/2006/relationships/table" Target="../tables/table365.xml"/><Relationship Id="rId190" Type="http://schemas.openxmlformats.org/officeDocument/2006/relationships/table" Target="../tables/table190.xml"/><Relationship Id="rId204" Type="http://schemas.openxmlformats.org/officeDocument/2006/relationships/table" Target="../tables/table204.xml"/><Relationship Id="rId225" Type="http://schemas.openxmlformats.org/officeDocument/2006/relationships/table" Target="../tables/table225.xml"/><Relationship Id="rId246" Type="http://schemas.openxmlformats.org/officeDocument/2006/relationships/table" Target="../tables/table246.xml"/><Relationship Id="rId267" Type="http://schemas.openxmlformats.org/officeDocument/2006/relationships/table" Target="../tables/table267.xml"/><Relationship Id="rId288" Type="http://schemas.openxmlformats.org/officeDocument/2006/relationships/table" Target="../tables/table288.xml"/><Relationship Id="rId106" Type="http://schemas.openxmlformats.org/officeDocument/2006/relationships/table" Target="../tables/table106.xml"/><Relationship Id="rId127" Type="http://schemas.openxmlformats.org/officeDocument/2006/relationships/table" Target="../tables/table127.xml"/><Relationship Id="rId313" Type="http://schemas.openxmlformats.org/officeDocument/2006/relationships/table" Target="../tables/table3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4460"/>
  <sheetViews>
    <sheetView showGridLines="0" tabSelected="1" zoomScale="90" zoomScaleNormal="90" workbookViewId="0">
      <selection activeCell="C24" sqref="C24"/>
    </sheetView>
  </sheetViews>
  <sheetFormatPr baseColWidth="10" defaultColWidth="14.42578125" defaultRowHeight="15" customHeight="1" x14ac:dyDescent="0.25"/>
  <cols>
    <col min="1" max="1" width="9.42578125" customWidth="1"/>
    <col min="2" max="2" width="45.5703125" customWidth="1"/>
    <col min="3" max="3" width="15.7109375" customWidth="1"/>
    <col min="4" max="4" width="20.5703125" customWidth="1"/>
    <col min="5" max="5" width="24.140625" customWidth="1"/>
    <col min="6" max="7" width="15.7109375" customWidth="1"/>
    <col min="8" max="9" width="15.7109375" style="26" customWidth="1"/>
    <col min="10" max="10" width="22.7109375" style="34" customWidth="1"/>
    <col min="11" max="11" width="15.7109375" style="38" customWidth="1"/>
  </cols>
  <sheetData>
    <row r="1" spans="1:11" ht="15" customHeight="1" x14ac:dyDescent="0.25">
      <c r="A1" s="1"/>
      <c r="B1" s="2"/>
      <c r="C1" s="2"/>
      <c r="D1" s="2"/>
      <c r="E1" s="2"/>
      <c r="F1" s="2"/>
      <c r="G1" s="2"/>
      <c r="H1" s="28"/>
      <c r="I1" s="23"/>
      <c r="J1" s="16"/>
      <c r="K1" s="36"/>
    </row>
    <row r="2" spans="1:11" ht="18.75" x14ac:dyDescent="0.25">
      <c r="A2" s="3"/>
      <c r="B2" s="39" t="s">
        <v>7980</v>
      </c>
      <c r="C2" s="39"/>
      <c r="D2" s="40"/>
      <c r="E2" s="40"/>
      <c r="F2" s="40"/>
      <c r="G2" s="40"/>
      <c r="H2" s="24"/>
      <c r="I2" s="24"/>
      <c r="J2" s="16"/>
      <c r="K2" s="37"/>
    </row>
    <row r="3" spans="1:11" ht="15.75" x14ac:dyDescent="0.25">
      <c r="A3" s="3"/>
      <c r="B3" s="5"/>
      <c r="C3" s="5"/>
      <c r="D3" s="3"/>
      <c r="E3" s="3"/>
      <c r="F3" s="3"/>
      <c r="G3" s="3"/>
      <c r="H3" s="24"/>
      <c r="I3" s="24"/>
      <c r="J3" s="16"/>
      <c r="K3" s="37"/>
    </row>
    <row r="4" spans="1:11" ht="15" customHeight="1" x14ac:dyDescent="0.25">
      <c r="A4" s="3"/>
      <c r="B4" s="4"/>
      <c r="C4" s="4"/>
      <c r="D4" s="4"/>
      <c r="E4" s="4"/>
      <c r="F4" s="4"/>
      <c r="G4" s="4"/>
      <c r="H4" s="29"/>
      <c r="I4" s="24"/>
      <c r="J4" s="16"/>
      <c r="K4" s="37"/>
    </row>
    <row r="5" spans="1:11" ht="30" customHeight="1" x14ac:dyDescent="0.25">
      <c r="A5" s="3"/>
      <c r="B5" s="6" t="s">
        <v>0</v>
      </c>
      <c r="C5" s="6" t="s">
        <v>0</v>
      </c>
      <c r="D5" s="6" t="s">
        <v>1</v>
      </c>
      <c r="E5" s="6" t="s">
        <v>4</v>
      </c>
      <c r="F5" s="6" t="s">
        <v>5</v>
      </c>
      <c r="G5" s="6" t="s">
        <v>8</v>
      </c>
      <c r="H5" s="25" t="s">
        <v>7936</v>
      </c>
      <c r="I5" s="25" t="s">
        <v>7937</v>
      </c>
      <c r="J5" s="32" t="s">
        <v>3</v>
      </c>
      <c r="K5" s="37"/>
    </row>
    <row r="6" spans="1:11" ht="30" customHeight="1" x14ac:dyDescent="0.25">
      <c r="A6" s="1"/>
      <c r="B6" s="7" t="s">
        <v>9</v>
      </c>
      <c r="C6" s="7">
        <v>1</v>
      </c>
      <c r="D6" s="7" t="s">
        <v>28</v>
      </c>
      <c r="E6" s="7" t="s">
        <v>20</v>
      </c>
      <c r="F6" s="7" t="s">
        <v>40</v>
      </c>
      <c r="G6" s="7" t="s">
        <v>41</v>
      </c>
      <c r="H6" s="19">
        <f>+I6/30</f>
        <v>1462.6883333333333</v>
      </c>
      <c r="I6" s="19">
        <v>43880.65</v>
      </c>
      <c r="J6" s="33" t="s">
        <v>7935</v>
      </c>
      <c r="K6" s="36"/>
    </row>
    <row r="7" spans="1:11" ht="30" hidden="1" customHeight="1" x14ac:dyDescent="0.25">
      <c r="A7" s="1"/>
      <c r="B7" s="7" t="s">
        <v>9</v>
      </c>
      <c r="C7" s="7">
        <v>1</v>
      </c>
      <c r="D7" s="7" t="s">
        <v>45</v>
      </c>
      <c r="E7" s="7" t="s">
        <v>14</v>
      </c>
      <c r="F7" s="7" t="s">
        <v>47</v>
      </c>
      <c r="G7" s="7" t="s">
        <v>48</v>
      </c>
      <c r="H7" s="28"/>
      <c r="I7" s="23"/>
      <c r="J7" s="16"/>
      <c r="K7" s="36"/>
    </row>
    <row r="8" spans="1:11" ht="30" customHeight="1" x14ac:dyDescent="0.25">
      <c r="A8" s="1"/>
      <c r="B8" s="7" t="s">
        <v>49</v>
      </c>
      <c r="C8" s="7">
        <v>2</v>
      </c>
      <c r="D8" s="7" t="s">
        <v>10</v>
      </c>
      <c r="E8" s="7" t="s">
        <v>14</v>
      </c>
      <c r="F8" s="7" t="s">
        <v>51</v>
      </c>
      <c r="G8" s="7" t="s">
        <v>52</v>
      </c>
      <c r="H8" s="19">
        <f>+I8/20</f>
        <v>760</v>
      </c>
      <c r="I8" s="19">
        <v>15200</v>
      </c>
      <c r="J8" s="33" t="s">
        <v>50</v>
      </c>
      <c r="K8" s="36"/>
    </row>
    <row r="9" spans="1:11" ht="30" hidden="1" customHeight="1" x14ac:dyDescent="0.25">
      <c r="A9" s="1"/>
      <c r="B9" s="7" t="s">
        <v>49</v>
      </c>
      <c r="C9" s="7">
        <v>2</v>
      </c>
      <c r="D9" s="7" t="s">
        <v>10</v>
      </c>
      <c r="E9" s="7" t="s">
        <v>20</v>
      </c>
      <c r="F9" s="7" t="s">
        <v>53</v>
      </c>
      <c r="G9" s="7" t="s">
        <v>54</v>
      </c>
      <c r="H9" s="28"/>
      <c r="I9" s="23"/>
      <c r="J9" s="16"/>
      <c r="K9" s="36"/>
    </row>
    <row r="10" spans="1:11" ht="30" hidden="1" customHeight="1" x14ac:dyDescent="0.25">
      <c r="A10" s="1"/>
      <c r="B10" s="7" t="s">
        <v>49</v>
      </c>
      <c r="C10" s="7">
        <v>2</v>
      </c>
      <c r="D10" s="7" t="s">
        <v>10</v>
      </c>
      <c r="E10" s="7" t="s">
        <v>26</v>
      </c>
      <c r="F10" s="7" t="s">
        <v>55</v>
      </c>
      <c r="G10" s="7" t="s">
        <v>56</v>
      </c>
      <c r="H10" s="28"/>
      <c r="I10" s="23"/>
      <c r="J10" s="16"/>
      <c r="K10" s="36"/>
    </row>
    <row r="11" spans="1:11" ht="30" hidden="1" customHeight="1" x14ac:dyDescent="0.25">
      <c r="A11" s="1"/>
      <c r="B11" s="7" t="s">
        <v>49</v>
      </c>
      <c r="C11" s="7">
        <v>2</v>
      </c>
      <c r="D11" s="7" t="s">
        <v>10</v>
      </c>
      <c r="E11" s="7" t="s">
        <v>33</v>
      </c>
      <c r="F11" s="7" t="s">
        <v>57</v>
      </c>
      <c r="G11" s="7" t="s">
        <v>58</v>
      </c>
      <c r="H11" s="28"/>
      <c r="I11" s="23"/>
      <c r="J11" s="16"/>
      <c r="K11" s="36"/>
    </row>
    <row r="12" spans="1:11" ht="30" hidden="1" customHeight="1" x14ac:dyDescent="0.25">
      <c r="A12" s="1"/>
      <c r="B12" s="7" t="s">
        <v>49</v>
      </c>
      <c r="C12" s="7">
        <v>2</v>
      </c>
      <c r="D12" s="7" t="s">
        <v>10</v>
      </c>
      <c r="E12" s="7" t="s">
        <v>38</v>
      </c>
      <c r="F12" s="7" t="s">
        <v>59</v>
      </c>
      <c r="G12" s="7" t="s">
        <v>60</v>
      </c>
      <c r="H12" s="28"/>
      <c r="I12" s="23"/>
      <c r="J12" s="16"/>
      <c r="K12" s="36"/>
    </row>
    <row r="13" spans="1:11" ht="30" hidden="1" customHeight="1" x14ac:dyDescent="0.25">
      <c r="A13" s="1"/>
      <c r="B13" s="7" t="s">
        <v>49</v>
      </c>
      <c r="C13" s="7">
        <v>2</v>
      </c>
      <c r="D13" s="7" t="s">
        <v>10</v>
      </c>
      <c r="E13" s="7" t="s">
        <v>43</v>
      </c>
      <c r="F13" s="7" t="s">
        <v>61</v>
      </c>
      <c r="G13" s="7" t="s">
        <v>62</v>
      </c>
      <c r="H13" s="28"/>
      <c r="I13" s="23"/>
      <c r="J13" s="16"/>
      <c r="K13" s="36"/>
    </row>
    <row r="14" spans="1:11" ht="30" hidden="1" customHeight="1" x14ac:dyDescent="0.25">
      <c r="A14" s="1"/>
      <c r="B14" s="7" t="s">
        <v>49</v>
      </c>
      <c r="C14" s="7">
        <v>2</v>
      </c>
      <c r="D14" s="7" t="s">
        <v>10</v>
      </c>
      <c r="E14" s="7" t="s">
        <v>17</v>
      </c>
      <c r="F14" s="7" t="s">
        <v>63</v>
      </c>
      <c r="G14" s="7" t="s">
        <v>64</v>
      </c>
      <c r="H14" s="28"/>
      <c r="I14" s="23"/>
      <c r="J14" s="16"/>
      <c r="K14" s="36"/>
    </row>
    <row r="15" spans="1:11" ht="30" customHeight="1" x14ac:dyDescent="0.25">
      <c r="A15" s="1"/>
      <c r="B15" s="7" t="s">
        <v>65</v>
      </c>
      <c r="C15" s="7">
        <v>3</v>
      </c>
      <c r="D15" s="7" t="s">
        <v>10</v>
      </c>
      <c r="E15" s="7" t="s">
        <v>67</v>
      </c>
      <c r="F15" s="7" t="s">
        <v>68</v>
      </c>
      <c r="G15" s="7" t="s">
        <v>69</v>
      </c>
      <c r="H15" s="19">
        <f>+I15/100</f>
        <v>47012.415499999996</v>
      </c>
      <c r="I15" s="19">
        <v>4701241.55</v>
      </c>
      <c r="J15" s="33" t="s">
        <v>66</v>
      </c>
      <c r="K15" s="36"/>
    </row>
    <row r="16" spans="1:11" ht="30" hidden="1" customHeight="1" x14ac:dyDescent="0.25">
      <c r="A16" s="1"/>
      <c r="B16" s="7" t="s">
        <v>65</v>
      </c>
      <c r="C16" s="7">
        <v>3</v>
      </c>
      <c r="D16" s="7" t="s">
        <v>10</v>
      </c>
      <c r="E16" s="7" t="s">
        <v>70</v>
      </c>
      <c r="F16" s="7" t="s">
        <v>71</v>
      </c>
      <c r="G16" s="7" t="s">
        <v>72</v>
      </c>
      <c r="H16" s="28"/>
      <c r="I16" s="23"/>
      <c r="J16" s="16"/>
      <c r="K16" s="36"/>
    </row>
    <row r="17" spans="1:11" ht="30" hidden="1" customHeight="1" x14ac:dyDescent="0.25">
      <c r="A17" s="1"/>
      <c r="B17" s="7" t="s">
        <v>65</v>
      </c>
      <c r="C17" s="7">
        <v>3</v>
      </c>
      <c r="D17" s="7" t="s">
        <v>10</v>
      </c>
      <c r="E17" s="7" t="s">
        <v>20</v>
      </c>
      <c r="F17" s="7" t="s">
        <v>73</v>
      </c>
      <c r="G17" s="7" t="s">
        <v>74</v>
      </c>
      <c r="H17" s="28"/>
      <c r="I17" s="23"/>
      <c r="J17" s="16"/>
      <c r="K17" s="36"/>
    </row>
    <row r="18" spans="1:11" ht="30" hidden="1" customHeight="1" x14ac:dyDescent="0.25">
      <c r="A18" s="1"/>
      <c r="B18" s="7" t="s">
        <v>65</v>
      </c>
      <c r="C18" s="7">
        <v>3</v>
      </c>
      <c r="D18" s="7" t="s">
        <v>10</v>
      </c>
      <c r="E18" s="7" t="s">
        <v>75</v>
      </c>
      <c r="F18" s="7" t="s">
        <v>76</v>
      </c>
      <c r="G18" s="7" t="s">
        <v>77</v>
      </c>
      <c r="H18" s="28"/>
      <c r="I18" s="23"/>
      <c r="J18" s="16"/>
      <c r="K18" s="36"/>
    </row>
    <row r="19" spans="1:11" ht="30" hidden="1" customHeight="1" x14ac:dyDescent="0.25">
      <c r="A19" s="1"/>
      <c r="B19" s="7" t="s">
        <v>65</v>
      </c>
      <c r="C19" s="7">
        <v>3</v>
      </c>
      <c r="D19" s="7" t="s">
        <v>10</v>
      </c>
      <c r="E19" s="7" t="s">
        <v>33</v>
      </c>
      <c r="F19" s="7" t="s">
        <v>73</v>
      </c>
      <c r="G19" s="7" t="s">
        <v>78</v>
      </c>
      <c r="H19" s="28"/>
      <c r="I19" s="23"/>
      <c r="J19" s="16"/>
      <c r="K19" s="36"/>
    </row>
    <row r="20" spans="1:11" ht="30" hidden="1" customHeight="1" x14ac:dyDescent="0.25">
      <c r="A20" s="1"/>
      <c r="B20" s="7" t="s">
        <v>65</v>
      </c>
      <c r="C20" s="7">
        <v>3</v>
      </c>
      <c r="D20" s="7" t="s">
        <v>10</v>
      </c>
      <c r="E20" s="7" t="s">
        <v>23</v>
      </c>
      <c r="F20" s="7" t="s">
        <v>73</v>
      </c>
      <c r="G20" s="7" t="s">
        <v>79</v>
      </c>
      <c r="H20" s="28"/>
      <c r="I20" s="23"/>
      <c r="J20" s="16"/>
      <c r="K20" s="36"/>
    </row>
    <row r="21" spans="1:11" ht="30" hidden="1" customHeight="1" x14ac:dyDescent="0.25">
      <c r="A21" s="1"/>
      <c r="B21" s="7" t="s">
        <v>65</v>
      </c>
      <c r="C21" s="7">
        <v>3</v>
      </c>
      <c r="D21" s="7" t="s">
        <v>10</v>
      </c>
      <c r="E21" s="7" t="s">
        <v>80</v>
      </c>
      <c r="F21" s="7" t="s">
        <v>73</v>
      </c>
      <c r="G21" s="7" t="s">
        <v>81</v>
      </c>
      <c r="H21" s="28"/>
      <c r="I21" s="23"/>
      <c r="J21" s="16"/>
      <c r="K21" s="36"/>
    </row>
    <row r="22" spans="1:11" ht="30" hidden="1" customHeight="1" x14ac:dyDescent="0.25">
      <c r="A22" s="1"/>
      <c r="B22" s="7" t="s">
        <v>65</v>
      </c>
      <c r="C22" s="7">
        <v>3</v>
      </c>
      <c r="D22" s="7" t="s">
        <v>28</v>
      </c>
      <c r="E22" s="7" t="s">
        <v>67</v>
      </c>
      <c r="F22" s="7" t="s">
        <v>82</v>
      </c>
      <c r="G22" s="7" t="s">
        <v>83</v>
      </c>
      <c r="H22" s="28"/>
      <c r="I22" s="23"/>
      <c r="J22" s="16"/>
      <c r="K22" s="36"/>
    </row>
    <row r="23" spans="1:11" ht="30" hidden="1" customHeight="1" x14ac:dyDescent="0.25">
      <c r="A23" s="1"/>
      <c r="B23" s="7" t="s">
        <v>65</v>
      </c>
      <c r="C23" s="7">
        <v>3</v>
      </c>
      <c r="D23" s="7" t="s">
        <v>10</v>
      </c>
      <c r="E23" s="7" t="s">
        <v>17</v>
      </c>
      <c r="F23" s="7" t="s">
        <v>73</v>
      </c>
      <c r="G23" s="7" t="s">
        <v>84</v>
      </c>
      <c r="H23" s="28"/>
      <c r="I23" s="23"/>
      <c r="J23" s="16"/>
      <c r="K23" s="36"/>
    </row>
    <row r="24" spans="1:11" ht="30" customHeight="1" x14ac:dyDescent="0.25">
      <c r="A24" s="1"/>
      <c r="B24" s="7" t="s">
        <v>85</v>
      </c>
      <c r="C24" s="7">
        <v>4</v>
      </c>
      <c r="D24" s="7" t="s">
        <v>28</v>
      </c>
      <c r="E24" s="7" t="s">
        <v>20</v>
      </c>
      <c r="F24" s="7" t="s">
        <v>87</v>
      </c>
      <c r="G24" s="7" t="s">
        <v>88</v>
      </c>
      <c r="H24" s="19">
        <f>+I24/40</f>
        <v>1346.3899999999999</v>
      </c>
      <c r="I24" s="19">
        <v>53855.6</v>
      </c>
      <c r="J24" s="33" t="s">
        <v>86</v>
      </c>
      <c r="K24" s="36"/>
    </row>
    <row r="25" spans="1:11" ht="30" hidden="1" customHeight="1" x14ac:dyDescent="0.25">
      <c r="A25" s="1"/>
      <c r="B25" s="7" t="s">
        <v>85</v>
      </c>
      <c r="C25" s="7">
        <v>4</v>
      </c>
      <c r="D25" s="7" t="s">
        <v>10</v>
      </c>
      <c r="E25" s="7" t="s">
        <v>33</v>
      </c>
      <c r="F25" s="7" t="s">
        <v>87</v>
      </c>
      <c r="G25" s="7" t="s">
        <v>89</v>
      </c>
      <c r="H25" s="28"/>
      <c r="I25" s="23"/>
      <c r="J25" s="16"/>
      <c r="K25" s="36"/>
    </row>
    <row r="26" spans="1:11" ht="30" hidden="1" customHeight="1" x14ac:dyDescent="0.25">
      <c r="A26" s="1"/>
      <c r="B26" s="7" t="s">
        <v>85</v>
      </c>
      <c r="C26" s="7">
        <v>4</v>
      </c>
      <c r="D26" s="7" t="s">
        <v>10</v>
      </c>
      <c r="E26" s="7" t="s">
        <v>26</v>
      </c>
      <c r="F26" s="7" t="s">
        <v>87</v>
      </c>
      <c r="G26" s="7" t="s">
        <v>90</v>
      </c>
      <c r="H26" s="28"/>
      <c r="I26" s="23"/>
      <c r="J26" s="16"/>
      <c r="K26" s="36"/>
    </row>
    <row r="27" spans="1:11" ht="30" hidden="1" customHeight="1" x14ac:dyDescent="0.25">
      <c r="A27" s="1"/>
      <c r="B27" s="7" t="s">
        <v>85</v>
      </c>
      <c r="C27" s="7">
        <v>4</v>
      </c>
      <c r="D27" s="7" t="s">
        <v>10</v>
      </c>
      <c r="E27" s="7" t="s">
        <v>67</v>
      </c>
      <c r="F27" s="7" t="s">
        <v>91</v>
      </c>
      <c r="G27" s="7" t="s">
        <v>92</v>
      </c>
      <c r="H27" s="28"/>
      <c r="I27" s="23"/>
      <c r="J27" s="16"/>
      <c r="K27" s="36"/>
    </row>
    <row r="28" spans="1:11" ht="30" hidden="1" customHeight="1" x14ac:dyDescent="0.25">
      <c r="A28" s="1"/>
      <c r="B28" s="7" t="s">
        <v>85</v>
      </c>
      <c r="C28" s="7">
        <v>4</v>
      </c>
      <c r="D28" s="7" t="s">
        <v>10</v>
      </c>
      <c r="E28" s="7" t="s">
        <v>38</v>
      </c>
      <c r="F28" s="7" t="s">
        <v>93</v>
      </c>
      <c r="G28" s="7" t="s">
        <v>94</v>
      </c>
      <c r="H28" s="28"/>
      <c r="I28" s="23"/>
      <c r="J28" s="16"/>
      <c r="K28" s="36"/>
    </row>
    <row r="29" spans="1:11" ht="30" hidden="1" customHeight="1" x14ac:dyDescent="0.25">
      <c r="A29" s="1"/>
      <c r="B29" s="7" t="s">
        <v>85</v>
      </c>
      <c r="C29" s="7">
        <v>4</v>
      </c>
      <c r="D29" s="7" t="s">
        <v>10</v>
      </c>
      <c r="E29" s="7" t="s">
        <v>70</v>
      </c>
      <c r="F29" s="7" t="s">
        <v>95</v>
      </c>
      <c r="G29" s="7" t="s">
        <v>96</v>
      </c>
      <c r="H29" s="28"/>
      <c r="I29" s="23"/>
      <c r="J29" s="16"/>
      <c r="K29" s="36"/>
    </row>
    <row r="30" spans="1:11" ht="30" hidden="1" customHeight="1" x14ac:dyDescent="0.25">
      <c r="A30" s="1"/>
      <c r="B30" s="7" t="s">
        <v>85</v>
      </c>
      <c r="C30" s="7">
        <v>4</v>
      </c>
      <c r="D30" s="7" t="s">
        <v>10</v>
      </c>
      <c r="E30" s="7" t="s">
        <v>80</v>
      </c>
      <c r="F30" s="7" t="s">
        <v>95</v>
      </c>
      <c r="G30" s="7" t="s">
        <v>97</v>
      </c>
      <c r="H30" s="28"/>
      <c r="I30" s="23"/>
      <c r="J30" s="16"/>
      <c r="K30" s="36"/>
    </row>
    <row r="31" spans="1:11" ht="30" hidden="1" customHeight="1" x14ac:dyDescent="0.25">
      <c r="A31" s="1"/>
      <c r="B31" s="7" t="s">
        <v>85</v>
      </c>
      <c r="C31" s="7">
        <v>4</v>
      </c>
      <c r="D31" s="7" t="s">
        <v>10</v>
      </c>
      <c r="E31" s="7" t="s">
        <v>20</v>
      </c>
      <c r="F31" s="7" t="s">
        <v>95</v>
      </c>
      <c r="G31" s="7" t="s">
        <v>98</v>
      </c>
      <c r="H31" s="28"/>
      <c r="I31" s="23"/>
      <c r="J31" s="16"/>
      <c r="K31" s="36"/>
    </row>
    <row r="32" spans="1:11" ht="30" customHeight="1" x14ac:dyDescent="0.25">
      <c r="A32" s="1"/>
      <c r="B32" s="7" t="s">
        <v>113</v>
      </c>
      <c r="C32" s="7">
        <v>5</v>
      </c>
      <c r="D32" s="7" t="s">
        <v>28</v>
      </c>
      <c r="E32" s="7" t="s">
        <v>20</v>
      </c>
      <c r="F32" s="7" t="s">
        <v>87</v>
      </c>
      <c r="G32" s="7" t="s">
        <v>115</v>
      </c>
      <c r="H32" s="19">
        <f>+I32/20</f>
        <v>911.55449999999996</v>
      </c>
      <c r="I32" s="19">
        <v>18231.09</v>
      </c>
      <c r="J32" s="33" t="s">
        <v>114</v>
      </c>
      <c r="K32" s="36"/>
    </row>
    <row r="33" spans="1:11" ht="30" hidden="1" customHeight="1" x14ac:dyDescent="0.25">
      <c r="A33" s="1"/>
      <c r="B33" s="7" t="s">
        <v>113</v>
      </c>
      <c r="C33" s="7">
        <v>5</v>
      </c>
      <c r="D33" s="7" t="s">
        <v>10</v>
      </c>
      <c r="E33" s="7" t="s">
        <v>33</v>
      </c>
      <c r="F33" s="7" t="s">
        <v>87</v>
      </c>
      <c r="G33" s="7" t="s">
        <v>116</v>
      </c>
      <c r="H33" s="28"/>
      <c r="I33" s="23"/>
      <c r="J33" s="16"/>
      <c r="K33" s="36"/>
    </row>
    <row r="34" spans="1:11" ht="30" hidden="1" customHeight="1" x14ac:dyDescent="0.25">
      <c r="A34" s="1"/>
      <c r="B34" s="7" t="s">
        <v>113</v>
      </c>
      <c r="C34" s="7">
        <v>5</v>
      </c>
      <c r="D34" s="7" t="s">
        <v>10</v>
      </c>
      <c r="E34" s="7" t="s">
        <v>26</v>
      </c>
      <c r="F34" s="7" t="s">
        <v>117</v>
      </c>
      <c r="G34" s="7" t="s">
        <v>118</v>
      </c>
      <c r="H34" s="28"/>
      <c r="I34" s="23"/>
      <c r="J34" s="16"/>
      <c r="K34" s="36"/>
    </row>
    <row r="35" spans="1:11" ht="30" hidden="1" customHeight="1" x14ac:dyDescent="0.25">
      <c r="A35" s="1"/>
      <c r="B35" s="7" t="s">
        <v>113</v>
      </c>
      <c r="C35" s="7">
        <v>5</v>
      </c>
      <c r="D35" s="7" t="s">
        <v>10</v>
      </c>
      <c r="E35" s="7" t="s">
        <v>20</v>
      </c>
      <c r="F35" s="7" t="s">
        <v>106</v>
      </c>
      <c r="G35" s="7" t="s">
        <v>119</v>
      </c>
      <c r="H35" s="28"/>
      <c r="I35" s="23"/>
      <c r="J35" s="16"/>
      <c r="K35" s="36"/>
    </row>
    <row r="36" spans="1:11" ht="30" hidden="1" customHeight="1" x14ac:dyDescent="0.25">
      <c r="A36" s="1"/>
      <c r="B36" s="7" t="s">
        <v>113</v>
      </c>
      <c r="C36" s="7">
        <v>5</v>
      </c>
      <c r="D36" s="7" t="s">
        <v>10</v>
      </c>
      <c r="E36" s="7" t="s">
        <v>43</v>
      </c>
      <c r="F36" s="7" t="s">
        <v>120</v>
      </c>
      <c r="G36" s="7" t="s">
        <v>121</v>
      </c>
      <c r="H36" s="28"/>
      <c r="I36" s="23"/>
      <c r="J36" s="16"/>
      <c r="K36" s="36"/>
    </row>
    <row r="37" spans="1:11" ht="30" hidden="1" customHeight="1" x14ac:dyDescent="0.25">
      <c r="A37" s="1"/>
      <c r="B37" s="7" t="s">
        <v>113</v>
      </c>
      <c r="C37" s="7">
        <v>5</v>
      </c>
      <c r="D37" s="7" t="s">
        <v>10</v>
      </c>
      <c r="E37" s="7" t="s">
        <v>38</v>
      </c>
      <c r="F37" s="7" t="s">
        <v>122</v>
      </c>
      <c r="G37" s="7" t="s">
        <v>123</v>
      </c>
      <c r="H37" s="28"/>
      <c r="I37" s="23"/>
      <c r="J37" s="16"/>
      <c r="K37" s="36"/>
    </row>
    <row r="38" spans="1:11" ht="30" hidden="1" customHeight="1" x14ac:dyDescent="0.25">
      <c r="A38" s="1"/>
      <c r="B38" s="7" t="s">
        <v>113</v>
      </c>
      <c r="C38" s="7">
        <v>5</v>
      </c>
      <c r="D38" s="7" t="s">
        <v>10</v>
      </c>
      <c r="E38" s="7" t="s">
        <v>109</v>
      </c>
      <c r="F38" s="7" t="s">
        <v>87</v>
      </c>
      <c r="G38" s="7" t="s">
        <v>124</v>
      </c>
      <c r="H38" s="28"/>
      <c r="I38" s="23"/>
      <c r="J38" s="16"/>
      <c r="K38" s="36"/>
    </row>
    <row r="39" spans="1:11" ht="30" hidden="1" customHeight="1" x14ac:dyDescent="0.25">
      <c r="A39" s="1"/>
      <c r="B39" s="7" t="s">
        <v>113</v>
      </c>
      <c r="C39" s="7">
        <v>5</v>
      </c>
      <c r="D39" s="7" t="s">
        <v>10</v>
      </c>
      <c r="E39" s="7" t="s">
        <v>75</v>
      </c>
      <c r="F39" s="7" t="s">
        <v>125</v>
      </c>
      <c r="G39" s="7" t="s">
        <v>126</v>
      </c>
      <c r="H39" s="28"/>
      <c r="I39" s="23"/>
      <c r="J39" s="16"/>
      <c r="K39" s="36"/>
    </row>
    <row r="40" spans="1:11" ht="30" customHeight="1" x14ac:dyDescent="0.25">
      <c r="A40" s="1"/>
      <c r="B40" s="7" t="s">
        <v>127</v>
      </c>
      <c r="C40" s="7">
        <v>6</v>
      </c>
      <c r="D40" s="7" t="s">
        <v>10</v>
      </c>
      <c r="E40" s="7" t="s">
        <v>80</v>
      </c>
      <c r="F40" s="7" t="s">
        <v>128</v>
      </c>
      <c r="G40" s="7" t="s">
        <v>129</v>
      </c>
      <c r="H40" s="19">
        <f>+I40/100</f>
        <v>51.496000000000002</v>
      </c>
      <c r="I40" s="19">
        <v>5149.6000000000004</v>
      </c>
      <c r="J40" s="33" t="s">
        <v>130</v>
      </c>
      <c r="K40" s="36"/>
    </row>
    <row r="41" spans="1:11" ht="30" hidden="1" customHeight="1" x14ac:dyDescent="0.25">
      <c r="A41" s="1"/>
      <c r="B41" s="7" t="s">
        <v>127</v>
      </c>
      <c r="C41" s="7">
        <v>6</v>
      </c>
      <c r="D41" s="7" t="s">
        <v>10</v>
      </c>
      <c r="E41" s="7" t="s">
        <v>20</v>
      </c>
      <c r="F41" s="7" t="s">
        <v>128</v>
      </c>
      <c r="G41" s="7" t="s">
        <v>131</v>
      </c>
      <c r="H41" s="28"/>
      <c r="I41" s="23"/>
      <c r="J41" s="16"/>
      <c r="K41" s="36"/>
    </row>
    <row r="42" spans="1:11" ht="30" hidden="1" customHeight="1" x14ac:dyDescent="0.25">
      <c r="A42" s="1"/>
      <c r="B42" s="7" t="s">
        <v>127</v>
      </c>
      <c r="C42" s="7">
        <v>6</v>
      </c>
      <c r="D42" s="7" t="s">
        <v>10</v>
      </c>
      <c r="E42" s="7" t="s">
        <v>26</v>
      </c>
      <c r="F42" s="7" t="s">
        <v>132</v>
      </c>
      <c r="G42" s="7" t="s">
        <v>133</v>
      </c>
      <c r="H42" s="28"/>
      <c r="I42" s="23"/>
      <c r="J42" s="16"/>
      <c r="K42" s="36"/>
    </row>
    <row r="43" spans="1:11" ht="30" hidden="1" customHeight="1" x14ac:dyDescent="0.25">
      <c r="A43" s="1"/>
      <c r="B43" s="7" t="s">
        <v>127</v>
      </c>
      <c r="C43" s="7">
        <v>6</v>
      </c>
      <c r="D43" s="7" t="s">
        <v>10</v>
      </c>
      <c r="E43" s="7" t="s">
        <v>11</v>
      </c>
      <c r="F43" s="7" t="s">
        <v>134</v>
      </c>
      <c r="G43" s="7" t="s">
        <v>135</v>
      </c>
      <c r="H43" s="28"/>
      <c r="I43" s="23"/>
      <c r="J43" s="16"/>
      <c r="K43" s="36"/>
    </row>
    <row r="44" spans="1:11" ht="30" hidden="1" customHeight="1" x14ac:dyDescent="0.25">
      <c r="A44" s="1"/>
      <c r="B44" s="7" t="s">
        <v>127</v>
      </c>
      <c r="C44" s="7">
        <v>6</v>
      </c>
      <c r="D44" s="7" t="s">
        <v>10</v>
      </c>
      <c r="E44" s="7" t="s">
        <v>33</v>
      </c>
      <c r="F44" s="7" t="s">
        <v>128</v>
      </c>
      <c r="G44" s="7" t="s">
        <v>136</v>
      </c>
      <c r="H44" s="28"/>
      <c r="I44" s="23"/>
      <c r="J44" s="16"/>
      <c r="K44" s="36"/>
    </row>
    <row r="45" spans="1:11" ht="30" hidden="1" customHeight="1" x14ac:dyDescent="0.25">
      <c r="A45" s="1"/>
      <c r="B45" s="7" t="s">
        <v>127</v>
      </c>
      <c r="C45" s="7">
        <v>6</v>
      </c>
      <c r="D45" s="7" t="s">
        <v>10</v>
      </c>
      <c r="E45" s="7" t="s">
        <v>17</v>
      </c>
      <c r="F45" s="7" t="s">
        <v>137</v>
      </c>
      <c r="G45" s="7" t="s">
        <v>138</v>
      </c>
      <c r="H45" s="28"/>
      <c r="I45" s="23"/>
      <c r="J45" s="16"/>
      <c r="K45" s="36"/>
    </row>
    <row r="46" spans="1:11" ht="30" hidden="1" customHeight="1" x14ac:dyDescent="0.25">
      <c r="A46" s="1"/>
      <c r="B46" s="7" t="s">
        <v>127</v>
      </c>
      <c r="C46" s="7">
        <v>6</v>
      </c>
      <c r="D46" s="7" t="s">
        <v>10</v>
      </c>
      <c r="E46" s="7" t="s">
        <v>67</v>
      </c>
      <c r="F46" s="7" t="s">
        <v>139</v>
      </c>
      <c r="G46" s="7" t="s">
        <v>140</v>
      </c>
      <c r="H46" s="28"/>
      <c r="I46" s="23"/>
      <c r="J46" s="16"/>
      <c r="K46" s="36"/>
    </row>
    <row r="47" spans="1:11" ht="30" hidden="1" customHeight="1" x14ac:dyDescent="0.25">
      <c r="A47" s="1"/>
      <c r="B47" s="7" t="s">
        <v>127</v>
      </c>
      <c r="C47" s="7">
        <v>6</v>
      </c>
      <c r="D47" s="7" t="s">
        <v>10</v>
      </c>
      <c r="E47" s="7" t="s">
        <v>38</v>
      </c>
      <c r="F47" s="7" t="s">
        <v>141</v>
      </c>
      <c r="G47" s="7" t="s">
        <v>142</v>
      </c>
      <c r="H47" s="28"/>
      <c r="I47" s="23"/>
      <c r="J47" s="16"/>
      <c r="K47" s="36"/>
    </row>
    <row r="48" spans="1:11" ht="30" hidden="1" customHeight="1" x14ac:dyDescent="0.25">
      <c r="A48" s="1"/>
      <c r="B48" s="7" t="s">
        <v>127</v>
      </c>
      <c r="C48" s="7">
        <v>6</v>
      </c>
      <c r="D48" s="7" t="s">
        <v>10</v>
      </c>
      <c r="E48" s="7" t="s">
        <v>35</v>
      </c>
      <c r="F48" s="7" t="s">
        <v>143</v>
      </c>
      <c r="G48" s="7" t="s">
        <v>144</v>
      </c>
      <c r="H48" s="28"/>
      <c r="I48" s="23"/>
      <c r="J48" s="16"/>
      <c r="K48" s="36"/>
    </row>
    <row r="49" spans="1:11" ht="30" customHeight="1" x14ac:dyDescent="0.25">
      <c r="A49" s="1"/>
      <c r="B49" s="7" t="s">
        <v>149</v>
      </c>
      <c r="C49" s="7">
        <v>7</v>
      </c>
      <c r="D49" s="7" t="s">
        <v>10</v>
      </c>
      <c r="E49" s="7" t="s">
        <v>14</v>
      </c>
      <c r="F49" s="7" t="s">
        <v>150</v>
      </c>
      <c r="G49" s="7" t="s">
        <v>151</v>
      </c>
      <c r="H49" s="19">
        <f>+I49</f>
        <v>92867.16</v>
      </c>
      <c r="I49" s="19">
        <v>92867.16</v>
      </c>
      <c r="J49" s="33" t="s">
        <v>7938</v>
      </c>
      <c r="K49" s="36"/>
    </row>
    <row r="50" spans="1:11" ht="30" hidden="1" customHeight="1" x14ac:dyDescent="0.25">
      <c r="A50" s="1"/>
      <c r="B50" s="7" t="s">
        <v>149</v>
      </c>
      <c r="C50" s="7">
        <v>7</v>
      </c>
      <c r="D50" s="7" t="s">
        <v>10</v>
      </c>
      <c r="E50" s="7" t="s">
        <v>35</v>
      </c>
      <c r="F50" s="7" t="s">
        <v>152</v>
      </c>
      <c r="G50" s="7" t="s">
        <v>153</v>
      </c>
      <c r="H50" s="28"/>
      <c r="I50" s="23"/>
      <c r="J50" s="16"/>
      <c r="K50" s="36"/>
    </row>
    <row r="51" spans="1:11" ht="30" hidden="1" customHeight="1" x14ac:dyDescent="0.25">
      <c r="A51" s="1"/>
      <c r="B51" s="7" t="s">
        <v>149</v>
      </c>
      <c r="C51" s="7">
        <v>7</v>
      </c>
      <c r="D51" s="7" t="s">
        <v>10</v>
      </c>
      <c r="E51" s="7" t="s">
        <v>38</v>
      </c>
      <c r="F51" s="7" t="s">
        <v>154</v>
      </c>
      <c r="G51" s="7" t="s">
        <v>155</v>
      </c>
      <c r="H51" s="28"/>
      <c r="I51" s="23"/>
      <c r="J51" s="16"/>
      <c r="K51" s="36"/>
    </row>
    <row r="52" spans="1:11" ht="30" customHeight="1" x14ac:dyDescent="0.25">
      <c r="A52" s="1"/>
      <c r="B52" s="7" t="s">
        <v>162</v>
      </c>
      <c r="C52" s="7">
        <v>8</v>
      </c>
      <c r="D52" s="7" t="s">
        <v>28</v>
      </c>
      <c r="E52" s="7" t="s">
        <v>20</v>
      </c>
      <c r="F52" s="7" t="s">
        <v>164</v>
      </c>
      <c r="G52" s="7" t="s">
        <v>165</v>
      </c>
      <c r="H52" s="20">
        <f>+I52/60</f>
        <v>473.09433333333334</v>
      </c>
      <c r="I52" s="21">
        <v>28385.66</v>
      </c>
      <c r="J52" s="33" t="s">
        <v>163</v>
      </c>
      <c r="K52" s="36"/>
    </row>
    <row r="53" spans="1:11" ht="30" hidden="1" customHeight="1" x14ac:dyDescent="0.25">
      <c r="A53" s="1"/>
      <c r="B53" s="7" t="s">
        <v>162</v>
      </c>
      <c r="C53" s="7">
        <v>8</v>
      </c>
      <c r="D53" s="7" t="s">
        <v>10</v>
      </c>
      <c r="E53" s="7" t="s">
        <v>20</v>
      </c>
      <c r="F53" s="7" t="s">
        <v>166</v>
      </c>
      <c r="G53" s="7" t="s">
        <v>167</v>
      </c>
      <c r="H53" s="28"/>
      <c r="I53" s="23"/>
      <c r="J53" s="16"/>
      <c r="K53" s="36"/>
    </row>
    <row r="54" spans="1:11" ht="30" hidden="1" customHeight="1" x14ac:dyDescent="0.25">
      <c r="A54" s="1"/>
      <c r="B54" s="7" t="s">
        <v>162</v>
      </c>
      <c r="C54" s="7">
        <v>8</v>
      </c>
      <c r="D54" s="7" t="s">
        <v>10</v>
      </c>
      <c r="E54" s="7" t="s">
        <v>23</v>
      </c>
      <c r="F54" s="7" t="s">
        <v>166</v>
      </c>
      <c r="G54" s="7" t="s">
        <v>168</v>
      </c>
      <c r="H54" s="28"/>
      <c r="I54" s="23"/>
      <c r="J54" s="16"/>
      <c r="K54" s="36"/>
    </row>
    <row r="55" spans="1:11" ht="30" hidden="1" customHeight="1" x14ac:dyDescent="0.25">
      <c r="A55" s="1"/>
      <c r="B55" s="7" t="s">
        <v>162</v>
      </c>
      <c r="C55" s="7">
        <v>8</v>
      </c>
      <c r="D55" s="7" t="s">
        <v>10</v>
      </c>
      <c r="E55" s="7" t="s">
        <v>14</v>
      </c>
      <c r="F55" s="7" t="s">
        <v>169</v>
      </c>
      <c r="G55" s="7" t="s">
        <v>170</v>
      </c>
      <c r="H55" s="28"/>
      <c r="I55" s="23"/>
      <c r="J55" s="16"/>
      <c r="K55" s="36"/>
    </row>
    <row r="56" spans="1:11" ht="30" hidden="1" customHeight="1" x14ac:dyDescent="0.25">
      <c r="A56" s="1"/>
      <c r="B56" s="7" t="s">
        <v>162</v>
      </c>
      <c r="C56" s="7">
        <v>8</v>
      </c>
      <c r="D56" s="7" t="s">
        <v>10</v>
      </c>
      <c r="E56" s="7" t="s">
        <v>171</v>
      </c>
      <c r="F56" s="7" t="s">
        <v>172</v>
      </c>
      <c r="G56" s="7" t="s">
        <v>173</v>
      </c>
      <c r="H56" s="28"/>
      <c r="I56" s="23"/>
      <c r="J56" s="16"/>
      <c r="K56" s="36"/>
    </row>
    <row r="57" spans="1:11" ht="30" hidden="1" customHeight="1" x14ac:dyDescent="0.25">
      <c r="A57" s="1"/>
      <c r="B57" s="7" t="s">
        <v>162</v>
      </c>
      <c r="C57" s="7">
        <v>8</v>
      </c>
      <c r="D57" s="7" t="s">
        <v>10</v>
      </c>
      <c r="E57" s="7" t="s">
        <v>80</v>
      </c>
      <c r="F57" s="7" t="s">
        <v>166</v>
      </c>
      <c r="G57" s="7" t="s">
        <v>174</v>
      </c>
      <c r="H57" s="28"/>
      <c r="I57" s="23"/>
      <c r="J57" s="16"/>
      <c r="K57" s="36"/>
    </row>
    <row r="58" spans="1:11" ht="30" hidden="1" customHeight="1" x14ac:dyDescent="0.25">
      <c r="A58" s="1"/>
      <c r="B58" s="7" t="s">
        <v>162</v>
      </c>
      <c r="C58" s="7">
        <v>8</v>
      </c>
      <c r="D58" s="7" t="s">
        <v>10</v>
      </c>
      <c r="E58" s="7" t="s">
        <v>11</v>
      </c>
      <c r="F58" s="7" t="s">
        <v>175</v>
      </c>
      <c r="G58" s="7" t="s">
        <v>176</v>
      </c>
      <c r="H58" s="28"/>
      <c r="I58" s="23"/>
      <c r="J58" s="16"/>
      <c r="K58" s="36"/>
    </row>
    <row r="59" spans="1:11" ht="30" hidden="1" customHeight="1" x14ac:dyDescent="0.25">
      <c r="A59" s="1"/>
      <c r="B59" s="7" t="s">
        <v>162</v>
      </c>
      <c r="C59" s="7">
        <v>8</v>
      </c>
      <c r="D59" s="7" t="s">
        <v>10</v>
      </c>
      <c r="E59" s="7" t="s">
        <v>177</v>
      </c>
      <c r="F59" s="7" t="s">
        <v>178</v>
      </c>
      <c r="G59" s="7" t="s">
        <v>179</v>
      </c>
      <c r="H59" s="28"/>
      <c r="I59" s="23"/>
      <c r="J59" s="16"/>
      <c r="K59" s="36"/>
    </row>
    <row r="60" spans="1:11" ht="30" hidden="1" customHeight="1" x14ac:dyDescent="0.25">
      <c r="A60" s="1"/>
      <c r="B60" s="7" t="s">
        <v>162</v>
      </c>
      <c r="C60" s="7">
        <v>8</v>
      </c>
      <c r="D60" s="7" t="s">
        <v>10</v>
      </c>
      <c r="E60" s="7" t="s">
        <v>75</v>
      </c>
      <c r="F60" s="7" t="s">
        <v>180</v>
      </c>
      <c r="G60" s="7" t="s">
        <v>181</v>
      </c>
      <c r="H60" s="28"/>
      <c r="I60" s="23"/>
      <c r="J60" s="16"/>
      <c r="K60" s="36"/>
    </row>
    <row r="61" spans="1:11" ht="30" hidden="1" customHeight="1" x14ac:dyDescent="0.25">
      <c r="A61" s="1"/>
      <c r="B61" s="7" t="s">
        <v>162</v>
      </c>
      <c r="C61" s="7">
        <v>8</v>
      </c>
      <c r="D61" s="7" t="s">
        <v>28</v>
      </c>
      <c r="E61" s="7" t="s">
        <v>11</v>
      </c>
      <c r="F61" s="7" t="s">
        <v>182</v>
      </c>
      <c r="G61" s="7" t="s">
        <v>183</v>
      </c>
      <c r="H61" s="28"/>
      <c r="I61" s="23"/>
      <c r="J61" s="16"/>
      <c r="K61" s="36"/>
    </row>
    <row r="62" spans="1:11" ht="30" hidden="1" customHeight="1" x14ac:dyDescent="0.25">
      <c r="A62" s="1"/>
      <c r="B62" s="7" t="s">
        <v>162</v>
      </c>
      <c r="C62" s="7">
        <v>8</v>
      </c>
      <c r="D62" s="7" t="s">
        <v>10</v>
      </c>
      <c r="E62" s="7" t="s">
        <v>33</v>
      </c>
      <c r="F62" s="7" t="s">
        <v>166</v>
      </c>
      <c r="G62" s="7" t="s">
        <v>184</v>
      </c>
      <c r="H62" s="28"/>
      <c r="I62" s="23"/>
      <c r="J62" s="16"/>
      <c r="K62" s="36"/>
    </row>
    <row r="63" spans="1:11" ht="30" hidden="1" customHeight="1" x14ac:dyDescent="0.25">
      <c r="A63" s="1"/>
      <c r="B63" s="7" t="s">
        <v>162</v>
      </c>
      <c r="C63" s="7">
        <v>8</v>
      </c>
      <c r="D63" s="7" t="s">
        <v>28</v>
      </c>
      <c r="E63" s="7" t="s">
        <v>14</v>
      </c>
      <c r="F63" s="7" t="s">
        <v>185</v>
      </c>
      <c r="G63" s="7" t="s">
        <v>186</v>
      </c>
      <c r="H63" s="28"/>
      <c r="I63" s="23"/>
      <c r="J63" s="16"/>
      <c r="K63" s="36"/>
    </row>
    <row r="64" spans="1:11" ht="30" hidden="1" customHeight="1" x14ac:dyDescent="0.25">
      <c r="A64" s="1"/>
      <c r="B64" s="7" t="s">
        <v>162</v>
      </c>
      <c r="C64" s="7">
        <v>8</v>
      </c>
      <c r="D64" s="7" t="s">
        <v>10</v>
      </c>
      <c r="E64" s="7" t="s">
        <v>35</v>
      </c>
      <c r="F64" s="7" t="s">
        <v>187</v>
      </c>
      <c r="G64" s="7" t="s">
        <v>188</v>
      </c>
      <c r="H64" s="28"/>
      <c r="I64" s="23"/>
      <c r="J64" s="16"/>
      <c r="K64" s="36"/>
    </row>
    <row r="65" spans="1:11" ht="30" hidden="1" customHeight="1" x14ac:dyDescent="0.25">
      <c r="A65" s="1"/>
      <c r="B65" s="7" t="s">
        <v>162</v>
      </c>
      <c r="C65" s="7">
        <v>8</v>
      </c>
      <c r="D65" s="7" t="s">
        <v>10</v>
      </c>
      <c r="E65" s="7" t="s">
        <v>26</v>
      </c>
      <c r="F65" s="7" t="s">
        <v>166</v>
      </c>
      <c r="G65" s="7" t="s">
        <v>189</v>
      </c>
      <c r="H65" s="28"/>
      <c r="I65" s="23"/>
      <c r="J65" s="16"/>
      <c r="K65" s="36"/>
    </row>
    <row r="66" spans="1:11" ht="30" hidden="1" customHeight="1" x14ac:dyDescent="0.25">
      <c r="A66" s="1"/>
      <c r="B66" s="7" t="s">
        <v>162</v>
      </c>
      <c r="C66" s="7">
        <v>8</v>
      </c>
      <c r="D66" s="7" t="s">
        <v>45</v>
      </c>
      <c r="E66" s="7" t="s">
        <v>26</v>
      </c>
      <c r="F66" s="7" t="s">
        <v>164</v>
      </c>
      <c r="G66" s="7" t="s">
        <v>190</v>
      </c>
      <c r="H66" s="28"/>
      <c r="I66" s="23"/>
      <c r="J66" s="16"/>
      <c r="K66" s="36"/>
    </row>
    <row r="67" spans="1:11" ht="30" hidden="1" customHeight="1" x14ac:dyDescent="0.25">
      <c r="A67" s="1"/>
      <c r="B67" s="7" t="s">
        <v>162</v>
      </c>
      <c r="C67" s="7">
        <v>8</v>
      </c>
      <c r="D67" s="7" t="s">
        <v>10</v>
      </c>
      <c r="E67" s="7" t="s">
        <v>109</v>
      </c>
      <c r="F67" s="7" t="s">
        <v>166</v>
      </c>
      <c r="G67" s="7" t="s">
        <v>191</v>
      </c>
      <c r="H67" s="28"/>
      <c r="I67" s="23"/>
      <c r="J67" s="16"/>
      <c r="K67" s="36"/>
    </row>
    <row r="68" spans="1:11" ht="30" hidden="1" customHeight="1" x14ac:dyDescent="0.25">
      <c r="A68" s="1"/>
      <c r="B68" s="7" t="s">
        <v>162</v>
      </c>
      <c r="C68" s="7">
        <v>8</v>
      </c>
      <c r="D68" s="7" t="s">
        <v>10</v>
      </c>
      <c r="E68" s="7" t="s">
        <v>67</v>
      </c>
      <c r="F68" s="7" t="s">
        <v>192</v>
      </c>
      <c r="G68" s="7" t="s">
        <v>193</v>
      </c>
      <c r="H68" s="28"/>
      <c r="I68" s="23"/>
      <c r="J68" s="16"/>
      <c r="K68" s="36"/>
    </row>
    <row r="69" spans="1:11" ht="30" hidden="1" customHeight="1" x14ac:dyDescent="0.25">
      <c r="A69" s="1"/>
      <c r="B69" s="7" t="s">
        <v>162</v>
      </c>
      <c r="C69" s="7">
        <v>8</v>
      </c>
      <c r="D69" s="7" t="s">
        <v>28</v>
      </c>
      <c r="E69" s="7" t="s">
        <v>17</v>
      </c>
      <c r="F69" s="7" t="s">
        <v>166</v>
      </c>
      <c r="G69" s="7" t="s">
        <v>194</v>
      </c>
      <c r="H69" s="28"/>
      <c r="I69" s="23"/>
      <c r="J69" s="16"/>
      <c r="K69" s="36"/>
    </row>
    <row r="70" spans="1:11" ht="30" hidden="1" customHeight="1" x14ac:dyDescent="0.25">
      <c r="A70" s="1"/>
      <c r="B70" s="7" t="s">
        <v>162</v>
      </c>
      <c r="C70" s="7">
        <v>8</v>
      </c>
      <c r="D70" s="7" t="s">
        <v>45</v>
      </c>
      <c r="E70" s="7" t="s">
        <v>20</v>
      </c>
      <c r="F70" s="7" t="s">
        <v>87</v>
      </c>
      <c r="G70" s="7" t="s">
        <v>195</v>
      </c>
      <c r="H70" s="28"/>
      <c r="I70" s="23"/>
      <c r="J70" s="16"/>
      <c r="K70" s="36"/>
    </row>
    <row r="71" spans="1:11" ht="30" hidden="1" customHeight="1" x14ac:dyDescent="0.25">
      <c r="A71" s="1"/>
      <c r="B71" s="7" t="s">
        <v>162</v>
      </c>
      <c r="C71" s="7">
        <v>8</v>
      </c>
      <c r="D71" s="7" t="s">
        <v>10</v>
      </c>
      <c r="E71" s="7" t="s">
        <v>38</v>
      </c>
      <c r="F71" s="7" t="s">
        <v>196</v>
      </c>
      <c r="G71" s="7" t="s">
        <v>197</v>
      </c>
      <c r="H71" s="28"/>
      <c r="I71" s="23"/>
      <c r="J71" s="16"/>
      <c r="K71" s="36"/>
    </row>
    <row r="72" spans="1:11" ht="30" hidden="1" customHeight="1" x14ac:dyDescent="0.25">
      <c r="A72" s="1"/>
      <c r="B72" s="7" t="s">
        <v>162</v>
      </c>
      <c r="C72" s="7">
        <v>8</v>
      </c>
      <c r="D72" s="7" t="s">
        <v>28</v>
      </c>
      <c r="E72" s="7" t="s">
        <v>33</v>
      </c>
      <c r="F72" s="7" t="s">
        <v>87</v>
      </c>
      <c r="G72" s="7" t="s">
        <v>198</v>
      </c>
      <c r="H72" s="28"/>
      <c r="I72" s="23"/>
      <c r="J72" s="16"/>
      <c r="K72" s="36"/>
    </row>
    <row r="73" spans="1:11" ht="30" hidden="1" customHeight="1" x14ac:dyDescent="0.25">
      <c r="A73" s="1"/>
      <c r="B73" s="7" t="s">
        <v>162</v>
      </c>
      <c r="C73" s="7">
        <v>8</v>
      </c>
      <c r="D73" s="7" t="s">
        <v>28</v>
      </c>
      <c r="E73" s="7" t="s">
        <v>26</v>
      </c>
      <c r="F73" s="7" t="s">
        <v>87</v>
      </c>
      <c r="G73" s="7" t="s">
        <v>199</v>
      </c>
      <c r="H73" s="28"/>
      <c r="I73" s="23"/>
      <c r="J73" s="16"/>
      <c r="K73" s="36"/>
    </row>
    <row r="74" spans="1:11" ht="30" hidden="1" customHeight="1" x14ac:dyDescent="0.25">
      <c r="A74" s="1"/>
      <c r="B74" s="7" t="s">
        <v>162</v>
      </c>
      <c r="C74" s="7">
        <v>8</v>
      </c>
      <c r="D74" s="7" t="s">
        <v>10</v>
      </c>
      <c r="E74" s="7" t="s">
        <v>43</v>
      </c>
      <c r="F74" s="7" t="s">
        <v>166</v>
      </c>
      <c r="G74" s="7" t="s">
        <v>200</v>
      </c>
      <c r="H74" s="28"/>
      <c r="I74" s="23"/>
      <c r="J74" s="16"/>
      <c r="K74" s="36"/>
    </row>
    <row r="75" spans="1:11" ht="30" hidden="1" customHeight="1" x14ac:dyDescent="0.25">
      <c r="A75" s="1"/>
      <c r="B75" s="7" t="s">
        <v>162</v>
      </c>
      <c r="C75" s="7">
        <v>8</v>
      </c>
      <c r="D75" s="7" t="s">
        <v>10</v>
      </c>
      <c r="E75" s="7" t="s">
        <v>201</v>
      </c>
      <c r="F75" s="7" t="s">
        <v>164</v>
      </c>
      <c r="G75" s="7" t="s">
        <v>202</v>
      </c>
      <c r="H75" s="28"/>
      <c r="I75" s="23"/>
      <c r="J75" s="16"/>
      <c r="K75" s="36"/>
    </row>
    <row r="76" spans="1:11" ht="30" hidden="1" customHeight="1" x14ac:dyDescent="0.25">
      <c r="A76" s="1"/>
      <c r="B76" s="7" t="s">
        <v>162</v>
      </c>
      <c r="C76" s="7">
        <v>8</v>
      </c>
      <c r="D76" s="7" t="s">
        <v>10</v>
      </c>
      <c r="E76" s="7" t="s">
        <v>17</v>
      </c>
      <c r="F76" s="7" t="s">
        <v>164</v>
      </c>
      <c r="G76" s="7" t="s">
        <v>203</v>
      </c>
      <c r="H76" s="28"/>
      <c r="I76" s="23"/>
      <c r="J76" s="16"/>
      <c r="K76" s="36"/>
    </row>
    <row r="77" spans="1:11" ht="30" customHeight="1" x14ac:dyDescent="0.25">
      <c r="A77" s="1"/>
      <c r="B77" s="7" t="s">
        <v>204</v>
      </c>
      <c r="C77" s="7">
        <v>9</v>
      </c>
      <c r="D77" s="7" t="s">
        <v>10</v>
      </c>
      <c r="E77" s="7" t="s">
        <v>20</v>
      </c>
      <c r="F77" s="7" t="s">
        <v>164</v>
      </c>
      <c r="G77" s="7" t="s">
        <v>206</v>
      </c>
      <c r="H77" s="20">
        <f>+I77</f>
        <v>18309.599999999999</v>
      </c>
      <c r="I77" s="21">
        <v>18309.599999999999</v>
      </c>
      <c r="J77" s="33" t="s">
        <v>205</v>
      </c>
      <c r="K77" s="36"/>
    </row>
    <row r="78" spans="1:11" ht="30" hidden="1" customHeight="1" x14ac:dyDescent="0.25">
      <c r="A78" s="1"/>
      <c r="B78" s="7" t="s">
        <v>204</v>
      </c>
      <c r="C78" s="7">
        <v>9</v>
      </c>
      <c r="D78" s="7" t="s">
        <v>10</v>
      </c>
      <c r="E78" s="7" t="s">
        <v>75</v>
      </c>
      <c r="F78" s="7" t="s">
        <v>180</v>
      </c>
      <c r="G78" s="7" t="s">
        <v>207</v>
      </c>
      <c r="H78" s="28"/>
      <c r="I78" s="23"/>
      <c r="J78" s="16"/>
      <c r="K78" s="36"/>
    </row>
    <row r="79" spans="1:11" ht="30" hidden="1" customHeight="1" x14ac:dyDescent="0.25">
      <c r="A79" s="1"/>
      <c r="B79" s="7" t="s">
        <v>204</v>
      </c>
      <c r="C79" s="7">
        <v>9</v>
      </c>
      <c r="D79" s="7" t="s">
        <v>10</v>
      </c>
      <c r="E79" s="7" t="s">
        <v>11</v>
      </c>
      <c r="F79" s="7" t="s">
        <v>208</v>
      </c>
      <c r="G79" s="7" t="s">
        <v>209</v>
      </c>
      <c r="H79" s="28"/>
      <c r="I79" s="23"/>
      <c r="J79" s="16"/>
      <c r="K79" s="36"/>
    </row>
    <row r="80" spans="1:11" ht="30" hidden="1" customHeight="1" x14ac:dyDescent="0.25">
      <c r="A80" s="1"/>
      <c r="B80" s="7" t="s">
        <v>204</v>
      </c>
      <c r="C80" s="7">
        <v>9</v>
      </c>
      <c r="D80" s="7" t="s">
        <v>10</v>
      </c>
      <c r="E80" s="7" t="s">
        <v>33</v>
      </c>
      <c r="F80" s="7" t="s">
        <v>164</v>
      </c>
      <c r="G80" s="7" t="s">
        <v>203</v>
      </c>
      <c r="H80" s="28"/>
      <c r="I80" s="23"/>
      <c r="J80" s="16"/>
      <c r="K80" s="36"/>
    </row>
    <row r="81" spans="1:11" ht="30" hidden="1" customHeight="1" x14ac:dyDescent="0.25">
      <c r="A81" s="1"/>
      <c r="B81" s="7" t="s">
        <v>204</v>
      </c>
      <c r="C81" s="7">
        <v>9</v>
      </c>
      <c r="D81" s="7" t="s">
        <v>10</v>
      </c>
      <c r="E81" s="7" t="s">
        <v>14</v>
      </c>
      <c r="F81" s="7" t="s">
        <v>210</v>
      </c>
      <c r="G81" s="7" t="s">
        <v>211</v>
      </c>
      <c r="H81" s="28"/>
      <c r="I81" s="23"/>
      <c r="J81" s="16"/>
      <c r="K81" s="36"/>
    </row>
    <row r="82" spans="1:11" ht="30" hidden="1" customHeight="1" x14ac:dyDescent="0.25">
      <c r="A82" s="1"/>
      <c r="B82" s="7" t="s">
        <v>204</v>
      </c>
      <c r="C82" s="7">
        <v>9</v>
      </c>
      <c r="D82" s="7" t="s">
        <v>10</v>
      </c>
      <c r="E82" s="7" t="s">
        <v>201</v>
      </c>
      <c r="F82" s="7" t="s">
        <v>164</v>
      </c>
      <c r="G82" s="7" t="s">
        <v>212</v>
      </c>
      <c r="H82" s="28"/>
      <c r="I82" s="23"/>
      <c r="J82" s="16"/>
      <c r="K82" s="36"/>
    </row>
    <row r="83" spans="1:11" ht="30" hidden="1" customHeight="1" x14ac:dyDescent="0.25">
      <c r="A83" s="1"/>
      <c r="B83" s="7" t="s">
        <v>204</v>
      </c>
      <c r="C83" s="7">
        <v>9</v>
      </c>
      <c r="D83" s="7" t="s">
        <v>10</v>
      </c>
      <c r="E83" s="7" t="s">
        <v>35</v>
      </c>
      <c r="F83" s="7" t="s">
        <v>213</v>
      </c>
      <c r="G83" s="7" t="s">
        <v>214</v>
      </c>
      <c r="H83" s="28"/>
      <c r="I83" s="23"/>
      <c r="J83" s="16"/>
      <c r="K83" s="36"/>
    </row>
    <row r="84" spans="1:11" ht="30" hidden="1" customHeight="1" x14ac:dyDescent="0.25">
      <c r="A84" s="1"/>
      <c r="B84" s="7" t="s">
        <v>204</v>
      </c>
      <c r="C84" s="7">
        <v>9</v>
      </c>
      <c r="D84" s="7" t="s">
        <v>10</v>
      </c>
      <c r="E84" s="7" t="s">
        <v>26</v>
      </c>
      <c r="F84" s="7" t="s">
        <v>164</v>
      </c>
      <c r="G84" s="7" t="s">
        <v>215</v>
      </c>
      <c r="H84" s="28"/>
      <c r="I84" s="23"/>
      <c r="J84" s="16"/>
      <c r="K84" s="36"/>
    </row>
    <row r="85" spans="1:11" ht="30" hidden="1" customHeight="1" x14ac:dyDescent="0.25">
      <c r="A85" s="1"/>
      <c r="B85" s="7" t="s">
        <v>204</v>
      </c>
      <c r="C85" s="7">
        <v>9</v>
      </c>
      <c r="D85" s="7" t="s">
        <v>10</v>
      </c>
      <c r="E85" s="7" t="s">
        <v>17</v>
      </c>
      <c r="F85" s="7" t="s">
        <v>164</v>
      </c>
      <c r="G85" s="7" t="s">
        <v>203</v>
      </c>
      <c r="H85" s="28"/>
      <c r="I85" s="23"/>
      <c r="J85" s="16"/>
      <c r="K85" s="36"/>
    </row>
    <row r="86" spans="1:11" ht="30" hidden="1" customHeight="1" x14ac:dyDescent="0.25">
      <c r="A86" s="1"/>
      <c r="B86" s="7" t="s">
        <v>204</v>
      </c>
      <c r="C86" s="7">
        <v>9</v>
      </c>
      <c r="D86" s="7" t="s">
        <v>10</v>
      </c>
      <c r="E86" s="7" t="s">
        <v>109</v>
      </c>
      <c r="F86" s="7" t="s">
        <v>164</v>
      </c>
      <c r="G86" s="7" t="s">
        <v>216</v>
      </c>
      <c r="H86" s="28"/>
      <c r="I86" s="23"/>
      <c r="J86" s="16"/>
      <c r="K86" s="36"/>
    </row>
    <row r="87" spans="1:11" ht="30" hidden="1" customHeight="1" x14ac:dyDescent="0.25">
      <c r="A87" s="1"/>
      <c r="B87" s="7" t="s">
        <v>204</v>
      </c>
      <c r="C87" s="7">
        <v>9</v>
      </c>
      <c r="D87" s="7" t="s">
        <v>10</v>
      </c>
      <c r="E87" s="7" t="s">
        <v>38</v>
      </c>
      <c r="F87" s="7" t="s">
        <v>217</v>
      </c>
      <c r="G87" s="7" t="s">
        <v>218</v>
      </c>
      <c r="H87" s="28"/>
      <c r="I87" s="23"/>
      <c r="J87" s="16"/>
      <c r="K87" s="36"/>
    </row>
    <row r="88" spans="1:11" ht="30" customHeight="1" x14ac:dyDescent="0.25">
      <c r="A88" s="1"/>
      <c r="B88" s="7" t="s">
        <v>221</v>
      </c>
      <c r="C88" s="7">
        <v>10</v>
      </c>
      <c r="D88" s="7" t="s">
        <v>10</v>
      </c>
      <c r="E88" s="7" t="s">
        <v>38</v>
      </c>
      <c r="F88" s="7" t="s">
        <v>223</v>
      </c>
      <c r="G88" s="7" t="s">
        <v>224</v>
      </c>
      <c r="H88" s="20">
        <f>+I88/30</f>
        <v>963.23033333333331</v>
      </c>
      <c r="I88" s="21">
        <v>28896.91</v>
      </c>
      <c r="J88" s="33" t="s">
        <v>222</v>
      </c>
      <c r="K88" s="36"/>
    </row>
    <row r="89" spans="1:11" ht="30" hidden="1" customHeight="1" x14ac:dyDescent="0.25">
      <c r="A89" s="1"/>
      <c r="B89" s="7" t="s">
        <v>221</v>
      </c>
      <c r="C89" s="7">
        <v>10</v>
      </c>
      <c r="D89" s="7" t="s">
        <v>28</v>
      </c>
      <c r="E89" s="7" t="s">
        <v>38</v>
      </c>
      <c r="F89" s="7" t="s">
        <v>225</v>
      </c>
      <c r="G89" s="7" t="s">
        <v>226</v>
      </c>
      <c r="H89" s="28"/>
      <c r="I89" s="23"/>
      <c r="J89" s="16"/>
      <c r="K89" s="36"/>
    </row>
    <row r="90" spans="1:11" ht="30" hidden="1" customHeight="1" x14ac:dyDescent="0.25">
      <c r="A90" s="1"/>
      <c r="B90" s="7" t="s">
        <v>221</v>
      </c>
      <c r="C90" s="7">
        <v>10</v>
      </c>
      <c r="D90" s="7" t="s">
        <v>28</v>
      </c>
      <c r="E90" s="7" t="s">
        <v>14</v>
      </c>
      <c r="F90" s="7" t="s">
        <v>227</v>
      </c>
      <c r="G90" s="7" t="s">
        <v>228</v>
      </c>
      <c r="H90" s="28"/>
      <c r="I90" s="23"/>
      <c r="J90" s="16"/>
      <c r="K90" s="36"/>
    </row>
    <row r="91" spans="1:11" ht="30" hidden="1" customHeight="1" x14ac:dyDescent="0.25">
      <c r="A91" s="1"/>
      <c r="B91" s="7" t="s">
        <v>221</v>
      </c>
      <c r="C91" s="7">
        <v>10</v>
      </c>
      <c r="D91" s="7" t="s">
        <v>10</v>
      </c>
      <c r="E91" s="7" t="s">
        <v>33</v>
      </c>
      <c r="F91" s="7" t="s">
        <v>225</v>
      </c>
      <c r="G91" s="7" t="s">
        <v>229</v>
      </c>
      <c r="H91" s="28"/>
      <c r="I91" s="23"/>
      <c r="J91" s="16"/>
      <c r="K91" s="36"/>
    </row>
    <row r="92" spans="1:11" ht="30" customHeight="1" x14ac:dyDescent="0.25">
      <c r="A92" s="1"/>
      <c r="B92" s="7" t="s">
        <v>247</v>
      </c>
      <c r="C92" s="7">
        <v>11</v>
      </c>
      <c r="D92" s="7" t="s">
        <v>10</v>
      </c>
      <c r="E92" s="7" t="s">
        <v>109</v>
      </c>
      <c r="F92" s="7" t="s">
        <v>259</v>
      </c>
      <c r="G92" s="7" t="s">
        <v>260</v>
      </c>
      <c r="H92" s="20">
        <f>+I92</f>
        <v>12769.45</v>
      </c>
      <c r="I92" s="21">
        <v>12769.45</v>
      </c>
      <c r="J92" s="33" t="s">
        <v>7939</v>
      </c>
      <c r="K92" s="36"/>
    </row>
    <row r="93" spans="1:11" ht="30" hidden="1" customHeight="1" x14ac:dyDescent="0.25">
      <c r="A93" s="1"/>
      <c r="B93" s="7" t="s">
        <v>247</v>
      </c>
      <c r="C93" s="7">
        <v>11</v>
      </c>
      <c r="D93" s="7" t="s">
        <v>45</v>
      </c>
      <c r="E93" s="7" t="s">
        <v>14</v>
      </c>
      <c r="F93" s="7" t="s">
        <v>261</v>
      </c>
      <c r="G93" s="7" t="s">
        <v>262</v>
      </c>
      <c r="H93" s="28"/>
      <c r="I93" s="23"/>
      <c r="J93" s="16"/>
      <c r="K93" s="36"/>
    </row>
    <row r="94" spans="1:11" ht="30" hidden="1" customHeight="1" x14ac:dyDescent="0.25">
      <c r="A94" s="1"/>
      <c r="B94" s="7" t="s">
        <v>247</v>
      </c>
      <c r="C94" s="7">
        <v>11</v>
      </c>
      <c r="D94" s="7" t="s">
        <v>28</v>
      </c>
      <c r="E94" s="7" t="s">
        <v>26</v>
      </c>
      <c r="F94" s="7" t="s">
        <v>263</v>
      </c>
      <c r="G94" s="7" t="s">
        <v>264</v>
      </c>
      <c r="H94" s="28"/>
      <c r="I94" s="23"/>
      <c r="J94" s="16"/>
      <c r="K94" s="36"/>
    </row>
    <row r="95" spans="1:11" ht="30" hidden="1" customHeight="1" x14ac:dyDescent="0.25">
      <c r="A95" s="1"/>
      <c r="B95" s="7" t="s">
        <v>247</v>
      </c>
      <c r="C95" s="7">
        <v>11</v>
      </c>
      <c r="D95" s="7" t="s">
        <v>28</v>
      </c>
      <c r="E95" s="7" t="s">
        <v>20</v>
      </c>
      <c r="F95" s="7" t="s">
        <v>40</v>
      </c>
      <c r="G95" s="7" t="s">
        <v>265</v>
      </c>
      <c r="H95" s="28"/>
      <c r="I95" s="23"/>
      <c r="J95" s="16"/>
      <c r="K95" s="36"/>
    </row>
    <row r="96" spans="1:11" ht="30" hidden="1" customHeight="1" x14ac:dyDescent="0.25">
      <c r="A96" s="1"/>
      <c r="B96" s="7" t="s">
        <v>247</v>
      </c>
      <c r="C96" s="7">
        <v>11</v>
      </c>
      <c r="D96" s="7" t="s">
        <v>10</v>
      </c>
      <c r="E96" s="7" t="s">
        <v>14</v>
      </c>
      <c r="F96" s="7" t="s">
        <v>267</v>
      </c>
      <c r="G96" s="7" t="s">
        <v>268</v>
      </c>
      <c r="H96" s="28"/>
      <c r="I96" s="23"/>
      <c r="J96" s="16"/>
      <c r="K96" s="36"/>
    </row>
    <row r="97" spans="1:11" ht="30" hidden="1" customHeight="1" x14ac:dyDescent="0.25">
      <c r="A97" s="1"/>
      <c r="B97" s="7" t="s">
        <v>247</v>
      </c>
      <c r="C97" s="7">
        <v>11</v>
      </c>
      <c r="D97" s="7" t="s">
        <v>10</v>
      </c>
      <c r="E97" s="7" t="s">
        <v>43</v>
      </c>
      <c r="F97" s="7" t="s">
        <v>269</v>
      </c>
      <c r="G97" s="7" t="s">
        <v>270</v>
      </c>
      <c r="H97" s="28"/>
      <c r="I97" s="23"/>
      <c r="J97" s="16"/>
      <c r="K97" s="36"/>
    </row>
    <row r="98" spans="1:11" ht="30" customHeight="1" x14ac:dyDescent="0.25">
      <c r="A98" s="1"/>
      <c r="B98" s="7" t="s">
        <v>271</v>
      </c>
      <c r="C98" s="7">
        <v>12</v>
      </c>
      <c r="D98" s="7" t="s">
        <v>28</v>
      </c>
      <c r="E98" s="7" t="s">
        <v>26</v>
      </c>
      <c r="F98" s="7" t="s">
        <v>263</v>
      </c>
      <c r="G98" s="7" t="s">
        <v>272</v>
      </c>
      <c r="H98" s="20">
        <f>+I98/50</f>
        <v>1032.0137999999999</v>
      </c>
      <c r="I98" s="21">
        <v>51600.69</v>
      </c>
      <c r="J98" s="33" t="s">
        <v>7940</v>
      </c>
      <c r="K98" s="36"/>
    </row>
    <row r="99" spans="1:11" ht="30" hidden="1" customHeight="1" x14ac:dyDescent="0.25">
      <c r="A99" s="1"/>
      <c r="B99" s="7" t="s">
        <v>271</v>
      </c>
      <c r="C99" s="7">
        <v>12</v>
      </c>
      <c r="D99" s="7" t="s">
        <v>10</v>
      </c>
      <c r="E99" s="7" t="s">
        <v>38</v>
      </c>
      <c r="F99" s="7" t="s">
        <v>273</v>
      </c>
      <c r="G99" s="7" t="s">
        <v>274</v>
      </c>
      <c r="K99" s="36"/>
    </row>
    <row r="100" spans="1:11" ht="30" hidden="1" customHeight="1" x14ac:dyDescent="0.25">
      <c r="A100" s="1"/>
      <c r="B100" s="7" t="s">
        <v>271</v>
      </c>
      <c r="C100" s="7">
        <v>12</v>
      </c>
      <c r="D100" s="7" t="s">
        <v>28</v>
      </c>
      <c r="E100" s="7" t="s">
        <v>38</v>
      </c>
      <c r="F100" s="7" t="s">
        <v>259</v>
      </c>
      <c r="G100" s="7" t="s">
        <v>275</v>
      </c>
      <c r="H100" s="28"/>
      <c r="I100" s="23"/>
      <c r="J100" s="16"/>
      <c r="K100" s="36"/>
    </row>
    <row r="101" spans="1:11" ht="30" hidden="1" customHeight="1" x14ac:dyDescent="0.25">
      <c r="A101" s="1"/>
      <c r="B101" s="7" t="s">
        <v>271</v>
      </c>
      <c r="C101" s="7">
        <v>12</v>
      </c>
      <c r="D101" s="7" t="s">
        <v>10</v>
      </c>
      <c r="E101" s="7" t="s">
        <v>70</v>
      </c>
      <c r="F101" s="7" t="s">
        <v>95</v>
      </c>
      <c r="G101" s="7" t="s">
        <v>248</v>
      </c>
      <c r="H101" s="28"/>
      <c r="I101" s="23"/>
      <c r="J101" s="16"/>
      <c r="K101" s="36"/>
    </row>
    <row r="102" spans="1:11" ht="30" hidden="1" customHeight="1" x14ac:dyDescent="0.25">
      <c r="A102" s="1"/>
      <c r="B102" s="7" t="s">
        <v>271</v>
      </c>
      <c r="C102" s="7">
        <v>12</v>
      </c>
      <c r="D102" s="7" t="s">
        <v>10</v>
      </c>
      <c r="E102" s="7" t="s">
        <v>80</v>
      </c>
      <c r="F102" s="7" t="s">
        <v>95</v>
      </c>
      <c r="G102" s="7" t="s">
        <v>276</v>
      </c>
      <c r="H102" s="28"/>
      <c r="I102" s="23"/>
      <c r="J102" s="16"/>
      <c r="K102" s="36"/>
    </row>
    <row r="103" spans="1:11" ht="30" hidden="1" customHeight="1" x14ac:dyDescent="0.25">
      <c r="A103" s="1"/>
      <c r="B103" s="7" t="s">
        <v>271</v>
      </c>
      <c r="C103" s="7">
        <v>12</v>
      </c>
      <c r="D103" s="7" t="s">
        <v>10</v>
      </c>
      <c r="E103" s="7" t="s">
        <v>26</v>
      </c>
      <c r="F103" s="7" t="s">
        <v>95</v>
      </c>
      <c r="G103" s="7" t="s">
        <v>277</v>
      </c>
      <c r="H103" s="28"/>
      <c r="I103" s="23"/>
      <c r="J103" s="16"/>
      <c r="K103" s="36"/>
    </row>
    <row r="104" spans="1:11" ht="30" hidden="1" customHeight="1" x14ac:dyDescent="0.25">
      <c r="A104" s="1"/>
      <c r="B104" s="7" t="s">
        <v>271</v>
      </c>
      <c r="C104" s="7">
        <v>12</v>
      </c>
      <c r="D104" s="7" t="s">
        <v>10</v>
      </c>
      <c r="E104" s="7" t="s">
        <v>33</v>
      </c>
      <c r="F104" s="7" t="s">
        <v>95</v>
      </c>
      <c r="G104" s="7" t="s">
        <v>248</v>
      </c>
      <c r="H104" s="28"/>
      <c r="I104" s="23"/>
      <c r="J104" s="16"/>
      <c r="K104" s="36"/>
    </row>
    <row r="105" spans="1:11" ht="30" hidden="1" customHeight="1" x14ac:dyDescent="0.25">
      <c r="A105" s="1"/>
      <c r="B105" s="7" t="s">
        <v>271</v>
      </c>
      <c r="C105" s="7">
        <v>12</v>
      </c>
      <c r="D105" s="7" t="s">
        <v>10</v>
      </c>
      <c r="E105" s="7" t="s">
        <v>20</v>
      </c>
      <c r="F105" s="7" t="s">
        <v>95</v>
      </c>
      <c r="G105" s="7" t="s">
        <v>278</v>
      </c>
      <c r="H105" s="28"/>
      <c r="I105" s="23"/>
      <c r="J105" s="16"/>
      <c r="K105" s="36"/>
    </row>
    <row r="106" spans="1:11" ht="30" hidden="1" customHeight="1" x14ac:dyDescent="0.25">
      <c r="A106" s="1"/>
      <c r="B106" s="7" t="s">
        <v>271</v>
      </c>
      <c r="C106" s="7">
        <v>12</v>
      </c>
      <c r="D106" s="7" t="s">
        <v>28</v>
      </c>
      <c r="E106" s="7" t="s">
        <v>14</v>
      </c>
      <c r="F106" s="7" t="s">
        <v>255</v>
      </c>
      <c r="G106" s="7" t="s">
        <v>279</v>
      </c>
      <c r="H106" s="28"/>
      <c r="I106" s="23"/>
      <c r="J106" s="16"/>
      <c r="K106" s="36"/>
    </row>
    <row r="107" spans="1:11" ht="30" hidden="1" customHeight="1" x14ac:dyDescent="0.25">
      <c r="A107" s="1"/>
      <c r="B107" s="7" t="s">
        <v>271</v>
      </c>
      <c r="C107" s="7">
        <v>12</v>
      </c>
      <c r="D107" s="7" t="s">
        <v>45</v>
      </c>
      <c r="E107" s="7" t="s">
        <v>14</v>
      </c>
      <c r="F107" s="7" t="s">
        <v>280</v>
      </c>
      <c r="G107" s="7" t="s">
        <v>281</v>
      </c>
      <c r="H107" s="28"/>
      <c r="I107" s="23"/>
      <c r="J107" s="16"/>
      <c r="K107" s="36"/>
    </row>
    <row r="108" spans="1:11" ht="30" hidden="1" customHeight="1" x14ac:dyDescent="0.25">
      <c r="A108" s="1"/>
      <c r="B108" s="7" t="s">
        <v>271</v>
      </c>
      <c r="C108" s="7">
        <v>12</v>
      </c>
      <c r="D108" s="7" t="s">
        <v>10</v>
      </c>
      <c r="E108" s="7" t="s">
        <v>109</v>
      </c>
      <c r="F108" s="7" t="s">
        <v>259</v>
      </c>
      <c r="G108" s="7" t="s">
        <v>282</v>
      </c>
      <c r="H108" s="28"/>
      <c r="I108" s="23"/>
      <c r="J108" s="16"/>
      <c r="K108" s="36"/>
    </row>
    <row r="109" spans="1:11" ht="30" hidden="1" customHeight="1" x14ac:dyDescent="0.25">
      <c r="A109" s="1"/>
      <c r="B109" s="7" t="s">
        <v>271</v>
      </c>
      <c r="C109" s="7">
        <v>12</v>
      </c>
      <c r="D109" s="7" t="s">
        <v>10</v>
      </c>
      <c r="E109" s="7" t="s">
        <v>43</v>
      </c>
      <c r="F109" s="7" t="s">
        <v>283</v>
      </c>
      <c r="G109" s="7" t="s">
        <v>284</v>
      </c>
      <c r="H109" s="28"/>
      <c r="I109" s="23"/>
      <c r="J109" s="16"/>
      <c r="K109" s="36"/>
    </row>
    <row r="110" spans="1:11" ht="30" hidden="1" customHeight="1" x14ac:dyDescent="0.25">
      <c r="A110" s="1"/>
      <c r="B110" s="7" t="s">
        <v>271</v>
      </c>
      <c r="C110" s="7">
        <v>12</v>
      </c>
      <c r="D110" s="7" t="s">
        <v>10</v>
      </c>
      <c r="E110" s="7" t="s">
        <v>67</v>
      </c>
      <c r="F110" s="7" t="s">
        <v>103</v>
      </c>
      <c r="G110" s="7" t="s">
        <v>285</v>
      </c>
      <c r="H110" s="28"/>
      <c r="I110" s="23"/>
      <c r="J110" s="16"/>
      <c r="K110" s="36"/>
    </row>
    <row r="111" spans="1:11" ht="30" hidden="1" customHeight="1" x14ac:dyDescent="0.25">
      <c r="A111" s="1"/>
      <c r="B111" s="7" t="s">
        <v>271</v>
      </c>
      <c r="C111" s="7">
        <v>12</v>
      </c>
      <c r="D111" s="7" t="s">
        <v>28</v>
      </c>
      <c r="E111" s="7" t="s">
        <v>67</v>
      </c>
      <c r="F111" s="7" t="s">
        <v>286</v>
      </c>
      <c r="G111" s="7" t="s">
        <v>287</v>
      </c>
      <c r="H111" s="28"/>
      <c r="I111" s="23"/>
      <c r="J111" s="16"/>
      <c r="K111" s="36"/>
    </row>
    <row r="112" spans="1:11" ht="30" hidden="1" customHeight="1" x14ac:dyDescent="0.25">
      <c r="A112" s="1"/>
      <c r="B112" s="7" t="s">
        <v>271</v>
      </c>
      <c r="C112" s="7">
        <v>12</v>
      </c>
      <c r="D112" s="7" t="s">
        <v>28</v>
      </c>
      <c r="E112" s="7" t="s">
        <v>20</v>
      </c>
      <c r="F112" s="7" t="s">
        <v>40</v>
      </c>
      <c r="G112" s="7" t="s">
        <v>288</v>
      </c>
      <c r="H112" s="28"/>
      <c r="I112" s="23"/>
      <c r="J112" s="16"/>
      <c r="K112" s="36"/>
    </row>
    <row r="113" spans="1:11" ht="30" hidden="1" customHeight="1" x14ac:dyDescent="0.25">
      <c r="A113" s="1"/>
      <c r="B113" s="7" t="s">
        <v>271</v>
      </c>
      <c r="C113" s="7">
        <v>12</v>
      </c>
      <c r="D113" s="7" t="s">
        <v>10</v>
      </c>
      <c r="E113" s="7" t="s">
        <v>14</v>
      </c>
      <c r="F113" s="7" t="s">
        <v>289</v>
      </c>
      <c r="G113" s="7" t="s">
        <v>290</v>
      </c>
      <c r="H113" s="28"/>
      <c r="I113" s="23"/>
      <c r="J113" s="16"/>
      <c r="K113" s="36"/>
    </row>
    <row r="114" spans="1:11" ht="30" hidden="1" customHeight="1" x14ac:dyDescent="0.25">
      <c r="A114" s="1"/>
      <c r="B114" s="7" t="s">
        <v>271</v>
      </c>
      <c r="C114" s="7">
        <v>12</v>
      </c>
      <c r="D114" s="7" t="s">
        <v>10</v>
      </c>
      <c r="E114" s="7" t="s">
        <v>17</v>
      </c>
      <c r="F114" s="7" t="s">
        <v>291</v>
      </c>
      <c r="G114" s="7" t="s">
        <v>292</v>
      </c>
      <c r="H114" s="28"/>
      <c r="I114" s="23"/>
      <c r="J114" s="16"/>
      <c r="K114" s="36"/>
    </row>
    <row r="115" spans="1:11" ht="30" customHeight="1" x14ac:dyDescent="0.25">
      <c r="A115" s="1"/>
      <c r="B115" s="7" t="s">
        <v>293</v>
      </c>
      <c r="C115" s="7">
        <v>13</v>
      </c>
      <c r="D115" s="7" t="s">
        <v>10</v>
      </c>
      <c r="E115" s="7" t="s">
        <v>14</v>
      </c>
      <c r="F115" s="7" t="s">
        <v>294</v>
      </c>
      <c r="G115" s="7" t="s">
        <v>295</v>
      </c>
      <c r="H115" s="20">
        <f>+I115/50</f>
        <v>622.90199999999993</v>
      </c>
      <c r="I115" s="21">
        <v>31145.1</v>
      </c>
      <c r="J115" s="33" t="s">
        <v>7940</v>
      </c>
      <c r="K115" s="36"/>
    </row>
    <row r="116" spans="1:11" ht="30" hidden="1" customHeight="1" x14ac:dyDescent="0.25">
      <c r="A116" s="1"/>
      <c r="B116" s="7" t="s">
        <v>293</v>
      </c>
      <c r="C116" s="7">
        <v>13</v>
      </c>
      <c r="D116" s="7" t="s">
        <v>10</v>
      </c>
      <c r="E116" s="7" t="s">
        <v>38</v>
      </c>
      <c r="F116" s="7" t="s">
        <v>296</v>
      </c>
      <c r="G116" s="7" t="s">
        <v>297</v>
      </c>
      <c r="H116" s="28"/>
      <c r="I116" s="23"/>
      <c r="J116" s="16"/>
      <c r="K116" s="36"/>
    </row>
    <row r="117" spans="1:11" ht="30" hidden="1" customHeight="1" x14ac:dyDescent="0.25">
      <c r="A117" s="1"/>
      <c r="B117" s="7" t="s">
        <v>293</v>
      </c>
      <c r="C117" s="7">
        <v>13</v>
      </c>
      <c r="D117" s="7" t="s">
        <v>28</v>
      </c>
      <c r="E117" s="7" t="s">
        <v>38</v>
      </c>
      <c r="F117" s="7" t="s">
        <v>259</v>
      </c>
      <c r="G117" s="7" t="s">
        <v>298</v>
      </c>
      <c r="H117" s="28"/>
      <c r="I117" s="23"/>
      <c r="J117" s="16"/>
      <c r="K117" s="36"/>
    </row>
    <row r="118" spans="1:11" ht="30" hidden="1" customHeight="1" x14ac:dyDescent="0.25">
      <c r="A118" s="1"/>
      <c r="B118" s="7" t="s">
        <v>293</v>
      </c>
      <c r="C118" s="7">
        <v>13</v>
      </c>
      <c r="D118" s="7" t="s">
        <v>10</v>
      </c>
      <c r="E118" s="7" t="s">
        <v>33</v>
      </c>
      <c r="F118" s="7" t="s">
        <v>259</v>
      </c>
      <c r="G118" s="7" t="s">
        <v>299</v>
      </c>
      <c r="H118" s="28"/>
      <c r="I118" s="23"/>
      <c r="J118" s="16"/>
      <c r="K118" s="36"/>
    </row>
    <row r="119" spans="1:11" ht="30" hidden="1" customHeight="1" x14ac:dyDescent="0.25">
      <c r="A119" s="1"/>
      <c r="B119" s="7" t="s">
        <v>293</v>
      </c>
      <c r="C119" s="7">
        <v>13</v>
      </c>
      <c r="D119" s="7" t="s">
        <v>10</v>
      </c>
      <c r="E119" s="7" t="s">
        <v>109</v>
      </c>
      <c r="F119" s="7" t="s">
        <v>259</v>
      </c>
      <c r="G119" s="7" t="s">
        <v>282</v>
      </c>
      <c r="H119" s="28"/>
      <c r="I119" s="23"/>
      <c r="J119" s="16"/>
      <c r="K119" s="36"/>
    </row>
    <row r="120" spans="1:11" ht="30" hidden="1" customHeight="1" x14ac:dyDescent="0.25">
      <c r="A120" s="1"/>
      <c r="B120" s="7" t="s">
        <v>293</v>
      </c>
      <c r="C120" s="7">
        <v>13</v>
      </c>
      <c r="D120" s="7" t="s">
        <v>10</v>
      </c>
      <c r="E120" s="7" t="s">
        <v>43</v>
      </c>
      <c r="F120" s="7" t="s">
        <v>283</v>
      </c>
      <c r="G120" s="7" t="s">
        <v>302</v>
      </c>
      <c r="H120" s="28"/>
      <c r="I120" s="23"/>
      <c r="J120" s="16"/>
      <c r="K120" s="36"/>
    </row>
    <row r="121" spans="1:11" ht="30" hidden="1" customHeight="1" x14ac:dyDescent="0.25">
      <c r="A121" s="1"/>
      <c r="B121" s="7" t="s">
        <v>293</v>
      </c>
      <c r="C121" s="7">
        <v>13</v>
      </c>
      <c r="D121" s="7" t="s">
        <v>28</v>
      </c>
      <c r="E121" s="7" t="s">
        <v>26</v>
      </c>
      <c r="F121" s="7" t="s">
        <v>263</v>
      </c>
      <c r="G121" s="7" t="s">
        <v>305</v>
      </c>
      <c r="H121" s="28"/>
      <c r="I121" s="23"/>
      <c r="J121" s="16"/>
      <c r="K121" s="36"/>
    </row>
    <row r="122" spans="1:11" ht="30" customHeight="1" x14ac:dyDescent="0.25">
      <c r="A122" s="1"/>
      <c r="B122" s="7" t="s">
        <v>310</v>
      </c>
      <c r="C122" s="7">
        <v>14</v>
      </c>
      <c r="D122" s="7" t="s">
        <v>10</v>
      </c>
      <c r="E122" s="7" t="s">
        <v>26</v>
      </c>
      <c r="F122" s="7" t="s">
        <v>263</v>
      </c>
      <c r="G122" s="7" t="s">
        <v>311</v>
      </c>
      <c r="H122" s="20">
        <f>+I122/60</f>
        <v>1270.5521666666668</v>
      </c>
      <c r="I122" s="21">
        <v>76233.13</v>
      </c>
      <c r="J122" s="33" t="s">
        <v>7941</v>
      </c>
      <c r="K122" s="36"/>
    </row>
    <row r="123" spans="1:11" ht="30" hidden="1" customHeight="1" x14ac:dyDescent="0.25">
      <c r="A123" s="1"/>
      <c r="B123" s="7" t="s">
        <v>310</v>
      </c>
      <c r="C123" s="7">
        <v>14</v>
      </c>
      <c r="D123" s="7" t="s">
        <v>10</v>
      </c>
      <c r="E123" s="7" t="s">
        <v>14</v>
      </c>
      <c r="F123" s="7" t="s">
        <v>312</v>
      </c>
      <c r="G123" s="7" t="s">
        <v>313</v>
      </c>
      <c r="H123" s="28"/>
      <c r="I123" s="23"/>
      <c r="J123" s="16"/>
      <c r="K123" s="36"/>
    </row>
    <row r="124" spans="1:11" ht="30" hidden="1" customHeight="1" x14ac:dyDescent="0.25">
      <c r="A124" s="1"/>
      <c r="B124" s="7" t="s">
        <v>310</v>
      </c>
      <c r="C124" s="7">
        <v>14</v>
      </c>
      <c r="D124" s="7" t="s">
        <v>10</v>
      </c>
      <c r="E124" s="7" t="s">
        <v>80</v>
      </c>
      <c r="F124" s="7" t="s">
        <v>306</v>
      </c>
      <c r="G124" s="7" t="s">
        <v>314</v>
      </c>
      <c r="H124" s="28"/>
      <c r="I124" s="23"/>
      <c r="J124" s="16"/>
      <c r="K124" s="36"/>
    </row>
    <row r="125" spans="1:11" ht="30" hidden="1" customHeight="1" x14ac:dyDescent="0.25">
      <c r="A125" s="1"/>
      <c r="B125" s="7" t="s">
        <v>310</v>
      </c>
      <c r="C125" s="7">
        <v>14</v>
      </c>
      <c r="D125" s="7" t="s">
        <v>10</v>
      </c>
      <c r="E125" s="7" t="s">
        <v>20</v>
      </c>
      <c r="F125" s="7" t="s">
        <v>306</v>
      </c>
      <c r="G125" s="7" t="s">
        <v>315</v>
      </c>
      <c r="H125" s="28"/>
      <c r="I125" s="23"/>
      <c r="J125" s="16"/>
      <c r="K125" s="36"/>
    </row>
    <row r="126" spans="1:11" ht="30" hidden="1" customHeight="1" x14ac:dyDescent="0.25">
      <c r="A126" s="1"/>
      <c r="B126" s="7" t="s">
        <v>310</v>
      </c>
      <c r="C126" s="7">
        <v>14</v>
      </c>
      <c r="D126" s="7" t="s">
        <v>10</v>
      </c>
      <c r="E126" s="7" t="s">
        <v>38</v>
      </c>
      <c r="F126" s="7" t="s">
        <v>316</v>
      </c>
      <c r="G126" s="7" t="s">
        <v>317</v>
      </c>
      <c r="H126" s="28"/>
      <c r="I126" s="23"/>
      <c r="J126" s="16"/>
      <c r="K126" s="36"/>
    </row>
    <row r="127" spans="1:11" ht="30" customHeight="1" x14ac:dyDescent="0.25">
      <c r="A127" s="1"/>
      <c r="B127" s="7" t="s">
        <v>321</v>
      </c>
      <c r="C127" s="7">
        <v>15</v>
      </c>
      <c r="D127" s="7" t="s">
        <v>10</v>
      </c>
      <c r="E127" s="7" t="s">
        <v>26</v>
      </c>
      <c r="F127" s="7" t="s">
        <v>263</v>
      </c>
      <c r="G127" s="7" t="s">
        <v>322</v>
      </c>
      <c r="H127" s="21">
        <f>+I127/60</f>
        <v>671.3845</v>
      </c>
      <c r="I127" s="21">
        <v>40283.07</v>
      </c>
      <c r="J127" s="33" t="s">
        <v>7941</v>
      </c>
      <c r="K127" s="36"/>
    </row>
    <row r="128" spans="1:11" ht="30" hidden="1" customHeight="1" x14ac:dyDescent="0.25">
      <c r="A128" s="1"/>
      <c r="B128" s="7" t="s">
        <v>321</v>
      </c>
      <c r="C128" s="7">
        <v>15</v>
      </c>
      <c r="D128" s="7" t="s">
        <v>10</v>
      </c>
      <c r="E128" s="7" t="s">
        <v>14</v>
      </c>
      <c r="F128" s="7" t="s">
        <v>323</v>
      </c>
      <c r="G128" s="7" t="s">
        <v>324</v>
      </c>
      <c r="H128" s="28"/>
      <c r="I128" s="23"/>
      <c r="J128" s="16"/>
      <c r="K128" s="36"/>
    </row>
    <row r="129" spans="1:11" ht="30" hidden="1" customHeight="1" x14ac:dyDescent="0.25">
      <c r="A129" s="1"/>
      <c r="B129" s="7" t="s">
        <v>321</v>
      </c>
      <c r="C129" s="7">
        <v>15</v>
      </c>
      <c r="D129" s="7" t="s">
        <v>10</v>
      </c>
      <c r="E129" s="7" t="s">
        <v>80</v>
      </c>
      <c r="F129" s="7" t="s">
        <v>306</v>
      </c>
      <c r="G129" s="7" t="s">
        <v>325</v>
      </c>
      <c r="H129" s="28"/>
      <c r="I129" s="23"/>
      <c r="J129" s="16"/>
      <c r="K129" s="36"/>
    </row>
    <row r="130" spans="1:11" ht="30" hidden="1" customHeight="1" x14ac:dyDescent="0.25">
      <c r="A130" s="1"/>
      <c r="B130" s="7" t="s">
        <v>321</v>
      </c>
      <c r="C130" s="7">
        <v>15</v>
      </c>
      <c r="D130" s="7" t="s">
        <v>10</v>
      </c>
      <c r="E130" s="7" t="s">
        <v>20</v>
      </c>
      <c r="F130" s="7" t="s">
        <v>306</v>
      </c>
      <c r="G130" s="7" t="s">
        <v>326</v>
      </c>
      <c r="H130" s="28"/>
      <c r="I130" s="23"/>
      <c r="J130" s="16"/>
      <c r="K130" s="36"/>
    </row>
    <row r="131" spans="1:11" ht="30" hidden="1" customHeight="1" x14ac:dyDescent="0.25">
      <c r="A131" s="1"/>
      <c r="B131" s="7" t="s">
        <v>321</v>
      </c>
      <c r="C131" s="7">
        <v>15</v>
      </c>
      <c r="D131" s="7" t="s">
        <v>10</v>
      </c>
      <c r="E131" s="7" t="s">
        <v>38</v>
      </c>
      <c r="F131" s="7" t="s">
        <v>327</v>
      </c>
      <c r="G131" s="7" t="s">
        <v>328</v>
      </c>
      <c r="H131" s="28"/>
      <c r="I131" s="23"/>
      <c r="J131" s="16"/>
      <c r="K131" s="36"/>
    </row>
    <row r="132" spans="1:11" ht="30" hidden="1" customHeight="1" x14ac:dyDescent="0.25">
      <c r="A132" s="1"/>
      <c r="B132" s="7" t="s">
        <v>321</v>
      </c>
      <c r="C132" s="7">
        <v>15</v>
      </c>
      <c r="D132" s="7" t="s">
        <v>10</v>
      </c>
      <c r="E132" s="7" t="s">
        <v>67</v>
      </c>
      <c r="F132" s="7" t="s">
        <v>286</v>
      </c>
      <c r="G132" s="7" t="s">
        <v>329</v>
      </c>
      <c r="H132" s="28"/>
      <c r="I132" s="23"/>
      <c r="J132" s="16"/>
      <c r="K132" s="36"/>
    </row>
    <row r="133" spans="1:11" ht="30" hidden="1" customHeight="1" x14ac:dyDescent="0.25">
      <c r="A133" s="1"/>
      <c r="B133" s="7" t="s">
        <v>321</v>
      </c>
      <c r="C133" s="7">
        <v>15</v>
      </c>
      <c r="D133" s="7" t="s">
        <v>10</v>
      </c>
      <c r="E133" s="7" t="s">
        <v>43</v>
      </c>
      <c r="F133" s="7" t="s">
        <v>319</v>
      </c>
      <c r="G133" s="7" t="s">
        <v>330</v>
      </c>
      <c r="H133" s="28"/>
      <c r="I133" s="23"/>
      <c r="J133" s="16"/>
      <c r="K133" s="36"/>
    </row>
    <row r="134" spans="1:11" ht="30" customHeight="1" x14ac:dyDescent="0.25">
      <c r="A134" s="1"/>
      <c r="B134" s="7" t="s">
        <v>331</v>
      </c>
      <c r="C134" s="7">
        <v>16</v>
      </c>
      <c r="D134" s="7" t="s">
        <v>10</v>
      </c>
      <c r="E134" s="7" t="s">
        <v>80</v>
      </c>
      <c r="F134" s="7" t="s">
        <v>332</v>
      </c>
      <c r="G134" s="7" t="s">
        <v>333</v>
      </c>
      <c r="H134" s="21">
        <f>+I134/10</f>
        <v>7147.1970000000001</v>
      </c>
      <c r="I134" s="21">
        <v>71471.97</v>
      </c>
      <c r="J134" s="33" t="s">
        <v>7942</v>
      </c>
      <c r="K134" s="36"/>
    </row>
    <row r="135" spans="1:11" ht="30" hidden="1" customHeight="1" x14ac:dyDescent="0.25">
      <c r="A135" s="1"/>
      <c r="B135" s="7" t="s">
        <v>331</v>
      </c>
      <c r="C135" s="7">
        <v>16</v>
      </c>
      <c r="D135" s="7" t="s">
        <v>10</v>
      </c>
      <c r="E135" s="7" t="s">
        <v>75</v>
      </c>
      <c r="F135" s="7" t="s">
        <v>332</v>
      </c>
      <c r="G135" s="7" t="s">
        <v>334</v>
      </c>
      <c r="H135" s="28"/>
      <c r="I135" s="23"/>
      <c r="J135" s="16"/>
      <c r="K135" s="36"/>
    </row>
    <row r="136" spans="1:11" ht="30" hidden="1" customHeight="1" x14ac:dyDescent="0.25">
      <c r="A136" s="1"/>
      <c r="B136" s="7" t="s">
        <v>331</v>
      </c>
      <c r="C136" s="7">
        <v>16</v>
      </c>
      <c r="D136" s="7" t="s">
        <v>10</v>
      </c>
      <c r="E136" s="7" t="s">
        <v>26</v>
      </c>
      <c r="F136" s="7" t="s">
        <v>332</v>
      </c>
      <c r="G136" s="7" t="s">
        <v>335</v>
      </c>
      <c r="H136" s="28"/>
      <c r="I136" s="23"/>
      <c r="J136" s="16"/>
      <c r="K136" s="36"/>
    </row>
    <row r="137" spans="1:11" ht="30" hidden="1" customHeight="1" x14ac:dyDescent="0.25">
      <c r="A137" s="1"/>
      <c r="B137" s="7" t="s">
        <v>331</v>
      </c>
      <c r="C137" s="7">
        <v>16</v>
      </c>
      <c r="D137" s="7" t="s">
        <v>10</v>
      </c>
      <c r="E137" s="7" t="s">
        <v>20</v>
      </c>
      <c r="F137" s="7" t="s">
        <v>332</v>
      </c>
      <c r="G137" s="7" t="s">
        <v>336</v>
      </c>
      <c r="H137" s="28"/>
      <c r="I137" s="23"/>
      <c r="J137" s="16"/>
      <c r="K137" s="36"/>
    </row>
    <row r="138" spans="1:11" ht="30" hidden="1" customHeight="1" x14ac:dyDescent="0.25">
      <c r="A138" s="1"/>
      <c r="B138" s="7" t="s">
        <v>331</v>
      </c>
      <c r="C138" s="7">
        <v>16</v>
      </c>
      <c r="D138" s="7" t="s">
        <v>10</v>
      </c>
      <c r="E138" s="7" t="s">
        <v>109</v>
      </c>
      <c r="F138" s="7" t="s">
        <v>332</v>
      </c>
      <c r="G138" s="7" t="s">
        <v>337</v>
      </c>
      <c r="H138" s="28"/>
      <c r="I138" s="23"/>
      <c r="J138" s="16"/>
      <c r="K138" s="36"/>
    </row>
    <row r="139" spans="1:11" ht="30" hidden="1" customHeight="1" x14ac:dyDescent="0.25">
      <c r="A139" s="1"/>
      <c r="B139" s="7" t="s">
        <v>331</v>
      </c>
      <c r="C139" s="7">
        <v>16</v>
      </c>
      <c r="D139" s="7" t="s">
        <v>10</v>
      </c>
      <c r="E139" s="7" t="s">
        <v>43</v>
      </c>
      <c r="F139" s="7" t="s">
        <v>332</v>
      </c>
      <c r="G139" s="7" t="s">
        <v>338</v>
      </c>
      <c r="H139" s="28"/>
      <c r="I139" s="23"/>
      <c r="J139" s="16"/>
      <c r="K139" s="36"/>
    </row>
    <row r="140" spans="1:11" ht="30" hidden="1" customHeight="1" x14ac:dyDescent="0.25">
      <c r="A140" s="1"/>
      <c r="B140" s="7" t="s">
        <v>331</v>
      </c>
      <c r="C140" s="7">
        <v>16</v>
      </c>
      <c r="D140" s="7" t="s">
        <v>10</v>
      </c>
      <c r="E140" s="7" t="s">
        <v>38</v>
      </c>
      <c r="F140" s="7" t="s">
        <v>339</v>
      </c>
      <c r="G140" s="7" t="s">
        <v>340</v>
      </c>
      <c r="H140" s="28"/>
      <c r="I140" s="23"/>
      <c r="J140" s="16"/>
      <c r="K140" s="36"/>
    </row>
    <row r="141" spans="1:11" ht="30" customHeight="1" x14ac:dyDescent="0.25">
      <c r="A141" s="1"/>
      <c r="B141" s="7" t="s">
        <v>341</v>
      </c>
      <c r="C141" s="7">
        <v>17</v>
      </c>
      <c r="D141" s="7" t="s">
        <v>10</v>
      </c>
      <c r="E141" s="7" t="s">
        <v>75</v>
      </c>
      <c r="F141" s="7" t="s">
        <v>332</v>
      </c>
      <c r="G141" s="7" t="s">
        <v>342</v>
      </c>
      <c r="H141" s="21">
        <f>+I141/10</f>
        <v>2759.9759999999997</v>
      </c>
      <c r="I141" s="21">
        <v>27599.759999999998</v>
      </c>
      <c r="J141" s="33" t="s">
        <v>7943</v>
      </c>
      <c r="K141" s="36"/>
    </row>
    <row r="142" spans="1:11" ht="30" hidden="1" customHeight="1" x14ac:dyDescent="0.25">
      <c r="A142" s="1"/>
      <c r="B142" s="7" t="s">
        <v>341</v>
      </c>
      <c r="C142" s="7">
        <v>17</v>
      </c>
      <c r="D142" s="7" t="s">
        <v>10</v>
      </c>
      <c r="E142" s="7" t="s">
        <v>26</v>
      </c>
      <c r="F142" s="7" t="s">
        <v>332</v>
      </c>
      <c r="G142" s="7" t="s">
        <v>343</v>
      </c>
      <c r="H142" s="28"/>
      <c r="I142" s="23"/>
      <c r="J142" s="16"/>
      <c r="K142" s="36"/>
    </row>
    <row r="143" spans="1:11" ht="30" hidden="1" customHeight="1" x14ac:dyDescent="0.25">
      <c r="A143" s="1"/>
      <c r="B143" s="7" t="s">
        <v>341</v>
      </c>
      <c r="C143" s="7">
        <v>17</v>
      </c>
      <c r="D143" s="7" t="s">
        <v>28</v>
      </c>
      <c r="E143" s="7" t="s">
        <v>20</v>
      </c>
      <c r="F143" s="7" t="s">
        <v>332</v>
      </c>
      <c r="G143" s="7" t="s">
        <v>344</v>
      </c>
      <c r="H143" s="28"/>
      <c r="I143" s="23"/>
      <c r="J143" s="16"/>
      <c r="K143" s="36"/>
    </row>
    <row r="144" spans="1:11" ht="30" hidden="1" customHeight="1" x14ac:dyDescent="0.25">
      <c r="A144" s="1"/>
      <c r="B144" s="7" t="s">
        <v>341</v>
      </c>
      <c r="C144" s="7">
        <v>17</v>
      </c>
      <c r="D144" s="7" t="s">
        <v>28</v>
      </c>
      <c r="E144" s="7" t="s">
        <v>26</v>
      </c>
      <c r="F144" s="7" t="s">
        <v>345</v>
      </c>
      <c r="G144" s="7" t="s">
        <v>346</v>
      </c>
      <c r="H144" s="28"/>
      <c r="I144" s="23"/>
      <c r="J144" s="16"/>
      <c r="K144" s="36"/>
    </row>
    <row r="145" spans="1:11" ht="30" hidden="1" customHeight="1" x14ac:dyDescent="0.25">
      <c r="A145" s="1"/>
      <c r="B145" s="7" t="s">
        <v>341</v>
      </c>
      <c r="C145" s="7">
        <v>17</v>
      </c>
      <c r="D145" s="7" t="s">
        <v>10</v>
      </c>
      <c r="E145" s="7" t="s">
        <v>17</v>
      </c>
      <c r="F145" s="7" t="s">
        <v>345</v>
      </c>
      <c r="G145" s="7" t="s">
        <v>347</v>
      </c>
      <c r="H145" s="28"/>
      <c r="I145" s="23"/>
      <c r="J145" s="16"/>
      <c r="K145" s="36"/>
    </row>
    <row r="146" spans="1:11" ht="30" hidden="1" customHeight="1" x14ac:dyDescent="0.25">
      <c r="A146" s="1"/>
      <c r="B146" s="7" t="s">
        <v>341</v>
      </c>
      <c r="C146" s="7">
        <v>17</v>
      </c>
      <c r="D146" s="7" t="s">
        <v>10</v>
      </c>
      <c r="E146" s="7" t="s">
        <v>109</v>
      </c>
      <c r="F146" s="7" t="s">
        <v>332</v>
      </c>
      <c r="G146" s="7" t="s">
        <v>348</v>
      </c>
      <c r="H146" s="28"/>
      <c r="I146" s="23"/>
      <c r="J146" s="16"/>
      <c r="K146" s="36"/>
    </row>
    <row r="147" spans="1:11" ht="30" hidden="1" customHeight="1" x14ac:dyDescent="0.25">
      <c r="A147" s="1"/>
      <c r="B147" s="7" t="s">
        <v>341</v>
      </c>
      <c r="C147" s="7">
        <v>17</v>
      </c>
      <c r="D147" s="7" t="s">
        <v>10</v>
      </c>
      <c r="E147" s="7" t="s">
        <v>20</v>
      </c>
      <c r="F147" s="7" t="s">
        <v>349</v>
      </c>
      <c r="G147" s="7" t="s">
        <v>350</v>
      </c>
      <c r="H147" s="28"/>
      <c r="I147" s="23"/>
      <c r="J147" s="16"/>
      <c r="K147" s="36"/>
    </row>
    <row r="148" spans="1:11" ht="30" customHeight="1" x14ac:dyDescent="0.25">
      <c r="A148" s="1"/>
      <c r="B148" s="7" t="s">
        <v>354</v>
      </c>
      <c r="C148" s="7">
        <v>18</v>
      </c>
      <c r="D148" s="7" t="s">
        <v>10</v>
      </c>
      <c r="E148" s="7" t="s">
        <v>177</v>
      </c>
      <c r="F148" s="7" t="s">
        <v>356</v>
      </c>
      <c r="G148" s="7" t="s">
        <v>357</v>
      </c>
      <c r="H148" s="20">
        <f>+I148</f>
        <v>7148.26</v>
      </c>
      <c r="I148" s="21">
        <v>7148.26</v>
      </c>
      <c r="J148" s="33" t="s">
        <v>355</v>
      </c>
      <c r="K148" s="36"/>
    </row>
    <row r="149" spans="1:11" ht="30" hidden="1" customHeight="1" x14ac:dyDescent="0.25">
      <c r="A149" s="1"/>
      <c r="B149" s="7" t="s">
        <v>354</v>
      </c>
      <c r="C149" s="7">
        <v>18</v>
      </c>
      <c r="D149" s="7" t="s">
        <v>10</v>
      </c>
      <c r="E149" s="7" t="s">
        <v>80</v>
      </c>
      <c r="F149" s="7" t="s">
        <v>358</v>
      </c>
      <c r="G149" s="7" t="s">
        <v>359</v>
      </c>
      <c r="H149" s="28"/>
      <c r="I149" s="23"/>
      <c r="J149" s="16"/>
      <c r="K149" s="36"/>
    </row>
    <row r="150" spans="1:11" ht="30" hidden="1" customHeight="1" x14ac:dyDescent="0.25">
      <c r="A150" s="1"/>
      <c r="B150" s="7" t="s">
        <v>354</v>
      </c>
      <c r="C150" s="7">
        <v>18</v>
      </c>
      <c r="D150" s="7" t="s">
        <v>10</v>
      </c>
      <c r="E150" s="7" t="s">
        <v>43</v>
      </c>
      <c r="F150" s="7" t="s">
        <v>360</v>
      </c>
      <c r="G150" s="7" t="s">
        <v>361</v>
      </c>
      <c r="H150" s="28"/>
      <c r="I150" s="23"/>
      <c r="J150" s="16"/>
      <c r="K150" s="36"/>
    </row>
    <row r="151" spans="1:11" ht="30" hidden="1" customHeight="1" x14ac:dyDescent="0.25">
      <c r="A151" s="1"/>
      <c r="B151" s="7" t="s">
        <v>354</v>
      </c>
      <c r="C151" s="7">
        <v>18</v>
      </c>
      <c r="D151" s="7" t="s">
        <v>10</v>
      </c>
      <c r="E151" s="7" t="s">
        <v>11</v>
      </c>
      <c r="F151" s="7" t="s">
        <v>362</v>
      </c>
      <c r="G151" s="7" t="s">
        <v>363</v>
      </c>
      <c r="H151" s="28"/>
      <c r="I151" s="23"/>
      <c r="J151" s="16"/>
      <c r="K151" s="36"/>
    </row>
    <row r="152" spans="1:11" ht="30" hidden="1" customHeight="1" x14ac:dyDescent="0.25">
      <c r="A152" s="1"/>
      <c r="B152" s="7" t="s">
        <v>354</v>
      </c>
      <c r="C152" s="7">
        <v>18</v>
      </c>
      <c r="D152" s="7" t="s">
        <v>28</v>
      </c>
      <c r="E152" s="7" t="s">
        <v>33</v>
      </c>
      <c r="F152" s="7" t="s">
        <v>349</v>
      </c>
      <c r="G152" s="7" t="s">
        <v>364</v>
      </c>
      <c r="H152" s="28"/>
      <c r="I152" s="23"/>
      <c r="J152" s="16"/>
      <c r="K152" s="36"/>
    </row>
    <row r="153" spans="1:11" ht="30" hidden="1" customHeight="1" x14ac:dyDescent="0.25">
      <c r="A153" s="1"/>
      <c r="B153" s="7" t="s">
        <v>354</v>
      </c>
      <c r="C153" s="7">
        <v>18</v>
      </c>
      <c r="D153" s="7" t="s">
        <v>10</v>
      </c>
      <c r="E153" s="7" t="s">
        <v>75</v>
      </c>
      <c r="F153" s="7" t="s">
        <v>349</v>
      </c>
      <c r="G153" s="7" t="s">
        <v>365</v>
      </c>
      <c r="H153" s="28"/>
      <c r="I153" s="23"/>
      <c r="J153" s="16"/>
      <c r="K153" s="36"/>
    </row>
    <row r="154" spans="1:11" ht="30" hidden="1" customHeight="1" x14ac:dyDescent="0.25">
      <c r="A154" s="1"/>
      <c r="B154" s="7" t="s">
        <v>354</v>
      </c>
      <c r="C154" s="7">
        <v>18</v>
      </c>
      <c r="D154" s="7" t="s">
        <v>10</v>
      </c>
      <c r="E154" s="7" t="s">
        <v>366</v>
      </c>
      <c r="F154" s="7" t="s">
        <v>367</v>
      </c>
      <c r="G154" s="7" t="s">
        <v>368</v>
      </c>
      <c r="H154" s="28"/>
      <c r="I154" s="23"/>
      <c r="J154" s="16"/>
      <c r="K154" s="36"/>
    </row>
    <row r="155" spans="1:11" ht="30" hidden="1" customHeight="1" x14ac:dyDescent="0.25">
      <c r="A155" s="1"/>
      <c r="B155" s="7" t="s">
        <v>354</v>
      </c>
      <c r="C155" s="7">
        <v>18</v>
      </c>
      <c r="D155" s="7" t="s">
        <v>45</v>
      </c>
      <c r="E155" s="7" t="s">
        <v>20</v>
      </c>
      <c r="F155" s="7" t="s">
        <v>349</v>
      </c>
      <c r="G155" s="7" t="s">
        <v>369</v>
      </c>
      <c r="H155" s="28"/>
      <c r="I155" s="23"/>
      <c r="J155" s="16"/>
      <c r="K155" s="36"/>
    </row>
    <row r="156" spans="1:11" ht="30" customHeight="1" x14ac:dyDescent="0.25">
      <c r="A156" s="1"/>
      <c r="B156" s="7" t="s">
        <v>388</v>
      </c>
      <c r="C156" s="7">
        <v>19</v>
      </c>
      <c r="D156" s="7" t="s">
        <v>10</v>
      </c>
      <c r="E156" s="7" t="s">
        <v>23</v>
      </c>
      <c r="F156" s="7" t="s">
        <v>389</v>
      </c>
      <c r="G156" s="7" t="s">
        <v>390</v>
      </c>
      <c r="H156" s="20">
        <f>+I156/30</f>
        <v>406.68700000000001</v>
      </c>
      <c r="I156" s="21">
        <v>12200.61</v>
      </c>
      <c r="J156" s="33" t="s">
        <v>7944</v>
      </c>
      <c r="K156" s="36"/>
    </row>
    <row r="157" spans="1:11" ht="30" hidden="1" customHeight="1" x14ac:dyDescent="0.25">
      <c r="A157" s="1"/>
      <c r="B157" s="7" t="s">
        <v>388</v>
      </c>
      <c r="C157" s="7">
        <v>19</v>
      </c>
      <c r="D157" s="7" t="s">
        <v>45</v>
      </c>
      <c r="E157" s="7" t="s">
        <v>20</v>
      </c>
      <c r="F157" s="7" t="s">
        <v>389</v>
      </c>
      <c r="G157" s="7" t="s">
        <v>391</v>
      </c>
      <c r="H157" s="28"/>
      <c r="I157" s="23"/>
      <c r="J157" s="16"/>
      <c r="K157" s="36"/>
    </row>
    <row r="158" spans="1:11" ht="30" hidden="1" customHeight="1" x14ac:dyDescent="0.25">
      <c r="A158" s="1"/>
      <c r="B158" s="7" t="s">
        <v>388</v>
      </c>
      <c r="C158" s="7">
        <v>19</v>
      </c>
      <c r="D158" s="7" t="s">
        <v>10</v>
      </c>
      <c r="E158" s="7" t="s">
        <v>38</v>
      </c>
      <c r="F158" s="7" t="s">
        <v>392</v>
      </c>
      <c r="G158" s="7" t="s">
        <v>393</v>
      </c>
      <c r="H158" s="28"/>
      <c r="I158" s="23"/>
      <c r="J158" s="16"/>
      <c r="K158" s="36"/>
    </row>
    <row r="159" spans="1:11" ht="30" hidden="1" customHeight="1" x14ac:dyDescent="0.25">
      <c r="A159" s="1"/>
      <c r="B159" s="7" t="s">
        <v>388</v>
      </c>
      <c r="C159" s="7">
        <v>19</v>
      </c>
      <c r="D159" s="7" t="s">
        <v>28</v>
      </c>
      <c r="E159" s="7" t="s">
        <v>38</v>
      </c>
      <c r="F159" s="7" t="s">
        <v>389</v>
      </c>
      <c r="G159" s="7" t="s">
        <v>394</v>
      </c>
      <c r="H159" s="28"/>
      <c r="I159" s="23"/>
      <c r="J159" s="16"/>
      <c r="K159" s="36"/>
    </row>
    <row r="160" spans="1:11" ht="30" hidden="1" customHeight="1" x14ac:dyDescent="0.25">
      <c r="A160" s="1"/>
      <c r="B160" s="7" t="s">
        <v>388</v>
      </c>
      <c r="C160" s="7">
        <v>19</v>
      </c>
      <c r="D160" s="7" t="s">
        <v>10</v>
      </c>
      <c r="E160" s="7" t="s">
        <v>33</v>
      </c>
      <c r="F160" s="7" t="s">
        <v>389</v>
      </c>
      <c r="G160" s="7" t="s">
        <v>395</v>
      </c>
      <c r="H160" s="28"/>
      <c r="I160" s="23"/>
      <c r="J160" s="16"/>
      <c r="K160" s="36"/>
    </row>
    <row r="161" spans="1:11" ht="30" hidden="1" customHeight="1" x14ac:dyDescent="0.25">
      <c r="A161" s="1"/>
      <c r="B161" s="7" t="s">
        <v>388</v>
      </c>
      <c r="C161" s="7">
        <v>19</v>
      </c>
      <c r="D161" s="7" t="s">
        <v>10</v>
      </c>
      <c r="E161" s="7" t="s">
        <v>14</v>
      </c>
      <c r="F161" s="7" t="s">
        <v>396</v>
      </c>
      <c r="G161" s="7" t="s">
        <v>397</v>
      </c>
      <c r="H161" s="28"/>
      <c r="I161" s="23"/>
      <c r="J161" s="16"/>
      <c r="K161" s="36"/>
    </row>
    <row r="162" spans="1:11" ht="30" hidden="1" customHeight="1" x14ac:dyDescent="0.25">
      <c r="A162" s="1"/>
      <c r="B162" s="7" t="s">
        <v>388</v>
      </c>
      <c r="C162" s="7">
        <v>19</v>
      </c>
      <c r="D162" s="7" t="s">
        <v>10</v>
      </c>
      <c r="E162" s="7" t="s">
        <v>70</v>
      </c>
      <c r="F162" s="7" t="s">
        <v>398</v>
      </c>
      <c r="G162" s="7" t="s">
        <v>399</v>
      </c>
      <c r="H162" s="28"/>
      <c r="I162" s="23"/>
      <c r="J162" s="16"/>
      <c r="K162" s="36"/>
    </row>
    <row r="163" spans="1:11" ht="30" hidden="1" customHeight="1" x14ac:dyDescent="0.25">
      <c r="A163" s="1"/>
      <c r="B163" s="7" t="s">
        <v>388</v>
      </c>
      <c r="C163" s="7">
        <v>19</v>
      </c>
      <c r="D163" s="7" t="s">
        <v>10</v>
      </c>
      <c r="E163" s="7" t="s">
        <v>26</v>
      </c>
      <c r="F163" s="7" t="s">
        <v>389</v>
      </c>
      <c r="G163" s="7" t="s">
        <v>400</v>
      </c>
      <c r="H163" s="28"/>
      <c r="I163" s="23"/>
      <c r="J163" s="16"/>
      <c r="K163" s="36"/>
    </row>
    <row r="164" spans="1:11" ht="30" hidden="1" customHeight="1" x14ac:dyDescent="0.25">
      <c r="A164" s="1"/>
      <c r="B164" s="7" t="s">
        <v>388</v>
      </c>
      <c r="C164" s="7">
        <v>19</v>
      </c>
      <c r="D164" s="7" t="s">
        <v>28</v>
      </c>
      <c r="E164" s="7" t="s">
        <v>26</v>
      </c>
      <c r="F164" s="7" t="s">
        <v>106</v>
      </c>
      <c r="G164" s="7" t="s">
        <v>401</v>
      </c>
      <c r="H164" s="28"/>
      <c r="I164" s="23"/>
      <c r="J164" s="16"/>
      <c r="K164" s="36"/>
    </row>
    <row r="165" spans="1:11" ht="30" hidden="1" customHeight="1" x14ac:dyDescent="0.25">
      <c r="A165" s="1"/>
      <c r="B165" s="7" t="s">
        <v>388</v>
      </c>
      <c r="C165" s="7">
        <v>19</v>
      </c>
      <c r="D165" s="7" t="s">
        <v>28</v>
      </c>
      <c r="E165" s="7" t="s">
        <v>17</v>
      </c>
      <c r="F165" s="7" t="s">
        <v>389</v>
      </c>
      <c r="G165" s="7" t="s">
        <v>395</v>
      </c>
      <c r="H165" s="28"/>
      <c r="I165" s="23"/>
      <c r="J165" s="16"/>
      <c r="K165" s="36"/>
    </row>
    <row r="166" spans="1:11" ht="30" hidden="1" customHeight="1" x14ac:dyDescent="0.25">
      <c r="A166" s="1"/>
      <c r="B166" s="7" t="s">
        <v>388</v>
      </c>
      <c r="C166" s="7">
        <v>19</v>
      </c>
      <c r="D166" s="7" t="s">
        <v>28</v>
      </c>
      <c r="E166" s="7" t="s">
        <v>20</v>
      </c>
      <c r="F166" s="7" t="s">
        <v>106</v>
      </c>
      <c r="G166" s="7" t="s">
        <v>402</v>
      </c>
      <c r="H166" s="28"/>
      <c r="I166" s="23"/>
      <c r="J166" s="16"/>
      <c r="K166" s="36"/>
    </row>
    <row r="167" spans="1:11" ht="30" hidden="1" customHeight="1" x14ac:dyDescent="0.25">
      <c r="A167" s="1"/>
      <c r="B167" s="7" t="s">
        <v>388</v>
      </c>
      <c r="C167" s="7">
        <v>19</v>
      </c>
      <c r="D167" s="7" t="s">
        <v>10</v>
      </c>
      <c r="E167" s="7" t="s">
        <v>75</v>
      </c>
      <c r="F167" s="7" t="s">
        <v>403</v>
      </c>
      <c r="G167" s="7" t="s">
        <v>404</v>
      </c>
      <c r="H167" s="28"/>
      <c r="I167" s="23"/>
      <c r="J167" s="16"/>
      <c r="K167" s="36"/>
    </row>
    <row r="168" spans="1:11" ht="30" hidden="1" customHeight="1" x14ac:dyDescent="0.25">
      <c r="A168" s="1"/>
      <c r="B168" s="7" t="s">
        <v>388</v>
      </c>
      <c r="C168" s="7">
        <v>19</v>
      </c>
      <c r="D168" s="7" t="s">
        <v>10</v>
      </c>
      <c r="E168" s="7" t="s">
        <v>109</v>
      </c>
      <c r="F168" s="7" t="s">
        <v>389</v>
      </c>
      <c r="G168" s="7" t="s">
        <v>405</v>
      </c>
      <c r="H168" s="28"/>
      <c r="I168" s="23"/>
      <c r="J168" s="16"/>
      <c r="K168" s="36"/>
    </row>
    <row r="169" spans="1:11" ht="30" hidden="1" customHeight="1" x14ac:dyDescent="0.25">
      <c r="A169" s="1"/>
      <c r="B169" s="7" t="s">
        <v>388</v>
      </c>
      <c r="C169" s="7">
        <v>19</v>
      </c>
      <c r="D169" s="7" t="s">
        <v>10</v>
      </c>
      <c r="E169" s="7" t="s">
        <v>406</v>
      </c>
      <c r="F169" s="7" t="s">
        <v>407</v>
      </c>
      <c r="G169" s="7" t="s">
        <v>408</v>
      </c>
      <c r="H169" s="28"/>
      <c r="I169" s="23"/>
      <c r="J169" s="16"/>
      <c r="K169" s="36"/>
    </row>
    <row r="170" spans="1:11" ht="30" hidden="1" customHeight="1" x14ac:dyDescent="0.25">
      <c r="A170" s="1"/>
      <c r="B170" s="7" t="s">
        <v>388</v>
      </c>
      <c r="C170" s="7">
        <v>19</v>
      </c>
      <c r="D170" s="7" t="s">
        <v>10</v>
      </c>
      <c r="E170" s="7" t="s">
        <v>43</v>
      </c>
      <c r="F170" s="7" t="s">
        <v>392</v>
      </c>
      <c r="G170" s="7" t="s">
        <v>409</v>
      </c>
      <c r="H170" s="28"/>
      <c r="I170" s="23"/>
      <c r="J170" s="16"/>
      <c r="K170" s="36"/>
    </row>
    <row r="171" spans="1:11" ht="30" customHeight="1" x14ac:dyDescent="0.25">
      <c r="A171" s="1"/>
      <c r="B171" s="7" t="s">
        <v>412</v>
      </c>
      <c r="C171" s="7">
        <v>20</v>
      </c>
      <c r="D171" s="7" t="s">
        <v>413</v>
      </c>
      <c r="E171" s="7" t="s">
        <v>17</v>
      </c>
      <c r="F171" s="7" t="s">
        <v>24</v>
      </c>
      <c r="G171" s="7" t="s">
        <v>415</v>
      </c>
      <c r="H171" s="20">
        <f>+I171/60</f>
        <v>249.03483333333332</v>
      </c>
      <c r="I171" s="21">
        <v>14942.09</v>
      </c>
      <c r="J171" s="33" t="s">
        <v>414</v>
      </c>
      <c r="K171" s="36"/>
    </row>
    <row r="172" spans="1:11" ht="30" hidden="1" customHeight="1" x14ac:dyDescent="0.25">
      <c r="A172" s="1"/>
      <c r="B172" s="7" t="s">
        <v>412</v>
      </c>
      <c r="C172" s="7">
        <v>20</v>
      </c>
      <c r="D172" s="7" t="s">
        <v>10</v>
      </c>
      <c r="E172" s="7" t="s">
        <v>70</v>
      </c>
      <c r="F172" s="7" t="s">
        <v>71</v>
      </c>
      <c r="G172" s="7" t="s">
        <v>416</v>
      </c>
      <c r="H172" s="28"/>
      <c r="I172" s="23"/>
      <c r="J172" s="16"/>
      <c r="K172" s="36"/>
    </row>
    <row r="173" spans="1:11" ht="30" hidden="1" customHeight="1" x14ac:dyDescent="0.25">
      <c r="A173" s="1"/>
      <c r="B173" s="7" t="s">
        <v>412</v>
      </c>
      <c r="C173" s="7">
        <v>20</v>
      </c>
      <c r="D173" s="7" t="s">
        <v>382</v>
      </c>
      <c r="E173" s="7" t="s">
        <v>20</v>
      </c>
      <c r="F173" s="7" t="s">
        <v>73</v>
      </c>
      <c r="G173" s="7" t="s">
        <v>417</v>
      </c>
      <c r="H173" s="28"/>
      <c r="I173" s="23"/>
      <c r="J173" s="16"/>
      <c r="K173" s="36"/>
    </row>
    <row r="174" spans="1:11" ht="30" hidden="1" customHeight="1" x14ac:dyDescent="0.25">
      <c r="A174" s="1"/>
      <c r="B174" s="7" t="s">
        <v>412</v>
      </c>
      <c r="C174" s="7">
        <v>20</v>
      </c>
      <c r="D174" s="7" t="s">
        <v>10</v>
      </c>
      <c r="E174" s="7" t="s">
        <v>23</v>
      </c>
      <c r="F174" s="7" t="s">
        <v>73</v>
      </c>
      <c r="G174" s="7" t="s">
        <v>418</v>
      </c>
      <c r="H174" s="28"/>
      <c r="I174" s="23"/>
      <c r="J174" s="16"/>
      <c r="K174" s="36"/>
    </row>
    <row r="175" spans="1:11" ht="30" hidden="1" customHeight="1" x14ac:dyDescent="0.25">
      <c r="A175" s="1"/>
      <c r="B175" s="7" t="s">
        <v>412</v>
      </c>
      <c r="C175" s="7">
        <v>20</v>
      </c>
      <c r="D175" s="7" t="s">
        <v>10</v>
      </c>
      <c r="E175" s="7" t="s">
        <v>33</v>
      </c>
      <c r="F175" s="7" t="s">
        <v>73</v>
      </c>
      <c r="G175" s="7" t="s">
        <v>419</v>
      </c>
      <c r="H175" s="28"/>
      <c r="I175" s="23"/>
      <c r="J175" s="16"/>
      <c r="K175" s="36"/>
    </row>
    <row r="176" spans="1:11" ht="30" hidden="1" customHeight="1" x14ac:dyDescent="0.25">
      <c r="A176" s="1"/>
      <c r="B176" s="7" t="s">
        <v>412</v>
      </c>
      <c r="C176" s="7">
        <v>20</v>
      </c>
      <c r="D176" s="7" t="s">
        <v>10</v>
      </c>
      <c r="E176" s="7" t="s">
        <v>17</v>
      </c>
      <c r="F176" s="7" t="s">
        <v>73</v>
      </c>
      <c r="G176" s="7" t="s">
        <v>420</v>
      </c>
      <c r="H176" s="28"/>
      <c r="I176" s="23"/>
      <c r="J176" s="16"/>
      <c r="K176" s="36"/>
    </row>
    <row r="177" spans="1:11" ht="30" hidden="1" customHeight="1" x14ac:dyDescent="0.25">
      <c r="A177" s="1"/>
      <c r="B177" s="7" t="s">
        <v>412</v>
      </c>
      <c r="C177" s="7">
        <v>20</v>
      </c>
      <c r="D177" s="7" t="s">
        <v>10</v>
      </c>
      <c r="E177" s="7" t="s">
        <v>38</v>
      </c>
      <c r="F177" s="7" t="s">
        <v>421</v>
      </c>
      <c r="G177" s="7" t="s">
        <v>422</v>
      </c>
      <c r="H177" s="28"/>
      <c r="I177" s="23"/>
      <c r="J177" s="16"/>
      <c r="K177" s="36"/>
    </row>
    <row r="178" spans="1:11" ht="30" hidden="1" customHeight="1" x14ac:dyDescent="0.25">
      <c r="A178" s="1"/>
      <c r="B178" s="7" t="s">
        <v>412</v>
      </c>
      <c r="C178" s="7">
        <v>20</v>
      </c>
      <c r="D178" s="7" t="s">
        <v>28</v>
      </c>
      <c r="E178" s="7" t="s">
        <v>38</v>
      </c>
      <c r="F178" s="7" t="s">
        <v>73</v>
      </c>
      <c r="G178" s="7" t="s">
        <v>423</v>
      </c>
      <c r="H178" s="28"/>
      <c r="I178" s="23"/>
      <c r="J178" s="16"/>
      <c r="K178" s="36"/>
    </row>
    <row r="179" spans="1:11" ht="30" hidden="1" customHeight="1" x14ac:dyDescent="0.25">
      <c r="A179" s="1"/>
      <c r="B179" s="7" t="s">
        <v>412</v>
      </c>
      <c r="C179" s="7">
        <v>20</v>
      </c>
      <c r="D179" s="7" t="s">
        <v>28</v>
      </c>
      <c r="E179" s="7" t="s">
        <v>33</v>
      </c>
      <c r="F179" s="7" t="s">
        <v>24</v>
      </c>
      <c r="G179" s="7" t="s">
        <v>415</v>
      </c>
      <c r="H179" s="28"/>
      <c r="I179" s="23"/>
      <c r="J179" s="16"/>
      <c r="K179" s="36"/>
    </row>
    <row r="180" spans="1:11" ht="30" customHeight="1" x14ac:dyDescent="0.25">
      <c r="A180" s="1"/>
      <c r="B180" s="7" t="s">
        <v>465</v>
      </c>
      <c r="C180" s="7">
        <v>21</v>
      </c>
      <c r="D180" s="7" t="s">
        <v>10</v>
      </c>
      <c r="E180" s="7" t="s">
        <v>467</v>
      </c>
      <c r="F180" s="7" t="s">
        <v>468</v>
      </c>
      <c r="G180" s="7" t="s">
        <v>469</v>
      </c>
      <c r="H180" s="20">
        <f>+I180</f>
        <v>287178.57</v>
      </c>
      <c r="I180" s="21">
        <v>287178.57</v>
      </c>
      <c r="J180" s="33" t="s">
        <v>466</v>
      </c>
    </row>
    <row r="181" spans="1:11" ht="30" hidden="1" customHeight="1" x14ac:dyDescent="0.25">
      <c r="A181" s="1"/>
      <c r="B181" s="7" t="s">
        <v>465</v>
      </c>
      <c r="C181" s="7">
        <v>21</v>
      </c>
      <c r="D181" s="7" t="s">
        <v>10</v>
      </c>
      <c r="E181" s="7" t="s">
        <v>26</v>
      </c>
      <c r="F181" s="7" t="s">
        <v>470</v>
      </c>
      <c r="G181" s="7" t="s">
        <v>471</v>
      </c>
      <c r="H181" s="28"/>
      <c r="I181" s="23"/>
      <c r="J181" s="16"/>
      <c r="K181" s="36"/>
    </row>
    <row r="182" spans="1:11" ht="30" hidden="1" customHeight="1" x14ac:dyDescent="0.25">
      <c r="A182" s="1"/>
      <c r="B182" s="7" t="s">
        <v>465</v>
      </c>
      <c r="C182" s="7">
        <v>21</v>
      </c>
      <c r="D182" s="7" t="s">
        <v>10</v>
      </c>
      <c r="E182" s="7" t="s">
        <v>80</v>
      </c>
      <c r="F182" s="7" t="s">
        <v>470</v>
      </c>
      <c r="G182" s="7" t="s">
        <v>472</v>
      </c>
      <c r="H182" s="28"/>
      <c r="I182" s="23"/>
      <c r="J182" s="16"/>
      <c r="K182" s="36"/>
    </row>
    <row r="183" spans="1:11" ht="30" hidden="1" customHeight="1" x14ac:dyDescent="0.25">
      <c r="A183" s="1"/>
      <c r="B183" s="7" t="s">
        <v>465</v>
      </c>
      <c r="C183" s="7">
        <v>21</v>
      </c>
      <c r="D183" s="7" t="s">
        <v>10</v>
      </c>
      <c r="E183" s="7" t="s">
        <v>70</v>
      </c>
      <c r="F183" s="7" t="s">
        <v>470</v>
      </c>
      <c r="G183" s="7" t="s">
        <v>473</v>
      </c>
      <c r="H183" s="28"/>
      <c r="I183" s="23"/>
      <c r="J183" s="16"/>
      <c r="K183" s="36"/>
    </row>
    <row r="184" spans="1:11" ht="30" hidden="1" customHeight="1" x14ac:dyDescent="0.25">
      <c r="A184" s="1"/>
      <c r="B184" s="7" t="s">
        <v>465</v>
      </c>
      <c r="C184" s="7">
        <v>21</v>
      </c>
      <c r="D184" s="7" t="s">
        <v>10</v>
      </c>
      <c r="E184" s="7" t="s">
        <v>20</v>
      </c>
      <c r="F184" s="7" t="s">
        <v>470</v>
      </c>
      <c r="G184" s="7" t="s">
        <v>474</v>
      </c>
      <c r="H184" s="28"/>
      <c r="I184" s="23"/>
      <c r="J184" s="16"/>
      <c r="K184" s="36"/>
    </row>
    <row r="185" spans="1:11" ht="30" hidden="1" customHeight="1" x14ac:dyDescent="0.25">
      <c r="A185" s="1"/>
      <c r="B185" s="7" t="s">
        <v>465</v>
      </c>
      <c r="C185" s="7">
        <v>21</v>
      </c>
      <c r="D185" s="7" t="s">
        <v>10</v>
      </c>
      <c r="E185" s="7" t="s">
        <v>33</v>
      </c>
      <c r="F185" s="7" t="s">
        <v>470</v>
      </c>
      <c r="G185" s="7" t="s">
        <v>475</v>
      </c>
      <c r="H185" s="28"/>
      <c r="I185" s="23"/>
      <c r="J185" s="16"/>
      <c r="K185" s="36"/>
    </row>
    <row r="186" spans="1:11" ht="30" hidden="1" customHeight="1" x14ac:dyDescent="0.25">
      <c r="A186" s="1"/>
      <c r="B186" s="7" t="s">
        <v>465</v>
      </c>
      <c r="C186" s="7">
        <v>21</v>
      </c>
      <c r="D186" s="7" t="s">
        <v>10</v>
      </c>
      <c r="E186" s="7" t="s">
        <v>35</v>
      </c>
      <c r="F186" s="7" t="s">
        <v>470</v>
      </c>
      <c r="G186" s="7" t="s">
        <v>476</v>
      </c>
      <c r="H186" s="28"/>
      <c r="I186" s="23"/>
      <c r="J186" s="16"/>
      <c r="K186" s="36"/>
    </row>
    <row r="187" spans="1:11" ht="30" hidden="1" customHeight="1" x14ac:dyDescent="0.25">
      <c r="A187" s="1"/>
      <c r="B187" s="7" t="s">
        <v>465</v>
      </c>
      <c r="C187" s="7">
        <v>21</v>
      </c>
      <c r="D187" s="7" t="s">
        <v>10</v>
      </c>
      <c r="E187" s="7" t="s">
        <v>43</v>
      </c>
      <c r="F187" s="7" t="s">
        <v>470</v>
      </c>
      <c r="G187" s="7" t="s">
        <v>477</v>
      </c>
      <c r="H187" s="28"/>
      <c r="I187" s="23"/>
      <c r="J187" s="16"/>
      <c r="K187" s="36"/>
    </row>
    <row r="188" spans="1:11" ht="30" hidden="1" customHeight="1" x14ac:dyDescent="0.25">
      <c r="A188" s="1"/>
      <c r="B188" s="7" t="s">
        <v>465</v>
      </c>
      <c r="C188" s="7">
        <v>21</v>
      </c>
      <c r="D188" s="7" t="s">
        <v>10</v>
      </c>
      <c r="E188" s="7" t="s">
        <v>478</v>
      </c>
      <c r="F188" s="7" t="s">
        <v>470</v>
      </c>
      <c r="G188" s="7" t="s">
        <v>479</v>
      </c>
      <c r="H188" s="28"/>
      <c r="I188" s="23"/>
      <c r="J188" s="16"/>
      <c r="K188" s="36"/>
    </row>
    <row r="189" spans="1:11" ht="30" hidden="1" customHeight="1" x14ac:dyDescent="0.25">
      <c r="A189" s="1"/>
      <c r="B189" s="7" t="s">
        <v>465</v>
      </c>
      <c r="C189" s="7">
        <v>21</v>
      </c>
      <c r="D189" s="7" t="s">
        <v>10</v>
      </c>
      <c r="E189" s="7" t="s">
        <v>17</v>
      </c>
      <c r="F189" s="7" t="s">
        <v>470</v>
      </c>
      <c r="G189" s="7" t="s">
        <v>475</v>
      </c>
      <c r="H189" s="28"/>
      <c r="I189" s="23"/>
      <c r="J189" s="16"/>
      <c r="K189" s="36"/>
    </row>
    <row r="190" spans="1:11" ht="30" hidden="1" customHeight="1" x14ac:dyDescent="0.25">
      <c r="A190" s="1"/>
      <c r="B190" s="7" t="s">
        <v>465</v>
      </c>
      <c r="C190" s="7">
        <v>21</v>
      </c>
      <c r="D190" s="7" t="s">
        <v>10</v>
      </c>
      <c r="E190" s="7" t="s">
        <v>38</v>
      </c>
      <c r="F190" s="7" t="s">
        <v>470</v>
      </c>
      <c r="G190" s="7" t="s">
        <v>480</v>
      </c>
      <c r="H190" s="28"/>
      <c r="I190" s="23"/>
      <c r="J190" s="16"/>
      <c r="K190" s="36"/>
    </row>
    <row r="191" spans="1:11" ht="30" customHeight="1" x14ac:dyDescent="0.25">
      <c r="A191" s="1"/>
      <c r="B191" s="7" t="s">
        <v>481</v>
      </c>
      <c r="C191" s="7">
        <v>22</v>
      </c>
      <c r="D191" s="7" t="s">
        <v>10</v>
      </c>
      <c r="E191" s="7" t="s">
        <v>177</v>
      </c>
      <c r="F191" s="7" t="s">
        <v>483</v>
      </c>
      <c r="G191" s="7" t="s">
        <v>484</v>
      </c>
      <c r="H191" s="20">
        <f>+I191/100</f>
        <v>15254.9</v>
      </c>
      <c r="I191" s="21">
        <v>1525490</v>
      </c>
      <c r="J191" s="33" t="s">
        <v>482</v>
      </c>
      <c r="K191" s="36"/>
    </row>
    <row r="192" spans="1:11" ht="30" hidden="1" customHeight="1" x14ac:dyDescent="0.25">
      <c r="A192" s="1"/>
      <c r="B192" s="7" t="s">
        <v>481</v>
      </c>
      <c r="C192" s="7">
        <v>22</v>
      </c>
      <c r="D192" s="7" t="s">
        <v>10</v>
      </c>
      <c r="E192" s="7" t="s">
        <v>11</v>
      </c>
      <c r="F192" s="7" t="s">
        <v>485</v>
      </c>
      <c r="G192" s="7" t="s">
        <v>486</v>
      </c>
      <c r="H192" s="28"/>
      <c r="I192" s="23"/>
      <c r="J192" s="16"/>
      <c r="K192" s="36"/>
    </row>
    <row r="193" spans="1:11" ht="30" hidden="1" customHeight="1" x14ac:dyDescent="0.25">
      <c r="A193" s="1"/>
      <c r="B193" s="7" t="s">
        <v>481</v>
      </c>
      <c r="C193" s="7">
        <v>22</v>
      </c>
      <c r="D193" s="7" t="s">
        <v>10</v>
      </c>
      <c r="E193" s="7" t="s">
        <v>14</v>
      </c>
      <c r="F193" s="7" t="s">
        <v>487</v>
      </c>
      <c r="G193" s="7" t="s">
        <v>488</v>
      </c>
      <c r="H193" s="28"/>
      <c r="I193" s="23"/>
      <c r="J193" s="16"/>
      <c r="K193" s="36"/>
    </row>
    <row r="194" spans="1:11" ht="30" hidden="1" customHeight="1" x14ac:dyDescent="0.25">
      <c r="A194" s="1"/>
      <c r="B194" s="7" t="s">
        <v>481</v>
      </c>
      <c r="C194" s="7">
        <v>22</v>
      </c>
      <c r="D194" s="7" t="s">
        <v>10</v>
      </c>
      <c r="E194" s="7" t="s">
        <v>33</v>
      </c>
      <c r="F194" s="7" t="s">
        <v>489</v>
      </c>
      <c r="G194" s="7" t="s">
        <v>490</v>
      </c>
      <c r="H194" s="28"/>
      <c r="I194" s="23"/>
      <c r="J194" s="16"/>
      <c r="K194" s="36"/>
    </row>
    <row r="195" spans="1:11" ht="30" hidden="1" customHeight="1" x14ac:dyDescent="0.25">
      <c r="A195" s="1"/>
      <c r="B195" s="7" t="s">
        <v>481</v>
      </c>
      <c r="C195" s="7">
        <v>22</v>
      </c>
      <c r="D195" s="7" t="s">
        <v>28</v>
      </c>
      <c r="E195" s="7" t="s">
        <v>20</v>
      </c>
      <c r="F195" s="7" t="s">
        <v>371</v>
      </c>
      <c r="G195" s="7" t="s">
        <v>491</v>
      </c>
      <c r="H195" s="28"/>
      <c r="I195" s="23"/>
      <c r="J195" s="16"/>
      <c r="K195" s="36"/>
    </row>
    <row r="196" spans="1:11" ht="30" hidden="1" customHeight="1" x14ac:dyDescent="0.25">
      <c r="A196" s="1"/>
      <c r="B196" s="7" t="s">
        <v>481</v>
      </c>
      <c r="C196" s="7">
        <v>22</v>
      </c>
      <c r="D196" s="7" t="s">
        <v>10</v>
      </c>
      <c r="E196" s="7" t="s">
        <v>20</v>
      </c>
      <c r="F196" s="7" t="s">
        <v>349</v>
      </c>
      <c r="G196" s="7" t="s">
        <v>492</v>
      </c>
      <c r="H196" s="28"/>
      <c r="I196" s="23"/>
      <c r="J196" s="16"/>
      <c r="K196" s="36"/>
    </row>
    <row r="197" spans="1:11" ht="30" hidden="1" customHeight="1" x14ac:dyDescent="0.25">
      <c r="A197" s="1"/>
      <c r="B197" s="7" t="s">
        <v>481</v>
      </c>
      <c r="C197" s="7">
        <v>22</v>
      </c>
      <c r="D197" s="7" t="s">
        <v>10</v>
      </c>
      <c r="E197" s="7" t="s">
        <v>75</v>
      </c>
      <c r="F197" s="7" t="s">
        <v>349</v>
      </c>
      <c r="G197" s="7" t="s">
        <v>493</v>
      </c>
      <c r="H197" s="28"/>
      <c r="I197" s="23"/>
      <c r="J197" s="16"/>
      <c r="K197" s="36"/>
    </row>
    <row r="198" spans="1:11" ht="30" hidden="1" customHeight="1" x14ac:dyDescent="0.25">
      <c r="A198" s="1"/>
      <c r="B198" s="7" t="s">
        <v>481</v>
      </c>
      <c r="C198" s="7">
        <v>22</v>
      </c>
      <c r="D198" s="7" t="s">
        <v>10</v>
      </c>
      <c r="E198" s="7" t="s">
        <v>17</v>
      </c>
      <c r="F198" s="7" t="s">
        <v>494</v>
      </c>
      <c r="G198" s="7" t="s">
        <v>495</v>
      </c>
      <c r="H198" s="28"/>
      <c r="I198" s="23"/>
      <c r="J198" s="16"/>
      <c r="K198" s="36"/>
    </row>
    <row r="199" spans="1:11" ht="30" hidden="1" customHeight="1" x14ac:dyDescent="0.25">
      <c r="A199" s="1"/>
      <c r="B199" s="7" t="s">
        <v>481</v>
      </c>
      <c r="C199" s="7">
        <v>22</v>
      </c>
      <c r="D199" s="7" t="s">
        <v>10</v>
      </c>
      <c r="E199" s="7" t="s">
        <v>38</v>
      </c>
      <c r="F199" s="7" t="s">
        <v>349</v>
      </c>
      <c r="G199" s="7" t="s">
        <v>496</v>
      </c>
      <c r="H199" s="28"/>
      <c r="I199" s="23"/>
      <c r="J199" s="16"/>
      <c r="K199" s="36"/>
    </row>
    <row r="200" spans="1:11" ht="30" hidden="1" customHeight="1" x14ac:dyDescent="0.25">
      <c r="A200" s="1"/>
      <c r="B200" s="7" t="s">
        <v>481</v>
      </c>
      <c r="C200" s="7">
        <v>22</v>
      </c>
      <c r="D200" s="7" t="s">
        <v>10</v>
      </c>
      <c r="E200" s="7" t="s">
        <v>406</v>
      </c>
      <c r="F200" s="7" t="s">
        <v>407</v>
      </c>
      <c r="G200" s="7" t="s">
        <v>497</v>
      </c>
      <c r="H200" s="28"/>
      <c r="I200" s="23"/>
      <c r="J200" s="16"/>
      <c r="K200" s="36"/>
    </row>
    <row r="201" spans="1:11" ht="30" customHeight="1" x14ac:dyDescent="0.25">
      <c r="A201" s="1"/>
      <c r="B201" s="7" t="s">
        <v>499</v>
      </c>
      <c r="C201" s="7">
        <v>23</v>
      </c>
      <c r="D201" s="7" t="s">
        <v>10</v>
      </c>
      <c r="E201" s="7" t="s">
        <v>20</v>
      </c>
      <c r="F201" s="7" t="s">
        <v>407</v>
      </c>
      <c r="G201" s="7" t="s">
        <v>500</v>
      </c>
      <c r="H201" s="20">
        <f>+I201/100</f>
        <v>15254.9</v>
      </c>
      <c r="I201" s="21">
        <v>1525490</v>
      </c>
      <c r="J201" s="33" t="s">
        <v>482</v>
      </c>
      <c r="K201" s="36"/>
    </row>
    <row r="202" spans="1:11" ht="30" hidden="1" customHeight="1" x14ac:dyDescent="0.25">
      <c r="A202" s="1"/>
      <c r="B202" s="7" t="s">
        <v>499</v>
      </c>
      <c r="C202" s="7">
        <v>23</v>
      </c>
      <c r="D202" s="7" t="s">
        <v>28</v>
      </c>
      <c r="E202" s="7" t="s">
        <v>20</v>
      </c>
      <c r="F202" s="7" t="s">
        <v>371</v>
      </c>
      <c r="G202" s="7" t="s">
        <v>501</v>
      </c>
      <c r="H202" s="28"/>
      <c r="I202" s="23"/>
      <c r="J202" s="16"/>
      <c r="K202" s="36"/>
    </row>
    <row r="203" spans="1:11" ht="30" customHeight="1" x14ac:dyDescent="0.25">
      <c r="A203" s="1"/>
      <c r="B203" s="7" t="s">
        <v>502</v>
      </c>
      <c r="C203" s="7">
        <v>24</v>
      </c>
      <c r="D203" s="7" t="s">
        <v>10</v>
      </c>
      <c r="E203" s="7" t="s">
        <v>38</v>
      </c>
      <c r="F203" s="7" t="s">
        <v>95</v>
      </c>
      <c r="G203" s="7" t="s">
        <v>504</v>
      </c>
      <c r="H203" s="20">
        <f>+I203/40</f>
        <v>622.53700000000003</v>
      </c>
      <c r="I203" s="21">
        <v>24901.48</v>
      </c>
      <c r="J203" s="33" t="s">
        <v>503</v>
      </c>
      <c r="K203" s="36"/>
    </row>
    <row r="204" spans="1:11" ht="30" hidden="1" customHeight="1" x14ac:dyDescent="0.25">
      <c r="A204" s="1"/>
      <c r="B204" s="7" t="s">
        <v>502</v>
      </c>
      <c r="C204" s="7">
        <v>24</v>
      </c>
      <c r="D204" s="7" t="s">
        <v>10</v>
      </c>
      <c r="E204" s="7" t="s">
        <v>26</v>
      </c>
      <c r="F204" s="7" t="s">
        <v>95</v>
      </c>
      <c r="G204" s="7" t="s">
        <v>505</v>
      </c>
      <c r="H204" s="28"/>
      <c r="I204" s="23"/>
      <c r="J204" s="16"/>
      <c r="K204" s="36"/>
    </row>
    <row r="205" spans="1:11" ht="30" hidden="1" customHeight="1" x14ac:dyDescent="0.25">
      <c r="A205" s="1"/>
      <c r="B205" s="7" t="s">
        <v>502</v>
      </c>
      <c r="C205" s="7">
        <v>24</v>
      </c>
      <c r="D205" s="7" t="s">
        <v>10</v>
      </c>
      <c r="E205" s="7" t="s">
        <v>70</v>
      </c>
      <c r="F205" s="7" t="s">
        <v>95</v>
      </c>
      <c r="G205" s="7" t="s">
        <v>506</v>
      </c>
      <c r="H205" s="28"/>
      <c r="I205" s="23"/>
      <c r="J205" s="16"/>
      <c r="K205" s="36"/>
    </row>
    <row r="206" spans="1:11" ht="30" hidden="1" customHeight="1" x14ac:dyDescent="0.25">
      <c r="A206" s="1"/>
      <c r="B206" s="7" t="s">
        <v>502</v>
      </c>
      <c r="C206" s="7">
        <v>24</v>
      </c>
      <c r="D206" s="7" t="s">
        <v>10</v>
      </c>
      <c r="E206" s="7" t="s">
        <v>80</v>
      </c>
      <c r="F206" s="7" t="s">
        <v>95</v>
      </c>
      <c r="G206" s="7" t="s">
        <v>507</v>
      </c>
      <c r="H206" s="28"/>
      <c r="I206" s="23"/>
      <c r="J206" s="16"/>
      <c r="K206" s="36"/>
    </row>
    <row r="207" spans="1:11" ht="30" hidden="1" customHeight="1" x14ac:dyDescent="0.25">
      <c r="A207" s="1"/>
      <c r="B207" s="7" t="s">
        <v>502</v>
      </c>
      <c r="C207" s="7">
        <v>24</v>
      </c>
      <c r="D207" s="7" t="s">
        <v>10</v>
      </c>
      <c r="E207" s="7" t="s">
        <v>33</v>
      </c>
      <c r="F207" s="7" t="s">
        <v>95</v>
      </c>
      <c r="G207" s="7" t="s">
        <v>508</v>
      </c>
      <c r="H207" s="28"/>
      <c r="I207" s="23"/>
      <c r="J207" s="16"/>
      <c r="K207" s="36"/>
    </row>
    <row r="208" spans="1:11" ht="30" hidden="1" customHeight="1" x14ac:dyDescent="0.25">
      <c r="A208" s="1"/>
      <c r="B208" s="7" t="s">
        <v>502</v>
      </c>
      <c r="C208" s="7">
        <v>24</v>
      </c>
      <c r="D208" s="7" t="s">
        <v>10</v>
      </c>
      <c r="E208" s="7" t="s">
        <v>20</v>
      </c>
      <c r="F208" s="7" t="s">
        <v>95</v>
      </c>
      <c r="G208" s="7" t="s">
        <v>509</v>
      </c>
      <c r="H208" s="28"/>
      <c r="I208" s="23"/>
      <c r="J208" s="16"/>
      <c r="K208" s="36"/>
    </row>
    <row r="209" spans="1:11" ht="30" hidden="1" customHeight="1" x14ac:dyDescent="0.25">
      <c r="A209" s="1"/>
      <c r="B209" s="7" t="s">
        <v>502</v>
      </c>
      <c r="C209" s="7">
        <v>24</v>
      </c>
      <c r="D209" s="7" t="s">
        <v>10</v>
      </c>
      <c r="E209" s="7" t="s">
        <v>14</v>
      </c>
      <c r="F209" s="7" t="s">
        <v>510</v>
      </c>
      <c r="G209" s="7" t="s">
        <v>511</v>
      </c>
      <c r="H209" s="28"/>
      <c r="I209" s="23"/>
      <c r="J209" s="16"/>
      <c r="K209" s="36"/>
    </row>
    <row r="210" spans="1:11" ht="30" hidden="1" customHeight="1" x14ac:dyDescent="0.25">
      <c r="A210" s="1"/>
      <c r="B210" s="7" t="s">
        <v>502</v>
      </c>
      <c r="C210" s="7">
        <v>24</v>
      </c>
      <c r="D210" s="7" t="s">
        <v>10</v>
      </c>
      <c r="E210" s="7" t="s">
        <v>75</v>
      </c>
      <c r="F210" s="7" t="s">
        <v>95</v>
      </c>
      <c r="G210" s="7" t="s">
        <v>512</v>
      </c>
      <c r="H210" s="28"/>
      <c r="I210" s="23"/>
      <c r="J210" s="16"/>
      <c r="K210" s="36"/>
    </row>
    <row r="211" spans="1:11" ht="30" hidden="1" customHeight="1" x14ac:dyDescent="0.25">
      <c r="A211" s="1"/>
      <c r="B211" s="7" t="s">
        <v>502</v>
      </c>
      <c r="C211" s="7">
        <v>24</v>
      </c>
      <c r="D211" s="7" t="s">
        <v>10</v>
      </c>
      <c r="E211" s="7" t="s">
        <v>67</v>
      </c>
      <c r="F211" s="7" t="s">
        <v>103</v>
      </c>
      <c r="G211" s="7" t="s">
        <v>513</v>
      </c>
      <c r="H211" s="28"/>
      <c r="I211" s="23"/>
      <c r="J211" s="16"/>
      <c r="K211" s="36"/>
    </row>
    <row r="212" spans="1:11" ht="30" hidden="1" customHeight="1" x14ac:dyDescent="0.25">
      <c r="A212" s="1"/>
      <c r="B212" s="7" t="s">
        <v>502</v>
      </c>
      <c r="C212" s="7">
        <v>24</v>
      </c>
      <c r="D212" s="7" t="s">
        <v>10</v>
      </c>
      <c r="E212" s="7" t="s">
        <v>406</v>
      </c>
      <c r="F212" s="7" t="s">
        <v>407</v>
      </c>
      <c r="G212" s="7" t="s">
        <v>514</v>
      </c>
      <c r="H212" s="28"/>
      <c r="I212" s="23"/>
      <c r="J212" s="16"/>
      <c r="K212" s="36"/>
    </row>
    <row r="213" spans="1:11" ht="30" customHeight="1" x14ac:dyDescent="0.25">
      <c r="A213" s="1"/>
      <c r="B213" s="7" t="s">
        <v>517</v>
      </c>
      <c r="C213" s="7">
        <v>25</v>
      </c>
      <c r="D213" s="7" t="s">
        <v>10</v>
      </c>
      <c r="E213" s="7" t="s">
        <v>14</v>
      </c>
      <c r="F213" s="7" t="s">
        <v>519</v>
      </c>
      <c r="G213" s="7" t="s">
        <v>520</v>
      </c>
      <c r="H213" s="20">
        <f>+I213/100</f>
        <v>3159.1</v>
      </c>
      <c r="I213" s="21">
        <v>315910</v>
      </c>
      <c r="J213" s="33" t="s">
        <v>518</v>
      </c>
      <c r="K213" s="36"/>
    </row>
    <row r="214" spans="1:11" ht="30" hidden="1" customHeight="1" x14ac:dyDescent="0.25">
      <c r="A214" s="1"/>
      <c r="B214" s="7" t="s">
        <v>517</v>
      </c>
      <c r="C214" s="7">
        <v>25</v>
      </c>
      <c r="D214" s="7" t="s">
        <v>10</v>
      </c>
      <c r="E214" s="7" t="s">
        <v>67</v>
      </c>
      <c r="F214" s="7" t="s">
        <v>521</v>
      </c>
      <c r="G214" s="7" t="s">
        <v>522</v>
      </c>
      <c r="H214" s="28"/>
      <c r="I214" s="23"/>
      <c r="J214" s="16"/>
      <c r="K214" s="36"/>
    </row>
    <row r="215" spans="1:11" ht="30" hidden="1" customHeight="1" x14ac:dyDescent="0.25">
      <c r="A215" s="1"/>
      <c r="B215" s="7" t="s">
        <v>517</v>
      </c>
      <c r="C215" s="7">
        <v>25</v>
      </c>
      <c r="D215" s="7" t="s">
        <v>28</v>
      </c>
      <c r="E215" s="7" t="s">
        <v>67</v>
      </c>
      <c r="F215" s="7" t="s">
        <v>523</v>
      </c>
      <c r="G215" s="7" t="s">
        <v>524</v>
      </c>
      <c r="H215" s="28"/>
      <c r="I215" s="23"/>
      <c r="J215" s="16"/>
      <c r="K215" s="36"/>
    </row>
    <row r="216" spans="1:11" ht="30" hidden="1" customHeight="1" x14ac:dyDescent="0.25">
      <c r="A216" s="1"/>
      <c r="B216" s="7" t="s">
        <v>517</v>
      </c>
      <c r="C216" s="7">
        <v>25</v>
      </c>
      <c r="D216" s="7" t="s">
        <v>10</v>
      </c>
      <c r="E216" s="7" t="s">
        <v>75</v>
      </c>
      <c r="F216" s="7" t="s">
        <v>525</v>
      </c>
      <c r="G216" s="7" t="s">
        <v>526</v>
      </c>
      <c r="H216" s="28"/>
      <c r="I216" s="23"/>
      <c r="J216" s="16"/>
      <c r="K216" s="36"/>
    </row>
    <row r="217" spans="1:11" ht="30" hidden="1" customHeight="1" x14ac:dyDescent="0.25">
      <c r="A217" s="1"/>
      <c r="B217" s="7" t="s">
        <v>517</v>
      </c>
      <c r="C217" s="7">
        <v>25</v>
      </c>
      <c r="D217" s="7" t="s">
        <v>10</v>
      </c>
      <c r="E217" s="7" t="s">
        <v>38</v>
      </c>
      <c r="F217" s="7" t="s">
        <v>527</v>
      </c>
      <c r="G217" s="7" t="s">
        <v>528</v>
      </c>
      <c r="H217" s="28"/>
      <c r="I217" s="23"/>
      <c r="J217" s="16"/>
      <c r="K217" s="36"/>
    </row>
    <row r="218" spans="1:11" ht="30" hidden="1" customHeight="1" x14ac:dyDescent="0.25">
      <c r="A218" s="1"/>
      <c r="B218" s="7" t="s">
        <v>517</v>
      </c>
      <c r="C218" s="7">
        <v>25</v>
      </c>
      <c r="D218" s="7" t="s">
        <v>28</v>
      </c>
      <c r="E218" s="7" t="s">
        <v>38</v>
      </c>
      <c r="F218" s="7" t="s">
        <v>523</v>
      </c>
      <c r="G218" s="7" t="s">
        <v>529</v>
      </c>
      <c r="H218" s="28"/>
      <c r="I218" s="23"/>
      <c r="J218" s="16"/>
      <c r="K218" s="36"/>
    </row>
    <row r="219" spans="1:11" ht="30" hidden="1" customHeight="1" x14ac:dyDescent="0.25">
      <c r="A219" s="1"/>
      <c r="B219" s="7" t="s">
        <v>517</v>
      </c>
      <c r="C219" s="7">
        <v>25</v>
      </c>
      <c r="D219" s="7" t="s">
        <v>10</v>
      </c>
      <c r="E219" s="7" t="s">
        <v>33</v>
      </c>
      <c r="F219" s="7" t="s">
        <v>489</v>
      </c>
      <c r="G219" s="7" t="s">
        <v>530</v>
      </c>
      <c r="H219" s="28"/>
      <c r="I219" s="23"/>
      <c r="J219" s="16"/>
      <c r="K219" s="36"/>
    </row>
    <row r="220" spans="1:11" ht="30" hidden="1" customHeight="1" x14ac:dyDescent="0.25">
      <c r="A220" s="1"/>
      <c r="B220" s="7" t="s">
        <v>517</v>
      </c>
      <c r="C220" s="7">
        <v>25</v>
      </c>
      <c r="D220" s="7" t="s">
        <v>10</v>
      </c>
      <c r="E220" s="7" t="s">
        <v>20</v>
      </c>
      <c r="F220" s="7" t="s">
        <v>371</v>
      </c>
      <c r="G220" s="7" t="s">
        <v>531</v>
      </c>
      <c r="H220" s="28"/>
      <c r="I220" s="23"/>
      <c r="J220" s="16"/>
      <c r="K220" s="36"/>
    </row>
    <row r="221" spans="1:11" ht="30" customHeight="1" x14ac:dyDescent="0.25">
      <c r="A221" s="1"/>
      <c r="B221" s="7" t="s">
        <v>532</v>
      </c>
      <c r="C221" s="7">
        <v>26</v>
      </c>
      <c r="D221" s="7" t="s">
        <v>10</v>
      </c>
      <c r="E221" s="7" t="s">
        <v>80</v>
      </c>
      <c r="F221" s="7" t="s">
        <v>533</v>
      </c>
      <c r="G221" s="7" t="s">
        <v>534</v>
      </c>
      <c r="H221" s="20">
        <f>+I221/30</f>
        <v>455.18799999999999</v>
      </c>
      <c r="I221" s="21">
        <v>13655.64</v>
      </c>
      <c r="J221" s="33" t="s">
        <v>537</v>
      </c>
      <c r="K221" s="36"/>
    </row>
    <row r="222" spans="1:11" ht="30" hidden="1" customHeight="1" x14ac:dyDescent="0.25">
      <c r="A222" s="1"/>
      <c r="B222" s="7" t="s">
        <v>532</v>
      </c>
      <c r="C222" s="7">
        <v>26</v>
      </c>
      <c r="D222" s="7" t="s">
        <v>10</v>
      </c>
      <c r="E222" s="7" t="s">
        <v>26</v>
      </c>
      <c r="F222" s="7" t="s">
        <v>533</v>
      </c>
      <c r="G222" s="7" t="s">
        <v>535</v>
      </c>
      <c r="H222" s="28"/>
      <c r="I222" s="23"/>
      <c r="J222" s="16"/>
      <c r="K222" s="36"/>
    </row>
    <row r="223" spans="1:11" ht="30" hidden="1" customHeight="1" x14ac:dyDescent="0.25">
      <c r="A223" s="1"/>
      <c r="B223" s="7" t="s">
        <v>532</v>
      </c>
      <c r="C223" s="7">
        <v>26</v>
      </c>
      <c r="D223" s="7" t="s">
        <v>10</v>
      </c>
      <c r="E223" s="7" t="s">
        <v>38</v>
      </c>
      <c r="F223" s="7" t="s">
        <v>533</v>
      </c>
      <c r="G223" s="7" t="s">
        <v>536</v>
      </c>
      <c r="H223" s="28"/>
      <c r="I223" s="23"/>
      <c r="J223" s="16"/>
      <c r="K223" s="36"/>
    </row>
    <row r="224" spans="1:11" ht="30" hidden="1" customHeight="1" x14ac:dyDescent="0.25">
      <c r="A224" s="1"/>
      <c r="B224" s="7" t="s">
        <v>532</v>
      </c>
      <c r="C224" s="7">
        <v>26</v>
      </c>
      <c r="D224" s="7" t="s">
        <v>28</v>
      </c>
      <c r="E224" s="7" t="s">
        <v>38</v>
      </c>
      <c r="F224" s="7" t="s">
        <v>24</v>
      </c>
      <c r="G224" s="7" t="s">
        <v>538</v>
      </c>
      <c r="H224" s="28"/>
      <c r="I224" s="23"/>
      <c r="J224" s="16"/>
      <c r="K224" s="36"/>
    </row>
    <row r="225" spans="1:11" ht="30" hidden="1" customHeight="1" x14ac:dyDescent="0.25">
      <c r="A225" s="1"/>
      <c r="B225" s="7" t="s">
        <v>532</v>
      </c>
      <c r="C225" s="7">
        <v>26</v>
      </c>
      <c r="D225" s="7" t="s">
        <v>10</v>
      </c>
      <c r="E225" s="7" t="s">
        <v>17</v>
      </c>
      <c r="F225" s="7" t="s">
        <v>24</v>
      </c>
      <c r="G225" s="7" t="s">
        <v>539</v>
      </c>
      <c r="H225" s="28"/>
      <c r="I225" s="23"/>
      <c r="J225" s="16"/>
      <c r="K225" s="36"/>
    </row>
    <row r="226" spans="1:11" ht="30" hidden="1" customHeight="1" x14ac:dyDescent="0.25">
      <c r="A226" s="1"/>
      <c r="B226" s="7" t="s">
        <v>532</v>
      </c>
      <c r="C226" s="7">
        <v>26</v>
      </c>
      <c r="D226" s="7" t="s">
        <v>28</v>
      </c>
      <c r="E226" s="7" t="s">
        <v>33</v>
      </c>
      <c r="F226" s="7" t="s">
        <v>533</v>
      </c>
      <c r="G226" s="7" t="s">
        <v>540</v>
      </c>
      <c r="H226" s="28"/>
      <c r="I226" s="23"/>
      <c r="J226" s="16"/>
      <c r="K226" s="36"/>
    </row>
    <row r="227" spans="1:11" ht="30" hidden="1" customHeight="1" x14ac:dyDescent="0.25">
      <c r="A227" s="1"/>
      <c r="B227" s="7" t="s">
        <v>532</v>
      </c>
      <c r="C227" s="7">
        <v>26</v>
      </c>
      <c r="D227" s="7" t="s">
        <v>10</v>
      </c>
      <c r="E227" s="7" t="s">
        <v>11</v>
      </c>
      <c r="F227" s="7" t="s">
        <v>541</v>
      </c>
      <c r="G227" s="7" t="s">
        <v>542</v>
      </c>
      <c r="H227" s="28"/>
      <c r="I227" s="23"/>
      <c r="J227" s="16"/>
      <c r="K227" s="36"/>
    </row>
    <row r="228" spans="1:11" ht="30" hidden="1" customHeight="1" x14ac:dyDescent="0.25">
      <c r="A228" s="1"/>
      <c r="B228" s="7" t="s">
        <v>532</v>
      </c>
      <c r="C228" s="7">
        <v>26</v>
      </c>
      <c r="D228" s="7" t="s">
        <v>10</v>
      </c>
      <c r="E228" s="7" t="s">
        <v>23</v>
      </c>
      <c r="F228" s="7" t="s">
        <v>24</v>
      </c>
      <c r="G228" s="7" t="s">
        <v>543</v>
      </c>
      <c r="H228" s="28"/>
      <c r="I228" s="23"/>
      <c r="J228" s="16"/>
      <c r="K228" s="36"/>
    </row>
    <row r="229" spans="1:11" ht="30" hidden="1" customHeight="1" x14ac:dyDescent="0.25">
      <c r="A229" s="1"/>
      <c r="B229" s="7" t="s">
        <v>532</v>
      </c>
      <c r="C229" s="7">
        <v>26</v>
      </c>
      <c r="D229" s="7" t="s">
        <v>10</v>
      </c>
      <c r="E229" s="7" t="s">
        <v>33</v>
      </c>
      <c r="F229" s="7" t="s">
        <v>24</v>
      </c>
      <c r="G229" s="7" t="s">
        <v>539</v>
      </c>
      <c r="H229" s="28"/>
      <c r="I229" s="23"/>
      <c r="J229" s="16"/>
      <c r="K229" s="36"/>
    </row>
    <row r="230" spans="1:11" ht="30" hidden="1" customHeight="1" x14ac:dyDescent="0.25">
      <c r="A230" s="1"/>
      <c r="B230" s="7" t="s">
        <v>532</v>
      </c>
      <c r="C230" s="7">
        <v>26</v>
      </c>
      <c r="D230" s="7" t="s">
        <v>10</v>
      </c>
      <c r="E230" s="7" t="s">
        <v>43</v>
      </c>
      <c r="F230" s="7" t="s">
        <v>544</v>
      </c>
      <c r="G230" s="7" t="s">
        <v>545</v>
      </c>
      <c r="H230" s="28"/>
      <c r="I230" s="23"/>
      <c r="J230" s="16"/>
      <c r="K230" s="36"/>
    </row>
    <row r="231" spans="1:11" ht="30" hidden="1" customHeight="1" x14ac:dyDescent="0.25">
      <c r="A231" s="1"/>
      <c r="B231" s="7" t="s">
        <v>532</v>
      </c>
      <c r="C231" s="7">
        <v>26</v>
      </c>
      <c r="D231" s="7" t="s">
        <v>10</v>
      </c>
      <c r="E231" s="7" t="s">
        <v>14</v>
      </c>
      <c r="F231" s="7" t="s">
        <v>546</v>
      </c>
      <c r="G231" s="7" t="s">
        <v>547</v>
      </c>
      <c r="H231" s="28"/>
      <c r="I231" s="23"/>
      <c r="J231" s="16"/>
      <c r="K231" s="36"/>
    </row>
    <row r="232" spans="1:11" ht="30" hidden="1" customHeight="1" x14ac:dyDescent="0.25">
      <c r="A232" s="1"/>
      <c r="B232" s="7" t="s">
        <v>532</v>
      </c>
      <c r="C232" s="7">
        <v>26</v>
      </c>
      <c r="D232" s="7" t="s">
        <v>28</v>
      </c>
      <c r="E232" s="7" t="s">
        <v>26</v>
      </c>
      <c r="F232" s="7" t="s">
        <v>24</v>
      </c>
      <c r="G232" s="7" t="s">
        <v>548</v>
      </c>
      <c r="H232" s="28"/>
      <c r="I232" s="23"/>
      <c r="J232" s="16"/>
      <c r="K232" s="36"/>
    </row>
    <row r="233" spans="1:11" ht="30" hidden="1" customHeight="1" x14ac:dyDescent="0.25">
      <c r="A233" s="1"/>
      <c r="B233" s="7" t="s">
        <v>532</v>
      </c>
      <c r="C233" s="7">
        <v>26</v>
      </c>
      <c r="D233" s="7" t="s">
        <v>10</v>
      </c>
      <c r="E233" s="7" t="s">
        <v>35</v>
      </c>
      <c r="F233" s="7" t="s">
        <v>549</v>
      </c>
      <c r="G233" s="7" t="s">
        <v>550</v>
      </c>
      <c r="H233" s="28"/>
      <c r="I233" s="23"/>
      <c r="J233" s="16"/>
      <c r="K233" s="36"/>
    </row>
    <row r="234" spans="1:11" ht="30" customHeight="1" x14ac:dyDescent="0.25">
      <c r="A234" s="1"/>
      <c r="B234" s="7" t="s">
        <v>555</v>
      </c>
      <c r="C234" s="7">
        <v>27</v>
      </c>
      <c r="D234" s="7" t="s">
        <v>10</v>
      </c>
      <c r="E234" s="7" t="s">
        <v>80</v>
      </c>
      <c r="F234" s="7" t="s">
        <v>556</v>
      </c>
      <c r="G234" s="7" t="s">
        <v>557</v>
      </c>
      <c r="H234" s="20">
        <f>+I234/30</f>
        <v>796.79566666666665</v>
      </c>
      <c r="I234" s="21">
        <v>23903.87</v>
      </c>
      <c r="J234" s="33" t="s">
        <v>537</v>
      </c>
      <c r="K234" s="36"/>
    </row>
    <row r="235" spans="1:11" ht="30" hidden="1" customHeight="1" x14ac:dyDescent="0.25">
      <c r="A235" s="1"/>
      <c r="B235" s="7" t="s">
        <v>555</v>
      </c>
      <c r="C235" s="7">
        <v>27</v>
      </c>
      <c r="D235" s="7" t="s">
        <v>10</v>
      </c>
      <c r="E235" s="7" t="s">
        <v>17</v>
      </c>
      <c r="F235" s="7" t="s">
        <v>24</v>
      </c>
      <c r="G235" s="7" t="s">
        <v>539</v>
      </c>
      <c r="H235" s="28"/>
      <c r="I235" s="23"/>
      <c r="J235" s="16"/>
      <c r="K235" s="36"/>
    </row>
    <row r="236" spans="1:11" ht="30" hidden="1" customHeight="1" x14ac:dyDescent="0.25">
      <c r="A236" s="1"/>
      <c r="B236" s="7" t="s">
        <v>555</v>
      </c>
      <c r="C236" s="7">
        <v>27</v>
      </c>
      <c r="D236" s="7" t="s">
        <v>10</v>
      </c>
      <c r="E236" s="7" t="s">
        <v>26</v>
      </c>
      <c r="F236" s="7" t="s">
        <v>558</v>
      </c>
      <c r="G236" s="7" t="s">
        <v>559</v>
      </c>
      <c r="H236" s="28"/>
      <c r="I236" s="23"/>
      <c r="J236" s="16"/>
      <c r="K236" s="36"/>
    </row>
    <row r="237" spans="1:11" ht="30" hidden="1" customHeight="1" x14ac:dyDescent="0.25">
      <c r="A237" s="1"/>
      <c r="B237" s="7" t="s">
        <v>555</v>
      </c>
      <c r="C237" s="7">
        <v>27</v>
      </c>
      <c r="D237" s="7" t="s">
        <v>10</v>
      </c>
      <c r="E237" s="7" t="s">
        <v>38</v>
      </c>
      <c r="F237" s="7" t="s">
        <v>24</v>
      </c>
      <c r="G237" s="7" t="s">
        <v>560</v>
      </c>
      <c r="H237" s="28"/>
      <c r="I237" s="23"/>
      <c r="J237" s="16"/>
      <c r="K237" s="36"/>
    </row>
    <row r="238" spans="1:11" ht="30" hidden="1" customHeight="1" x14ac:dyDescent="0.25">
      <c r="A238" s="1"/>
      <c r="B238" s="7" t="s">
        <v>555</v>
      </c>
      <c r="C238" s="7">
        <v>27</v>
      </c>
      <c r="D238" s="7" t="s">
        <v>28</v>
      </c>
      <c r="E238" s="7" t="s">
        <v>38</v>
      </c>
      <c r="F238" s="7" t="s">
        <v>533</v>
      </c>
      <c r="G238" s="7" t="s">
        <v>561</v>
      </c>
      <c r="H238" s="28"/>
      <c r="I238" s="23"/>
      <c r="J238" s="16"/>
      <c r="K238" s="36"/>
    </row>
    <row r="239" spans="1:11" ht="30" hidden="1" customHeight="1" x14ac:dyDescent="0.25">
      <c r="A239" s="1"/>
      <c r="B239" s="7" t="s">
        <v>555</v>
      </c>
      <c r="C239" s="7">
        <v>27</v>
      </c>
      <c r="D239" s="7" t="s">
        <v>10</v>
      </c>
      <c r="E239" s="7" t="s">
        <v>11</v>
      </c>
      <c r="F239" s="7" t="s">
        <v>562</v>
      </c>
      <c r="G239" s="7" t="s">
        <v>563</v>
      </c>
      <c r="H239" s="28"/>
      <c r="I239" s="23"/>
      <c r="J239" s="16"/>
      <c r="K239" s="36"/>
    </row>
    <row r="240" spans="1:11" ht="30" hidden="1" customHeight="1" x14ac:dyDescent="0.25">
      <c r="A240" s="1"/>
      <c r="B240" s="7" t="s">
        <v>555</v>
      </c>
      <c r="C240" s="7">
        <v>27</v>
      </c>
      <c r="D240" s="7" t="s">
        <v>10</v>
      </c>
      <c r="E240" s="7" t="s">
        <v>23</v>
      </c>
      <c r="F240" s="7" t="s">
        <v>24</v>
      </c>
      <c r="G240" s="7" t="s">
        <v>564</v>
      </c>
      <c r="H240" s="28"/>
      <c r="I240" s="23"/>
      <c r="J240" s="16"/>
      <c r="K240" s="36"/>
    </row>
    <row r="241" spans="1:11" ht="30" hidden="1" customHeight="1" x14ac:dyDescent="0.25">
      <c r="A241" s="1"/>
      <c r="B241" s="7" t="s">
        <v>555</v>
      </c>
      <c r="C241" s="7">
        <v>27</v>
      </c>
      <c r="D241" s="7" t="s">
        <v>10</v>
      </c>
      <c r="E241" s="7" t="s">
        <v>14</v>
      </c>
      <c r="F241" s="7" t="s">
        <v>565</v>
      </c>
      <c r="G241" s="7" t="s">
        <v>566</v>
      </c>
      <c r="H241" s="28"/>
      <c r="I241" s="23"/>
      <c r="J241" s="16"/>
      <c r="K241" s="36"/>
    </row>
    <row r="242" spans="1:11" ht="30" hidden="1" customHeight="1" x14ac:dyDescent="0.25">
      <c r="A242" s="1"/>
      <c r="B242" s="7" t="s">
        <v>555</v>
      </c>
      <c r="C242" s="7">
        <v>27</v>
      </c>
      <c r="D242" s="7" t="s">
        <v>10</v>
      </c>
      <c r="E242" s="7" t="s">
        <v>33</v>
      </c>
      <c r="F242" s="7" t="s">
        <v>24</v>
      </c>
      <c r="G242" s="7" t="s">
        <v>539</v>
      </c>
      <c r="H242" s="28"/>
      <c r="I242" s="23"/>
      <c r="J242" s="16"/>
      <c r="K242" s="36"/>
    </row>
    <row r="243" spans="1:11" ht="30" hidden="1" customHeight="1" x14ac:dyDescent="0.25">
      <c r="A243" s="1"/>
      <c r="B243" s="7" t="s">
        <v>555</v>
      </c>
      <c r="C243" s="7">
        <v>27</v>
      </c>
      <c r="D243" s="7" t="s">
        <v>28</v>
      </c>
      <c r="E243" s="7" t="s">
        <v>26</v>
      </c>
      <c r="F243" s="7" t="s">
        <v>567</v>
      </c>
      <c r="G243" s="7" t="s">
        <v>568</v>
      </c>
      <c r="H243" s="28"/>
      <c r="I243" s="23"/>
      <c r="J243" s="16"/>
      <c r="K243" s="36"/>
    </row>
    <row r="244" spans="1:11" ht="30" hidden="1" customHeight="1" x14ac:dyDescent="0.25">
      <c r="A244" s="1"/>
      <c r="B244" s="7" t="s">
        <v>555</v>
      </c>
      <c r="C244" s="7">
        <v>27</v>
      </c>
      <c r="D244" s="7" t="s">
        <v>10</v>
      </c>
      <c r="E244" s="7" t="s">
        <v>35</v>
      </c>
      <c r="F244" s="7" t="s">
        <v>24</v>
      </c>
      <c r="G244" s="7" t="s">
        <v>569</v>
      </c>
      <c r="H244" s="28"/>
      <c r="I244" s="23"/>
      <c r="J244" s="16"/>
      <c r="K244" s="36"/>
    </row>
    <row r="245" spans="1:11" ht="30" customHeight="1" x14ac:dyDescent="0.25">
      <c r="A245" s="1"/>
      <c r="B245" s="7" t="s">
        <v>574</v>
      </c>
      <c r="C245" s="7">
        <v>28</v>
      </c>
      <c r="D245" s="7" t="s">
        <v>382</v>
      </c>
      <c r="E245" s="7" t="s">
        <v>17</v>
      </c>
      <c r="F245" s="7" t="s">
        <v>24</v>
      </c>
      <c r="G245" s="7" t="s">
        <v>575</v>
      </c>
      <c r="H245" s="20">
        <f>+I245/60</f>
        <v>497.75083333333333</v>
      </c>
      <c r="I245" s="21">
        <v>29865.05</v>
      </c>
      <c r="J245" s="33" t="s">
        <v>7972</v>
      </c>
      <c r="K245" s="36"/>
    </row>
    <row r="246" spans="1:11" ht="30" hidden="1" customHeight="1" x14ac:dyDescent="0.25">
      <c r="A246" s="1"/>
      <c r="B246" s="7" t="s">
        <v>574</v>
      </c>
      <c r="C246" s="7">
        <v>28</v>
      </c>
      <c r="D246" s="7" t="s">
        <v>10</v>
      </c>
      <c r="E246" s="7" t="s">
        <v>38</v>
      </c>
      <c r="F246" s="7" t="s">
        <v>24</v>
      </c>
      <c r="G246" s="7" t="s">
        <v>576</v>
      </c>
      <c r="H246" s="28"/>
      <c r="I246" s="23"/>
      <c r="J246" s="16"/>
      <c r="K246" s="36"/>
    </row>
    <row r="247" spans="1:11" ht="30" hidden="1" customHeight="1" x14ac:dyDescent="0.25">
      <c r="A247" s="1"/>
      <c r="B247" s="7" t="s">
        <v>574</v>
      </c>
      <c r="C247" s="7">
        <v>28</v>
      </c>
      <c r="D247" s="7" t="s">
        <v>45</v>
      </c>
      <c r="E247" s="7" t="s">
        <v>20</v>
      </c>
      <c r="F247" s="7" t="s">
        <v>166</v>
      </c>
      <c r="G247" s="7" t="s">
        <v>577</v>
      </c>
      <c r="H247" s="28"/>
      <c r="I247" s="23"/>
      <c r="J247" s="16"/>
      <c r="K247" s="36"/>
    </row>
    <row r="248" spans="1:11" ht="30" hidden="1" customHeight="1" x14ac:dyDescent="0.25">
      <c r="A248" s="1"/>
      <c r="B248" s="7" t="s">
        <v>574</v>
      </c>
      <c r="C248" s="7">
        <v>28</v>
      </c>
      <c r="D248" s="7" t="s">
        <v>10</v>
      </c>
      <c r="E248" s="7" t="s">
        <v>23</v>
      </c>
      <c r="F248" s="7" t="s">
        <v>166</v>
      </c>
      <c r="G248" s="7" t="s">
        <v>578</v>
      </c>
      <c r="H248" s="28"/>
      <c r="I248" s="23"/>
      <c r="J248" s="16"/>
      <c r="K248" s="36"/>
    </row>
    <row r="249" spans="1:11" ht="30" hidden="1" customHeight="1" x14ac:dyDescent="0.25">
      <c r="A249" s="1"/>
      <c r="B249" s="7" t="s">
        <v>574</v>
      </c>
      <c r="C249" s="7">
        <v>28</v>
      </c>
      <c r="D249" s="7" t="s">
        <v>10</v>
      </c>
      <c r="E249" s="7" t="s">
        <v>14</v>
      </c>
      <c r="F249" s="7" t="s">
        <v>579</v>
      </c>
      <c r="G249" s="7" t="s">
        <v>580</v>
      </c>
      <c r="H249" s="28"/>
      <c r="I249" s="23"/>
      <c r="J249" s="16"/>
      <c r="K249" s="36"/>
    </row>
    <row r="250" spans="1:11" ht="30" hidden="1" customHeight="1" x14ac:dyDescent="0.25">
      <c r="A250" s="1"/>
      <c r="B250" s="7" t="s">
        <v>574</v>
      </c>
      <c r="C250" s="7">
        <v>28</v>
      </c>
      <c r="D250" s="7" t="s">
        <v>10</v>
      </c>
      <c r="E250" s="7" t="s">
        <v>171</v>
      </c>
      <c r="F250" s="7" t="s">
        <v>581</v>
      </c>
      <c r="G250" s="7" t="s">
        <v>582</v>
      </c>
      <c r="H250" s="28"/>
      <c r="I250" s="23"/>
      <c r="J250" s="16"/>
      <c r="K250" s="36"/>
    </row>
    <row r="251" spans="1:11" ht="30" hidden="1" customHeight="1" x14ac:dyDescent="0.25">
      <c r="A251" s="1"/>
      <c r="B251" s="7" t="s">
        <v>574</v>
      </c>
      <c r="C251" s="7">
        <v>28</v>
      </c>
      <c r="D251" s="7" t="s">
        <v>10</v>
      </c>
      <c r="E251" s="7" t="s">
        <v>70</v>
      </c>
      <c r="F251" s="7" t="s">
        <v>73</v>
      </c>
      <c r="G251" s="7" t="s">
        <v>583</v>
      </c>
      <c r="H251" s="28"/>
      <c r="I251" s="23"/>
      <c r="J251" s="16"/>
      <c r="K251" s="36"/>
    </row>
    <row r="252" spans="1:11" ht="30" hidden="1" customHeight="1" x14ac:dyDescent="0.25">
      <c r="A252" s="1"/>
      <c r="B252" s="7" t="s">
        <v>574</v>
      </c>
      <c r="C252" s="7">
        <v>28</v>
      </c>
      <c r="D252" s="7" t="s">
        <v>10</v>
      </c>
      <c r="E252" s="7" t="s">
        <v>11</v>
      </c>
      <c r="F252" s="7" t="s">
        <v>584</v>
      </c>
      <c r="G252" s="7" t="s">
        <v>585</v>
      </c>
      <c r="H252" s="28"/>
      <c r="I252" s="23"/>
      <c r="J252" s="16"/>
      <c r="K252" s="36"/>
    </row>
    <row r="253" spans="1:11" ht="30" hidden="1" customHeight="1" x14ac:dyDescent="0.25">
      <c r="A253" s="1"/>
      <c r="B253" s="7" t="s">
        <v>574</v>
      </c>
      <c r="C253" s="7">
        <v>28</v>
      </c>
      <c r="D253" s="7" t="s">
        <v>10</v>
      </c>
      <c r="E253" s="7" t="s">
        <v>80</v>
      </c>
      <c r="F253" s="7" t="s">
        <v>166</v>
      </c>
      <c r="G253" s="7" t="s">
        <v>586</v>
      </c>
      <c r="H253" s="28"/>
      <c r="I253" s="23"/>
      <c r="J253" s="16"/>
      <c r="K253" s="36"/>
    </row>
    <row r="254" spans="1:11" ht="30" hidden="1" customHeight="1" x14ac:dyDescent="0.25">
      <c r="A254" s="1"/>
      <c r="B254" s="7" t="s">
        <v>574</v>
      </c>
      <c r="C254" s="7">
        <v>28</v>
      </c>
      <c r="D254" s="7" t="s">
        <v>10</v>
      </c>
      <c r="E254" s="7" t="s">
        <v>177</v>
      </c>
      <c r="F254" s="7" t="s">
        <v>178</v>
      </c>
      <c r="G254" s="7" t="s">
        <v>587</v>
      </c>
      <c r="H254" s="28"/>
      <c r="I254" s="23"/>
      <c r="J254" s="16"/>
      <c r="K254" s="36"/>
    </row>
    <row r="255" spans="1:11" ht="30" customHeight="1" x14ac:dyDescent="0.25">
      <c r="A255" s="1"/>
      <c r="B255" s="7" t="s">
        <v>616</v>
      </c>
      <c r="C255" s="7">
        <v>29</v>
      </c>
      <c r="D255" s="7" t="s">
        <v>382</v>
      </c>
      <c r="E255" s="7" t="s">
        <v>26</v>
      </c>
      <c r="F255" s="7" t="s">
        <v>618</v>
      </c>
      <c r="G255" s="7" t="s">
        <v>619</v>
      </c>
      <c r="H255" s="20">
        <f>+I255</f>
        <v>10788.81</v>
      </c>
      <c r="I255" s="21">
        <v>10788.81</v>
      </c>
      <c r="J255" s="33" t="s">
        <v>617</v>
      </c>
      <c r="K255" s="36"/>
    </row>
    <row r="256" spans="1:11" ht="30" hidden="1" customHeight="1" x14ac:dyDescent="0.25">
      <c r="A256" s="1"/>
      <c r="B256" s="7" t="s">
        <v>616</v>
      </c>
      <c r="C256" s="7">
        <v>29</v>
      </c>
      <c r="D256" s="7" t="s">
        <v>10</v>
      </c>
      <c r="E256" s="7" t="s">
        <v>70</v>
      </c>
      <c r="F256" s="7" t="s">
        <v>71</v>
      </c>
      <c r="G256" s="7" t="s">
        <v>620</v>
      </c>
      <c r="H256" s="28"/>
      <c r="I256" s="23"/>
      <c r="J256" s="16"/>
      <c r="K256" s="36"/>
    </row>
    <row r="257" spans="1:11" ht="28.5" hidden="1" customHeight="1" x14ac:dyDescent="0.25">
      <c r="A257" s="1"/>
      <c r="B257" s="7" t="s">
        <v>616</v>
      </c>
      <c r="C257" s="7">
        <v>29</v>
      </c>
      <c r="D257" s="7" t="s">
        <v>28</v>
      </c>
      <c r="E257" s="7" t="s">
        <v>20</v>
      </c>
      <c r="F257" s="7" t="s">
        <v>73</v>
      </c>
      <c r="G257" s="7" t="s">
        <v>621</v>
      </c>
      <c r="H257" s="28"/>
      <c r="I257" s="23"/>
      <c r="J257" s="16"/>
      <c r="K257" s="36"/>
    </row>
    <row r="258" spans="1:11" ht="30" hidden="1" customHeight="1" x14ac:dyDescent="0.25">
      <c r="A258" s="1"/>
      <c r="B258" s="7" t="s">
        <v>616</v>
      </c>
      <c r="C258" s="7">
        <v>29</v>
      </c>
      <c r="D258" s="7" t="s">
        <v>10</v>
      </c>
      <c r="E258" s="7" t="s">
        <v>33</v>
      </c>
      <c r="F258" s="7" t="s">
        <v>73</v>
      </c>
      <c r="G258" s="7" t="s">
        <v>623</v>
      </c>
      <c r="H258" s="28"/>
      <c r="I258" s="23"/>
      <c r="J258" s="16"/>
      <c r="K258" s="36"/>
    </row>
    <row r="259" spans="1:11" ht="30" hidden="1" customHeight="1" x14ac:dyDescent="0.25">
      <c r="A259" s="1"/>
      <c r="B259" s="7" t="s">
        <v>616</v>
      </c>
      <c r="C259" s="7">
        <v>29</v>
      </c>
      <c r="D259" s="7" t="s">
        <v>10</v>
      </c>
      <c r="E259" s="7" t="s">
        <v>75</v>
      </c>
      <c r="F259" s="7" t="s">
        <v>73</v>
      </c>
      <c r="G259" s="7" t="s">
        <v>624</v>
      </c>
      <c r="H259" s="28"/>
      <c r="I259" s="23"/>
      <c r="J259" s="16"/>
      <c r="K259" s="36"/>
    </row>
    <row r="260" spans="1:11" ht="30" hidden="1" customHeight="1" x14ac:dyDescent="0.25">
      <c r="A260" s="1"/>
      <c r="B260" s="7" t="s">
        <v>616</v>
      </c>
      <c r="C260" s="7">
        <v>29</v>
      </c>
      <c r="D260" s="7" t="s">
        <v>10</v>
      </c>
      <c r="E260" s="7" t="s">
        <v>406</v>
      </c>
      <c r="F260" s="7" t="s">
        <v>625</v>
      </c>
      <c r="G260" s="7" t="s">
        <v>626</v>
      </c>
      <c r="H260" s="28"/>
      <c r="I260" s="23"/>
      <c r="J260" s="16"/>
      <c r="K260" s="36"/>
    </row>
    <row r="261" spans="1:11" ht="30" hidden="1" customHeight="1" x14ac:dyDescent="0.25">
      <c r="A261" s="1"/>
      <c r="B261" s="7" t="s">
        <v>616</v>
      </c>
      <c r="C261" s="7">
        <v>29</v>
      </c>
      <c r="D261" s="7" t="s">
        <v>10</v>
      </c>
      <c r="E261" s="7" t="s">
        <v>38</v>
      </c>
      <c r="F261" s="7" t="s">
        <v>627</v>
      </c>
      <c r="G261" s="7" t="s">
        <v>628</v>
      </c>
      <c r="H261" s="28"/>
      <c r="I261" s="23"/>
      <c r="J261" s="16"/>
      <c r="K261" s="36"/>
    </row>
    <row r="262" spans="1:11" ht="30" hidden="1" customHeight="1" x14ac:dyDescent="0.25">
      <c r="A262" s="1"/>
      <c r="B262" s="7" t="s">
        <v>616</v>
      </c>
      <c r="C262" s="7">
        <v>29</v>
      </c>
      <c r="D262" s="7" t="s">
        <v>28</v>
      </c>
      <c r="E262" s="7" t="s">
        <v>38</v>
      </c>
      <c r="F262" s="7" t="s">
        <v>73</v>
      </c>
      <c r="G262" s="7" t="s">
        <v>629</v>
      </c>
      <c r="H262" s="28"/>
      <c r="I262" s="23"/>
      <c r="J262" s="16"/>
      <c r="K262" s="36"/>
    </row>
    <row r="263" spans="1:11" ht="30" hidden="1" customHeight="1" x14ac:dyDescent="0.25">
      <c r="A263" s="1"/>
      <c r="B263" s="7" t="s">
        <v>616</v>
      </c>
      <c r="C263" s="7">
        <v>29</v>
      </c>
      <c r="D263" s="7" t="s">
        <v>10</v>
      </c>
      <c r="E263" s="7" t="s">
        <v>11</v>
      </c>
      <c r="F263" s="7" t="s">
        <v>630</v>
      </c>
      <c r="G263" s="7" t="s">
        <v>631</v>
      </c>
      <c r="H263" s="28"/>
      <c r="I263" s="23"/>
      <c r="J263" s="16"/>
      <c r="K263" s="36"/>
    </row>
    <row r="264" spans="1:11" ht="30" hidden="1" customHeight="1" x14ac:dyDescent="0.25">
      <c r="A264" s="1"/>
      <c r="B264" s="7" t="s">
        <v>616</v>
      </c>
      <c r="C264" s="7">
        <v>29</v>
      </c>
      <c r="D264" s="7" t="s">
        <v>28</v>
      </c>
      <c r="E264" s="7" t="s">
        <v>17</v>
      </c>
      <c r="F264" s="7" t="s">
        <v>73</v>
      </c>
      <c r="G264" s="7" t="s">
        <v>623</v>
      </c>
      <c r="H264" s="28"/>
      <c r="I264" s="23"/>
      <c r="J264" s="16"/>
      <c r="K264" s="36"/>
    </row>
    <row r="265" spans="1:11" ht="30" hidden="1" customHeight="1" x14ac:dyDescent="0.25">
      <c r="A265" s="1"/>
      <c r="B265" s="7" t="s">
        <v>616</v>
      </c>
      <c r="C265" s="7">
        <v>29</v>
      </c>
      <c r="D265" s="7" t="s">
        <v>10</v>
      </c>
      <c r="E265" s="7" t="s">
        <v>177</v>
      </c>
      <c r="F265" s="7" t="s">
        <v>632</v>
      </c>
      <c r="G265" s="7" t="s">
        <v>633</v>
      </c>
      <c r="H265" s="28"/>
      <c r="I265" s="23"/>
      <c r="J265" s="16"/>
      <c r="K265" s="36"/>
    </row>
    <row r="266" spans="1:11" ht="30" hidden="1" customHeight="1" x14ac:dyDescent="0.25">
      <c r="A266" s="1"/>
      <c r="B266" s="7" t="s">
        <v>616</v>
      </c>
      <c r="C266" s="7">
        <v>29</v>
      </c>
      <c r="D266" s="7" t="s">
        <v>10</v>
      </c>
      <c r="E266" s="7" t="s">
        <v>20</v>
      </c>
      <c r="F266" s="7" t="s">
        <v>21</v>
      </c>
      <c r="G266" s="7" t="s">
        <v>634</v>
      </c>
      <c r="H266" s="28"/>
      <c r="I266" s="23"/>
      <c r="J266" s="16"/>
      <c r="K266" s="36"/>
    </row>
    <row r="267" spans="1:11" ht="30" hidden="1" customHeight="1" x14ac:dyDescent="0.25">
      <c r="A267" s="1"/>
      <c r="B267" s="7" t="s">
        <v>616</v>
      </c>
      <c r="C267" s="7">
        <v>29</v>
      </c>
      <c r="D267" s="7" t="s">
        <v>413</v>
      </c>
      <c r="E267" s="7" t="s">
        <v>20</v>
      </c>
      <c r="F267" s="7" t="s">
        <v>635</v>
      </c>
      <c r="G267" s="7" t="s">
        <v>636</v>
      </c>
      <c r="H267" s="28"/>
      <c r="I267" s="23"/>
      <c r="J267" s="16"/>
      <c r="K267" s="36"/>
    </row>
    <row r="268" spans="1:11" ht="30" hidden="1" customHeight="1" x14ac:dyDescent="0.25">
      <c r="A268" s="1"/>
      <c r="B268" s="7" t="s">
        <v>616</v>
      </c>
      <c r="C268" s="7">
        <v>29</v>
      </c>
      <c r="D268" s="7" t="s">
        <v>28</v>
      </c>
      <c r="E268" s="7" t="s">
        <v>75</v>
      </c>
      <c r="F268" s="7" t="s">
        <v>637</v>
      </c>
      <c r="G268" s="7" t="s">
        <v>638</v>
      </c>
      <c r="H268" s="28"/>
      <c r="I268" s="23"/>
      <c r="J268" s="16"/>
      <c r="K268" s="36"/>
    </row>
    <row r="269" spans="1:11" ht="30" hidden="1" customHeight="1" x14ac:dyDescent="0.25">
      <c r="A269" s="1"/>
      <c r="B269" s="7" t="s">
        <v>616</v>
      </c>
      <c r="C269" s="7">
        <v>29</v>
      </c>
      <c r="D269" s="7" t="s">
        <v>10</v>
      </c>
      <c r="E269" s="7" t="s">
        <v>26</v>
      </c>
      <c r="F269" s="7" t="s">
        <v>21</v>
      </c>
      <c r="G269" s="7" t="s">
        <v>639</v>
      </c>
      <c r="H269" s="28"/>
      <c r="I269" s="23"/>
      <c r="J269" s="16"/>
      <c r="K269" s="36"/>
    </row>
    <row r="270" spans="1:11" ht="30" hidden="1" customHeight="1" x14ac:dyDescent="0.25">
      <c r="A270" s="1"/>
      <c r="B270" s="7" t="s">
        <v>616</v>
      </c>
      <c r="C270" s="7">
        <v>29</v>
      </c>
      <c r="D270" s="7" t="s">
        <v>28</v>
      </c>
      <c r="E270" s="7" t="s">
        <v>11</v>
      </c>
      <c r="F270" s="7" t="s">
        <v>640</v>
      </c>
      <c r="G270" s="7" t="s">
        <v>641</v>
      </c>
      <c r="H270" s="28"/>
      <c r="I270" s="23"/>
      <c r="J270" s="16"/>
      <c r="K270" s="36"/>
    </row>
    <row r="271" spans="1:11" ht="30" hidden="1" customHeight="1" x14ac:dyDescent="0.25">
      <c r="A271" s="1"/>
      <c r="B271" s="7" t="s">
        <v>616</v>
      </c>
      <c r="C271" s="7">
        <v>29</v>
      </c>
      <c r="D271" s="7" t="s">
        <v>45</v>
      </c>
      <c r="E271" s="7" t="s">
        <v>17</v>
      </c>
      <c r="F271" s="7" t="s">
        <v>642</v>
      </c>
      <c r="G271" s="7" t="s">
        <v>643</v>
      </c>
      <c r="H271" s="28"/>
      <c r="I271" s="23"/>
      <c r="J271" s="16"/>
      <c r="K271" s="36"/>
    </row>
    <row r="272" spans="1:11" ht="30" hidden="1" customHeight="1" x14ac:dyDescent="0.25">
      <c r="A272" s="1"/>
      <c r="B272" s="7" t="s">
        <v>616</v>
      </c>
      <c r="C272" s="7">
        <v>29</v>
      </c>
      <c r="D272" s="7" t="s">
        <v>10</v>
      </c>
      <c r="E272" s="7" t="s">
        <v>14</v>
      </c>
      <c r="F272" s="7" t="s">
        <v>644</v>
      </c>
      <c r="G272" s="7" t="s">
        <v>645</v>
      </c>
      <c r="H272" s="28"/>
      <c r="I272" s="23"/>
      <c r="J272" s="16"/>
      <c r="K272" s="36"/>
    </row>
    <row r="273" spans="1:11" ht="30" hidden="1" customHeight="1" x14ac:dyDescent="0.25">
      <c r="A273" s="1"/>
      <c r="B273" s="7" t="s">
        <v>616</v>
      </c>
      <c r="C273" s="7">
        <v>29</v>
      </c>
      <c r="D273" s="7" t="s">
        <v>382</v>
      </c>
      <c r="E273" s="7" t="s">
        <v>20</v>
      </c>
      <c r="F273" s="7" t="s">
        <v>618</v>
      </c>
      <c r="G273" s="7" t="s">
        <v>646</v>
      </c>
      <c r="H273" s="28"/>
      <c r="I273" s="23"/>
      <c r="J273" s="16"/>
      <c r="K273" s="36"/>
    </row>
    <row r="274" spans="1:11" ht="30" hidden="1" customHeight="1" x14ac:dyDescent="0.25">
      <c r="A274" s="1"/>
      <c r="B274" s="7" t="s">
        <v>616</v>
      </c>
      <c r="C274" s="7">
        <v>29</v>
      </c>
      <c r="D274" s="7" t="s">
        <v>10</v>
      </c>
      <c r="E274" s="7" t="s">
        <v>67</v>
      </c>
      <c r="F274" s="7" t="s">
        <v>647</v>
      </c>
      <c r="G274" s="7" t="s">
        <v>648</v>
      </c>
      <c r="H274" s="28"/>
      <c r="I274" s="23"/>
      <c r="J274" s="16"/>
      <c r="K274" s="36"/>
    </row>
    <row r="275" spans="1:11" ht="30" hidden="1" customHeight="1" x14ac:dyDescent="0.25">
      <c r="A275" s="1"/>
      <c r="B275" s="7" t="s">
        <v>616</v>
      </c>
      <c r="C275" s="7">
        <v>29</v>
      </c>
      <c r="D275" s="7" t="s">
        <v>10</v>
      </c>
      <c r="E275" s="7" t="s">
        <v>35</v>
      </c>
      <c r="F275" s="7" t="s">
        <v>649</v>
      </c>
      <c r="G275" s="7" t="s">
        <v>650</v>
      </c>
      <c r="H275" s="28"/>
      <c r="I275" s="23"/>
      <c r="J275" s="16"/>
      <c r="K275" s="36"/>
    </row>
    <row r="276" spans="1:11" ht="30" hidden="1" customHeight="1" x14ac:dyDescent="0.25">
      <c r="A276" s="1"/>
      <c r="B276" s="7" t="s">
        <v>616</v>
      </c>
      <c r="C276" s="7">
        <v>29</v>
      </c>
      <c r="D276" s="7" t="s">
        <v>10</v>
      </c>
      <c r="E276" s="7" t="s">
        <v>17</v>
      </c>
      <c r="F276" s="7" t="s">
        <v>21</v>
      </c>
      <c r="G276" s="7" t="s">
        <v>651</v>
      </c>
      <c r="H276" s="28"/>
      <c r="I276" s="23"/>
      <c r="J276" s="16"/>
      <c r="K276" s="36"/>
    </row>
    <row r="277" spans="1:11" ht="30" hidden="1" customHeight="1" x14ac:dyDescent="0.25">
      <c r="A277" s="1"/>
      <c r="B277" s="7" t="s">
        <v>616</v>
      </c>
      <c r="C277" s="7">
        <v>29</v>
      </c>
      <c r="D277" s="7" t="s">
        <v>382</v>
      </c>
      <c r="E277" s="7" t="s">
        <v>17</v>
      </c>
      <c r="F277" s="7" t="s">
        <v>618</v>
      </c>
      <c r="G277" s="7" t="s">
        <v>652</v>
      </c>
      <c r="H277" s="28"/>
      <c r="I277" s="23"/>
      <c r="J277" s="16"/>
      <c r="K277" s="36"/>
    </row>
    <row r="278" spans="1:11" ht="30" hidden="1" customHeight="1" x14ac:dyDescent="0.25">
      <c r="A278" s="1"/>
      <c r="B278" s="7" t="s">
        <v>616</v>
      </c>
      <c r="C278" s="7">
        <v>29</v>
      </c>
      <c r="D278" s="7" t="s">
        <v>28</v>
      </c>
      <c r="E278" s="7" t="s">
        <v>26</v>
      </c>
      <c r="F278" s="7" t="s">
        <v>653</v>
      </c>
      <c r="G278" s="7" t="s">
        <v>654</v>
      </c>
      <c r="H278" s="28"/>
      <c r="I278" s="23"/>
      <c r="J278" s="16"/>
      <c r="K278" s="36"/>
    </row>
    <row r="279" spans="1:11" ht="30" customHeight="1" x14ac:dyDescent="0.25">
      <c r="A279" s="1"/>
      <c r="B279" s="7" t="s">
        <v>660</v>
      </c>
      <c r="C279" s="7">
        <v>30</v>
      </c>
      <c r="D279" s="7" t="s">
        <v>10</v>
      </c>
      <c r="E279" s="7" t="s">
        <v>38</v>
      </c>
      <c r="F279" s="7" t="s">
        <v>618</v>
      </c>
      <c r="G279" s="7" t="s">
        <v>661</v>
      </c>
      <c r="H279" s="20">
        <f>+I279/21</f>
        <v>398.57142857142856</v>
      </c>
      <c r="I279" s="21">
        <v>8370</v>
      </c>
      <c r="J279" s="33" t="s">
        <v>665</v>
      </c>
      <c r="K279" s="36"/>
    </row>
    <row r="280" spans="1:11" ht="30" hidden="1" customHeight="1" x14ac:dyDescent="0.25">
      <c r="A280" s="1"/>
      <c r="B280" s="7" t="s">
        <v>660</v>
      </c>
      <c r="C280" s="7">
        <v>30</v>
      </c>
      <c r="D280" s="7" t="s">
        <v>28</v>
      </c>
      <c r="E280" s="7" t="s">
        <v>33</v>
      </c>
      <c r="F280" s="7" t="s">
        <v>662</v>
      </c>
      <c r="G280" s="7" t="s">
        <v>663</v>
      </c>
      <c r="H280" s="28"/>
      <c r="I280" s="23"/>
      <c r="J280" s="16"/>
      <c r="K280" s="36"/>
    </row>
    <row r="281" spans="1:11" ht="30" hidden="1" customHeight="1" x14ac:dyDescent="0.25">
      <c r="A281" s="1"/>
      <c r="B281" s="7" t="s">
        <v>660</v>
      </c>
      <c r="C281" s="7">
        <v>30</v>
      </c>
      <c r="D281" s="7" t="s">
        <v>10</v>
      </c>
      <c r="E281" s="7" t="s">
        <v>70</v>
      </c>
      <c r="F281" s="7" t="s">
        <v>71</v>
      </c>
      <c r="G281" s="7" t="s">
        <v>620</v>
      </c>
      <c r="H281" s="28"/>
      <c r="I281" s="23"/>
      <c r="J281" s="16"/>
      <c r="K281" s="36"/>
    </row>
    <row r="282" spans="1:11" ht="30" hidden="1" customHeight="1" x14ac:dyDescent="0.25">
      <c r="A282" s="1"/>
      <c r="B282" s="7" t="s">
        <v>660</v>
      </c>
      <c r="C282" s="7">
        <v>30</v>
      </c>
      <c r="D282" s="7" t="s">
        <v>10</v>
      </c>
      <c r="E282" s="7" t="s">
        <v>177</v>
      </c>
      <c r="F282" s="7" t="s">
        <v>632</v>
      </c>
      <c r="G282" s="7" t="s">
        <v>664</v>
      </c>
      <c r="H282" s="28"/>
      <c r="I282" s="23"/>
      <c r="J282" s="16"/>
      <c r="K282" s="36"/>
    </row>
    <row r="283" spans="1:11" ht="30" hidden="1" customHeight="1" x14ac:dyDescent="0.25">
      <c r="A283" s="1"/>
      <c r="B283" s="7" t="s">
        <v>660</v>
      </c>
      <c r="C283" s="7">
        <v>30</v>
      </c>
      <c r="D283" s="7" t="s">
        <v>10</v>
      </c>
      <c r="E283" s="7" t="s">
        <v>406</v>
      </c>
      <c r="F283" s="7" t="s">
        <v>625</v>
      </c>
      <c r="G283" s="7" t="s">
        <v>666</v>
      </c>
      <c r="H283" s="28"/>
      <c r="I283" s="23"/>
      <c r="J283" s="16"/>
      <c r="K283" s="36"/>
    </row>
    <row r="284" spans="1:11" ht="30" hidden="1" customHeight="1" x14ac:dyDescent="0.25">
      <c r="A284" s="1"/>
      <c r="B284" s="7" t="s">
        <v>660</v>
      </c>
      <c r="C284" s="7">
        <v>30</v>
      </c>
      <c r="D284" s="7" t="s">
        <v>28</v>
      </c>
      <c r="E284" s="7" t="s">
        <v>20</v>
      </c>
      <c r="F284" s="7" t="s">
        <v>73</v>
      </c>
      <c r="G284" s="7" t="s">
        <v>667</v>
      </c>
      <c r="H284" s="28"/>
      <c r="I284" s="23"/>
      <c r="J284" s="16"/>
      <c r="K284" s="36"/>
    </row>
    <row r="285" spans="1:11" ht="30" hidden="1" customHeight="1" x14ac:dyDescent="0.25">
      <c r="A285" s="1"/>
      <c r="B285" s="7" t="s">
        <v>660</v>
      </c>
      <c r="C285" s="7">
        <v>30</v>
      </c>
      <c r="D285" s="7" t="s">
        <v>10</v>
      </c>
      <c r="E285" s="7" t="s">
        <v>11</v>
      </c>
      <c r="F285" s="7" t="s">
        <v>668</v>
      </c>
      <c r="G285" s="7" t="s">
        <v>669</v>
      </c>
      <c r="H285" s="28"/>
      <c r="I285" s="23"/>
      <c r="J285" s="16"/>
      <c r="K285" s="36"/>
    </row>
    <row r="286" spans="1:11" ht="30" hidden="1" customHeight="1" x14ac:dyDescent="0.25">
      <c r="A286" s="1"/>
      <c r="B286" s="7" t="s">
        <v>660</v>
      </c>
      <c r="C286" s="7">
        <v>30</v>
      </c>
      <c r="D286" s="7" t="s">
        <v>28</v>
      </c>
      <c r="E286" s="7" t="s">
        <v>75</v>
      </c>
      <c r="F286" s="7" t="s">
        <v>637</v>
      </c>
      <c r="G286" s="7" t="s">
        <v>670</v>
      </c>
      <c r="H286" s="28"/>
      <c r="I286" s="23"/>
      <c r="J286" s="16"/>
      <c r="K286" s="36"/>
    </row>
    <row r="287" spans="1:11" ht="30" hidden="1" customHeight="1" x14ac:dyDescent="0.25">
      <c r="A287" s="1"/>
      <c r="B287" s="7" t="s">
        <v>660</v>
      </c>
      <c r="C287" s="7">
        <v>30</v>
      </c>
      <c r="D287" s="7" t="s">
        <v>10</v>
      </c>
      <c r="E287" s="7" t="s">
        <v>23</v>
      </c>
      <c r="F287" s="7" t="s">
        <v>73</v>
      </c>
      <c r="G287" s="7" t="s">
        <v>671</v>
      </c>
      <c r="H287" s="28"/>
      <c r="I287" s="23"/>
      <c r="J287" s="16"/>
      <c r="K287" s="36"/>
    </row>
    <row r="288" spans="1:11" ht="30" hidden="1" customHeight="1" x14ac:dyDescent="0.25">
      <c r="A288" s="1"/>
      <c r="B288" s="7" t="s">
        <v>660</v>
      </c>
      <c r="C288" s="7">
        <v>30</v>
      </c>
      <c r="D288" s="7" t="s">
        <v>10</v>
      </c>
      <c r="E288" s="7" t="s">
        <v>33</v>
      </c>
      <c r="F288" s="7" t="s">
        <v>73</v>
      </c>
      <c r="G288" s="7" t="s">
        <v>623</v>
      </c>
      <c r="H288" s="28"/>
      <c r="I288" s="23"/>
      <c r="J288" s="16"/>
      <c r="K288" s="36"/>
    </row>
    <row r="289" spans="1:11" ht="30" hidden="1" customHeight="1" x14ac:dyDescent="0.25">
      <c r="A289" s="1"/>
      <c r="B289" s="7" t="s">
        <v>660</v>
      </c>
      <c r="C289" s="7">
        <v>30</v>
      </c>
      <c r="D289" s="7" t="s">
        <v>10</v>
      </c>
      <c r="E289" s="7" t="s">
        <v>75</v>
      </c>
      <c r="F289" s="7" t="s">
        <v>73</v>
      </c>
      <c r="G289" s="7" t="s">
        <v>672</v>
      </c>
      <c r="H289" s="28"/>
      <c r="I289" s="23"/>
      <c r="J289" s="16"/>
      <c r="K289" s="36"/>
    </row>
    <row r="290" spans="1:11" ht="30" hidden="1" customHeight="1" x14ac:dyDescent="0.25">
      <c r="A290" s="1"/>
      <c r="B290" s="7" t="s">
        <v>660</v>
      </c>
      <c r="C290" s="7">
        <v>30</v>
      </c>
      <c r="D290" s="7" t="s">
        <v>28</v>
      </c>
      <c r="E290" s="7" t="s">
        <v>11</v>
      </c>
      <c r="F290" s="7" t="s">
        <v>673</v>
      </c>
      <c r="G290" s="7" t="s">
        <v>674</v>
      </c>
      <c r="H290" s="28"/>
      <c r="I290" s="23"/>
      <c r="J290" s="16"/>
      <c r="K290" s="36"/>
    </row>
    <row r="291" spans="1:11" ht="30" hidden="1" customHeight="1" x14ac:dyDescent="0.25">
      <c r="A291" s="1"/>
      <c r="B291" s="7" t="s">
        <v>660</v>
      </c>
      <c r="C291" s="7">
        <v>30</v>
      </c>
      <c r="D291" s="7" t="s">
        <v>413</v>
      </c>
      <c r="E291" s="7" t="s">
        <v>20</v>
      </c>
      <c r="F291" s="7" t="s">
        <v>642</v>
      </c>
      <c r="G291" s="7" t="s">
        <v>675</v>
      </c>
      <c r="H291" s="28"/>
      <c r="I291" s="23"/>
      <c r="J291" s="16"/>
      <c r="K291" s="36"/>
    </row>
    <row r="292" spans="1:11" ht="30" hidden="1" customHeight="1" x14ac:dyDescent="0.25">
      <c r="A292" s="1"/>
      <c r="B292" s="7" t="s">
        <v>660</v>
      </c>
      <c r="C292" s="7">
        <v>30</v>
      </c>
      <c r="D292" s="7" t="s">
        <v>10</v>
      </c>
      <c r="E292" s="7" t="s">
        <v>35</v>
      </c>
      <c r="F292" s="7" t="s">
        <v>676</v>
      </c>
      <c r="G292" s="7" t="s">
        <v>677</v>
      </c>
      <c r="H292" s="28"/>
      <c r="I292" s="23"/>
      <c r="J292" s="16"/>
      <c r="K292" s="36"/>
    </row>
    <row r="293" spans="1:11" ht="30" hidden="1" customHeight="1" x14ac:dyDescent="0.25">
      <c r="A293" s="1"/>
      <c r="B293" s="7" t="s">
        <v>660</v>
      </c>
      <c r="C293" s="7">
        <v>30</v>
      </c>
      <c r="D293" s="7" t="s">
        <v>28</v>
      </c>
      <c r="E293" s="7" t="s">
        <v>17</v>
      </c>
      <c r="F293" s="7" t="s">
        <v>73</v>
      </c>
      <c r="G293" s="7" t="s">
        <v>623</v>
      </c>
      <c r="H293" s="28"/>
      <c r="I293" s="23"/>
      <c r="J293" s="16"/>
      <c r="K293" s="36"/>
    </row>
    <row r="294" spans="1:11" ht="30" hidden="1" customHeight="1" x14ac:dyDescent="0.25">
      <c r="A294" s="1"/>
      <c r="B294" s="7" t="s">
        <v>660</v>
      </c>
      <c r="C294" s="7">
        <v>30</v>
      </c>
      <c r="D294" s="7" t="s">
        <v>45</v>
      </c>
      <c r="E294" s="7" t="s">
        <v>20</v>
      </c>
      <c r="F294" s="7" t="s">
        <v>618</v>
      </c>
      <c r="G294" s="7" t="s">
        <v>678</v>
      </c>
      <c r="H294" s="28"/>
      <c r="I294" s="23"/>
      <c r="J294" s="16"/>
      <c r="K294" s="36"/>
    </row>
    <row r="295" spans="1:11" ht="30" hidden="1" customHeight="1" x14ac:dyDescent="0.25">
      <c r="A295" s="1"/>
      <c r="B295" s="7" t="s">
        <v>660</v>
      </c>
      <c r="C295" s="7">
        <v>30</v>
      </c>
      <c r="D295" s="7" t="s">
        <v>10</v>
      </c>
      <c r="E295" s="7" t="s">
        <v>26</v>
      </c>
      <c r="F295" s="7" t="s">
        <v>635</v>
      </c>
      <c r="G295" s="7" t="s">
        <v>679</v>
      </c>
      <c r="H295" s="28"/>
      <c r="I295" s="23"/>
      <c r="J295" s="16"/>
      <c r="K295" s="36"/>
    </row>
    <row r="296" spans="1:11" ht="30" hidden="1" customHeight="1" x14ac:dyDescent="0.25">
      <c r="A296" s="1"/>
      <c r="B296" s="7" t="s">
        <v>660</v>
      </c>
      <c r="C296" s="7">
        <v>30</v>
      </c>
      <c r="D296" s="7" t="s">
        <v>10</v>
      </c>
      <c r="E296" s="7" t="s">
        <v>20</v>
      </c>
      <c r="F296" s="7" t="s">
        <v>21</v>
      </c>
      <c r="G296" s="7" t="s">
        <v>680</v>
      </c>
      <c r="H296" s="28"/>
      <c r="I296" s="23"/>
      <c r="J296" s="16"/>
      <c r="K296" s="36"/>
    </row>
    <row r="297" spans="1:11" ht="30" hidden="1" customHeight="1" x14ac:dyDescent="0.25">
      <c r="A297" s="1"/>
      <c r="B297" s="7" t="s">
        <v>660</v>
      </c>
      <c r="C297" s="7">
        <v>30</v>
      </c>
      <c r="D297" s="7" t="s">
        <v>10</v>
      </c>
      <c r="E297" s="7" t="s">
        <v>14</v>
      </c>
      <c r="F297" s="7" t="s">
        <v>681</v>
      </c>
      <c r="G297" s="7" t="s">
        <v>682</v>
      </c>
      <c r="H297" s="28"/>
      <c r="I297" s="23"/>
      <c r="J297" s="16"/>
      <c r="K297" s="36"/>
    </row>
    <row r="298" spans="1:11" ht="30" hidden="1" customHeight="1" x14ac:dyDescent="0.25">
      <c r="A298" s="1"/>
      <c r="B298" s="7" t="s">
        <v>660</v>
      </c>
      <c r="C298" s="7">
        <v>30</v>
      </c>
      <c r="D298" s="7" t="s">
        <v>10</v>
      </c>
      <c r="E298" s="7" t="s">
        <v>67</v>
      </c>
      <c r="F298" s="7" t="s">
        <v>647</v>
      </c>
      <c r="G298" s="7" t="s">
        <v>683</v>
      </c>
      <c r="H298" s="28"/>
      <c r="I298" s="23"/>
      <c r="J298" s="16"/>
      <c r="K298" s="36"/>
    </row>
    <row r="299" spans="1:11" ht="30" hidden="1" customHeight="1" x14ac:dyDescent="0.25">
      <c r="A299" s="1"/>
      <c r="B299" s="7" t="s">
        <v>660</v>
      </c>
      <c r="C299" s="7">
        <v>30</v>
      </c>
      <c r="D299" s="7" t="s">
        <v>45</v>
      </c>
      <c r="E299" s="7" t="s">
        <v>17</v>
      </c>
      <c r="F299" s="7" t="s">
        <v>642</v>
      </c>
      <c r="G299" s="7" t="s">
        <v>643</v>
      </c>
      <c r="H299" s="28"/>
      <c r="I299" s="23"/>
      <c r="J299" s="16"/>
      <c r="K299" s="36"/>
    </row>
    <row r="300" spans="1:11" ht="30" hidden="1" customHeight="1" x14ac:dyDescent="0.25">
      <c r="A300" s="1"/>
      <c r="B300" s="7" t="s">
        <v>660</v>
      </c>
      <c r="C300" s="7">
        <v>30</v>
      </c>
      <c r="D300" s="7" t="s">
        <v>28</v>
      </c>
      <c r="E300" s="7" t="s">
        <v>26</v>
      </c>
      <c r="F300" s="7" t="s">
        <v>21</v>
      </c>
      <c r="G300" s="7" t="s">
        <v>684</v>
      </c>
      <c r="H300" s="28"/>
      <c r="I300" s="23"/>
      <c r="J300" s="16"/>
      <c r="K300" s="36"/>
    </row>
    <row r="301" spans="1:11" ht="30" hidden="1" customHeight="1" x14ac:dyDescent="0.25">
      <c r="A301" s="1"/>
      <c r="B301" s="7" t="s">
        <v>660</v>
      </c>
      <c r="C301" s="7">
        <v>30</v>
      </c>
      <c r="D301" s="7" t="s">
        <v>382</v>
      </c>
      <c r="E301" s="7" t="s">
        <v>17</v>
      </c>
      <c r="F301" s="7" t="s">
        <v>618</v>
      </c>
      <c r="G301" s="7" t="s">
        <v>663</v>
      </c>
      <c r="H301" s="28"/>
      <c r="I301" s="23"/>
      <c r="J301" s="16"/>
      <c r="K301" s="36"/>
    </row>
    <row r="302" spans="1:11" ht="30" hidden="1" customHeight="1" x14ac:dyDescent="0.25">
      <c r="A302" s="1"/>
      <c r="B302" s="7" t="s">
        <v>660</v>
      </c>
      <c r="C302" s="7">
        <v>30</v>
      </c>
      <c r="D302" s="7" t="s">
        <v>10</v>
      </c>
      <c r="E302" s="7" t="s">
        <v>17</v>
      </c>
      <c r="F302" s="7" t="s">
        <v>21</v>
      </c>
      <c r="G302" s="7" t="s">
        <v>651</v>
      </c>
      <c r="H302" s="28"/>
      <c r="I302" s="23"/>
      <c r="J302" s="16"/>
      <c r="K302" s="36"/>
    </row>
    <row r="303" spans="1:11" ht="30" customHeight="1" x14ac:dyDescent="0.25">
      <c r="A303" s="1"/>
      <c r="B303" s="7" t="s">
        <v>688</v>
      </c>
      <c r="C303" s="7">
        <v>31</v>
      </c>
      <c r="D303" s="7" t="s">
        <v>460</v>
      </c>
      <c r="E303" s="7" t="s">
        <v>20</v>
      </c>
      <c r="F303" s="7" t="s">
        <v>87</v>
      </c>
      <c r="G303" s="7" t="s">
        <v>690</v>
      </c>
      <c r="H303" s="20">
        <f>+I303/14</f>
        <v>1702.1442857142858</v>
      </c>
      <c r="I303" s="21">
        <v>23830.02</v>
      </c>
      <c r="J303" s="33" t="s">
        <v>689</v>
      </c>
      <c r="K303" s="36"/>
    </row>
    <row r="304" spans="1:11" ht="30" hidden="1" customHeight="1" x14ac:dyDescent="0.25">
      <c r="A304" s="1"/>
      <c r="B304" s="7" t="s">
        <v>688</v>
      </c>
      <c r="C304" s="7">
        <v>31</v>
      </c>
      <c r="D304" s="7" t="s">
        <v>10</v>
      </c>
      <c r="E304" s="7" t="s">
        <v>26</v>
      </c>
      <c r="F304" s="7" t="s">
        <v>618</v>
      </c>
      <c r="G304" s="7" t="s">
        <v>691</v>
      </c>
      <c r="H304" s="28"/>
      <c r="I304" s="23"/>
      <c r="J304" s="16"/>
      <c r="K304" s="36"/>
    </row>
    <row r="305" spans="1:11" ht="30" hidden="1" customHeight="1" x14ac:dyDescent="0.25">
      <c r="A305" s="1"/>
      <c r="B305" s="7" t="s">
        <v>688</v>
      </c>
      <c r="C305" s="7">
        <v>31</v>
      </c>
      <c r="D305" s="7" t="s">
        <v>10</v>
      </c>
      <c r="E305" s="7" t="s">
        <v>38</v>
      </c>
      <c r="F305" s="7" t="s">
        <v>618</v>
      </c>
      <c r="G305" s="7" t="s">
        <v>692</v>
      </c>
      <c r="H305" s="28"/>
      <c r="I305" s="23"/>
      <c r="J305" s="16"/>
      <c r="K305" s="36"/>
    </row>
    <row r="306" spans="1:11" ht="30" hidden="1" customHeight="1" x14ac:dyDescent="0.25">
      <c r="A306" s="1"/>
      <c r="B306" s="7" t="s">
        <v>688</v>
      </c>
      <c r="C306" s="7">
        <v>31</v>
      </c>
      <c r="D306" s="7" t="s">
        <v>10</v>
      </c>
      <c r="E306" s="7" t="s">
        <v>11</v>
      </c>
      <c r="F306" s="7" t="s">
        <v>693</v>
      </c>
      <c r="G306" s="7" t="s">
        <v>694</v>
      </c>
      <c r="H306" s="28"/>
      <c r="I306" s="23"/>
      <c r="J306" s="16"/>
      <c r="K306" s="36"/>
    </row>
    <row r="307" spans="1:11" ht="30" hidden="1" customHeight="1" x14ac:dyDescent="0.25">
      <c r="A307" s="1"/>
      <c r="B307" s="7" t="s">
        <v>688</v>
      </c>
      <c r="C307" s="7">
        <v>31</v>
      </c>
      <c r="D307" s="7" t="s">
        <v>10</v>
      </c>
      <c r="E307" s="7" t="s">
        <v>177</v>
      </c>
      <c r="F307" s="7" t="s">
        <v>632</v>
      </c>
      <c r="G307" s="7" t="s">
        <v>695</v>
      </c>
      <c r="H307" s="28"/>
      <c r="I307" s="23"/>
      <c r="J307" s="16"/>
      <c r="K307" s="36"/>
    </row>
    <row r="308" spans="1:11" ht="30" hidden="1" customHeight="1" x14ac:dyDescent="0.25">
      <c r="A308" s="1"/>
      <c r="B308" s="7" t="s">
        <v>688</v>
      </c>
      <c r="C308" s="7">
        <v>31</v>
      </c>
      <c r="D308" s="7" t="s">
        <v>10</v>
      </c>
      <c r="E308" s="7" t="s">
        <v>20</v>
      </c>
      <c r="F308" s="7" t="s">
        <v>21</v>
      </c>
      <c r="G308" s="7" t="s">
        <v>696</v>
      </c>
      <c r="H308" s="28"/>
      <c r="I308" s="23"/>
      <c r="J308" s="16"/>
      <c r="K308" s="36"/>
    </row>
    <row r="309" spans="1:11" ht="30" hidden="1" customHeight="1" x14ac:dyDescent="0.25">
      <c r="A309" s="1"/>
      <c r="B309" s="7" t="s">
        <v>688</v>
      </c>
      <c r="C309" s="7">
        <v>31</v>
      </c>
      <c r="D309" s="7" t="s">
        <v>413</v>
      </c>
      <c r="E309" s="7" t="s">
        <v>20</v>
      </c>
      <c r="F309" s="7" t="s">
        <v>635</v>
      </c>
      <c r="G309" s="7" t="s">
        <v>697</v>
      </c>
      <c r="H309" s="28"/>
      <c r="I309" s="23"/>
      <c r="J309" s="16"/>
      <c r="K309" s="36"/>
    </row>
    <row r="310" spans="1:11" ht="30" hidden="1" customHeight="1" x14ac:dyDescent="0.25">
      <c r="A310" s="1"/>
      <c r="B310" s="7" t="s">
        <v>688</v>
      </c>
      <c r="C310" s="7">
        <v>31</v>
      </c>
      <c r="D310" s="7" t="s">
        <v>10</v>
      </c>
      <c r="E310" s="7" t="s">
        <v>14</v>
      </c>
      <c r="F310" s="7" t="s">
        <v>698</v>
      </c>
      <c r="G310" s="7" t="s">
        <v>699</v>
      </c>
      <c r="H310" s="28"/>
      <c r="I310" s="23"/>
      <c r="J310" s="16"/>
      <c r="K310" s="36"/>
    </row>
    <row r="311" spans="1:11" ht="30" hidden="1" customHeight="1" x14ac:dyDescent="0.25">
      <c r="A311" s="1"/>
      <c r="B311" s="7" t="s">
        <v>688</v>
      </c>
      <c r="C311" s="7">
        <v>31</v>
      </c>
      <c r="D311" s="7" t="s">
        <v>45</v>
      </c>
      <c r="E311" s="7" t="s">
        <v>33</v>
      </c>
      <c r="F311" s="7" t="s">
        <v>700</v>
      </c>
      <c r="G311" s="7" t="s">
        <v>701</v>
      </c>
      <c r="H311" s="28"/>
      <c r="I311" s="23"/>
      <c r="J311" s="16"/>
      <c r="K311" s="36"/>
    </row>
    <row r="312" spans="1:11" ht="30" hidden="1" customHeight="1" x14ac:dyDescent="0.25">
      <c r="A312" s="1"/>
      <c r="B312" s="7" t="s">
        <v>688</v>
      </c>
      <c r="C312" s="7">
        <v>31</v>
      </c>
      <c r="D312" s="7" t="s">
        <v>28</v>
      </c>
      <c r="E312" s="7" t="s">
        <v>14</v>
      </c>
      <c r="F312" s="7" t="s">
        <v>702</v>
      </c>
      <c r="G312" s="7" t="s">
        <v>703</v>
      </c>
      <c r="H312" s="28"/>
      <c r="I312" s="23"/>
      <c r="J312" s="16"/>
      <c r="K312" s="36"/>
    </row>
    <row r="313" spans="1:11" ht="30" customHeight="1" x14ac:dyDescent="0.25">
      <c r="A313" s="1"/>
      <c r="B313" s="7" t="s">
        <v>732</v>
      </c>
      <c r="C313" s="7">
        <v>32</v>
      </c>
      <c r="D313" s="7" t="s">
        <v>28</v>
      </c>
      <c r="E313" s="7" t="s">
        <v>75</v>
      </c>
      <c r="F313" s="7" t="s">
        <v>734</v>
      </c>
      <c r="G313" s="7" t="s">
        <v>735</v>
      </c>
      <c r="H313" s="20">
        <f>+I313</f>
        <v>10250</v>
      </c>
      <c r="I313" s="21">
        <v>10250</v>
      </c>
      <c r="J313" s="33" t="s">
        <v>733</v>
      </c>
      <c r="K313" s="36"/>
    </row>
    <row r="314" spans="1:11" ht="30" hidden="1" customHeight="1" x14ac:dyDescent="0.25">
      <c r="A314" s="1"/>
      <c r="B314" s="7" t="s">
        <v>732</v>
      </c>
      <c r="C314" s="7">
        <v>32</v>
      </c>
      <c r="D314" s="7" t="s">
        <v>28</v>
      </c>
      <c r="E314" s="7" t="s">
        <v>33</v>
      </c>
      <c r="F314" s="7" t="s">
        <v>736</v>
      </c>
      <c r="G314" s="7" t="s">
        <v>701</v>
      </c>
      <c r="H314" s="28"/>
      <c r="I314" s="23"/>
      <c r="J314" s="16"/>
      <c r="K314" s="36"/>
    </row>
    <row r="315" spans="1:11" ht="30" hidden="1" customHeight="1" x14ac:dyDescent="0.25">
      <c r="A315" s="1"/>
      <c r="B315" s="7" t="s">
        <v>732</v>
      </c>
      <c r="C315" s="7">
        <v>32</v>
      </c>
      <c r="D315" s="7" t="s">
        <v>10</v>
      </c>
      <c r="E315" s="7" t="s">
        <v>177</v>
      </c>
      <c r="F315" s="7" t="s">
        <v>632</v>
      </c>
      <c r="G315" s="7" t="s">
        <v>737</v>
      </c>
      <c r="H315" s="28"/>
      <c r="I315" s="23"/>
      <c r="J315" s="16"/>
      <c r="K315" s="36"/>
    </row>
    <row r="316" spans="1:11" ht="30" hidden="1" customHeight="1" x14ac:dyDescent="0.25">
      <c r="A316" s="1"/>
      <c r="B316" s="7" t="s">
        <v>732</v>
      </c>
      <c r="C316" s="7">
        <v>32</v>
      </c>
      <c r="D316" s="7" t="s">
        <v>28</v>
      </c>
      <c r="E316" s="7" t="s">
        <v>17</v>
      </c>
      <c r="F316" s="7" t="s">
        <v>642</v>
      </c>
      <c r="G316" s="7" t="s">
        <v>738</v>
      </c>
      <c r="H316" s="28"/>
      <c r="I316" s="23"/>
      <c r="J316" s="16"/>
      <c r="K316" s="36"/>
    </row>
    <row r="317" spans="1:11" ht="30" hidden="1" customHeight="1" x14ac:dyDescent="0.25">
      <c r="A317" s="1"/>
      <c r="B317" s="7" t="s">
        <v>732</v>
      </c>
      <c r="C317" s="7">
        <v>32</v>
      </c>
      <c r="D317" s="7" t="s">
        <v>10</v>
      </c>
      <c r="E317" s="7" t="s">
        <v>38</v>
      </c>
      <c r="F317" s="7" t="s">
        <v>739</v>
      </c>
      <c r="G317" s="7" t="s">
        <v>740</v>
      </c>
      <c r="H317" s="28"/>
      <c r="I317" s="23"/>
      <c r="J317" s="16"/>
      <c r="K317" s="36"/>
    </row>
    <row r="318" spans="1:11" ht="30" hidden="1" customHeight="1" x14ac:dyDescent="0.25">
      <c r="A318" s="1"/>
      <c r="B318" s="7" t="s">
        <v>732</v>
      </c>
      <c r="C318" s="7">
        <v>32</v>
      </c>
      <c r="D318" s="7" t="s">
        <v>10</v>
      </c>
      <c r="E318" s="7" t="s">
        <v>70</v>
      </c>
      <c r="F318" s="7" t="s">
        <v>71</v>
      </c>
      <c r="G318" s="7" t="s">
        <v>711</v>
      </c>
      <c r="H318" s="28"/>
      <c r="I318" s="23"/>
      <c r="J318" s="16"/>
      <c r="K318" s="36"/>
    </row>
    <row r="319" spans="1:11" ht="30" hidden="1" customHeight="1" x14ac:dyDescent="0.25">
      <c r="A319" s="1"/>
      <c r="B319" s="7" t="s">
        <v>732</v>
      </c>
      <c r="C319" s="7">
        <v>32</v>
      </c>
      <c r="D319" s="7" t="s">
        <v>10</v>
      </c>
      <c r="E319" s="7" t="s">
        <v>20</v>
      </c>
      <c r="F319" s="7" t="s">
        <v>73</v>
      </c>
      <c r="G319" s="7" t="s">
        <v>741</v>
      </c>
      <c r="H319" s="28"/>
      <c r="I319" s="23"/>
      <c r="J319" s="16"/>
      <c r="K319" s="36"/>
    </row>
    <row r="320" spans="1:11" ht="30" hidden="1" customHeight="1" x14ac:dyDescent="0.25">
      <c r="A320" s="1"/>
      <c r="B320" s="7" t="s">
        <v>732</v>
      </c>
      <c r="C320" s="7">
        <v>32</v>
      </c>
      <c r="D320" s="7" t="s">
        <v>10</v>
      </c>
      <c r="E320" s="7" t="s">
        <v>11</v>
      </c>
      <c r="F320" s="7" t="s">
        <v>742</v>
      </c>
      <c r="G320" s="7" t="s">
        <v>743</v>
      </c>
      <c r="H320" s="28"/>
      <c r="I320" s="23"/>
      <c r="J320" s="16"/>
      <c r="K320" s="36"/>
    </row>
    <row r="321" spans="1:11" ht="30" hidden="1" customHeight="1" x14ac:dyDescent="0.25">
      <c r="A321" s="1"/>
      <c r="B321" s="7" t="s">
        <v>732</v>
      </c>
      <c r="C321" s="7">
        <v>32</v>
      </c>
      <c r="D321" s="7" t="s">
        <v>382</v>
      </c>
      <c r="E321" s="7" t="s">
        <v>26</v>
      </c>
      <c r="F321" s="7" t="s">
        <v>618</v>
      </c>
      <c r="G321" s="7" t="s">
        <v>691</v>
      </c>
      <c r="H321" s="28"/>
      <c r="I321" s="23"/>
      <c r="J321" s="16"/>
      <c r="K321" s="36"/>
    </row>
    <row r="322" spans="1:11" ht="30" hidden="1" customHeight="1" x14ac:dyDescent="0.25">
      <c r="A322" s="1"/>
      <c r="B322" s="7" t="s">
        <v>732</v>
      </c>
      <c r="C322" s="7">
        <v>32</v>
      </c>
      <c r="D322" s="7" t="s">
        <v>10</v>
      </c>
      <c r="E322" s="7" t="s">
        <v>33</v>
      </c>
      <c r="F322" s="7" t="s">
        <v>73</v>
      </c>
      <c r="G322" s="7" t="s">
        <v>718</v>
      </c>
      <c r="H322" s="28"/>
      <c r="I322" s="23"/>
      <c r="J322" s="16"/>
      <c r="K322" s="36"/>
    </row>
    <row r="323" spans="1:11" ht="30" hidden="1" customHeight="1" x14ac:dyDescent="0.25">
      <c r="A323" s="1"/>
      <c r="B323" s="7" t="s">
        <v>732</v>
      </c>
      <c r="C323" s="7">
        <v>32</v>
      </c>
      <c r="D323" s="7" t="s">
        <v>10</v>
      </c>
      <c r="E323" s="7" t="s">
        <v>75</v>
      </c>
      <c r="F323" s="7" t="s">
        <v>742</v>
      </c>
      <c r="G323" s="7" t="s">
        <v>744</v>
      </c>
      <c r="H323" s="28"/>
      <c r="I323" s="23"/>
      <c r="J323" s="16"/>
      <c r="K323" s="36"/>
    </row>
    <row r="324" spans="1:11" ht="30" hidden="1" customHeight="1" x14ac:dyDescent="0.25">
      <c r="A324" s="1"/>
      <c r="B324" s="7" t="s">
        <v>732</v>
      </c>
      <c r="C324" s="7">
        <v>32</v>
      </c>
      <c r="D324" s="7" t="s">
        <v>10</v>
      </c>
      <c r="E324" s="7" t="s">
        <v>35</v>
      </c>
      <c r="F324" s="7" t="s">
        <v>722</v>
      </c>
      <c r="G324" s="7" t="s">
        <v>745</v>
      </c>
      <c r="H324" s="28"/>
      <c r="I324" s="23"/>
      <c r="J324" s="16"/>
      <c r="K324" s="36"/>
    </row>
    <row r="325" spans="1:11" ht="30" customHeight="1" x14ac:dyDescent="0.25">
      <c r="A325" s="1"/>
      <c r="B325" s="7" t="s">
        <v>752</v>
      </c>
      <c r="C325" s="7">
        <v>33</v>
      </c>
      <c r="D325" s="7" t="s">
        <v>10</v>
      </c>
      <c r="E325" s="7" t="s">
        <v>406</v>
      </c>
      <c r="F325" s="7" t="s">
        <v>754</v>
      </c>
      <c r="G325" s="7" t="s">
        <v>755</v>
      </c>
      <c r="H325" s="20">
        <f>+I325/8</f>
        <v>1362.375</v>
      </c>
      <c r="I325" s="21">
        <v>10899</v>
      </c>
      <c r="J325" s="33" t="s">
        <v>753</v>
      </c>
      <c r="K325" s="36"/>
    </row>
    <row r="326" spans="1:11" ht="30" hidden="1" customHeight="1" x14ac:dyDescent="0.25">
      <c r="A326" s="1"/>
      <c r="B326" s="7" t="s">
        <v>752</v>
      </c>
      <c r="C326" s="7">
        <v>33</v>
      </c>
      <c r="D326" s="7" t="s">
        <v>10</v>
      </c>
      <c r="E326" s="7" t="s">
        <v>67</v>
      </c>
      <c r="F326" s="7" t="s">
        <v>68</v>
      </c>
      <c r="G326" s="7" t="s">
        <v>756</v>
      </c>
      <c r="H326" s="28"/>
      <c r="I326" s="23"/>
      <c r="J326" s="16"/>
      <c r="K326" s="36"/>
    </row>
    <row r="327" spans="1:11" ht="30" hidden="1" customHeight="1" x14ac:dyDescent="0.25">
      <c r="A327" s="1"/>
      <c r="B327" s="7" t="s">
        <v>752</v>
      </c>
      <c r="C327" s="7">
        <v>33</v>
      </c>
      <c r="D327" s="7" t="s">
        <v>45</v>
      </c>
      <c r="E327" s="7" t="s">
        <v>33</v>
      </c>
      <c r="F327" s="7" t="s">
        <v>349</v>
      </c>
      <c r="G327" s="7" t="s">
        <v>757</v>
      </c>
      <c r="H327" s="28"/>
      <c r="I327" s="23"/>
      <c r="J327" s="16"/>
      <c r="K327" s="36"/>
    </row>
    <row r="328" spans="1:11" ht="30" hidden="1" customHeight="1" x14ac:dyDescent="0.25">
      <c r="A328" s="1"/>
      <c r="B328" s="7" t="s">
        <v>752</v>
      </c>
      <c r="C328" s="7">
        <v>33</v>
      </c>
      <c r="D328" s="7" t="s">
        <v>10</v>
      </c>
      <c r="E328" s="7" t="s">
        <v>75</v>
      </c>
      <c r="F328" s="7" t="s">
        <v>349</v>
      </c>
      <c r="G328" s="7" t="s">
        <v>758</v>
      </c>
      <c r="H328" s="28"/>
      <c r="I328" s="23"/>
      <c r="J328" s="16"/>
      <c r="K328" s="36"/>
    </row>
    <row r="329" spans="1:11" ht="30" hidden="1" customHeight="1" x14ac:dyDescent="0.25">
      <c r="A329" s="1"/>
      <c r="B329" s="7" t="s">
        <v>752</v>
      </c>
      <c r="C329" s="7">
        <v>33</v>
      </c>
      <c r="D329" s="7" t="s">
        <v>10</v>
      </c>
      <c r="E329" s="7" t="s">
        <v>70</v>
      </c>
      <c r="F329" s="7" t="s">
        <v>71</v>
      </c>
      <c r="G329" s="7" t="s">
        <v>759</v>
      </c>
      <c r="H329" s="28"/>
      <c r="I329" s="23"/>
      <c r="J329" s="16"/>
      <c r="K329" s="36"/>
    </row>
    <row r="330" spans="1:11" ht="30" hidden="1" customHeight="1" x14ac:dyDescent="0.25">
      <c r="A330" s="1"/>
      <c r="B330" s="7" t="s">
        <v>752</v>
      </c>
      <c r="C330" s="7">
        <v>33</v>
      </c>
      <c r="D330" s="7" t="s">
        <v>28</v>
      </c>
      <c r="E330" s="7" t="s">
        <v>33</v>
      </c>
      <c r="F330" s="7" t="s">
        <v>489</v>
      </c>
      <c r="G330" s="7" t="s">
        <v>760</v>
      </c>
      <c r="H330" s="28"/>
      <c r="I330" s="23"/>
      <c r="J330" s="16"/>
      <c r="K330" s="36"/>
    </row>
    <row r="331" spans="1:11" ht="30" hidden="1" customHeight="1" x14ac:dyDescent="0.25">
      <c r="A331" s="1"/>
      <c r="B331" s="7" t="s">
        <v>752</v>
      </c>
      <c r="C331" s="7">
        <v>33</v>
      </c>
      <c r="D331" s="7" t="s">
        <v>10</v>
      </c>
      <c r="E331" s="7" t="s">
        <v>20</v>
      </c>
      <c r="F331" s="7" t="s">
        <v>349</v>
      </c>
      <c r="G331" s="7" t="s">
        <v>761</v>
      </c>
      <c r="H331" s="28"/>
      <c r="I331" s="23"/>
      <c r="J331" s="16"/>
      <c r="K331" s="36"/>
    </row>
    <row r="332" spans="1:11" ht="30" hidden="1" customHeight="1" x14ac:dyDescent="0.25">
      <c r="A332" s="1"/>
      <c r="B332" s="7" t="s">
        <v>752</v>
      </c>
      <c r="C332" s="7">
        <v>33</v>
      </c>
      <c r="D332" s="7" t="s">
        <v>28</v>
      </c>
      <c r="E332" s="7" t="s">
        <v>20</v>
      </c>
      <c r="F332" s="7" t="s">
        <v>73</v>
      </c>
      <c r="G332" s="7" t="s">
        <v>762</v>
      </c>
      <c r="H332" s="28"/>
      <c r="I332" s="23"/>
      <c r="J332" s="16"/>
      <c r="K332" s="36"/>
    </row>
    <row r="333" spans="1:11" ht="30" hidden="1" customHeight="1" x14ac:dyDescent="0.25">
      <c r="A333" s="1"/>
      <c r="B333" s="7" t="s">
        <v>752</v>
      </c>
      <c r="C333" s="7">
        <v>33</v>
      </c>
      <c r="D333" s="7" t="s">
        <v>10</v>
      </c>
      <c r="E333" s="7" t="s">
        <v>11</v>
      </c>
      <c r="F333" s="7" t="s">
        <v>763</v>
      </c>
      <c r="G333" s="7" t="s">
        <v>764</v>
      </c>
      <c r="H333" s="28"/>
      <c r="I333" s="23"/>
      <c r="J333" s="16"/>
      <c r="K333" s="36"/>
    </row>
    <row r="334" spans="1:11" ht="30" hidden="1" customHeight="1" x14ac:dyDescent="0.25">
      <c r="A334" s="1"/>
      <c r="B334" s="7" t="s">
        <v>752</v>
      </c>
      <c r="C334" s="7">
        <v>33</v>
      </c>
      <c r="D334" s="7" t="s">
        <v>10</v>
      </c>
      <c r="E334" s="7" t="s">
        <v>765</v>
      </c>
      <c r="F334" s="7" t="s">
        <v>73</v>
      </c>
      <c r="G334" s="7" t="s">
        <v>766</v>
      </c>
      <c r="H334" s="28"/>
      <c r="I334" s="23"/>
      <c r="J334" s="16"/>
      <c r="K334" s="36"/>
    </row>
    <row r="335" spans="1:11" ht="30" hidden="1" customHeight="1" x14ac:dyDescent="0.25">
      <c r="A335" s="1"/>
      <c r="B335" s="7" t="s">
        <v>752</v>
      </c>
      <c r="C335" s="7">
        <v>33</v>
      </c>
      <c r="D335" s="7" t="s">
        <v>10</v>
      </c>
      <c r="E335" s="7" t="s">
        <v>23</v>
      </c>
      <c r="F335" s="7" t="s">
        <v>73</v>
      </c>
      <c r="G335" s="7" t="s">
        <v>767</v>
      </c>
      <c r="H335" s="28"/>
      <c r="I335" s="23"/>
      <c r="J335" s="16"/>
      <c r="K335" s="36"/>
    </row>
    <row r="336" spans="1:11" ht="30" hidden="1" customHeight="1" x14ac:dyDescent="0.25">
      <c r="A336" s="1"/>
      <c r="B336" s="7" t="s">
        <v>752</v>
      </c>
      <c r="C336" s="7">
        <v>33</v>
      </c>
      <c r="D336" s="7" t="s">
        <v>10</v>
      </c>
      <c r="E336" s="7" t="s">
        <v>33</v>
      </c>
      <c r="F336" s="7" t="s">
        <v>73</v>
      </c>
      <c r="G336" s="7" t="s">
        <v>768</v>
      </c>
      <c r="H336" s="28"/>
      <c r="I336" s="23"/>
      <c r="J336" s="16"/>
      <c r="K336" s="36"/>
    </row>
    <row r="337" spans="1:11" ht="30" hidden="1" customHeight="1" x14ac:dyDescent="0.25">
      <c r="A337" s="1"/>
      <c r="B337" s="7" t="s">
        <v>752</v>
      </c>
      <c r="C337" s="7">
        <v>33</v>
      </c>
      <c r="D337" s="7" t="s">
        <v>28</v>
      </c>
      <c r="E337" s="7" t="s">
        <v>75</v>
      </c>
      <c r="F337" s="7" t="s">
        <v>73</v>
      </c>
      <c r="G337" s="7" t="s">
        <v>769</v>
      </c>
      <c r="H337" s="28"/>
      <c r="I337" s="23"/>
      <c r="J337" s="16"/>
      <c r="K337" s="36"/>
    </row>
    <row r="338" spans="1:11" ht="30" hidden="1" customHeight="1" x14ac:dyDescent="0.25">
      <c r="A338" s="1"/>
      <c r="B338" s="7" t="s">
        <v>752</v>
      </c>
      <c r="C338" s="7">
        <v>33</v>
      </c>
      <c r="D338" s="7" t="s">
        <v>10</v>
      </c>
      <c r="E338" s="7" t="s">
        <v>38</v>
      </c>
      <c r="F338" s="7" t="s">
        <v>349</v>
      </c>
      <c r="G338" s="7" t="s">
        <v>770</v>
      </c>
      <c r="H338" s="28"/>
      <c r="I338" s="23"/>
      <c r="J338" s="16"/>
      <c r="K338" s="36"/>
    </row>
    <row r="339" spans="1:11" ht="30" hidden="1" customHeight="1" x14ac:dyDescent="0.25">
      <c r="A339" s="1"/>
      <c r="B339" s="7" t="s">
        <v>752</v>
      </c>
      <c r="C339" s="7">
        <v>33</v>
      </c>
      <c r="D339" s="7" t="s">
        <v>28</v>
      </c>
      <c r="E339" s="7" t="s">
        <v>38</v>
      </c>
      <c r="F339" s="7" t="s">
        <v>527</v>
      </c>
      <c r="G339" s="7" t="s">
        <v>771</v>
      </c>
      <c r="H339" s="28"/>
      <c r="I339" s="23"/>
      <c r="J339" s="16"/>
      <c r="K339" s="36"/>
    </row>
    <row r="340" spans="1:11" ht="30" hidden="1" customHeight="1" x14ac:dyDescent="0.25">
      <c r="A340" s="1"/>
      <c r="B340" s="7" t="s">
        <v>752</v>
      </c>
      <c r="C340" s="7">
        <v>33</v>
      </c>
      <c r="D340" s="7" t="s">
        <v>10</v>
      </c>
      <c r="E340" s="7" t="s">
        <v>35</v>
      </c>
      <c r="F340" s="7" t="s">
        <v>772</v>
      </c>
      <c r="G340" s="7" t="s">
        <v>773</v>
      </c>
      <c r="H340" s="28"/>
      <c r="I340" s="23"/>
      <c r="J340" s="16"/>
      <c r="K340" s="36"/>
    </row>
    <row r="341" spans="1:11" ht="30" hidden="1" customHeight="1" x14ac:dyDescent="0.25">
      <c r="A341" s="1"/>
      <c r="B341" s="7" t="s">
        <v>752</v>
      </c>
      <c r="C341" s="7">
        <v>33</v>
      </c>
      <c r="D341" s="7" t="s">
        <v>28</v>
      </c>
      <c r="E341" s="7" t="s">
        <v>17</v>
      </c>
      <c r="F341" s="7" t="s">
        <v>349</v>
      </c>
      <c r="G341" s="7" t="s">
        <v>757</v>
      </c>
      <c r="H341" s="28"/>
      <c r="I341" s="23"/>
      <c r="J341" s="16"/>
      <c r="K341" s="36"/>
    </row>
    <row r="342" spans="1:11" ht="30" hidden="1" customHeight="1" x14ac:dyDescent="0.25">
      <c r="A342" s="1"/>
      <c r="B342" s="7" t="s">
        <v>752</v>
      </c>
      <c r="C342" s="7">
        <v>33</v>
      </c>
      <c r="D342" s="7" t="s">
        <v>10</v>
      </c>
      <c r="E342" s="7" t="s">
        <v>17</v>
      </c>
      <c r="F342" s="7" t="s">
        <v>73</v>
      </c>
      <c r="G342" s="7" t="s">
        <v>774</v>
      </c>
      <c r="H342" s="28"/>
      <c r="I342" s="23"/>
      <c r="J342" s="16"/>
      <c r="K342" s="36"/>
    </row>
    <row r="343" spans="1:11" ht="30" customHeight="1" x14ac:dyDescent="0.25">
      <c r="A343" s="1"/>
      <c r="B343" s="7" t="s">
        <v>778</v>
      </c>
      <c r="C343" s="7">
        <v>34</v>
      </c>
      <c r="D343" s="7" t="s">
        <v>10</v>
      </c>
      <c r="E343" s="7" t="s">
        <v>366</v>
      </c>
      <c r="F343" s="7" t="s">
        <v>367</v>
      </c>
      <c r="G343" s="7" t="s">
        <v>780</v>
      </c>
      <c r="H343" s="20">
        <f>+I343</f>
        <v>19376.16</v>
      </c>
      <c r="I343" s="21">
        <v>19376.16</v>
      </c>
      <c r="J343" s="33" t="s">
        <v>779</v>
      </c>
      <c r="K343" s="36"/>
    </row>
    <row r="344" spans="1:11" ht="30" hidden="1" customHeight="1" x14ac:dyDescent="0.25">
      <c r="A344" s="1"/>
      <c r="B344" s="7" t="s">
        <v>778</v>
      </c>
      <c r="C344" s="7">
        <v>34</v>
      </c>
      <c r="D344" s="7" t="s">
        <v>10</v>
      </c>
      <c r="E344" s="7" t="s">
        <v>38</v>
      </c>
      <c r="F344" s="7" t="s">
        <v>781</v>
      </c>
      <c r="G344" s="7" t="s">
        <v>782</v>
      </c>
      <c r="H344" s="28"/>
      <c r="I344" s="23"/>
      <c r="J344" s="16"/>
      <c r="K344" s="36"/>
    </row>
    <row r="345" spans="1:11" ht="30" hidden="1" customHeight="1" x14ac:dyDescent="0.25">
      <c r="A345" s="1"/>
      <c r="B345" s="7" t="s">
        <v>778</v>
      </c>
      <c r="C345" s="7">
        <v>34</v>
      </c>
      <c r="D345" s="7" t="s">
        <v>28</v>
      </c>
      <c r="E345" s="7" t="s">
        <v>38</v>
      </c>
      <c r="F345" s="7" t="s">
        <v>783</v>
      </c>
      <c r="G345" s="7" t="s">
        <v>784</v>
      </c>
      <c r="H345" s="28"/>
      <c r="I345" s="23"/>
      <c r="J345" s="16"/>
      <c r="K345" s="36"/>
    </row>
    <row r="346" spans="1:11" ht="30" hidden="1" customHeight="1" x14ac:dyDescent="0.25">
      <c r="A346" s="1"/>
      <c r="B346" s="7" t="s">
        <v>778</v>
      </c>
      <c r="C346" s="7">
        <v>34</v>
      </c>
      <c r="D346" s="7" t="s">
        <v>10</v>
      </c>
      <c r="E346" s="7" t="s">
        <v>67</v>
      </c>
      <c r="F346" s="7" t="s">
        <v>68</v>
      </c>
      <c r="G346" s="7" t="s">
        <v>785</v>
      </c>
      <c r="H346" s="28"/>
      <c r="I346" s="23"/>
      <c r="J346" s="16"/>
      <c r="K346" s="36"/>
    </row>
    <row r="347" spans="1:11" ht="30" hidden="1" customHeight="1" x14ac:dyDescent="0.25">
      <c r="A347" s="1"/>
      <c r="B347" s="7" t="s">
        <v>778</v>
      </c>
      <c r="C347" s="7">
        <v>34</v>
      </c>
      <c r="D347" s="7" t="s">
        <v>10</v>
      </c>
      <c r="E347" s="7" t="s">
        <v>70</v>
      </c>
      <c r="F347" s="7" t="s">
        <v>71</v>
      </c>
      <c r="G347" s="7" t="s">
        <v>788</v>
      </c>
      <c r="H347" s="28"/>
      <c r="I347" s="23"/>
      <c r="J347" s="16"/>
      <c r="K347" s="36"/>
    </row>
    <row r="348" spans="1:11" ht="30" hidden="1" customHeight="1" x14ac:dyDescent="0.25">
      <c r="A348" s="1"/>
      <c r="B348" s="7" t="s">
        <v>778</v>
      </c>
      <c r="C348" s="7">
        <v>34</v>
      </c>
      <c r="D348" s="7" t="s">
        <v>10</v>
      </c>
      <c r="E348" s="7" t="s">
        <v>406</v>
      </c>
      <c r="F348" s="7" t="s">
        <v>789</v>
      </c>
      <c r="G348" s="7" t="s">
        <v>790</v>
      </c>
      <c r="H348" s="28"/>
      <c r="I348" s="23"/>
      <c r="J348" s="16"/>
      <c r="K348" s="36"/>
    </row>
    <row r="349" spans="1:11" ht="30" hidden="1" customHeight="1" x14ac:dyDescent="0.25">
      <c r="A349" s="1"/>
      <c r="B349" s="7" t="s">
        <v>778</v>
      </c>
      <c r="C349" s="7">
        <v>34</v>
      </c>
      <c r="D349" s="7" t="s">
        <v>28</v>
      </c>
      <c r="E349" s="7" t="s">
        <v>20</v>
      </c>
      <c r="F349" s="7" t="s">
        <v>73</v>
      </c>
      <c r="G349" s="7" t="s">
        <v>791</v>
      </c>
      <c r="H349" s="28"/>
      <c r="I349" s="23"/>
      <c r="J349" s="16"/>
      <c r="K349" s="36"/>
    </row>
    <row r="350" spans="1:11" ht="30" hidden="1" customHeight="1" x14ac:dyDescent="0.25">
      <c r="A350" s="1"/>
      <c r="B350" s="7" t="s">
        <v>778</v>
      </c>
      <c r="C350" s="7">
        <v>34</v>
      </c>
      <c r="D350" s="7" t="s">
        <v>10</v>
      </c>
      <c r="E350" s="7" t="s">
        <v>11</v>
      </c>
      <c r="F350" s="7" t="s">
        <v>792</v>
      </c>
      <c r="G350" s="7" t="s">
        <v>793</v>
      </c>
      <c r="H350" s="28"/>
      <c r="I350" s="23"/>
      <c r="J350" s="16"/>
      <c r="K350" s="36"/>
    </row>
    <row r="351" spans="1:11" ht="30" hidden="1" customHeight="1" x14ac:dyDescent="0.25">
      <c r="A351" s="1"/>
      <c r="B351" s="7" t="s">
        <v>778</v>
      </c>
      <c r="C351" s="7">
        <v>34</v>
      </c>
      <c r="D351" s="7" t="s">
        <v>10</v>
      </c>
      <c r="E351" s="7" t="s">
        <v>33</v>
      </c>
      <c r="F351" s="7" t="s">
        <v>73</v>
      </c>
      <c r="G351" s="7" t="s">
        <v>794</v>
      </c>
      <c r="H351" s="28"/>
      <c r="I351" s="23"/>
      <c r="J351" s="16"/>
      <c r="K351" s="36"/>
    </row>
    <row r="352" spans="1:11" ht="30" hidden="1" customHeight="1" x14ac:dyDescent="0.25">
      <c r="A352" s="1"/>
      <c r="B352" s="7" t="s">
        <v>778</v>
      </c>
      <c r="C352" s="7">
        <v>34</v>
      </c>
      <c r="D352" s="7" t="s">
        <v>10</v>
      </c>
      <c r="E352" s="7" t="s">
        <v>23</v>
      </c>
      <c r="F352" s="7" t="s">
        <v>73</v>
      </c>
      <c r="G352" s="7" t="s">
        <v>795</v>
      </c>
      <c r="H352" s="28"/>
      <c r="I352" s="23"/>
      <c r="J352" s="16"/>
      <c r="K352" s="36"/>
    </row>
    <row r="353" spans="1:11" ht="30" hidden="1" customHeight="1" x14ac:dyDescent="0.25">
      <c r="A353" s="1"/>
      <c r="B353" s="7" t="s">
        <v>778</v>
      </c>
      <c r="C353" s="7">
        <v>34</v>
      </c>
      <c r="D353" s="7" t="s">
        <v>28</v>
      </c>
      <c r="E353" s="7" t="s">
        <v>75</v>
      </c>
      <c r="F353" s="7" t="s">
        <v>73</v>
      </c>
      <c r="G353" s="7" t="s">
        <v>796</v>
      </c>
      <c r="H353" s="28"/>
      <c r="I353" s="23"/>
      <c r="J353" s="16"/>
      <c r="K353" s="36"/>
    </row>
    <row r="354" spans="1:11" ht="30" hidden="1" customHeight="1" x14ac:dyDescent="0.25">
      <c r="A354" s="1"/>
      <c r="B354" s="7" t="s">
        <v>778</v>
      </c>
      <c r="C354" s="7">
        <v>34</v>
      </c>
      <c r="D354" s="7" t="s">
        <v>10</v>
      </c>
      <c r="E354" s="7" t="s">
        <v>75</v>
      </c>
      <c r="F354" s="7" t="s">
        <v>349</v>
      </c>
      <c r="G354" s="7" t="s">
        <v>797</v>
      </c>
      <c r="H354" s="28"/>
      <c r="I354" s="23"/>
      <c r="J354" s="16"/>
      <c r="K354" s="36"/>
    </row>
    <row r="355" spans="1:11" ht="30" hidden="1" customHeight="1" x14ac:dyDescent="0.25">
      <c r="A355" s="1"/>
      <c r="B355" s="7" t="s">
        <v>778</v>
      </c>
      <c r="C355" s="7">
        <v>34</v>
      </c>
      <c r="D355" s="7" t="s">
        <v>10</v>
      </c>
      <c r="E355" s="7" t="s">
        <v>35</v>
      </c>
      <c r="F355" s="7" t="s">
        <v>798</v>
      </c>
      <c r="G355" s="7" t="s">
        <v>799</v>
      </c>
      <c r="H355" s="28"/>
      <c r="I355" s="23"/>
      <c r="J355" s="16"/>
      <c r="K355" s="36"/>
    </row>
    <row r="356" spans="1:11" ht="30" hidden="1" customHeight="1" x14ac:dyDescent="0.25">
      <c r="A356" s="1"/>
      <c r="B356" s="7" t="s">
        <v>778</v>
      </c>
      <c r="C356" s="7">
        <v>34</v>
      </c>
      <c r="D356" s="7" t="s">
        <v>10</v>
      </c>
      <c r="E356" s="7" t="s">
        <v>765</v>
      </c>
      <c r="F356" s="7" t="s">
        <v>73</v>
      </c>
      <c r="G356" s="7" t="s">
        <v>800</v>
      </c>
      <c r="H356" s="28"/>
      <c r="I356" s="23"/>
      <c r="J356" s="16"/>
      <c r="K356" s="36"/>
    </row>
    <row r="357" spans="1:11" ht="30" hidden="1" customHeight="1" x14ac:dyDescent="0.25">
      <c r="A357" s="1"/>
      <c r="B357" s="7" t="s">
        <v>778</v>
      </c>
      <c r="C357" s="7">
        <v>34</v>
      </c>
      <c r="D357" s="7" t="s">
        <v>10</v>
      </c>
      <c r="E357" s="7" t="s">
        <v>20</v>
      </c>
      <c r="F357" s="7" t="s">
        <v>349</v>
      </c>
      <c r="G357" s="7" t="s">
        <v>801</v>
      </c>
      <c r="H357" s="28"/>
      <c r="I357" s="23"/>
      <c r="J357" s="16"/>
      <c r="K357" s="36"/>
    </row>
    <row r="358" spans="1:11" ht="30" hidden="1" customHeight="1" x14ac:dyDescent="0.25">
      <c r="A358" s="1"/>
      <c r="B358" s="7" t="s">
        <v>778</v>
      </c>
      <c r="C358" s="7">
        <v>34</v>
      </c>
      <c r="D358" s="7" t="s">
        <v>28</v>
      </c>
      <c r="E358" s="7" t="s">
        <v>33</v>
      </c>
      <c r="F358" s="7" t="s">
        <v>349</v>
      </c>
      <c r="G358" s="7" t="s">
        <v>802</v>
      </c>
      <c r="H358" s="28"/>
      <c r="I358" s="23"/>
      <c r="J358" s="16"/>
      <c r="K358" s="36"/>
    </row>
    <row r="359" spans="1:11" ht="30" hidden="1" customHeight="1" x14ac:dyDescent="0.25">
      <c r="A359" s="1"/>
      <c r="B359" s="7" t="s">
        <v>778</v>
      </c>
      <c r="C359" s="7">
        <v>34</v>
      </c>
      <c r="D359" s="7" t="s">
        <v>45</v>
      </c>
      <c r="E359" s="7" t="s">
        <v>20</v>
      </c>
      <c r="F359" s="7" t="s">
        <v>371</v>
      </c>
      <c r="G359" s="7" t="s">
        <v>803</v>
      </c>
      <c r="H359" s="28"/>
      <c r="I359" s="23"/>
      <c r="J359" s="16"/>
      <c r="K359" s="36"/>
    </row>
    <row r="360" spans="1:11" ht="30" hidden="1" customHeight="1" x14ac:dyDescent="0.25">
      <c r="A360" s="1"/>
      <c r="B360" s="7" t="s">
        <v>778</v>
      </c>
      <c r="C360" s="7">
        <v>34</v>
      </c>
      <c r="D360" s="7" t="s">
        <v>10</v>
      </c>
      <c r="E360" s="7" t="s">
        <v>17</v>
      </c>
      <c r="F360" s="7" t="s">
        <v>73</v>
      </c>
      <c r="G360" s="7" t="s">
        <v>804</v>
      </c>
      <c r="H360" s="28"/>
      <c r="I360" s="23"/>
      <c r="J360" s="16"/>
      <c r="K360" s="36"/>
    </row>
    <row r="361" spans="1:11" ht="30" hidden="1" customHeight="1" x14ac:dyDescent="0.25">
      <c r="A361" s="1"/>
      <c r="B361" s="7" t="s">
        <v>778</v>
      </c>
      <c r="C361" s="7">
        <v>34</v>
      </c>
      <c r="D361" s="7" t="s">
        <v>28</v>
      </c>
      <c r="E361" s="7" t="s">
        <v>17</v>
      </c>
      <c r="F361" s="7" t="s">
        <v>349</v>
      </c>
      <c r="G361" s="7" t="s">
        <v>805</v>
      </c>
      <c r="H361" s="28"/>
      <c r="I361" s="23"/>
      <c r="J361" s="16"/>
      <c r="K361" s="36"/>
    </row>
    <row r="362" spans="1:11" ht="30" hidden="1" customHeight="1" x14ac:dyDescent="0.25">
      <c r="A362" s="1"/>
      <c r="B362" s="7" t="s">
        <v>778</v>
      </c>
      <c r="C362" s="7">
        <v>34</v>
      </c>
      <c r="D362" s="7" t="s">
        <v>382</v>
      </c>
      <c r="E362" s="7" t="s">
        <v>20</v>
      </c>
      <c r="F362" s="7" t="s">
        <v>40</v>
      </c>
      <c r="G362" s="7" t="s">
        <v>806</v>
      </c>
      <c r="H362" s="28"/>
      <c r="I362" s="23"/>
      <c r="J362" s="16"/>
      <c r="K362" s="36"/>
    </row>
    <row r="363" spans="1:11" ht="30" customHeight="1" x14ac:dyDescent="0.25">
      <c r="A363" s="1"/>
      <c r="B363" s="7" t="s">
        <v>808</v>
      </c>
      <c r="C363" s="7">
        <v>35</v>
      </c>
      <c r="D363" s="7" t="s">
        <v>10</v>
      </c>
      <c r="E363" s="7" t="s">
        <v>14</v>
      </c>
      <c r="F363" s="7" t="s">
        <v>810</v>
      </c>
      <c r="G363" s="7" t="s">
        <v>811</v>
      </c>
      <c r="H363" s="20">
        <f>+I363/30</f>
        <v>1346.1456666666668</v>
      </c>
      <c r="I363" s="20">
        <v>40384.370000000003</v>
      </c>
      <c r="J363" s="33" t="s">
        <v>809</v>
      </c>
      <c r="K363" s="36"/>
    </row>
    <row r="364" spans="1:11" ht="30" hidden="1" customHeight="1" x14ac:dyDescent="0.25">
      <c r="A364" s="1"/>
      <c r="B364" s="7" t="s">
        <v>808</v>
      </c>
      <c r="C364" s="7">
        <v>35</v>
      </c>
      <c r="D364" s="7" t="s">
        <v>10</v>
      </c>
      <c r="E364" s="7" t="s">
        <v>38</v>
      </c>
      <c r="F364" s="7" t="s">
        <v>812</v>
      </c>
      <c r="G364" s="7" t="s">
        <v>813</v>
      </c>
      <c r="H364" s="28"/>
      <c r="I364" s="23"/>
      <c r="J364" s="16"/>
      <c r="K364" s="36"/>
    </row>
    <row r="365" spans="1:11" ht="30" hidden="1" customHeight="1" x14ac:dyDescent="0.25">
      <c r="A365" s="1"/>
      <c r="B365" s="7" t="s">
        <v>808</v>
      </c>
      <c r="C365" s="7">
        <v>35</v>
      </c>
      <c r="D365" s="7" t="s">
        <v>10</v>
      </c>
      <c r="E365" s="7" t="s">
        <v>67</v>
      </c>
      <c r="F365" s="7" t="s">
        <v>814</v>
      </c>
      <c r="G365" s="7" t="s">
        <v>815</v>
      </c>
      <c r="H365" s="28"/>
      <c r="I365" s="23"/>
      <c r="J365" s="16"/>
      <c r="K365" s="36"/>
    </row>
    <row r="366" spans="1:11" ht="30" hidden="1" customHeight="1" x14ac:dyDescent="0.25">
      <c r="A366" s="1"/>
      <c r="B366" s="7" t="s">
        <v>808</v>
      </c>
      <c r="C366" s="7">
        <v>35</v>
      </c>
      <c r="D366" s="7" t="s">
        <v>10</v>
      </c>
      <c r="E366" s="7" t="s">
        <v>43</v>
      </c>
      <c r="F366" s="7" t="s">
        <v>816</v>
      </c>
      <c r="G366" s="7" t="s">
        <v>817</v>
      </c>
      <c r="H366" s="28"/>
      <c r="I366" s="23"/>
      <c r="J366" s="16"/>
      <c r="K366" s="36"/>
    </row>
    <row r="367" spans="1:11" ht="30" hidden="1" customHeight="1" x14ac:dyDescent="0.25">
      <c r="A367" s="1"/>
      <c r="B367" s="7" t="s">
        <v>808</v>
      </c>
      <c r="C367" s="7">
        <v>35</v>
      </c>
      <c r="D367" s="7" t="s">
        <v>28</v>
      </c>
      <c r="E367" s="7" t="s">
        <v>26</v>
      </c>
      <c r="F367" s="7" t="s">
        <v>818</v>
      </c>
      <c r="G367" s="7" t="s">
        <v>819</v>
      </c>
      <c r="H367" s="28"/>
      <c r="I367" s="23"/>
      <c r="J367" s="16"/>
      <c r="K367" s="36"/>
    </row>
    <row r="368" spans="1:11" ht="30" hidden="1" customHeight="1" x14ac:dyDescent="0.25">
      <c r="A368" s="1"/>
      <c r="B368" s="7" t="s">
        <v>808</v>
      </c>
      <c r="C368" s="7">
        <v>35</v>
      </c>
      <c r="D368" s="7" t="s">
        <v>28</v>
      </c>
      <c r="E368" s="7" t="s">
        <v>33</v>
      </c>
      <c r="F368" s="7" t="s">
        <v>820</v>
      </c>
      <c r="G368" s="7" t="s">
        <v>821</v>
      </c>
      <c r="H368" s="28"/>
      <c r="I368" s="23"/>
      <c r="J368" s="16"/>
      <c r="K368" s="36"/>
    </row>
    <row r="369" spans="1:11" ht="30" hidden="1" customHeight="1" x14ac:dyDescent="0.25">
      <c r="A369" s="1"/>
      <c r="B369" s="7" t="s">
        <v>808</v>
      </c>
      <c r="C369" s="7">
        <v>35</v>
      </c>
      <c r="D369" s="7" t="s">
        <v>28</v>
      </c>
      <c r="E369" s="7" t="s">
        <v>20</v>
      </c>
      <c r="F369" s="7" t="s">
        <v>166</v>
      </c>
      <c r="G369" s="7" t="s">
        <v>822</v>
      </c>
      <c r="H369" s="28"/>
      <c r="I369" s="23"/>
      <c r="J369" s="16"/>
      <c r="K369" s="36"/>
    </row>
    <row r="370" spans="1:11" ht="30" hidden="1" customHeight="1" x14ac:dyDescent="0.25">
      <c r="A370" s="1"/>
      <c r="B370" s="7" t="s">
        <v>808</v>
      </c>
      <c r="C370" s="7">
        <v>35</v>
      </c>
      <c r="D370" s="7" t="s">
        <v>28</v>
      </c>
      <c r="E370" s="7" t="s">
        <v>14</v>
      </c>
      <c r="F370" s="7" t="s">
        <v>823</v>
      </c>
      <c r="G370" s="7" t="s">
        <v>824</v>
      </c>
      <c r="H370" s="28"/>
      <c r="I370" s="23"/>
      <c r="J370" s="16"/>
      <c r="K370" s="36"/>
    </row>
    <row r="371" spans="1:11" ht="30" hidden="1" customHeight="1" x14ac:dyDescent="0.25">
      <c r="A371" s="1"/>
      <c r="B371" s="7" t="s">
        <v>808</v>
      </c>
      <c r="C371" s="7">
        <v>35</v>
      </c>
      <c r="D371" s="7" t="s">
        <v>10</v>
      </c>
      <c r="E371" s="7" t="s">
        <v>80</v>
      </c>
      <c r="F371" s="7" t="s">
        <v>166</v>
      </c>
      <c r="G371" s="7" t="s">
        <v>825</v>
      </c>
      <c r="H371" s="28"/>
      <c r="I371" s="23"/>
      <c r="J371" s="16"/>
      <c r="K371" s="36"/>
    </row>
    <row r="372" spans="1:11" ht="30" hidden="1" customHeight="1" x14ac:dyDescent="0.25">
      <c r="A372" s="1"/>
      <c r="B372" s="7" t="s">
        <v>808</v>
      </c>
      <c r="C372" s="7">
        <v>35</v>
      </c>
      <c r="D372" s="7" t="s">
        <v>10</v>
      </c>
      <c r="E372" s="7" t="s">
        <v>177</v>
      </c>
      <c r="F372" s="7" t="s">
        <v>178</v>
      </c>
      <c r="G372" s="7" t="s">
        <v>826</v>
      </c>
      <c r="H372" s="28"/>
      <c r="I372" s="23"/>
      <c r="J372" s="16"/>
      <c r="K372" s="36"/>
    </row>
    <row r="373" spans="1:11" ht="30" hidden="1" customHeight="1" x14ac:dyDescent="0.25">
      <c r="A373" s="1"/>
      <c r="B373" s="7" t="s">
        <v>808</v>
      </c>
      <c r="C373" s="7">
        <v>35</v>
      </c>
      <c r="D373" s="7" t="s">
        <v>10</v>
      </c>
      <c r="E373" s="7" t="s">
        <v>11</v>
      </c>
      <c r="F373" s="7" t="s">
        <v>827</v>
      </c>
      <c r="G373" s="7" t="s">
        <v>828</v>
      </c>
      <c r="H373" s="28"/>
      <c r="I373" s="23"/>
      <c r="J373" s="16"/>
      <c r="K373" s="36"/>
    </row>
    <row r="374" spans="1:11" ht="30" hidden="1" customHeight="1" x14ac:dyDescent="0.25">
      <c r="A374" s="1"/>
      <c r="B374" s="7" t="s">
        <v>808</v>
      </c>
      <c r="C374" s="7">
        <v>35</v>
      </c>
      <c r="D374" s="7" t="s">
        <v>10</v>
      </c>
      <c r="E374" s="7" t="s">
        <v>171</v>
      </c>
      <c r="F374" s="7" t="s">
        <v>829</v>
      </c>
      <c r="G374" s="7" t="s">
        <v>830</v>
      </c>
      <c r="H374" s="28"/>
      <c r="I374" s="23"/>
      <c r="J374" s="16"/>
      <c r="K374" s="36"/>
    </row>
    <row r="375" spans="1:11" ht="30" hidden="1" customHeight="1" x14ac:dyDescent="0.25">
      <c r="A375" s="1"/>
      <c r="B375" s="7" t="s">
        <v>808</v>
      </c>
      <c r="C375" s="7">
        <v>35</v>
      </c>
      <c r="D375" s="7" t="s">
        <v>10</v>
      </c>
      <c r="E375" s="7" t="s">
        <v>33</v>
      </c>
      <c r="F375" s="7" t="s">
        <v>166</v>
      </c>
      <c r="G375" s="7" t="s">
        <v>831</v>
      </c>
      <c r="H375" s="28"/>
      <c r="I375" s="23"/>
      <c r="J375" s="16"/>
      <c r="K375" s="36"/>
    </row>
    <row r="376" spans="1:11" ht="30" hidden="1" customHeight="1" x14ac:dyDescent="0.25">
      <c r="A376" s="1"/>
      <c r="B376" s="7" t="s">
        <v>808</v>
      </c>
      <c r="C376" s="7">
        <v>35</v>
      </c>
      <c r="D376" s="7" t="s">
        <v>10</v>
      </c>
      <c r="E376" s="7" t="s">
        <v>109</v>
      </c>
      <c r="F376" s="7" t="s">
        <v>166</v>
      </c>
      <c r="G376" s="7" t="s">
        <v>832</v>
      </c>
      <c r="H376" s="28"/>
      <c r="I376" s="23"/>
      <c r="J376" s="16"/>
      <c r="K376" s="36"/>
    </row>
    <row r="377" spans="1:11" ht="30" hidden="1" customHeight="1" x14ac:dyDescent="0.25">
      <c r="A377" s="1"/>
      <c r="B377" s="7" t="s">
        <v>808</v>
      </c>
      <c r="C377" s="7">
        <v>35</v>
      </c>
      <c r="D377" s="7" t="s">
        <v>10</v>
      </c>
      <c r="E377" s="7" t="s">
        <v>35</v>
      </c>
      <c r="F377" s="7" t="s">
        <v>166</v>
      </c>
      <c r="G377" s="7" t="s">
        <v>833</v>
      </c>
      <c r="H377" s="28"/>
      <c r="I377" s="23"/>
      <c r="J377" s="16"/>
      <c r="K377" s="36"/>
    </row>
    <row r="378" spans="1:11" ht="30" hidden="1" customHeight="1" x14ac:dyDescent="0.25">
      <c r="A378" s="1"/>
      <c r="B378" s="7" t="s">
        <v>808</v>
      </c>
      <c r="C378" s="7">
        <v>35</v>
      </c>
      <c r="D378" s="7" t="s">
        <v>28</v>
      </c>
      <c r="E378" s="7" t="s">
        <v>17</v>
      </c>
      <c r="F378" s="7" t="s">
        <v>166</v>
      </c>
      <c r="G378" s="7" t="s">
        <v>834</v>
      </c>
      <c r="H378" s="28"/>
      <c r="I378" s="23"/>
      <c r="J378" s="16"/>
      <c r="K378" s="36"/>
    </row>
    <row r="379" spans="1:11" ht="30" hidden="1" customHeight="1" x14ac:dyDescent="0.25">
      <c r="A379" s="1"/>
      <c r="B379" s="7" t="s">
        <v>808</v>
      </c>
      <c r="C379" s="7">
        <v>35</v>
      </c>
      <c r="D379" s="7" t="s">
        <v>28</v>
      </c>
      <c r="E379" s="7" t="s">
        <v>11</v>
      </c>
      <c r="F379" s="7" t="s">
        <v>835</v>
      </c>
      <c r="G379" s="7" t="s">
        <v>836</v>
      </c>
      <c r="H379" s="28"/>
      <c r="I379" s="23"/>
      <c r="J379" s="16"/>
      <c r="K379" s="36"/>
    </row>
    <row r="380" spans="1:11" ht="30" hidden="1" customHeight="1" x14ac:dyDescent="0.25">
      <c r="A380" s="1"/>
      <c r="B380" s="7" t="s">
        <v>808</v>
      </c>
      <c r="C380" s="7">
        <v>35</v>
      </c>
      <c r="D380" s="7" t="s">
        <v>45</v>
      </c>
      <c r="E380" s="7" t="s">
        <v>20</v>
      </c>
      <c r="F380" s="7" t="s">
        <v>837</v>
      </c>
      <c r="G380" s="7" t="s">
        <v>838</v>
      </c>
      <c r="H380" s="28"/>
      <c r="I380" s="23"/>
      <c r="J380" s="16"/>
      <c r="K380" s="36"/>
    </row>
    <row r="381" spans="1:11" ht="30" hidden="1" customHeight="1" x14ac:dyDescent="0.25">
      <c r="A381" s="1"/>
      <c r="B381" s="7" t="s">
        <v>808</v>
      </c>
      <c r="C381" s="7">
        <v>35</v>
      </c>
      <c r="D381" s="7" t="s">
        <v>45</v>
      </c>
      <c r="E381" s="7" t="s">
        <v>14</v>
      </c>
      <c r="F381" s="7" t="s">
        <v>839</v>
      </c>
      <c r="G381" s="7" t="s">
        <v>840</v>
      </c>
      <c r="H381" s="28"/>
      <c r="I381" s="23"/>
      <c r="J381" s="16"/>
      <c r="K381" s="36"/>
    </row>
    <row r="382" spans="1:11" ht="30" hidden="1" customHeight="1" x14ac:dyDescent="0.25">
      <c r="A382" s="1"/>
      <c r="B382" s="7" t="s">
        <v>808</v>
      </c>
      <c r="C382" s="7">
        <v>35</v>
      </c>
      <c r="D382" s="7" t="s">
        <v>10</v>
      </c>
      <c r="E382" s="7" t="s">
        <v>26</v>
      </c>
      <c r="F382" s="7" t="s">
        <v>841</v>
      </c>
      <c r="G382" s="7" t="s">
        <v>842</v>
      </c>
      <c r="H382" s="28"/>
      <c r="I382" s="23"/>
      <c r="J382" s="16"/>
      <c r="K382" s="36"/>
    </row>
    <row r="383" spans="1:11" ht="30" hidden="1" customHeight="1" x14ac:dyDescent="0.25">
      <c r="A383" s="1"/>
      <c r="B383" s="7" t="s">
        <v>808</v>
      </c>
      <c r="C383" s="7">
        <v>35</v>
      </c>
      <c r="D383" s="7" t="s">
        <v>10</v>
      </c>
      <c r="E383" s="7" t="s">
        <v>20</v>
      </c>
      <c r="F383" s="7" t="s">
        <v>843</v>
      </c>
      <c r="G383" s="7" t="s">
        <v>844</v>
      </c>
      <c r="H383" s="28"/>
      <c r="I383" s="23"/>
      <c r="J383" s="16"/>
      <c r="K383" s="36"/>
    </row>
    <row r="384" spans="1:11" ht="30" hidden="1" customHeight="1" x14ac:dyDescent="0.25">
      <c r="A384" s="1"/>
      <c r="B384" s="7" t="s">
        <v>808</v>
      </c>
      <c r="C384" s="7">
        <v>35</v>
      </c>
      <c r="D384" s="7" t="s">
        <v>382</v>
      </c>
      <c r="E384" s="7" t="s">
        <v>20</v>
      </c>
      <c r="F384" s="7" t="s">
        <v>300</v>
      </c>
      <c r="G384" s="7" t="s">
        <v>845</v>
      </c>
      <c r="H384" s="28"/>
      <c r="I384" s="23"/>
      <c r="J384" s="16"/>
      <c r="K384" s="36"/>
    </row>
    <row r="385" spans="1:11" ht="30" hidden="1" customHeight="1" x14ac:dyDescent="0.25">
      <c r="A385" s="1"/>
      <c r="B385" s="7" t="s">
        <v>808</v>
      </c>
      <c r="C385" s="7">
        <v>35</v>
      </c>
      <c r="D385" s="7" t="s">
        <v>10</v>
      </c>
      <c r="E385" s="7" t="s">
        <v>17</v>
      </c>
      <c r="F385" s="7" t="s">
        <v>300</v>
      </c>
      <c r="G385" s="7" t="s">
        <v>846</v>
      </c>
      <c r="H385" s="28"/>
      <c r="I385" s="23"/>
      <c r="J385" s="16"/>
      <c r="K385" s="36"/>
    </row>
    <row r="386" spans="1:11" ht="30" customHeight="1" x14ac:dyDescent="0.25">
      <c r="A386" s="1"/>
      <c r="B386" s="7" t="s">
        <v>847</v>
      </c>
      <c r="C386" s="7">
        <v>36</v>
      </c>
      <c r="D386" s="7" t="s">
        <v>10</v>
      </c>
      <c r="E386" s="7" t="s">
        <v>14</v>
      </c>
      <c r="F386" s="7" t="s">
        <v>848</v>
      </c>
      <c r="G386" s="7" t="s">
        <v>849</v>
      </c>
      <c r="H386" s="20">
        <f>+I386/30</f>
        <v>922.69033333333334</v>
      </c>
      <c r="I386" s="21">
        <v>27680.71</v>
      </c>
      <c r="J386" s="33" t="s">
        <v>809</v>
      </c>
      <c r="K386" s="36"/>
    </row>
    <row r="387" spans="1:11" ht="30" hidden="1" customHeight="1" x14ac:dyDescent="0.25">
      <c r="A387" s="1"/>
      <c r="B387" s="7" t="s">
        <v>847</v>
      </c>
      <c r="C387" s="7">
        <v>36</v>
      </c>
      <c r="D387" s="7" t="s">
        <v>10</v>
      </c>
      <c r="E387" s="7" t="s">
        <v>67</v>
      </c>
      <c r="F387" s="7" t="s">
        <v>820</v>
      </c>
      <c r="G387" s="7" t="s">
        <v>850</v>
      </c>
      <c r="H387" s="28"/>
      <c r="I387" s="23"/>
      <c r="J387" s="16"/>
      <c r="K387" s="36"/>
    </row>
    <row r="388" spans="1:11" ht="30" hidden="1" customHeight="1" x14ac:dyDescent="0.25">
      <c r="A388" s="1"/>
      <c r="B388" s="7" t="s">
        <v>847</v>
      </c>
      <c r="C388" s="7">
        <v>36</v>
      </c>
      <c r="D388" s="7" t="s">
        <v>10</v>
      </c>
      <c r="E388" s="7" t="s">
        <v>38</v>
      </c>
      <c r="F388" s="7" t="s">
        <v>812</v>
      </c>
      <c r="G388" s="7" t="s">
        <v>851</v>
      </c>
      <c r="H388" s="28"/>
      <c r="I388" s="23"/>
      <c r="J388" s="16"/>
      <c r="K388" s="36"/>
    </row>
    <row r="389" spans="1:11" ht="30" hidden="1" customHeight="1" x14ac:dyDescent="0.25">
      <c r="A389" s="1"/>
      <c r="B389" s="7" t="s">
        <v>847</v>
      </c>
      <c r="C389" s="7">
        <v>36</v>
      </c>
      <c r="D389" s="7" t="s">
        <v>28</v>
      </c>
      <c r="E389" s="7" t="s">
        <v>26</v>
      </c>
      <c r="F389" s="7" t="s">
        <v>852</v>
      </c>
      <c r="G389" s="7" t="s">
        <v>853</v>
      </c>
      <c r="H389" s="28"/>
      <c r="I389" s="23"/>
      <c r="J389" s="16"/>
      <c r="K389" s="36"/>
    </row>
    <row r="390" spans="1:11" ht="30" hidden="1" customHeight="1" x14ac:dyDescent="0.25">
      <c r="A390" s="1"/>
      <c r="B390" s="7" t="s">
        <v>847</v>
      </c>
      <c r="C390" s="7">
        <v>36</v>
      </c>
      <c r="D390" s="7" t="s">
        <v>10</v>
      </c>
      <c r="E390" s="7" t="s">
        <v>43</v>
      </c>
      <c r="F390" s="7" t="s">
        <v>816</v>
      </c>
      <c r="G390" s="7" t="s">
        <v>854</v>
      </c>
      <c r="H390" s="28"/>
      <c r="I390" s="23"/>
      <c r="J390" s="16"/>
      <c r="K390" s="36"/>
    </row>
    <row r="391" spans="1:11" ht="30" hidden="1" customHeight="1" x14ac:dyDescent="0.25">
      <c r="A391" s="1"/>
      <c r="B391" s="7" t="s">
        <v>847</v>
      </c>
      <c r="C391" s="7">
        <v>36</v>
      </c>
      <c r="D391" s="7" t="s">
        <v>10</v>
      </c>
      <c r="E391" s="7" t="s">
        <v>20</v>
      </c>
      <c r="F391" s="7" t="s">
        <v>166</v>
      </c>
      <c r="G391" s="7" t="s">
        <v>855</v>
      </c>
      <c r="H391" s="28"/>
      <c r="I391" s="23"/>
      <c r="J391" s="16"/>
      <c r="K391" s="36"/>
    </row>
    <row r="392" spans="1:11" ht="30" hidden="1" customHeight="1" x14ac:dyDescent="0.25">
      <c r="A392" s="1"/>
      <c r="B392" s="7" t="s">
        <v>847</v>
      </c>
      <c r="C392" s="7">
        <v>36</v>
      </c>
      <c r="D392" s="7" t="s">
        <v>10</v>
      </c>
      <c r="E392" s="7" t="s">
        <v>80</v>
      </c>
      <c r="F392" s="7" t="s">
        <v>166</v>
      </c>
      <c r="G392" s="7" t="s">
        <v>856</v>
      </c>
      <c r="H392" s="28"/>
      <c r="I392" s="23"/>
      <c r="J392" s="16"/>
      <c r="K392" s="36"/>
    </row>
    <row r="393" spans="1:11" ht="30" hidden="1" customHeight="1" x14ac:dyDescent="0.25">
      <c r="A393" s="1"/>
      <c r="B393" s="7" t="s">
        <v>847</v>
      </c>
      <c r="C393" s="7">
        <v>36</v>
      </c>
      <c r="D393" s="7" t="s">
        <v>10</v>
      </c>
      <c r="E393" s="7" t="s">
        <v>177</v>
      </c>
      <c r="F393" s="7" t="s">
        <v>178</v>
      </c>
      <c r="G393" s="7" t="s">
        <v>826</v>
      </c>
      <c r="H393" s="28"/>
      <c r="I393" s="23"/>
      <c r="J393" s="16"/>
      <c r="K393" s="36"/>
    </row>
    <row r="394" spans="1:11" ht="30" hidden="1" customHeight="1" x14ac:dyDescent="0.25">
      <c r="A394" s="1"/>
      <c r="B394" s="7" t="s">
        <v>847</v>
      </c>
      <c r="C394" s="7">
        <v>36</v>
      </c>
      <c r="D394" s="7" t="s">
        <v>10</v>
      </c>
      <c r="E394" s="7" t="s">
        <v>11</v>
      </c>
      <c r="F394" s="7" t="s">
        <v>857</v>
      </c>
      <c r="G394" s="7" t="s">
        <v>828</v>
      </c>
      <c r="H394" s="28"/>
      <c r="I394" s="23"/>
      <c r="J394" s="16"/>
      <c r="K394" s="36"/>
    </row>
    <row r="395" spans="1:11" ht="30" hidden="1" customHeight="1" x14ac:dyDescent="0.25">
      <c r="A395" s="1"/>
      <c r="B395" s="7" t="s">
        <v>847</v>
      </c>
      <c r="C395" s="7">
        <v>36</v>
      </c>
      <c r="D395" s="7" t="s">
        <v>10</v>
      </c>
      <c r="E395" s="7" t="s">
        <v>171</v>
      </c>
      <c r="F395" s="7" t="s">
        <v>858</v>
      </c>
      <c r="G395" s="7" t="s">
        <v>859</v>
      </c>
      <c r="H395" s="28"/>
      <c r="I395" s="23"/>
      <c r="J395" s="16"/>
      <c r="K395" s="36"/>
    </row>
    <row r="396" spans="1:11" ht="30" hidden="1" customHeight="1" x14ac:dyDescent="0.25">
      <c r="A396" s="1"/>
      <c r="B396" s="7" t="s">
        <v>847</v>
      </c>
      <c r="C396" s="7">
        <v>36</v>
      </c>
      <c r="D396" s="7" t="s">
        <v>10</v>
      </c>
      <c r="E396" s="7" t="s">
        <v>33</v>
      </c>
      <c r="F396" s="7" t="s">
        <v>166</v>
      </c>
      <c r="G396" s="7" t="s">
        <v>831</v>
      </c>
      <c r="H396" s="28"/>
      <c r="I396" s="23"/>
      <c r="J396" s="16"/>
      <c r="K396" s="36"/>
    </row>
    <row r="397" spans="1:11" ht="30" hidden="1" customHeight="1" x14ac:dyDescent="0.25">
      <c r="A397" s="1"/>
      <c r="B397" s="7" t="s">
        <v>847</v>
      </c>
      <c r="C397" s="7">
        <v>36</v>
      </c>
      <c r="D397" s="7" t="s">
        <v>10</v>
      </c>
      <c r="E397" s="7" t="s">
        <v>109</v>
      </c>
      <c r="F397" s="7" t="s">
        <v>166</v>
      </c>
      <c r="G397" s="7" t="s">
        <v>832</v>
      </c>
      <c r="H397" s="28"/>
      <c r="I397" s="23"/>
      <c r="J397" s="16"/>
      <c r="K397" s="36"/>
    </row>
    <row r="398" spans="1:11" ht="30" hidden="1" customHeight="1" x14ac:dyDescent="0.25">
      <c r="A398" s="1"/>
      <c r="B398" s="7" t="s">
        <v>847</v>
      </c>
      <c r="C398" s="7">
        <v>36</v>
      </c>
      <c r="D398" s="7" t="s">
        <v>10</v>
      </c>
      <c r="E398" s="7" t="s">
        <v>35</v>
      </c>
      <c r="F398" s="7" t="s">
        <v>166</v>
      </c>
      <c r="G398" s="7" t="s">
        <v>860</v>
      </c>
      <c r="H398" s="28"/>
      <c r="I398" s="23"/>
      <c r="J398" s="16"/>
      <c r="K398" s="36"/>
    </row>
    <row r="399" spans="1:11" ht="30" hidden="1" customHeight="1" x14ac:dyDescent="0.25">
      <c r="A399" s="1"/>
      <c r="B399" s="7" t="s">
        <v>847</v>
      </c>
      <c r="C399" s="7">
        <v>36</v>
      </c>
      <c r="D399" s="7" t="s">
        <v>28</v>
      </c>
      <c r="E399" s="7" t="s">
        <v>17</v>
      </c>
      <c r="F399" s="7" t="s">
        <v>166</v>
      </c>
      <c r="G399" s="7" t="s">
        <v>831</v>
      </c>
      <c r="H399" s="28"/>
      <c r="I399" s="23"/>
      <c r="J399" s="16"/>
      <c r="K399" s="36"/>
    </row>
    <row r="400" spans="1:11" ht="30" hidden="1" customHeight="1" x14ac:dyDescent="0.25">
      <c r="A400" s="1"/>
      <c r="B400" s="7" t="s">
        <v>847</v>
      </c>
      <c r="C400" s="7">
        <v>36</v>
      </c>
      <c r="D400" s="7" t="s">
        <v>28</v>
      </c>
      <c r="E400" s="7" t="s">
        <v>11</v>
      </c>
      <c r="F400" s="7" t="s">
        <v>861</v>
      </c>
      <c r="G400" s="7" t="s">
        <v>862</v>
      </c>
      <c r="H400" s="28"/>
      <c r="I400" s="23"/>
      <c r="J400" s="16"/>
      <c r="K400" s="36"/>
    </row>
    <row r="401" spans="1:11" ht="30" hidden="1" customHeight="1" x14ac:dyDescent="0.25">
      <c r="A401" s="1"/>
      <c r="B401" s="7" t="s">
        <v>847</v>
      </c>
      <c r="C401" s="7">
        <v>36</v>
      </c>
      <c r="D401" s="7" t="s">
        <v>382</v>
      </c>
      <c r="E401" s="7" t="s">
        <v>20</v>
      </c>
      <c r="F401" s="7" t="s">
        <v>837</v>
      </c>
      <c r="G401" s="7" t="s">
        <v>863</v>
      </c>
      <c r="H401" s="28"/>
      <c r="I401" s="23"/>
      <c r="J401" s="16"/>
      <c r="K401" s="36"/>
    </row>
    <row r="402" spans="1:11" ht="30" hidden="1" customHeight="1" x14ac:dyDescent="0.25">
      <c r="A402" s="1"/>
      <c r="B402" s="7" t="s">
        <v>847</v>
      </c>
      <c r="C402" s="7">
        <v>36</v>
      </c>
      <c r="D402" s="7" t="s">
        <v>28</v>
      </c>
      <c r="E402" s="7" t="s">
        <v>14</v>
      </c>
      <c r="F402" s="7" t="s">
        <v>864</v>
      </c>
      <c r="G402" s="7" t="s">
        <v>865</v>
      </c>
      <c r="H402" s="28"/>
      <c r="I402" s="23"/>
      <c r="J402" s="16"/>
      <c r="K402" s="36"/>
    </row>
    <row r="403" spans="1:11" ht="30" hidden="1" customHeight="1" x14ac:dyDescent="0.25">
      <c r="A403" s="1"/>
      <c r="B403" s="7" t="s">
        <v>847</v>
      </c>
      <c r="C403" s="7">
        <v>36</v>
      </c>
      <c r="D403" s="7" t="s">
        <v>10</v>
      </c>
      <c r="E403" s="7" t="s">
        <v>26</v>
      </c>
      <c r="F403" s="7" t="s">
        <v>866</v>
      </c>
      <c r="G403" s="7" t="s">
        <v>867</v>
      </c>
      <c r="H403" s="28"/>
      <c r="I403" s="23"/>
      <c r="J403" s="16"/>
      <c r="K403" s="36"/>
    </row>
    <row r="404" spans="1:11" ht="30" hidden="1" customHeight="1" x14ac:dyDescent="0.25">
      <c r="A404" s="1"/>
      <c r="B404" s="7" t="s">
        <v>847</v>
      </c>
      <c r="C404" s="7">
        <v>36</v>
      </c>
      <c r="D404" s="7" t="s">
        <v>45</v>
      </c>
      <c r="E404" s="7" t="s">
        <v>20</v>
      </c>
      <c r="F404" s="7" t="s">
        <v>614</v>
      </c>
      <c r="G404" s="7" t="s">
        <v>868</v>
      </c>
      <c r="H404" s="28"/>
      <c r="I404" s="23"/>
      <c r="J404" s="16"/>
      <c r="K404" s="36"/>
    </row>
    <row r="405" spans="1:11" ht="30" hidden="1" customHeight="1" x14ac:dyDescent="0.25">
      <c r="A405" s="1"/>
      <c r="B405" s="7" t="s">
        <v>847</v>
      </c>
      <c r="C405" s="7">
        <v>36</v>
      </c>
      <c r="D405" s="7" t="s">
        <v>28</v>
      </c>
      <c r="E405" s="7" t="s">
        <v>20</v>
      </c>
      <c r="F405" s="7" t="s">
        <v>843</v>
      </c>
      <c r="G405" s="7" t="s">
        <v>869</v>
      </c>
      <c r="H405" s="28"/>
      <c r="I405" s="23"/>
      <c r="J405" s="16"/>
      <c r="K405" s="36"/>
    </row>
    <row r="406" spans="1:11" ht="30" hidden="1" customHeight="1" x14ac:dyDescent="0.25">
      <c r="A406" s="1"/>
      <c r="B406" s="7" t="s">
        <v>847</v>
      </c>
      <c r="C406" s="7">
        <v>36</v>
      </c>
      <c r="D406" s="7" t="s">
        <v>413</v>
      </c>
      <c r="E406" s="7" t="s">
        <v>20</v>
      </c>
      <c r="F406" s="7" t="s">
        <v>300</v>
      </c>
      <c r="G406" s="7" t="s">
        <v>870</v>
      </c>
      <c r="H406" s="28"/>
      <c r="I406" s="23"/>
      <c r="J406" s="16"/>
      <c r="K406" s="36"/>
    </row>
    <row r="407" spans="1:11" ht="30" hidden="1" customHeight="1" x14ac:dyDescent="0.25">
      <c r="A407" s="1"/>
      <c r="B407" s="7" t="s">
        <v>847</v>
      </c>
      <c r="C407" s="7">
        <v>36</v>
      </c>
      <c r="D407" s="7" t="s">
        <v>10</v>
      </c>
      <c r="E407" s="7" t="s">
        <v>17</v>
      </c>
      <c r="F407" s="7" t="s">
        <v>300</v>
      </c>
      <c r="G407" s="7" t="s">
        <v>871</v>
      </c>
      <c r="H407" s="28"/>
      <c r="I407" s="23"/>
      <c r="J407" s="16"/>
      <c r="K407" s="36"/>
    </row>
    <row r="408" spans="1:11" ht="30" customHeight="1" x14ac:dyDescent="0.25">
      <c r="A408" s="1"/>
      <c r="B408" s="7" t="s">
        <v>872</v>
      </c>
      <c r="C408" s="7">
        <v>37</v>
      </c>
      <c r="D408" s="7" t="s">
        <v>28</v>
      </c>
      <c r="E408" s="7" t="s">
        <v>33</v>
      </c>
      <c r="F408" s="7" t="s">
        <v>874</v>
      </c>
      <c r="G408" s="7" t="s">
        <v>875</v>
      </c>
      <c r="H408" s="20">
        <f>+I408/28</f>
        <v>261.10499999999996</v>
      </c>
      <c r="I408" s="21">
        <v>7310.94</v>
      </c>
      <c r="J408" s="33" t="s">
        <v>873</v>
      </c>
      <c r="K408" s="36"/>
    </row>
    <row r="409" spans="1:11" ht="30" hidden="1" customHeight="1" x14ac:dyDescent="0.25">
      <c r="A409" s="1"/>
      <c r="B409" s="7" t="s">
        <v>872</v>
      </c>
      <c r="C409" s="7">
        <v>37</v>
      </c>
      <c r="D409" s="7" t="s">
        <v>10</v>
      </c>
      <c r="E409" s="7" t="s">
        <v>70</v>
      </c>
      <c r="F409" s="7" t="s">
        <v>95</v>
      </c>
      <c r="G409" s="7" t="s">
        <v>876</v>
      </c>
      <c r="H409" s="28"/>
      <c r="I409" s="23"/>
      <c r="J409" s="16"/>
      <c r="K409" s="36"/>
    </row>
    <row r="410" spans="1:11" ht="30" hidden="1" customHeight="1" x14ac:dyDescent="0.25">
      <c r="A410" s="1"/>
      <c r="B410" s="7" t="s">
        <v>872</v>
      </c>
      <c r="C410" s="7">
        <v>37</v>
      </c>
      <c r="D410" s="7" t="s">
        <v>10</v>
      </c>
      <c r="E410" s="7" t="s">
        <v>80</v>
      </c>
      <c r="F410" s="7" t="s">
        <v>95</v>
      </c>
      <c r="G410" s="7" t="s">
        <v>877</v>
      </c>
      <c r="H410" s="28"/>
      <c r="I410" s="23"/>
      <c r="J410" s="16"/>
      <c r="K410" s="36"/>
    </row>
    <row r="411" spans="1:11" ht="30" hidden="1" customHeight="1" x14ac:dyDescent="0.25">
      <c r="A411" s="1"/>
      <c r="B411" s="7" t="s">
        <v>872</v>
      </c>
      <c r="C411" s="7">
        <v>37</v>
      </c>
      <c r="D411" s="7" t="s">
        <v>10</v>
      </c>
      <c r="E411" s="7" t="s">
        <v>33</v>
      </c>
      <c r="F411" s="7" t="s">
        <v>95</v>
      </c>
      <c r="G411" s="7" t="s">
        <v>878</v>
      </c>
      <c r="H411" s="28"/>
      <c r="I411" s="23"/>
      <c r="J411" s="16"/>
      <c r="K411" s="36"/>
    </row>
    <row r="412" spans="1:11" ht="30" hidden="1" customHeight="1" x14ac:dyDescent="0.25">
      <c r="A412" s="1"/>
      <c r="B412" s="7" t="s">
        <v>872</v>
      </c>
      <c r="C412" s="7">
        <v>37</v>
      </c>
      <c r="D412" s="7" t="s">
        <v>28</v>
      </c>
      <c r="E412" s="7" t="s">
        <v>20</v>
      </c>
      <c r="F412" s="7" t="s">
        <v>95</v>
      </c>
      <c r="G412" s="7" t="s">
        <v>879</v>
      </c>
      <c r="H412" s="28"/>
      <c r="I412" s="23"/>
      <c r="J412" s="16"/>
      <c r="K412" s="36"/>
    </row>
    <row r="413" spans="1:11" ht="30" hidden="1" customHeight="1" x14ac:dyDescent="0.25">
      <c r="A413" s="1"/>
      <c r="B413" s="7" t="s">
        <v>872</v>
      </c>
      <c r="C413" s="7">
        <v>37</v>
      </c>
      <c r="D413" s="7" t="s">
        <v>10</v>
      </c>
      <c r="E413" s="7" t="s">
        <v>14</v>
      </c>
      <c r="F413" s="7" t="s">
        <v>880</v>
      </c>
      <c r="G413" s="7" t="s">
        <v>881</v>
      </c>
      <c r="H413" s="28"/>
      <c r="I413" s="23"/>
      <c r="J413" s="16"/>
      <c r="K413" s="36"/>
    </row>
    <row r="414" spans="1:11" ht="30" hidden="1" customHeight="1" x14ac:dyDescent="0.25">
      <c r="A414" s="1"/>
      <c r="B414" s="7" t="s">
        <v>872</v>
      </c>
      <c r="C414" s="7">
        <v>37</v>
      </c>
      <c r="D414" s="7" t="s">
        <v>45</v>
      </c>
      <c r="E414" s="7" t="s">
        <v>20</v>
      </c>
      <c r="F414" s="7" t="s">
        <v>166</v>
      </c>
      <c r="G414" s="7" t="s">
        <v>882</v>
      </c>
      <c r="H414" s="28"/>
      <c r="I414" s="23"/>
      <c r="J414" s="16"/>
      <c r="K414" s="36"/>
    </row>
    <row r="415" spans="1:11" ht="30" hidden="1" customHeight="1" x14ac:dyDescent="0.25">
      <c r="A415" s="1"/>
      <c r="B415" s="7" t="s">
        <v>872</v>
      </c>
      <c r="C415" s="7">
        <v>37</v>
      </c>
      <c r="D415" s="7" t="s">
        <v>10</v>
      </c>
      <c r="E415" s="7" t="s">
        <v>26</v>
      </c>
      <c r="F415" s="7" t="s">
        <v>95</v>
      </c>
      <c r="G415" s="7" t="s">
        <v>883</v>
      </c>
      <c r="H415" s="28"/>
      <c r="I415" s="23"/>
      <c r="J415" s="16"/>
      <c r="K415" s="36"/>
    </row>
    <row r="416" spans="1:11" ht="30" hidden="1" customHeight="1" x14ac:dyDescent="0.25">
      <c r="A416" s="1"/>
      <c r="B416" s="7" t="s">
        <v>872</v>
      </c>
      <c r="C416" s="7">
        <v>37</v>
      </c>
      <c r="D416" s="7" t="s">
        <v>10</v>
      </c>
      <c r="E416" s="7" t="s">
        <v>75</v>
      </c>
      <c r="F416" s="7" t="s">
        <v>884</v>
      </c>
      <c r="G416" s="7" t="s">
        <v>885</v>
      </c>
      <c r="H416" s="28"/>
      <c r="I416" s="23"/>
      <c r="J416" s="16"/>
      <c r="K416" s="36"/>
    </row>
    <row r="417" spans="1:11" ht="30" customHeight="1" x14ac:dyDescent="0.25">
      <c r="A417" s="1"/>
      <c r="B417" s="7" t="s">
        <v>904</v>
      </c>
      <c r="C417" s="7">
        <v>38</v>
      </c>
      <c r="D417" s="7" t="s">
        <v>10</v>
      </c>
      <c r="E417" s="7" t="s">
        <v>406</v>
      </c>
      <c r="F417" s="7" t="s">
        <v>905</v>
      </c>
      <c r="G417" s="7" t="s">
        <v>906</v>
      </c>
      <c r="H417" s="20">
        <f>+I417/50</f>
        <v>33868.825199999999</v>
      </c>
      <c r="I417" s="21">
        <v>1693441.26</v>
      </c>
      <c r="J417" s="33" t="s">
        <v>907</v>
      </c>
      <c r="K417" s="36"/>
    </row>
    <row r="418" spans="1:11" ht="30" hidden="1" customHeight="1" x14ac:dyDescent="0.25">
      <c r="A418" s="1"/>
      <c r="B418" s="7" t="s">
        <v>904</v>
      </c>
      <c r="C418" s="7">
        <v>38</v>
      </c>
      <c r="D418" s="7" t="s">
        <v>10</v>
      </c>
      <c r="E418" s="7" t="s">
        <v>38</v>
      </c>
      <c r="F418" s="7" t="s">
        <v>156</v>
      </c>
      <c r="G418" s="7" t="s">
        <v>908</v>
      </c>
      <c r="H418" s="28"/>
      <c r="I418" s="23"/>
      <c r="J418" s="16"/>
      <c r="K418" s="36"/>
    </row>
    <row r="419" spans="1:11" ht="30" hidden="1" customHeight="1" x14ac:dyDescent="0.25">
      <c r="A419" s="1"/>
      <c r="B419" s="7" t="s">
        <v>904</v>
      </c>
      <c r="C419" s="7">
        <v>38</v>
      </c>
      <c r="D419" s="7" t="s">
        <v>10</v>
      </c>
      <c r="E419" s="7" t="s">
        <v>33</v>
      </c>
      <c r="F419" s="7" t="s">
        <v>156</v>
      </c>
      <c r="G419" s="7" t="s">
        <v>909</v>
      </c>
      <c r="H419" s="28"/>
      <c r="I419" s="23"/>
      <c r="J419" s="16"/>
      <c r="K419" s="36"/>
    </row>
    <row r="420" spans="1:11" ht="30" hidden="1" customHeight="1" x14ac:dyDescent="0.25">
      <c r="A420" s="1"/>
      <c r="B420" s="7" t="s">
        <v>904</v>
      </c>
      <c r="C420" s="7">
        <v>38</v>
      </c>
      <c r="D420" s="7" t="s">
        <v>10</v>
      </c>
      <c r="E420" s="7" t="s">
        <v>20</v>
      </c>
      <c r="F420" s="7" t="s">
        <v>156</v>
      </c>
      <c r="G420" s="7" t="s">
        <v>910</v>
      </c>
      <c r="H420" s="28"/>
      <c r="I420" s="23"/>
      <c r="J420" s="16"/>
      <c r="K420" s="36"/>
    </row>
    <row r="421" spans="1:11" ht="30" hidden="1" customHeight="1" x14ac:dyDescent="0.25">
      <c r="A421" s="1"/>
      <c r="B421" s="7" t="s">
        <v>904</v>
      </c>
      <c r="C421" s="7">
        <v>38</v>
      </c>
      <c r="D421" s="7" t="s">
        <v>28</v>
      </c>
      <c r="E421" s="7" t="s">
        <v>20</v>
      </c>
      <c r="F421" s="7" t="s">
        <v>911</v>
      </c>
      <c r="G421" s="7" t="s">
        <v>912</v>
      </c>
      <c r="H421" s="28"/>
      <c r="I421" s="23"/>
      <c r="J421" s="16"/>
      <c r="K421" s="36"/>
    </row>
    <row r="422" spans="1:11" ht="30" hidden="1" customHeight="1" x14ac:dyDescent="0.25">
      <c r="A422" s="1"/>
      <c r="B422" s="7" t="s">
        <v>904</v>
      </c>
      <c r="C422" s="7">
        <v>38</v>
      </c>
      <c r="D422" s="7" t="s">
        <v>10</v>
      </c>
      <c r="E422" s="7" t="s">
        <v>43</v>
      </c>
      <c r="F422" s="7" t="s">
        <v>156</v>
      </c>
      <c r="G422" s="7" t="s">
        <v>913</v>
      </c>
      <c r="H422" s="28"/>
      <c r="I422" s="23"/>
      <c r="J422" s="16"/>
      <c r="K422" s="36"/>
    </row>
    <row r="423" spans="1:11" ht="30" hidden="1" customHeight="1" x14ac:dyDescent="0.25">
      <c r="A423" s="1"/>
      <c r="B423" s="7" t="s">
        <v>904</v>
      </c>
      <c r="C423" s="7">
        <v>38</v>
      </c>
      <c r="D423" s="7" t="s">
        <v>10</v>
      </c>
      <c r="E423" s="7" t="s">
        <v>67</v>
      </c>
      <c r="F423" s="7" t="s">
        <v>914</v>
      </c>
      <c r="G423" s="7" t="s">
        <v>915</v>
      </c>
      <c r="H423" s="28"/>
      <c r="I423" s="23"/>
      <c r="J423" s="16"/>
      <c r="K423" s="36"/>
    </row>
    <row r="424" spans="1:11" ht="30" customHeight="1" x14ac:dyDescent="0.25">
      <c r="A424" s="1"/>
      <c r="B424" s="7" t="s">
        <v>918</v>
      </c>
      <c r="C424" s="7">
        <v>39</v>
      </c>
      <c r="D424" s="7" t="s">
        <v>10</v>
      </c>
      <c r="E424" s="7" t="s">
        <v>26</v>
      </c>
      <c r="F424" s="7" t="s">
        <v>358</v>
      </c>
      <c r="G424" s="7" t="s">
        <v>919</v>
      </c>
      <c r="H424" s="20">
        <f>+I424/100</f>
        <v>4103.0056000000004</v>
      </c>
      <c r="I424" s="21">
        <v>410300.56</v>
      </c>
      <c r="J424" s="33" t="s">
        <v>920</v>
      </c>
      <c r="K424" s="36"/>
    </row>
    <row r="425" spans="1:11" ht="30" hidden="1" customHeight="1" x14ac:dyDescent="0.25">
      <c r="A425" s="1"/>
      <c r="B425" s="7" t="s">
        <v>918</v>
      </c>
      <c r="C425" s="7">
        <v>39</v>
      </c>
      <c r="D425" s="7" t="s">
        <v>10</v>
      </c>
      <c r="E425" s="7" t="s">
        <v>70</v>
      </c>
      <c r="F425" s="7" t="s">
        <v>71</v>
      </c>
      <c r="G425" s="7" t="s">
        <v>921</v>
      </c>
      <c r="H425" s="28"/>
      <c r="I425" s="23"/>
      <c r="J425" s="16"/>
      <c r="K425" s="36"/>
    </row>
    <row r="426" spans="1:11" ht="30" hidden="1" customHeight="1" x14ac:dyDescent="0.25">
      <c r="A426" s="1"/>
      <c r="B426" s="7" t="s">
        <v>918</v>
      </c>
      <c r="C426" s="7">
        <v>39</v>
      </c>
      <c r="D426" s="7" t="s">
        <v>28</v>
      </c>
      <c r="E426" s="7" t="s">
        <v>17</v>
      </c>
      <c r="F426" s="7" t="s">
        <v>358</v>
      </c>
      <c r="G426" s="7" t="s">
        <v>922</v>
      </c>
      <c r="H426" s="28"/>
      <c r="I426" s="23"/>
      <c r="J426" s="16"/>
      <c r="K426" s="36"/>
    </row>
    <row r="427" spans="1:11" ht="30" hidden="1" customHeight="1" x14ac:dyDescent="0.25">
      <c r="A427" s="1"/>
      <c r="B427" s="7" t="s">
        <v>918</v>
      </c>
      <c r="C427" s="7">
        <v>39</v>
      </c>
      <c r="D427" s="7" t="s">
        <v>28</v>
      </c>
      <c r="E427" s="7" t="s">
        <v>20</v>
      </c>
      <c r="F427" s="7" t="s">
        <v>73</v>
      </c>
      <c r="G427" s="7" t="s">
        <v>923</v>
      </c>
      <c r="H427" s="28"/>
      <c r="I427" s="23"/>
      <c r="J427" s="16"/>
      <c r="K427" s="36"/>
    </row>
    <row r="428" spans="1:11" ht="30" hidden="1" customHeight="1" x14ac:dyDescent="0.25">
      <c r="A428" s="1"/>
      <c r="B428" s="7" t="s">
        <v>918</v>
      </c>
      <c r="C428" s="7">
        <v>39</v>
      </c>
      <c r="D428" s="7" t="s">
        <v>28</v>
      </c>
      <c r="E428" s="7" t="s">
        <v>26</v>
      </c>
      <c r="F428" s="7" t="s">
        <v>345</v>
      </c>
      <c r="G428" s="7" t="s">
        <v>924</v>
      </c>
      <c r="H428" s="28"/>
      <c r="I428" s="23"/>
      <c r="J428" s="16"/>
      <c r="K428" s="36"/>
    </row>
    <row r="429" spans="1:11" ht="30" hidden="1" customHeight="1" x14ac:dyDescent="0.25">
      <c r="A429" s="1"/>
      <c r="B429" s="7" t="s">
        <v>918</v>
      </c>
      <c r="C429" s="7">
        <v>39</v>
      </c>
      <c r="D429" s="7" t="s">
        <v>10</v>
      </c>
      <c r="E429" s="7" t="s">
        <v>11</v>
      </c>
      <c r="F429" s="7" t="s">
        <v>925</v>
      </c>
      <c r="G429" s="7" t="s">
        <v>926</v>
      </c>
      <c r="H429" s="28"/>
      <c r="I429" s="23"/>
      <c r="J429" s="16"/>
      <c r="K429" s="36"/>
    </row>
    <row r="430" spans="1:11" ht="30" hidden="1" customHeight="1" x14ac:dyDescent="0.25">
      <c r="A430" s="1"/>
      <c r="B430" s="7" t="s">
        <v>918</v>
      </c>
      <c r="C430" s="7">
        <v>39</v>
      </c>
      <c r="D430" s="7" t="s">
        <v>10</v>
      </c>
      <c r="E430" s="7" t="s">
        <v>23</v>
      </c>
      <c r="F430" s="7" t="s">
        <v>73</v>
      </c>
      <c r="G430" s="7" t="s">
        <v>927</v>
      </c>
      <c r="H430" s="28"/>
      <c r="I430" s="23"/>
      <c r="J430" s="16"/>
      <c r="K430" s="36"/>
    </row>
    <row r="431" spans="1:11" ht="30" hidden="1" customHeight="1" x14ac:dyDescent="0.25">
      <c r="A431" s="1"/>
      <c r="B431" s="7" t="s">
        <v>918</v>
      </c>
      <c r="C431" s="7">
        <v>39</v>
      </c>
      <c r="D431" s="7" t="s">
        <v>10</v>
      </c>
      <c r="E431" s="7" t="s">
        <v>33</v>
      </c>
      <c r="F431" s="7" t="s">
        <v>73</v>
      </c>
      <c r="G431" s="7" t="s">
        <v>928</v>
      </c>
      <c r="H431" s="28"/>
      <c r="I431" s="23"/>
      <c r="J431" s="16"/>
      <c r="K431" s="36"/>
    </row>
    <row r="432" spans="1:11" ht="30" hidden="1" customHeight="1" x14ac:dyDescent="0.25">
      <c r="A432" s="1"/>
      <c r="B432" s="7" t="s">
        <v>918</v>
      </c>
      <c r="C432" s="7">
        <v>39</v>
      </c>
      <c r="D432" s="7" t="s">
        <v>10</v>
      </c>
      <c r="E432" s="7" t="s">
        <v>75</v>
      </c>
      <c r="F432" s="7" t="s">
        <v>73</v>
      </c>
      <c r="G432" s="7" t="s">
        <v>929</v>
      </c>
      <c r="H432" s="28"/>
      <c r="I432" s="23"/>
      <c r="J432" s="16"/>
      <c r="K432" s="36"/>
    </row>
    <row r="433" spans="1:11" ht="30" hidden="1" customHeight="1" x14ac:dyDescent="0.25">
      <c r="A433" s="1"/>
      <c r="B433" s="7" t="s">
        <v>918</v>
      </c>
      <c r="C433" s="7">
        <v>39</v>
      </c>
      <c r="D433" s="7" t="s">
        <v>10</v>
      </c>
      <c r="E433" s="7" t="s">
        <v>35</v>
      </c>
      <c r="F433" s="7" t="s">
        <v>930</v>
      </c>
      <c r="G433" s="7" t="s">
        <v>931</v>
      </c>
      <c r="H433" s="28"/>
      <c r="I433" s="23"/>
      <c r="J433" s="16"/>
      <c r="K433" s="36"/>
    </row>
    <row r="434" spans="1:11" ht="30" hidden="1" customHeight="1" x14ac:dyDescent="0.25">
      <c r="A434" s="1"/>
      <c r="B434" s="7" t="s">
        <v>918</v>
      </c>
      <c r="C434" s="7">
        <v>39</v>
      </c>
      <c r="D434" s="7" t="s">
        <v>10</v>
      </c>
      <c r="E434" s="7" t="s">
        <v>366</v>
      </c>
      <c r="F434" s="7" t="s">
        <v>367</v>
      </c>
      <c r="G434" s="7" t="s">
        <v>932</v>
      </c>
      <c r="H434" s="28"/>
      <c r="I434" s="23"/>
      <c r="J434" s="16"/>
      <c r="K434" s="36"/>
    </row>
    <row r="435" spans="1:11" ht="30" hidden="1" customHeight="1" x14ac:dyDescent="0.25">
      <c r="A435" s="1"/>
      <c r="B435" s="7" t="s">
        <v>918</v>
      </c>
      <c r="C435" s="7">
        <v>39</v>
      </c>
      <c r="D435" s="7" t="s">
        <v>28</v>
      </c>
      <c r="E435" s="7" t="s">
        <v>75</v>
      </c>
      <c r="F435" s="7" t="s">
        <v>332</v>
      </c>
      <c r="G435" s="7" t="s">
        <v>933</v>
      </c>
      <c r="H435" s="28"/>
      <c r="I435" s="23"/>
      <c r="J435" s="16"/>
      <c r="K435" s="36"/>
    </row>
    <row r="436" spans="1:11" ht="30" hidden="1" customHeight="1" x14ac:dyDescent="0.25">
      <c r="A436" s="1"/>
      <c r="B436" s="7" t="s">
        <v>918</v>
      </c>
      <c r="C436" s="7">
        <v>39</v>
      </c>
      <c r="D436" s="7" t="s">
        <v>10</v>
      </c>
      <c r="E436" s="7" t="s">
        <v>20</v>
      </c>
      <c r="F436" s="7" t="s">
        <v>332</v>
      </c>
      <c r="G436" s="7" t="s">
        <v>934</v>
      </c>
      <c r="H436" s="28"/>
      <c r="I436" s="23"/>
      <c r="J436" s="16"/>
      <c r="K436" s="36"/>
    </row>
    <row r="437" spans="1:11" ht="30" hidden="1" customHeight="1" x14ac:dyDescent="0.25">
      <c r="A437" s="1"/>
      <c r="B437" s="7" t="s">
        <v>918</v>
      </c>
      <c r="C437" s="7">
        <v>39</v>
      </c>
      <c r="D437" s="7" t="s">
        <v>10</v>
      </c>
      <c r="E437" s="7" t="s">
        <v>17</v>
      </c>
      <c r="F437" s="7" t="s">
        <v>73</v>
      </c>
      <c r="G437" s="7" t="s">
        <v>928</v>
      </c>
      <c r="H437" s="28"/>
      <c r="I437" s="23"/>
      <c r="J437" s="16"/>
      <c r="K437" s="36"/>
    </row>
    <row r="438" spans="1:11" ht="30" hidden="1" customHeight="1" x14ac:dyDescent="0.25">
      <c r="A438" s="1"/>
      <c r="B438" s="7" t="s">
        <v>918</v>
      </c>
      <c r="C438" s="7">
        <v>39</v>
      </c>
      <c r="D438" s="7" t="s">
        <v>45</v>
      </c>
      <c r="E438" s="7" t="s">
        <v>26</v>
      </c>
      <c r="F438" s="7" t="s">
        <v>332</v>
      </c>
      <c r="G438" s="7" t="s">
        <v>935</v>
      </c>
      <c r="H438" s="28"/>
      <c r="I438" s="23"/>
      <c r="J438" s="16"/>
      <c r="K438" s="36"/>
    </row>
    <row r="439" spans="1:11" ht="30" hidden="1" customHeight="1" x14ac:dyDescent="0.25">
      <c r="A439" s="1"/>
      <c r="B439" s="7" t="s">
        <v>918</v>
      </c>
      <c r="C439" s="7">
        <v>39</v>
      </c>
      <c r="D439" s="7" t="s">
        <v>10</v>
      </c>
      <c r="E439" s="7" t="s">
        <v>109</v>
      </c>
      <c r="F439" s="7" t="s">
        <v>332</v>
      </c>
      <c r="G439" s="7" t="s">
        <v>936</v>
      </c>
      <c r="H439" s="28"/>
      <c r="I439" s="23"/>
      <c r="J439" s="16"/>
      <c r="K439" s="36"/>
    </row>
    <row r="440" spans="1:11" ht="30" customHeight="1" x14ac:dyDescent="0.25">
      <c r="A440" s="1"/>
      <c r="B440" s="7" t="s">
        <v>939</v>
      </c>
      <c r="C440" s="7">
        <v>40</v>
      </c>
      <c r="D440" s="7" t="s">
        <v>413</v>
      </c>
      <c r="E440" s="7" t="s">
        <v>20</v>
      </c>
      <c r="F440" s="7" t="s">
        <v>87</v>
      </c>
      <c r="G440" s="7" t="s">
        <v>941</v>
      </c>
      <c r="H440" s="20">
        <f>+I440/6</f>
        <v>3266.2950000000001</v>
      </c>
      <c r="I440" s="21">
        <v>19597.77</v>
      </c>
      <c r="J440" s="33" t="s">
        <v>940</v>
      </c>
      <c r="K440" s="36"/>
    </row>
    <row r="441" spans="1:11" ht="30" hidden="1" customHeight="1" x14ac:dyDescent="0.25">
      <c r="A441" s="1"/>
      <c r="B441" s="7" t="s">
        <v>939</v>
      </c>
      <c r="C441" s="7">
        <v>40</v>
      </c>
      <c r="D441" s="7" t="s">
        <v>10</v>
      </c>
      <c r="E441" s="7" t="s">
        <v>70</v>
      </c>
      <c r="F441" s="7" t="s">
        <v>95</v>
      </c>
      <c r="G441" s="7" t="s">
        <v>942</v>
      </c>
      <c r="H441" s="28"/>
      <c r="I441" s="23"/>
      <c r="J441" s="16"/>
      <c r="K441" s="36"/>
    </row>
    <row r="442" spans="1:11" ht="30" hidden="1" customHeight="1" x14ac:dyDescent="0.25">
      <c r="A442" s="1"/>
      <c r="B442" s="7" t="s">
        <v>939</v>
      </c>
      <c r="C442" s="7">
        <v>40</v>
      </c>
      <c r="D442" s="7" t="s">
        <v>10</v>
      </c>
      <c r="E442" s="7" t="s">
        <v>80</v>
      </c>
      <c r="F442" s="7" t="s">
        <v>95</v>
      </c>
      <c r="G442" s="7" t="s">
        <v>943</v>
      </c>
      <c r="H442" s="28"/>
      <c r="I442" s="23"/>
      <c r="J442" s="16"/>
      <c r="K442" s="36"/>
    </row>
    <row r="443" spans="1:11" ht="30" hidden="1" customHeight="1" x14ac:dyDescent="0.25">
      <c r="A443" s="1"/>
      <c r="B443" s="7" t="s">
        <v>939</v>
      </c>
      <c r="C443" s="7">
        <v>40</v>
      </c>
      <c r="D443" s="7" t="s">
        <v>10</v>
      </c>
      <c r="E443" s="7" t="s">
        <v>26</v>
      </c>
      <c r="F443" s="7" t="s">
        <v>87</v>
      </c>
      <c r="G443" s="7" t="s">
        <v>944</v>
      </c>
      <c r="H443" s="28"/>
      <c r="I443" s="23"/>
      <c r="J443" s="16"/>
      <c r="K443" s="36"/>
    </row>
    <row r="444" spans="1:11" ht="30" hidden="1" customHeight="1" x14ac:dyDescent="0.25">
      <c r="A444" s="1"/>
      <c r="B444" s="7" t="s">
        <v>939</v>
      </c>
      <c r="C444" s="7">
        <v>40</v>
      </c>
      <c r="D444" s="7" t="s">
        <v>10</v>
      </c>
      <c r="E444" s="7" t="s">
        <v>33</v>
      </c>
      <c r="F444" s="7" t="s">
        <v>95</v>
      </c>
      <c r="G444" s="7" t="s">
        <v>945</v>
      </c>
      <c r="H444" s="28"/>
      <c r="I444" s="23"/>
      <c r="J444" s="16"/>
      <c r="K444" s="36"/>
    </row>
    <row r="445" spans="1:11" ht="30" hidden="1" customHeight="1" x14ac:dyDescent="0.25">
      <c r="A445" s="1"/>
      <c r="B445" s="7" t="s">
        <v>939</v>
      </c>
      <c r="C445" s="7">
        <v>40</v>
      </c>
      <c r="D445" s="7" t="s">
        <v>10</v>
      </c>
      <c r="E445" s="7" t="s">
        <v>20</v>
      </c>
      <c r="F445" s="7" t="s">
        <v>95</v>
      </c>
      <c r="G445" s="7" t="s">
        <v>946</v>
      </c>
      <c r="H445" s="28"/>
      <c r="I445" s="23"/>
      <c r="J445" s="16"/>
      <c r="K445" s="36"/>
    </row>
    <row r="446" spans="1:11" ht="30" hidden="1" customHeight="1" x14ac:dyDescent="0.25">
      <c r="A446" s="1"/>
      <c r="B446" s="7" t="s">
        <v>939</v>
      </c>
      <c r="C446" s="7">
        <v>40</v>
      </c>
      <c r="D446" s="7" t="s">
        <v>10</v>
      </c>
      <c r="E446" s="7" t="s">
        <v>14</v>
      </c>
      <c r="F446" s="7" t="s">
        <v>947</v>
      </c>
      <c r="G446" s="7" t="s">
        <v>948</v>
      </c>
      <c r="H446" s="28"/>
      <c r="I446" s="23"/>
      <c r="J446" s="16"/>
      <c r="K446" s="36"/>
    </row>
    <row r="447" spans="1:11" ht="30" hidden="1" customHeight="1" x14ac:dyDescent="0.25">
      <c r="A447" s="1"/>
      <c r="B447" s="7" t="s">
        <v>939</v>
      </c>
      <c r="C447" s="7">
        <v>40</v>
      </c>
      <c r="D447" s="7" t="s">
        <v>28</v>
      </c>
      <c r="E447" s="7" t="s">
        <v>26</v>
      </c>
      <c r="F447" s="7" t="s">
        <v>95</v>
      </c>
      <c r="G447" s="7" t="s">
        <v>949</v>
      </c>
      <c r="H447" s="28"/>
      <c r="I447" s="23"/>
      <c r="J447" s="16"/>
      <c r="K447" s="36"/>
    </row>
    <row r="448" spans="1:11" ht="30" hidden="1" customHeight="1" x14ac:dyDescent="0.25">
      <c r="A448" s="1"/>
      <c r="B448" s="7" t="s">
        <v>939</v>
      </c>
      <c r="C448" s="7">
        <v>40</v>
      </c>
      <c r="D448" s="7" t="s">
        <v>10</v>
      </c>
      <c r="E448" s="7" t="s">
        <v>75</v>
      </c>
      <c r="F448" s="7" t="s">
        <v>95</v>
      </c>
      <c r="G448" s="7" t="s">
        <v>950</v>
      </c>
      <c r="H448" s="28"/>
      <c r="I448" s="23"/>
      <c r="J448" s="16"/>
      <c r="K448" s="36"/>
    </row>
    <row r="449" spans="1:11" ht="30" hidden="1" customHeight="1" x14ac:dyDescent="0.25">
      <c r="A449" s="1"/>
      <c r="B449" s="7" t="s">
        <v>939</v>
      </c>
      <c r="C449" s="7">
        <v>40</v>
      </c>
      <c r="D449" s="7" t="s">
        <v>28</v>
      </c>
      <c r="E449" s="7" t="s">
        <v>14</v>
      </c>
      <c r="F449" s="7" t="s">
        <v>951</v>
      </c>
      <c r="G449" s="7" t="s">
        <v>952</v>
      </c>
      <c r="H449" s="28"/>
      <c r="I449" s="23"/>
      <c r="J449" s="16"/>
      <c r="K449" s="36"/>
    </row>
    <row r="450" spans="1:11" ht="30" hidden="1" customHeight="1" x14ac:dyDescent="0.25">
      <c r="A450" s="1"/>
      <c r="B450" s="7" t="s">
        <v>939</v>
      </c>
      <c r="C450" s="7">
        <v>40</v>
      </c>
      <c r="D450" s="7" t="s">
        <v>45</v>
      </c>
      <c r="E450" s="7" t="s">
        <v>75</v>
      </c>
      <c r="F450" s="7" t="s">
        <v>953</v>
      </c>
      <c r="G450" s="7" t="s">
        <v>954</v>
      </c>
      <c r="H450" s="28"/>
      <c r="I450" s="23"/>
      <c r="J450" s="16"/>
      <c r="K450" s="36"/>
    </row>
    <row r="451" spans="1:11" ht="30" hidden="1" customHeight="1" x14ac:dyDescent="0.25">
      <c r="A451" s="1"/>
      <c r="B451" s="7" t="s">
        <v>939</v>
      </c>
      <c r="C451" s="7">
        <v>40</v>
      </c>
      <c r="D451" s="7" t="s">
        <v>28</v>
      </c>
      <c r="E451" s="7" t="s">
        <v>70</v>
      </c>
      <c r="F451" s="7" t="s">
        <v>71</v>
      </c>
      <c r="G451" s="7" t="s">
        <v>955</v>
      </c>
      <c r="H451" s="28"/>
      <c r="I451" s="23"/>
      <c r="J451" s="16"/>
      <c r="K451" s="36"/>
    </row>
    <row r="452" spans="1:11" ht="30" hidden="1" customHeight="1" x14ac:dyDescent="0.25">
      <c r="A452" s="1"/>
      <c r="B452" s="7" t="s">
        <v>939</v>
      </c>
      <c r="C452" s="7">
        <v>40</v>
      </c>
      <c r="D452" s="7" t="s">
        <v>10</v>
      </c>
      <c r="E452" s="7" t="s">
        <v>11</v>
      </c>
      <c r="F452" s="7" t="s">
        <v>956</v>
      </c>
      <c r="G452" s="7" t="s">
        <v>957</v>
      </c>
      <c r="H452" s="28"/>
      <c r="I452" s="23"/>
      <c r="J452" s="16"/>
      <c r="K452" s="36"/>
    </row>
    <row r="453" spans="1:11" ht="30" hidden="1" customHeight="1" x14ac:dyDescent="0.25">
      <c r="A453" s="1"/>
      <c r="B453" s="7" t="s">
        <v>939</v>
      </c>
      <c r="C453" s="7">
        <v>40</v>
      </c>
      <c r="D453" s="7" t="s">
        <v>45</v>
      </c>
      <c r="E453" s="7" t="s">
        <v>20</v>
      </c>
      <c r="F453" s="7" t="s">
        <v>642</v>
      </c>
      <c r="G453" s="7" t="s">
        <v>958</v>
      </c>
      <c r="H453" s="28"/>
      <c r="I453" s="23"/>
      <c r="J453" s="16"/>
      <c r="K453" s="36"/>
    </row>
    <row r="454" spans="1:11" ht="30" hidden="1" customHeight="1" x14ac:dyDescent="0.25">
      <c r="A454" s="1"/>
      <c r="B454" s="7" t="s">
        <v>939</v>
      </c>
      <c r="C454" s="7">
        <v>40</v>
      </c>
      <c r="D454" s="7" t="s">
        <v>460</v>
      </c>
      <c r="E454" s="7" t="s">
        <v>20</v>
      </c>
      <c r="F454" s="7" t="s">
        <v>71</v>
      </c>
      <c r="G454" s="7" t="s">
        <v>959</v>
      </c>
      <c r="H454" s="28"/>
      <c r="I454" s="23"/>
      <c r="J454" s="16"/>
      <c r="K454" s="36"/>
    </row>
    <row r="455" spans="1:11" ht="30" hidden="1" customHeight="1" x14ac:dyDescent="0.25">
      <c r="A455" s="1"/>
      <c r="B455" s="7" t="s">
        <v>939</v>
      </c>
      <c r="C455" s="7">
        <v>40</v>
      </c>
      <c r="D455" s="7" t="s">
        <v>10</v>
      </c>
      <c r="E455" s="7" t="s">
        <v>38</v>
      </c>
      <c r="F455" s="7" t="s">
        <v>635</v>
      </c>
      <c r="G455" s="7" t="s">
        <v>960</v>
      </c>
      <c r="H455" s="28"/>
      <c r="I455" s="23"/>
      <c r="J455" s="16"/>
      <c r="K455" s="36"/>
    </row>
    <row r="456" spans="1:11" ht="30" hidden="1" customHeight="1" x14ac:dyDescent="0.25">
      <c r="A456" s="1"/>
      <c r="B456" s="7" t="s">
        <v>939</v>
      </c>
      <c r="C456" s="7">
        <v>40</v>
      </c>
      <c r="D456" s="7" t="s">
        <v>10</v>
      </c>
      <c r="E456" s="7" t="s">
        <v>23</v>
      </c>
      <c r="F456" s="7" t="s">
        <v>73</v>
      </c>
      <c r="G456" s="7" t="s">
        <v>961</v>
      </c>
      <c r="H456" s="28"/>
      <c r="I456" s="23"/>
      <c r="J456" s="16"/>
      <c r="K456" s="36"/>
    </row>
    <row r="457" spans="1:11" ht="30" hidden="1" customHeight="1" x14ac:dyDescent="0.25">
      <c r="A457" s="1"/>
      <c r="B457" s="7" t="s">
        <v>939</v>
      </c>
      <c r="C457" s="7">
        <v>40</v>
      </c>
      <c r="D457" s="7" t="s">
        <v>28</v>
      </c>
      <c r="E457" s="7" t="s">
        <v>75</v>
      </c>
      <c r="F457" s="7" t="s">
        <v>73</v>
      </c>
      <c r="G457" s="7" t="s">
        <v>962</v>
      </c>
      <c r="H457" s="28"/>
      <c r="I457" s="23"/>
      <c r="J457" s="16"/>
      <c r="K457" s="36"/>
    </row>
    <row r="458" spans="1:11" ht="30" hidden="1" customHeight="1" x14ac:dyDescent="0.25">
      <c r="A458" s="1"/>
      <c r="B458" s="7" t="s">
        <v>939</v>
      </c>
      <c r="C458" s="7">
        <v>40</v>
      </c>
      <c r="D458" s="7" t="s">
        <v>434</v>
      </c>
      <c r="E458" s="7" t="s">
        <v>20</v>
      </c>
      <c r="F458" s="7" t="s">
        <v>389</v>
      </c>
      <c r="G458" s="7" t="s">
        <v>963</v>
      </c>
      <c r="H458" s="28"/>
      <c r="I458" s="23"/>
      <c r="J458" s="16"/>
      <c r="K458" s="36"/>
    </row>
    <row r="459" spans="1:11" ht="30" hidden="1" customHeight="1" x14ac:dyDescent="0.25">
      <c r="A459" s="1"/>
      <c r="B459" s="7" t="s">
        <v>939</v>
      </c>
      <c r="C459" s="7">
        <v>40</v>
      </c>
      <c r="D459" s="7" t="s">
        <v>28</v>
      </c>
      <c r="E459" s="7" t="s">
        <v>33</v>
      </c>
      <c r="F459" s="7" t="s">
        <v>389</v>
      </c>
      <c r="G459" s="7" t="s">
        <v>964</v>
      </c>
      <c r="H459" s="28"/>
      <c r="I459" s="23"/>
      <c r="J459" s="16"/>
      <c r="K459" s="36"/>
    </row>
    <row r="460" spans="1:11" ht="30" hidden="1" customHeight="1" x14ac:dyDescent="0.25">
      <c r="A460" s="1"/>
      <c r="B460" s="7" t="s">
        <v>939</v>
      </c>
      <c r="C460" s="7">
        <v>40</v>
      </c>
      <c r="D460" s="7" t="s">
        <v>382</v>
      </c>
      <c r="E460" s="7" t="s">
        <v>26</v>
      </c>
      <c r="F460" s="7" t="s">
        <v>389</v>
      </c>
      <c r="G460" s="7" t="s">
        <v>965</v>
      </c>
      <c r="H460" s="28"/>
      <c r="I460" s="23"/>
      <c r="J460" s="16"/>
      <c r="K460" s="36"/>
    </row>
    <row r="461" spans="1:11" ht="30" hidden="1" customHeight="1" x14ac:dyDescent="0.25">
      <c r="A461" s="1"/>
      <c r="B461" s="7" t="s">
        <v>939</v>
      </c>
      <c r="C461" s="7">
        <v>40</v>
      </c>
      <c r="D461" s="7" t="s">
        <v>45</v>
      </c>
      <c r="E461" s="7" t="s">
        <v>26</v>
      </c>
      <c r="F461" s="7" t="s">
        <v>642</v>
      </c>
      <c r="G461" s="7" t="s">
        <v>966</v>
      </c>
      <c r="H461" s="28"/>
      <c r="I461" s="23"/>
      <c r="J461" s="16"/>
      <c r="K461" s="36"/>
    </row>
    <row r="462" spans="1:11" ht="30" hidden="1" customHeight="1" x14ac:dyDescent="0.25">
      <c r="A462" s="1"/>
      <c r="B462" s="7" t="s">
        <v>939</v>
      </c>
      <c r="C462" s="7">
        <v>40</v>
      </c>
      <c r="D462" s="7" t="s">
        <v>10</v>
      </c>
      <c r="E462" s="7" t="s">
        <v>67</v>
      </c>
      <c r="F462" s="7" t="s">
        <v>647</v>
      </c>
      <c r="G462" s="7" t="s">
        <v>967</v>
      </c>
      <c r="H462" s="28"/>
      <c r="I462" s="23"/>
      <c r="J462" s="16"/>
      <c r="K462" s="36"/>
    </row>
    <row r="463" spans="1:11" ht="30" hidden="1" customHeight="1" x14ac:dyDescent="0.25">
      <c r="A463" s="1"/>
      <c r="B463" s="7" t="s">
        <v>939</v>
      </c>
      <c r="C463" s="7">
        <v>40</v>
      </c>
      <c r="D463" s="7" t="s">
        <v>28</v>
      </c>
      <c r="E463" s="7" t="s">
        <v>17</v>
      </c>
      <c r="F463" s="7" t="s">
        <v>73</v>
      </c>
      <c r="G463" s="7" t="s">
        <v>968</v>
      </c>
      <c r="H463" s="28"/>
      <c r="I463" s="23"/>
      <c r="J463" s="16"/>
      <c r="K463" s="36"/>
    </row>
    <row r="464" spans="1:11" ht="30" hidden="1" customHeight="1" x14ac:dyDescent="0.25">
      <c r="A464" s="1"/>
      <c r="B464" s="7" t="s">
        <v>939</v>
      </c>
      <c r="C464" s="7">
        <v>40</v>
      </c>
      <c r="D464" s="7" t="s">
        <v>10</v>
      </c>
      <c r="E464" s="7" t="s">
        <v>406</v>
      </c>
      <c r="F464" s="7" t="s">
        <v>969</v>
      </c>
      <c r="G464" s="7" t="s">
        <v>970</v>
      </c>
      <c r="H464" s="28"/>
      <c r="I464" s="23"/>
      <c r="J464" s="16"/>
      <c r="K464" s="36"/>
    </row>
    <row r="465" spans="1:11" ht="30" hidden="1" customHeight="1" x14ac:dyDescent="0.25">
      <c r="A465" s="1"/>
      <c r="B465" s="7" t="s">
        <v>939</v>
      </c>
      <c r="C465" s="7">
        <v>40</v>
      </c>
      <c r="D465" s="7" t="s">
        <v>434</v>
      </c>
      <c r="E465" s="7" t="s">
        <v>17</v>
      </c>
      <c r="F465" s="7" t="s">
        <v>389</v>
      </c>
      <c r="G465" s="7" t="s">
        <v>964</v>
      </c>
      <c r="H465" s="28"/>
      <c r="I465" s="23"/>
      <c r="J465" s="16"/>
      <c r="K465" s="36"/>
    </row>
    <row r="466" spans="1:11" ht="30" hidden="1" customHeight="1" x14ac:dyDescent="0.25">
      <c r="A466" s="1"/>
      <c r="B466" s="7" t="s">
        <v>939</v>
      </c>
      <c r="C466" s="7">
        <v>40</v>
      </c>
      <c r="D466" s="7" t="s">
        <v>382</v>
      </c>
      <c r="E466" s="7" t="s">
        <v>20</v>
      </c>
      <c r="F466" s="7" t="s">
        <v>470</v>
      </c>
      <c r="G466" s="7" t="s">
        <v>971</v>
      </c>
      <c r="H466" s="28"/>
      <c r="I466" s="23"/>
      <c r="J466" s="16"/>
      <c r="K466" s="36"/>
    </row>
    <row r="467" spans="1:11" ht="30" hidden="1" customHeight="1" x14ac:dyDescent="0.25">
      <c r="A467" s="1"/>
      <c r="B467" s="7" t="s">
        <v>939</v>
      </c>
      <c r="C467" s="7">
        <v>40</v>
      </c>
      <c r="D467" s="7" t="s">
        <v>45</v>
      </c>
      <c r="E467" s="7" t="s">
        <v>70</v>
      </c>
      <c r="F467" s="7" t="s">
        <v>398</v>
      </c>
      <c r="G467" s="7" t="s">
        <v>964</v>
      </c>
      <c r="H467" s="28"/>
      <c r="I467" s="23"/>
      <c r="J467" s="16"/>
      <c r="K467" s="36"/>
    </row>
    <row r="468" spans="1:11" ht="30" hidden="1" customHeight="1" x14ac:dyDescent="0.25">
      <c r="A468" s="1"/>
      <c r="B468" s="7" t="s">
        <v>939</v>
      </c>
      <c r="C468" s="7">
        <v>40</v>
      </c>
      <c r="D468" s="7" t="s">
        <v>10</v>
      </c>
      <c r="E468" s="7" t="s">
        <v>109</v>
      </c>
      <c r="F468" s="7" t="s">
        <v>389</v>
      </c>
      <c r="G468" s="7" t="s">
        <v>972</v>
      </c>
      <c r="H468" s="28"/>
      <c r="I468" s="23"/>
      <c r="J468" s="16"/>
      <c r="K468" s="36"/>
    </row>
    <row r="469" spans="1:11" ht="30" customHeight="1" x14ac:dyDescent="0.25">
      <c r="A469" s="1"/>
      <c r="B469" s="7" t="s">
        <v>985</v>
      </c>
      <c r="C469" s="7">
        <v>41</v>
      </c>
      <c r="D469" s="7" t="s">
        <v>10</v>
      </c>
      <c r="E469" s="7" t="s">
        <v>406</v>
      </c>
      <c r="F469" s="7" t="s">
        <v>987</v>
      </c>
      <c r="G469" s="7" t="s">
        <v>988</v>
      </c>
      <c r="H469" s="20">
        <f>+I469</f>
        <v>11881</v>
      </c>
      <c r="I469" s="21">
        <v>11881</v>
      </c>
      <c r="J469" s="33" t="s">
        <v>986</v>
      </c>
      <c r="K469" s="36"/>
    </row>
    <row r="470" spans="1:11" ht="30" hidden="1" customHeight="1" x14ac:dyDescent="0.25">
      <c r="A470" s="1"/>
      <c r="B470" s="7" t="s">
        <v>985</v>
      </c>
      <c r="C470" s="7">
        <v>41</v>
      </c>
      <c r="D470" s="7" t="s">
        <v>10</v>
      </c>
      <c r="E470" s="7" t="s">
        <v>70</v>
      </c>
      <c r="F470" s="7" t="s">
        <v>71</v>
      </c>
      <c r="G470" s="7" t="s">
        <v>955</v>
      </c>
      <c r="H470" s="28"/>
      <c r="I470" s="23"/>
      <c r="J470" s="16"/>
      <c r="K470" s="36"/>
    </row>
    <row r="471" spans="1:11" ht="30" hidden="1" customHeight="1" x14ac:dyDescent="0.25">
      <c r="A471" s="1"/>
      <c r="B471" s="7" t="s">
        <v>985</v>
      </c>
      <c r="C471" s="7">
        <v>41</v>
      </c>
      <c r="D471" s="7" t="s">
        <v>10</v>
      </c>
      <c r="E471" s="7" t="s">
        <v>20</v>
      </c>
      <c r="F471" s="7" t="s">
        <v>71</v>
      </c>
      <c r="G471" s="7" t="s">
        <v>989</v>
      </c>
      <c r="H471" s="28"/>
      <c r="I471" s="23"/>
      <c r="J471" s="16"/>
      <c r="K471" s="36"/>
    </row>
    <row r="472" spans="1:11" ht="30" hidden="1" customHeight="1" x14ac:dyDescent="0.25">
      <c r="A472" s="1"/>
      <c r="B472" s="7" t="s">
        <v>985</v>
      </c>
      <c r="C472" s="7">
        <v>41</v>
      </c>
      <c r="D472" s="7" t="s">
        <v>10</v>
      </c>
      <c r="E472" s="7" t="s">
        <v>75</v>
      </c>
      <c r="F472" s="7" t="s">
        <v>990</v>
      </c>
      <c r="G472" s="7" t="s">
        <v>991</v>
      </c>
      <c r="H472" s="28"/>
      <c r="I472" s="23"/>
      <c r="J472" s="16"/>
      <c r="K472" s="36"/>
    </row>
    <row r="473" spans="1:11" ht="30" hidden="1" customHeight="1" x14ac:dyDescent="0.25">
      <c r="A473" s="1"/>
      <c r="B473" s="7" t="s">
        <v>985</v>
      </c>
      <c r="C473" s="7">
        <v>41</v>
      </c>
      <c r="D473" s="7" t="s">
        <v>10</v>
      </c>
      <c r="E473" s="7" t="s">
        <v>33</v>
      </c>
      <c r="F473" s="7" t="s">
        <v>73</v>
      </c>
      <c r="G473" s="7" t="s">
        <v>993</v>
      </c>
      <c r="H473" s="28"/>
      <c r="I473" s="23"/>
      <c r="J473" s="16"/>
      <c r="K473" s="36"/>
    </row>
    <row r="474" spans="1:11" ht="30" hidden="1" customHeight="1" x14ac:dyDescent="0.25">
      <c r="A474" s="1"/>
      <c r="B474" s="7" t="s">
        <v>985</v>
      </c>
      <c r="C474" s="7">
        <v>41</v>
      </c>
      <c r="D474" s="7" t="s">
        <v>10</v>
      </c>
      <c r="E474" s="7" t="s">
        <v>38</v>
      </c>
      <c r="F474" s="7" t="s">
        <v>407</v>
      </c>
      <c r="G474" s="7" t="s">
        <v>994</v>
      </c>
      <c r="H474" s="28"/>
      <c r="I474" s="23"/>
      <c r="J474" s="16"/>
      <c r="K474" s="36"/>
    </row>
    <row r="475" spans="1:11" ht="30" hidden="1" customHeight="1" x14ac:dyDescent="0.25">
      <c r="A475" s="1"/>
      <c r="B475" s="7" t="s">
        <v>985</v>
      </c>
      <c r="C475" s="7">
        <v>41</v>
      </c>
      <c r="D475" s="7" t="s">
        <v>10</v>
      </c>
      <c r="E475" s="7" t="s">
        <v>14</v>
      </c>
      <c r="F475" s="7" t="s">
        <v>995</v>
      </c>
      <c r="G475" s="7" t="s">
        <v>996</v>
      </c>
      <c r="H475" s="28"/>
      <c r="I475" s="23"/>
      <c r="J475" s="16"/>
      <c r="K475" s="36"/>
    </row>
    <row r="476" spans="1:11" ht="30" hidden="1" customHeight="1" x14ac:dyDescent="0.25">
      <c r="A476" s="1"/>
      <c r="B476" s="7" t="s">
        <v>985</v>
      </c>
      <c r="C476" s="7">
        <v>41</v>
      </c>
      <c r="D476" s="7" t="s">
        <v>28</v>
      </c>
      <c r="E476" s="7" t="s">
        <v>75</v>
      </c>
      <c r="F476" s="7" t="s">
        <v>997</v>
      </c>
      <c r="G476" s="7" t="s">
        <v>998</v>
      </c>
      <c r="H476" s="28"/>
      <c r="I476" s="23"/>
      <c r="J476" s="16"/>
      <c r="K476" s="36"/>
    </row>
    <row r="477" spans="1:11" ht="30" hidden="1" customHeight="1" x14ac:dyDescent="0.25">
      <c r="A477" s="1"/>
      <c r="B477" s="7" t="s">
        <v>985</v>
      </c>
      <c r="C477" s="7">
        <v>41</v>
      </c>
      <c r="D477" s="7" t="s">
        <v>10</v>
      </c>
      <c r="E477" s="7" t="s">
        <v>43</v>
      </c>
      <c r="F477" s="7" t="s">
        <v>999</v>
      </c>
      <c r="G477" s="7" t="s">
        <v>1000</v>
      </c>
      <c r="H477" s="28"/>
      <c r="I477" s="23"/>
      <c r="J477" s="16"/>
      <c r="K477" s="36"/>
    </row>
    <row r="478" spans="1:11" ht="30" hidden="1" customHeight="1" x14ac:dyDescent="0.25">
      <c r="A478" s="1"/>
      <c r="B478" s="7" t="s">
        <v>985</v>
      </c>
      <c r="C478" s="7">
        <v>41</v>
      </c>
      <c r="D478" s="7" t="s">
        <v>10</v>
      </c>
      <c r="E478" s="7" t="s">
        <v>17</v>
      </c>
      <c r="F478" s="7" t="s">
        <v>73</v>
      </c>
      <c r="G478" s="7" t="s">
        <v>968</v>
      </c>
      <c r="H478" s="28"/>
      <c r="I478" s="23"/>
      <c r="J478" s="16"/>
      <c r="K478" s="36"/>
    </row>
    <row r="479" spans="1:11" ht="30" hidden="1" customHeight="1" x14ac:dyDescent="0.25">
      <c r="A479" s="1"/>
      <c r="B479" s="7" t="s">
        <v>985</v>
      </c>
      <c r="C479" s="7">
        <v>41</v>
      </c>
      <c r="D479" s="7" t="s">
        <v>10</v>
      </c>
      <c r="E479" s="7" t="s">
        <v>26</v>
      </c>
      <c r="F479" s="7" t="s">
        <v>642</v>
      </c>
      <c r="G479" s="7" t="s">
        <v>966</v>
      </c>
      <c r="H479" s="28"/>
      <c r="I479" s="23"/>
      <c r="J479" s="16"/>
      <c r="K479" s="36"/>
    </row>
    <row r="480" spans="1:11" ht="30" customHeight="1" x14ac:dyDescent="0.25">
      <c r="A480" s="1"/>
      <c r="B480" s="7" t="s">
        <v>1003</v>
      </c>
      <c r="C480" s="7">
        <v>42</v>
      </c>
      <c r="D480" s="7" t="s">
        <v>10</v>
      </c>
      <c r="E480" s="7" t="s">
        <v>366</v>
      </c>
      <c r="F480" s="7" t="s">
        <v>367</v>
      </c>
      <c r="G480" s="7" t="s">
        <v>1005</v>
      </c>
      <c r="H480" s="20">
        <f>+I480</f>
        <v>109317.57</v>
      </c>
      <c r="I480" s="21">
        <v>109317.57</v>
      </c>
      <c r="J480" s="33" t="s">
        <v>1004</v>
      </c>
      <c r="K480" s="36"/>
    </row>
    <row r="481" spans="1:11" ht="30" hidden="1" customHeight="1" x14ac:dyDescent="0.25">
      <c r="A481" s="1"/>
      <c r="B481" s="7" t="s">
        <v>1003</v>
      </c>
      <c r="C481" s="7">
        <v>42</v>
      </c>
      <c r="D481" s="7" t="s">
        <v>10</v>
      </c>
      <c r="E481" s="7" t="s">
        <v>467</v>
      </c>
      <c r="F481" s="7" t="s">
        <v>468</v>
      </c>
      <c r="G481" s="7" t="s">
        <v>1006</v>
      </c>
      <c r="H481" s="28"/>
      <c r="I481" s="23"/>
      <c r="J481" s="16"/>
      <c r="K481" s="36"/>
    </row>
    <row r="482" spans="1:11" ht="30" hidden="1" customHeight="1" x14ac:dyDescent="0.25">
      <c r="A482" s="1"/>
      <c r="B482" s="7" t="s">
        <v>1003</v>
      </c>
      <c r="C482" s="7">
        <v>42</v>
      </c>
      <c r="D482" s="7" t="s">
        <v>10</v>
      </c>
      <c r="E482" s="7" t="s">
        <v>26</v>
      </c>
      <c r="F482" s="7" t="s">
        <v>470</v>
      </c>
      <c r="G482" s="7" t="s">
        <v>1007</v>
      </c>
      <c r="H482" s="28"/>
      <c r="I482" s="23"/>
      <c r="J482" s="16"/>
      <c r="K482" s="36"/>
    </row>
    <row r="483" spans="1:11" ht="30" hidden="1" customHeight="1" x14ac:dyDescent="0.25">
      <c r="A483" s="1"/>
      <c r="B483" s="7" t="s">
        <v>1003</v>
      </c>
      <c r="C483" s="7">
        <v>42</v>
      </c>
      <c r="D483" s="7" t="s">
        <v>10</v>
      </c>
      <c r="E483" s="7" t="s">
        <v>70</v>
      </c>
      <c r="F483" s="7" t="s">
        <v>470</v>
      </c>
      <c r="G483" s="7" t="s">
        <v>1008</v>
      </c>
      <c r="H483" s="28"/>
      <c r="I483" s="23"/>
      <c r="J483" s="16"/>
      <c r="K483" s="36"/>
    </row>
    <row r="484" spans="1:11" ht="30" hidden="1" customHeight="1" x14ac:dyDescent="0.25">
      <c r="A484" s="1"/>
      <c r="B484" s="7" t="s">
        <v>1003</v>
      </c>
      <c r="C484" s="7">
        <v>42</v>
      </c>
      <c r="D484" s="7" t="s">
        <v>10</v>
      </c>
      <c r="E484" s="7" t="s">
        <v>20</v>
      </c>
      <c r="F484" s="7" t="s">
        <v>470</v>
      </c>
      <c r="G484" s="7" t="s">
        <v>1009</v>
      </c>
      <c r="H484" s="28"/>
      <c r="I484" s="23"/>
      <c r="J484" s="16"/>
      <c r="K484" s="36"/>
    </row>
    <row r="485" spans="1:11" ht="30" hidden="1" customHeight="1" x14ac:dyDescent="0.25">
      <c r="A485" s="1"/>
      <c r="B485" s="7" t="s">
        <v>1003</v>
      </c>
      <c r="C485" s="7">
        <v>42</v>
      </c>
      <c r="D485" s="7" t="s">
        <v>10</v>
      </c>
      <c r="E485" s="7" t="s">
        <v>33</v>
      </c>
      <c r="F485" s="7" t="s">
        <v>470</v>
      </c>
      <c r="G485" s="7" t="s">
        <v>1010</v>
      </c>
      <c r="H485" s="28"/>
      <c r="I485" s="23"/>
      <c r="J485" s="16"/>
      <c r="K485" s="36"/>
    </row>
    <row r="486" spans="1:11" ht="30" hidden="1" customHeight="1" x14ac:dyDescent="0.25">
      <c r="A486" s="1"/>
      <c r="B486" s="7" t="s">
        <v>1003</v>
      </c>
      <c r="C486" s="7">
        <v>42</v>
      </c>
      <c r="D486" s="7" t="s">
        <v>10</v>
      </c>
      <c r="E486" s="7" t="s">
        <v>38</v>
      </c>
      <c r="F486" s="7" t="s">
        <v>470</v>
      </c>
      <c r="G486" s="7" t="s">
        <v>1011</v>
      </c>
      <c r="H486" s="28"/>
      <c r="I486" s="23"/>
      <c r="J486" s="16"/>
      <c r="K486" s="36"/>
    </row>
    <row r="487" spans="1:11" ht="30" hidden="1" customHeight="1" x14ac:dyDescent="0.25">
      <c r="A487" s="1"/>
      <c r="B487" s="7" t="s">
        <v>1003</v>
      </c>
      <c r="C487" s="7">
        <v>42</v>
      </c>
      <c r="D487" s="7" t="s">
        <v>10</v>
      </c>
      <c r="E487" s="7" t="s">
        <v>35</v>
      </c>
      <c r="F487" s="7" t="s">
        <v>470</v>
      </c>
      <c r="G487" s="7" t="s">
        <v>1012</v>
      </c>
      <c r="H487" s="28"/>
      <c r="I487" s="23"/>
      <c r="J487" s="16"/>
      <c r="K487" s="36"/>
    </row>
    <row r="488" spans="1:11" ht="30" hidden="1" customHeight="1" x14ac:dyDescent="0.25">
      <c r="A488" s="1"/>
      <c r="B488" s="7" t="s">
        <v>1003</v>
      </c>
      <c r="C488" s="7">
        <v>42</v>
      </c>
      <c r="D488" s="7" t="s">
        <v>10</v>
      </c>
      <c r="E488" s="7" t="s">
        <v>478</v>
      </c>
      <c r="F488" s="7" t="s">
        <v>470</v>
      </c>
      <c r="G488" s="7" t="s">
        <v>1013</v>
      </c>
      <c r="H488" s="28"/>
      <c r="I488" s="23"/>
      <c r="J488" s="16"/>
      <c r="K488" s="36"/>
    </row>
    <row r="489" spans="1:11" ht="30" hidden="1" customHeight="1" x14ac:dyDescent="0.25">
      <c r="A489" s="1"/>
      <c r="B489" s="7" t="s">
        <v>1003</v>
      </c>
      <c r="C489" s="7">
        <v>42</v>
      </c>
      <c r="D489" s="7" t="s">
        <v>10</v>
      </c>
      <c r="E489" s="7" t="s">
        <v>43</v>
      </c>
      <c r="F489" s="7" t="s">
        <v>1014</v>
      </c>
      <c r="G489" s="7" t="s">
        <v>1015</v>
      </c>
      <c r="H489" s="28"/>
      <c r="I489" s="23"/>
      <c r="J489" s="16"/>
      <c r="K489" s="36"/>
    </row>
    <row r="490" spans="1:11" ht="30" hidden="1" customHeight="1" x14ac:dyDescent="0.25">
      <c r="A490" s="1"/>
      <c r="B490" s="7" t="s">
        <v>1003</v>
      </c>
      <c r="C490" s="7">
        <v>42</v>
      </c>
      <c r="D490" s="7" t="s">
        <v>10</v>
      </c>
      <c r="E490" s="7" t="s">
        <v>17</v>
      </c>
      <c r="F490" s="7" t="s">
        <v>470</v>
      </c>
      <c r="G490" s="7" t="s">
        <v>1016</v>
      </c>
      <c r="H490" s="28"/>
      <c r="I490" s="23"/>
      <c r="J490" s="16"/>
      <c r="K490" s="36"/>
    </row>
    <row r="491" spans="1:11" ht="30" hidden="1" customHeight="1" x14ac:dyDescent="0.25">
      <c r="A491" s="1"/>
      <c r="B491" s="7" t="s">
        <v>1003</v>
      </c>
      <c r="C491" s="7">
        <v>42</v>
      </c>
      <c r="D491" s="7" t="s">
        <v>10</v>
      </c>
      <c r="E491" s="7" t="s">
        <v>67</v>
      </c>
      <c r="F491" s="7" t="s">
        <v>470</v>
      </c>
      <c r="G491" s="7" t="s">
        <v>1017</v>
      </c>
      <c r="H491" s="28"/>
      <c r="I491" s="23"/>
      <c r="J491" s="16"/>
      <c r="K491" s="36"/>
    </row>
    <row r="492" spans="1:11" ht="30" customHeight="1" x14ac:dyDescent="0.25">
      <c r="A492" s="1"/>
      <c r="B492" s="7" t="s">
        <v>1018</v>
      </c>
      <c r="C492" s="7">
        <v>43</v>
      </c>
      <c r="D492" s="7" t="s">
        <v>10</v>
      </c>
      <c r="E492" s="7" t="s">
        <v>38</v>
      </c>
      <c r="F492" s="7" t="s">
        <v>1021</v>
      </c>
      <c r="G492" s="7" t="s">
        <v>1022</v>
      </c>
      <c r="H492" s="20">
        <f>+I492/10</f>
        <v>418.59300000000002</v>
      </c>
      <c r="I492" s="21">
        <v>4185.93</v>
      </c>
      <c r="J492" s="33" t="s">
        <v>1023</v>
      </c>
      <c r="K492" s="36"/>
    </row>
    <row r="493" spans="1:11" ht="30" hidden="1" customHeight="1" x14ac:dyDescent="0.25">
      <c r="A493" s="1"/>
      <c r="B493" s="7" t="s">
        <v>1018</v>
      </c>
      <c r="C493" s="7">
        <v>43</v>
      </c>
      <c r="D493" s="7" t="s">
        <v>10</v>
      </c>
      <c r="E493" s="7" t="s">
        <v>20</v>
      </c>
      <c r="F493" s="7" t="s">
        <v>1024</v>
      </c>
      <c r="G493" s="7" t="s">
        <v>1025</v>
      </c>
      <c r="H493" s="28"/>
      <c r="I493" s="23"/>
      <c r="J493" s="16"/>
      <c r="K493" s="36"/>
    </row>
    <row r="494" spans="1:11" ht="30" hidden="1" customHeight="1" x14ac:dyDescent="0.25">
      <c r="A494" s="1"/>
      <c r="B494" s="7" t="s">
        <v>1018</v>
      </c>
      <c r="C494" s="7">
        <v>43</v>
      </c>
      <c r="D494" s="7" t="s">
        <v>10</v>
      </c>
      <c r="E494" s="7" t="s">
        <v>80</v>
      </c>
      <c r="F494" s="7" t="s">
        <v>1024</v>
      </c>
      <c r="G494" s="7" t="s">
        <v>1026</v>
      </c>
      <c r="H494" s="28"/>
      <c r="I494" s="23"/>
      <c r="J494" s="16"/>
      <c r="K494" s="36"/>
    </row>
    <row r="495" spans="1:11" ht="30" hidden="1" customHeight="1" x14ac:dyDescent="0.25">
      <c r="A495" s="1"/>
      <c r="B495" s="7" t="s">
        <v>1018</v>
      </c>
      <c r="C495" s="7">
        <v>43</v>
      </c>
      <c r="D495" s="7" t="s">
        <v>10</v>
      </c>
      <c r="E495" s="7" t="s">
        <v>14</v>
      </c>
      <c r="F495" s="7" t="s">
        <v>1027</v>
      </c>
      <c r="G495" s="7" t="s">
        <v>1028</v>
      </c>
      <c r="H495" s="28"/>
      <c r="I495" s="23"/>
      <c r="J495" s="16"/>
      <c r="K495" s="36"/>
    </row>
    <row r="496" spans="1:11" ht="30" hidden="1" customHeight="1" x14ac:dyDescent="0.25">
      <c r="A496" s="1"/>
      <c r="B496" s="7" t="s">
        <v>1018</v>
      </c>
      <c r="C496" s="7">
        <v>43</v>
      </c>
      <c r="D496" s="7" t="s">
        <v>10</v>
      </c>
      <c r="E496" s="7" t="s">
        <v>70</v>
      </c>
      <c r="F496" s="7" t="s">
        <v>1029</v>
      </c>
      <c r="G496" s="7" t="s">
        <v>1030</v>
      </c>
      <c r="H496" s="28"/>
      <c r="I496" s="23"/>
      <c r="J496" s="16"/>
      <c r="K496" s="36"/>
    </row>
    <row r="497" spans="1:11" ht="30" hidden="1" customHeight="1" x14ac:dyDescent="0.25">
      <c r="A497" s="1"/>
      <c r="B497" s="7" t="s">
        <v>1018</v>
      </c>
      <c r="C497" s="7">
        <v>43</v>
      </c>
      <c r="D497" s="7" t="s">
        <v>10</v>
      </c>
      <c r="E497" s="7" t="s">
        <v>11</v>
      </c>
      <c r="F497" s="7" t="s">
        <v>1031</v>
      </c>
      <c r="G497" s="7" t="s">
        <v>1032</v>
      </c>
      <c r="H497" s="28"/>
      <c r="I497" s="23"/>
      <c r="J497" s="16"/>
      <c r="K497" s="36"/>
    </row>
    <row r="498" spans="1:11" ht="30" hidden="1" customHeight="1" x14ac:dyDescent="0.25">
      <c r="A498" s="1"/>
      <c r="B498" s="7" t="s">
        <v>1018</v>
      </c>
      <c r="C498" s="7">
        <v>43</v>
      </c>
      <c r="D498" s="7" t="s">
        <v>10</v>
      </c>
      <c r="E498" s="7" t="s">
        <v>75</v>
      </c>
      <c r="F498" s="7" t="s">
        <v>1033</v>
      </c>
      <c r="G498" s="7" t="s">
        <v>1034</v>
      </c>
      <c r="H498" s="28"/>
      <c r="I498" s="23"/>
      <c r="J498" s="16"/>
      <c r="K498" s="36"/>
    </row>
    <row r="499" spans="1:11" ht="30" hidden="1" customHeight="1" x14ac:dyDescent="0.25">
      <c r="A499" s="1"/>
      <c r="B499" s="7" t="s">
        <v>1018</v>
      </c>
      <c r="C499" s="7">
        <v>43</v>
      </c>
      <c r="D499" s="7" t="s">
        <v>10</v>
      </c>
      <c r="E499" s="7" t="s">
        <v>23</v>
      </c>
      <c r="F499" s="7" t="s">
        <v>1024</v>
      </c>
      <c r="G499" s="7" t="s">
        <v>1035</v>
      </c>
      <c r="H499" s="28"/>
      <c r="I499" s="23"/>
      <c r="J499" s="16"/>
      <c r="K499" s="36"/>
    </row>
    <row r="500" spans="1:11" ht="30" hidden="1" customHeight="1" x14ac:dyDescent="0.25">
      <c r="A500" s="1"/>
      <c r="B500" s="7" t="s">
        <v>1018</v>
      </c>
      <c r="C500" s="7">
        <v>43</v>
      </c>
      <c r="D500" s="7" t="s">
        <v>28</v>
      </c>
      <c r="E500" s="7" t="s">
        <v>33</v>
      </c>
      <c r="F500" s="7" t="s">
        <v>1024</v>
      </c>
      <c r="G500" s="7" t="s">
        <v>1036</v>
      </c>
      <c r="H500" s="28"/>
      <c r="I500" s="23"/>
      <c r="J500" s="16"/>
      <c r="K500" s="36"/>
    </row>
    <row r="501" spans="1:11" ht="30" hidden="1" customHeight="1" x14ac:dyDescent="0.25">
      <c r="A501" s="1"/>
      <c r="B501" s="7" t="s">
        <v>1018</v>
      </c>
      <c r="C501" s="7">
        <v>43</v>
      </c>
      <c r="D501" s="7" t="s">
        <v>10</v>
      </c>
      <c r="E501" s="7" t="s">
        <v>35</v>
      </c>
      <c r="F501" s="7" t="s">
        <v>1037</v>
      </c>
      <c r="G501" s="7" t="s">
        <v>1038</v>
      </c>
      <c r="H501" s="28"/>
      <c r="I501" s="23"/>
      <c r="J501" s="16"/>
      <c r="K501" s="36"/>
    </row>
    <row r="502" spans="1:11" ht="30" hidden="1" customHeight="1" x14ac:dyDescent="0.25">
      <c r="A502" s="1"/>
      <c r="B502" s="7" t="s">
        <v>1018</v>
      </c>
      <c r="C502" s="7">
        <v>43</v>
      </c>
      <c r="D502" s="7" t="s">
        <v>10</v>
      </c>
      <c r="E502" s="7" t="s">
        <v>26</v>
      </c>
      <c r="F502" s="7" t="s">
        <v>1024</v>
      </c>
      <c r="G502" s="7" t="s">
        <v>1039</v>
      </c>
      <c r="H502" s="28"/>
      <c r="I502" s="23"/>
      <c r="J502" s="16"/>
      <c r="K502" s="36"/>
    </row>
    <row r="503" spans="1:11" ht="30" hidden="1" customHeight="1" x14ac:dyDescent="0.25">
      <c r="A503" s="1"/>
      <c r="B503" s="7" t="s">
        <v>1018</v>
      </c>
      <c r="C503" s="7">
        <v>43</v>
      </c>
      <c r="D503" s="7" t="s">
        <v>10</v>
      </c>
      <c r="E503" s="7" t="s">
        <v>33</v>
      </c>
      <c r="F503" s="7" t="s">
        <v>95</v>
      </c>
      <c r="G503" s="7" t="s">
        <v>1040</v>
      </c>
      <c r="H503" s="28"/>
      <c r="I503" s="23"/>
      <c r="J503" s="16"/>
      <c r="K503" s="36"/>
    </row>
    <row r="504" spans="1:11" ht="30" hidden="1" customHeight="1" x14ac:dyDescent="0.25">
      <c r="A504" s="1"/>
      <c r="B504" s="7" t="s">
        <v>1018</v>
      </c>
      <c r="C504" s="7">
        <v>43</v>
      </c>
      <c r="D504" s="7" t="s">
        <v>28</v>
      </c>
      <c r="E504" s="7" t="s">
        <v>20</v>
      </c>
      <c r="F504" s="7" t="s">
        <v>95</v>
      </c>
      <c r="G504" s="7" t="s">
        <v>1041</v>
      </c>
      <c r="H504" s="28"/>
      <c r="I504" s="23"/>
      <c r="J504" s="16"/>
      <c r="K504" s="36"/>
    </row>
    <row r="505" spans="1:11" ht="30" hidden="1" customHeight="1" x14ac:dyDescent="0.25">
      <c r="A505" s="1"/>
      <c r="B505" s="7" t="s">
        <v>1018</v>
      </c>
      <c r="C505" s="7">
        <v>43</v>
      </c>
      <c r="D505" s="7" t="s">
        <v>28</v>
      </c>
      <c r="E505" s="7" t="s">
        <v>26</v>
      </c>
      <c r="F505" s="7" t="s">
        <v>95</v>
      </c>
      <c r="G505" s="7" t="s">
        <v>1042</v>
      </c>
      <c r="H505" s="28"/>
      <c r="I505" s="23"/>
      <c r="J505" s="16"/>
      <c r="K505" s="36"/>
    </row>
    <row r="506" spans="1:11" ht="30" hidden="1" customHeight="1" x14ac:dyDescent="0.25">
      <c r="A506" s="1"/>
      <c r="B506" s="7" t="s">
        <v>1018</v>
      </c>
      <c r="C506" s="7">
        <v>43</v>
      </c>
      <c r="D506" s="7" t="s">
        <v>28</v>
      </c>
      <c r="E506" s="7" t="s">
        <v>75</v>
      </c>
      <c r="F506" s="7" t="s">
        <v>1043</v>
      </c>
      <c r="G506" s="7" t="s">
        <v>1044</v>
      </c>
      <c r="H506" s="28"/>
      <c r="I506" s="23"/>
      <c r="J506" s="16"/>
      <c r="K506" s="36"/>
    </row>
    <row r="507" spans="1:11" ht="30" hidden="1" customHeight="1" x14ac:dyDescent="0.25">
      <c r="A507" s="1"/>
      <c r="B507" s="7" t="s">
        <v>1018</v>
      </c>
      <c r="C507" s="7">
        <v>43</v>
      </c>
      <c r="D507" s="7" t="s">
        <v>10</v>
      </c>
      <c r="E507" s="7" t="s">
        <v>17</v>
      </c>
      <c r="F507" s="7" t="s">
        <v>1024</v>
      </c>
      <c r="G507" s="7" t="s">
        <v>1045</v>
      </c>
      <c r="H507" s="28"/>
      <c r="I507" s="23"/>
      <c r="J507" s="16"/>
      <c r="K507" s="36"/>
    </row>
    <row r="508" spans="1:11" ht="30" hidden="1" customHeight="1" x14ac:dyDescent="0.25">
      <c r="A508" s="1"/>
      <c r="B508" s="7" t="s">
        <v>1018</v>
      </c>
      <c r="C508" s="7">
        <v>43</v>
      </c>
      <c r="D508" s="7" t="s">
        <v>45</v>
      </c>
      <c r="E508" s="7" t="s">
        <v>26</v>
      </c>
      <c r="F508" s="7" t="s">
        <v>300</v>
      </c>
      <c r="G508" s="7" t="s">
        <v>1046</v>
      </c>
      <c r="H508" s="28"/>
      <c r="I508" s="23"/>
      <c r="J508" s="16"/>
      <c r="K508" s="36"/>
    </row>
    <row r="509" spans="1:11" ht="30" customHeight="1" x14ac:dyDescent="0.25">
      <c r="A509" s="1"/>
      <c r="B509" s="7" t="s">
        <v>1055</v>
      </c>
      <c r="C509" s="7">
        <v>44</v>
      </c>
      <c r="D509" s="7" t="s">
        <v>28</v>
      </c>
      <c r="E509" s="7" t="s">
        <v>33</v>
      </c>
      <c r="F509" s="7" t="s">
        <v>1057</v>
      </c>
      <c r="G509" s="7" t="s">
        <v>1058</v>
      </c>
      <c r="H509" s="20">
        <f>+I509/20</f>
        <v>717.76</v>
      </c>
      <c r="I509" s="21">
        <v>14355.2</v>
      </c>
      <c r="J509" s="33" t="s">
        <v>1056</v>
      </c>
      <c r="K509" s="36"/>
    </row>
    <row r="510" spans="1:11" ht="30" hidden="1" customHeight="1" x14ac:dyDescent="0.25">
      <c r="A510" s="1"/>
      <c r="B510" s="7" t="s">
        <v>1055</v>
      </c>
      <c r="C510" s="7">
        <v>44</v>
      </c>
      <c r="D510" s="7" t="s">
        <v>28</v>
      </c>
      <c r="E510" s="7" t="s">
        <v>26</v>
      </c>
      <c r="F510" s="7" t="s">
        <v>389</v>
      </c>
      <c r="G510" s="7" t="s">
        <v>1059</v>
      </c>
      <c r="H510" s="28"/>
      <c r="I510" s="23"/>
      <c r="J510" s="16"/>
      <c r="K510" s="36"/>
    </row>
    <row r="511" spans="1:11" ht="30" hidden="1" customHeight="1" x14ac:dyDescent="0.25">
      <c r="A511" s="1"/>
      <c r="B511" s="7" t="s">
        <v>1055</v>
      </c>
      <c r="C511" s="7">
        <v>44</v>
      </c>
      <c r="D511" s="7" t="s">
        <v>10</v>
      </c>
      <c r="E511" s="7" t="s">
        <v>23</v>
      </c>
      <c r="F511" s="7" t="s">
        <v>389</v>
      </c>
      <c r="G511" s="7" t="s">
        <v>1060</v>
      </c>
      <c r="H511" s="28"/>
      <c r="I511" s="23"/>
      <c r="J511" s="16"/>
      <c r="K511" s="36"/>
    </row>
    <row r="512" spans="1:11" ht="30" hidden="1" customHeight="1" x14ac:dyDescent="0.25">
      <c r="A512" s="1"/>
      <c r="B512" s="7" t="s">
        <v>1055</v>
      </c>
      <c r="C512" s="7">
        <v>44</v>
      </c>
      <c r="D512" s="7" t="s">
        <v>28</v>
      </c>
      <c r="E512" s="7" t="s">
        <v>20</v>
      </c>
      <c r="F512" s="7" t="s">
        <v>398</v>
      </c>
      <c r="G512" s="7" t="s">
        <v>1061</v>
      </c>
      <c r="H512" s="28"/>
      <c r="I512" s="23"/>
      <c r="J512" s="16"/>
      <c r="K512" s="36"/>
    </row>
    <row r="513" spans="1:11" ht="30" hidden="1" customHeight="1" x14ac:dyDescent="0.25">
      <c r="A513" s="1"/>
      <c r="B513" s="7" t="s">
        <v>1055</v>
      </c>
      <c r="C513" s="7">
        <v>44</v>
      </c>
      <c r="D513" s="7" t="s">
        <v>10</v>
      </c>
      <c r="E513" s="7" t="s">
        <v>38</v>
      </c>
      <c r="F513" s="7" t="s">
        <v>389</v>
      </c>
      <c r="G513" s="7" t="s">
        <v>1062</v>
      </c>
      <c r="H513" s="28"/>
      <c r="I513" s="23"/>
      <c r="J513" s="16"/>
      <c r="K513" s="36"/>
    </row>
    <row r="514" spans="1:11" ht="30" hidden="1" customHeight="1" x14ac:dyDescent="0.25">
      <c r="A514" s="1"/>
      <c r="B514" s="7" t="s">
        <v>1055</v>
      </c>
      <c r="C514" s="7">
        <v>44</v>
      </c>
      <c r="D514" s="7" t="s">
        <v>10</v>
      </c>
      <c r="E514" s="7" t="s">
        <v>33</v>
      </c>
      <c r="F514" s="7" t="s">
        <v>389</v>
      </c>
      <c r="G514" s="7" t="s">
        <v>1063</v>
      </c>
      <c r="H514" s="28"/>
      <c r="I514" s="23"/>
      <c r="J514" s="16"/>
      <c r="K514" s="36"/>
    </row>
    <row r="515" spans="1:11" ht="30" hidden="1" customHeight="1" x14ac:dyDescent="0.25">
      <c r="A515" s="1"/>
      <c r="B515" s="7" t="s">
        <v>1055</v>
      </c>
      <c r="C515" s="7">
        <v>44</v>
      </c>
      <c r="D515" s="7" t="s">
        <v>10</v>
      </c>
      <c r="E515" s="7" t="s">
        <v>14</v>
      </c>
      <c r="F515" s="7" t="s">
        <v>1064</v>
      </c>
      <c r="G515" s="7" t="s">
        <v>1065</v>
      </c>
      <c r="H515" s="28"/>
      <c r="I515" s="23"/>
      <c r="J515" s="16"/>
      <c r="K515" s="36"/>
    </row>
    <row r="516" spans="1:11" ht="30" hidden="1" customHeight="1" x14ac:dyDescent="0.25">
      <c r="A516" s="1"/>
      <c r="B516" s="7" t="s">
        <v>1055</v>
      </c>
      <c r="C516" s="7">
        <v>44</v>
      </c>
      <c r="D516" s="7" t="s">
        <v>28</v>
      </c>
      <c r="E516" s="7" t="s">
        <v>70</v>
      </c>
      <c r="F516" s="7" t="s">
        <v>398</v>
      </c>
      <c r="G516" s="7" t="s">
        <v>1066</v>
      </c>
      <c r="H516" s="28"/>
      <c r="I516" s="23"/>
      <c r="J516" s="16"/>
      <c r="K516" s="36"/>
    </row>
    <row r="517" spans="1:11" ht="30" hidden="1" customHeight="1" x14ac:dyDescent="0.25">
      <c r="A517" s="1"/>
      <c r="B517" s="7" t="s">
        <v>1055</v>
      </c>
      <c r="C517" s="7">
        <v>44</v>
      </c>
      <c r="D517" s="7" t="s">
        <v>28</v>
      </c>
      <c r="E517" s="7" t="s">
        <v>17</v>
      </c>
      <c r="F517" s="7" t="s">
        <v>389</v>
      </c>
      <c r="G517" s="7" t="s">
        <v>1063</v>
      </c>
      <c r="H517" s="28"/>
      <c r="I517" s="23"/>
      <c r="J517" s="16"/>
      <c r="K517" s="36"/>
    </row>
    <row r="518" spans="1:11" ht="30" hidden="1" customHeight="1" x14ac:dyDescent="0.25">
      <c r="A518" s="1"/>
      <c r="B518" s="7" t="s">
        <v>1055</v>
      </c>
      <c r="C518" s="7">
        <v>44</v>
      </c>
      <c r="D518" s="7" t="s">
        <v>10</v>
      </c>
      <c r="E518" s="7" t="s">
        <v>11</v>
      </c>
      <c r="F518" s="7" t="s">
        <v>1067</v>
      </c>
      <c r="G518" s="7" t="s">
        <v>1068</v>
      </c>
      <c r="H518" s="28"/>
      <c r="I518" s="23"/>
      <c r="J518" s="16"/>
      <c r="K518" s="36"/>
    </row>
    <row r="519" spans="1:11" ht="30" hidden="1" customHeight="1" x14ac:dyDescent="0.25">
      <c r="A519" s="1"/>
      <c r="B519" s="7" t="s">
        <v>1055</v>
      </c>
      <c r="C519" s="7">
        <v>44</v>
      </c>
      <c r="D519" s="7" t="s">
        <v>10</v>
      </c>
      <c r="E519" s="7" t="s">
        <v>75</v>
      </c>
      <c r="F519" s="7" t="s">
        <v>1069</v>
      </c>
      <c r="G519" s="7" t="s">
        <v>1070</v>
      </c>
      <c r="H519" s="28"/>
      <c r="I519" s="23"/>
      <c r="J519" s="16"/>
      <c r="K519" s="36"/>
    </row>
    <row r="520" spans="1:11" ht="30" hidden="1" customHeight="1" x14ac:dyDescent="0.25">
      <c r="A520" s="1"/>
      <c r="B520" s="7" t="s">
        <v>1055</v>
      </c>
      <c r="C520" s="7">
        <v>44</v>
      </c>
      <c r="D520" s="7" t="s">
        <v>10</v>
      </c>
      <c r="E520" s="7" t="s">
        <v>177</v>
      </c>
      <c r="F520" s="7" t="s">
        <v>1071</v>
      </c>
      <c r="G520" s="7" t="s">
        <v>1072</v>
      </c>
      <c r="H520" s="28"/>
      <c r="I520" s="23"/>
      <c r="J520" s="16"/>
      <c r="K520" s="36"/>
    </row>
    <row r="521" spans="1:11" ht="30" hidden="1" customHeight="1" x14ac:dyDescent="0.25">
      <c r="A521" s="1"/>
      <c r="B521" s="7" t="s">
        <v>1055</v>
      </c>
      <c r="C521" s="7">
        <v>44</v>
      </c>
      <c r="D521" s="7" t="s">
        <v>10</v>
      </c>
      <c r="E521" s="7" t="s">
        <v>109</v>
      </c>
      <c r="F521" s="7" t="s">
        <v>389</v>
      </c>
      <c r="G521" s="7" t="s">
        <v>1073</v>
      </c>
      <c r="H521" s="28"/>
      <c r="I521" s="23"/>
      <c r="J521" s="16"/>
      <c r="K521" s="36"/>
    </row>
    <row r="522" spans="1:11" ht="30" hidden="1" customHeight="1" x14ac:dyDescent="0.25">
      <c r="A522" s="1"/>
      <c r="B522" s="7" t="s">
        <v>1055</v>
      </c>
      <c r="C522" s="7">
        <v>44</v>
      </c>
      <c r="D522" s="7" t="s">
        <v>10</v>
      </c>
      <c r="E522" s="7" t="s">
        <v>35</v>
      </c>
      <c r="F522" s="7" t="s">
        <v>1074</v>
      </c>
      <c r="G522" s="7" t="s">
        <v>1075</v>
      </c>
      <c r="H522" s="28"/>
      <c r="I522" s="23"/>
      <c r="J522" s="16"/>
      <c r="K522" s="36"/>
    </row>
    <row r="523" spans="1:11" ht="30" hidden="1" customHeight="1" x14ac:dyDescent="0.25">
      <c r="A523" s="1"/>
      <c r="B523" s="7" t="s">
        <v>1055</v>
      </c>
      <c r="C523" s="7">
        <v>44</v>
      </c>
      <c r="D523" s="7" t="s">
        <v>45</v>
      </c>
      <c r="E523" s="7" t="s">
        <v>14</v>
      </c>
      <c r="F523" s="7" t="s">
        <v>1076</v>
      </c>
      <c r="G523" s="7" t="s">
        <v>1077</v>
      </c>
      <c r="H523" s="28"/>
      <c r="I523" s="23"/>
      <c r="J523" s="16"/>
      <c r="K523" s="36"/>
    </row>
    <row r="524" spans="1:11" ht="30" hidden="1" customHeight="1" x14ac:dyDescent="0.25">
      <c r="A524" s="1"/>
      <c r="B524" s="7" t="s">
        <v>1055</v>
      </c>
      <c r="C524" s="7">
        <v>44</v>
      </c>
      <c r="D524" s="7" t="s">
        <v>10</v>
      </c>
      <c r="E524" s="7" t="s">
        <v>20</v>
      </c>
      <c r="F524" s="7" t="s">
        <v>1057</v>
      </c>
      <c r="G524" s="7" t="s">
        <v>1078</v>
      </c>
      <c r="H524" s="28"/>
      <c r="I524" s="23"/>
      <c r="J524" s="16"/>
      <c r="K524" s="36"/>
    </row>
    <row r="525" spans="1:11" ht="30" hidden="1" customHeight="1" x14ac:dyDescent="0.25">
      <c r="A525" s="1"/>
      <c r="B525" s="7" t="s">
        <v>1055</v>
      </c>
      <c r="C525" s="7">
        <v>44</v>
      </c>
      <c r="D525" s="7" t="s">
        <v>10</v>
      </c>
      <c r="E525" s="7" t="s">
        <v>43</v>
      </c>
      <c r="F525" s="7" t="s">
        <v>1079</v>
      </c>
      <c r="G525" s="7" t="s">
        <v>1080</v>
      </c>
      <c r="H525" s="28"/>
      <c r="I525" s="23"/>
      <c r="J525" s="16"/>
      <c r="K525" s="36"/>
    </row>
    <row r="526" spans="1:11" ht="30" customHeight="1" x14ac:dyDescent="0.25">
      <c r="A526" s="1"/>
      <c r="B526" s="7" t="s">
        <v>1091</v>
      </c>
      <c r="C526" s="7">
        <v>45</v>
      </c>
      <c r="D526" s="7" t="s">
        <v>10</v>
      </c>
      <c r="E526" s="7" t="s">
        <v>38</v>
      </c>
      <c r="F526" s="7" t="s">
        <v>389</v>
      </c>
      <c r="G526" s="7" t="s">
        <v>1092</v>
      </c>
      <c r="H526" s="20">
        <f>+I526/20</f>
        <v>1699.1375</v>
      </c>
      <c r="I526" s="21">
        <v>33982.75</v>
      </c>
      <c r="J526" s="33" t="s">
        <v>1056</v>
      </c>
      <c r="K526" s="36"/>
    </row>
    <row r="527" spans="1:11" ht="30" hidden="1" customHeight="1" x14ac:dyDescent="0.25">
      <c r="A527" s="1"/>
      <c r="B527" s="7" t="s">
        <v>1091</v>
      </c>
      <c r="C527" s="7">
        <v>45</v>
      </c>
      <c r="D527" s="7" t="s">
        <v>10</v>
      </c>
      <c r="E527" s="7" t="s">
        <v>23</v>
      </c>
      <c r="F527" s="7" t="s">
        <v>389</v>
      </c>
      <c r="G527" s="7" t="s">
        <v>1093</v>
      </c>
      <c r="H527" s="28"/>
      <c r="I527" s="23"/>
      <c r="J527" s="16"/>
      <c r="K527" s="36"/>
    </row>
    <row r="528" spans="1:11" ht="30" hidden="1" customHeight="1" x14ac:dyDescent="0.25">
      <c r="A528" s="1"/>
      <c r="B528" s="7" t="s">
        <v>1091</v>
      </c>
      <c r="C528" s="7">
        <v>45</v>
      </c>
      <c r="D528" s="7" t="s">
        <v>413</v>
      </c>
      <c r="E528" s="7" t="s">
        <v>20</v>
      </c>
      <c r="F528" s="7" t="s">
        <v>398</v>
      </c>
      <c r="G528" s="7" t="s">
        <v>1094</v>
      </c>
      <c r="H528" s="28"/>
      <c r="I528" s="23"/>
      <c r="J528" s="16"/>
      <c r="K528" s="36"/>
    </row>
    <row r="529" spans="1:11" ht="30" hidden="1" customHeight="1" x14ac:dyDescent="0.25">
      <c r="A529" s="1"/>
      <c r="B529" s="7" t="s">
        <v>1091</v>
      </c>
      <c r="C529" s="7">
        <v>45</v>
      </c>
      <c r="D529" s="7" t="s">
        <v>28</v>
      </c>
      <c r="E529" s="7" t="s">
        <v>20</v>
      </c>
      <c r="F529" s="7" t="s">
        <v>87</v>
      </c>
      <c r="G529" s="7" t="s">
        <v>1095</v>
      </c>
      <c r="H529" s="28"/>
      <c r="I529" s="23"/>
      <c r="J529" s="16"/>
      <c r="K529" s="36"/>
    </row>
    <row r="530" spans="1:11" ht="30" hidden="1" customHeight="1" x14ac:dyDescent="0.25">
      <c r="A530" s="1"/>
      <c r="B530" s="7" t="s">
        <v>1091</v>
      </c>
      <c r="C530" s="7">
        <v>45</v>
      </c>
      <c r="D530" s="7" t="s">
        <v>10</v>
      </c>
      <c r="E530" s="7" t="s">
        <v>26</v>
      </c>
      <c r="F530" s="7" t="s">
        <v>389</v>
      </c>
      <c r="G530" s="7" t="s">
        <v>1059</v>
      </c>
      <c r="H530" s="28"/>
      <c r="I530" s="23"/>
      <c r="J530" s="16"/>
      <c r="K530" s="36"/>
    </row>
    <row r="531" spans="1:11" ht="30" hidden="1" customHeight="1" x14ac:dyDescent="0.25">
      <c r="A531" s="1"/>
      <c r="B531" s="7" t="s">
        <v>1091</v>
      </c>
      <c r="C531" s="7">
        <v>45</v>
      </c>
      <c r="D531" s="7" t="s">
        <v>28</v>
      </c>
      <c r="E531" s="7" t="s">
        <v>26</v>
      </c>
      <c r="F531" s="7" t="s">
        <v>87</v>
      </c>
      <c r="G531" s="7" t="s">
        <v>1098</v>
      </c>
      <c r="H531" s="28"/>
      <c r="I531" s="23"/>
      <c r="J531" s="16"/>
      <c r="K531" s="36"/>
    </row>
    <row r="532" spans="1:11" ht="30" hidden="1" customHeight="1" x14ac:dyDescent="0.25">
      <c r="A532" s="1"/>
      <c r="B532" s="7" t="s">
        <v>1091</v>
      </c>
      <c r="C532" s="7">
        <v>45</v>
      </c>
      <c r="D532" s="7" t="s">
        <v>10</v>
      </c>
      <c r="E532" s="7" t="s">
        <v>109</v>
      </c>
      <c r="F532" s="7" t="s">
        <v>389</v>
      </c>
      <c r="G532" s="7" t="s">
        <v>1106</v>
      </c>
      <c r="H532" s="28"/>
      <c r="I532" s="23"/>
      <c r="J532" s="16"/>
      <c r="K532" s="36"/>
    </row>
    <row r="533" spans="1:11" ht="30" hidden="1" customHeight="1" x14ac:dyDescent="0.25">
      <c r="A533" s="1"/>
      <c r="B533" s="7" t="s">
        <v>1091</v>
      </c>
      <c r="C533" s="7">
        <v>45</v>
      </c>
      <c r="D533" s="7" t="s">
        <v>28</v>
      </c>
      <c r="E533" s="7" t="s">
        <v>14</v>
      </c>
      <c r="F533" s="7" t="s">
        <v>1111</v>
      </c>
      <c r="G533" s="7" t="s">
        <v>1112</v>
      </c>
      <c r="H533" s="28"/>
      <c r="I533" s="23"/>
      <c r="J533" s="16"/>
      <c r="K533" s="36"/>
    </row>
    <row r="534" spans="1:11" ht="30" customHeight="1" x14ac:dyDescent="0.25">
      <c r="A534" s="1"/>
      <c r="B534" s="7" t="s">
        <v>1115</v>
      </c>
      <c r="C534" s="7">
        <v>46</v>
      </c>
      <c r="D534" s="7" t="s">
        <v>28</v>
      </c>
      <c r="E534" s="7" t="s">
        <v>70</v>
      </c>
      <c r="F534" s="7" t="s">
        <v>71</v>
      </c>
      <c r="G534" s="7" t="s">
        <v>1117</v>
      </c>
      <c r="H534" s="20">
        <f>+I534</f>
        <v>8692.69</v>
      </c>
      <c r="I534" s="21">
        <v>8692.69</v>
      </c>
      <c r="J534" s="33" t="s">
        <v>1116</v>
      </c>
      <c r="K534" s="36"/>
    </row>
    <row r="535" spans="1:11" ht="30" hidden="1" customHeight="1" x14ac:dyDescent="0.25">
      <c r="A535" s="1"/>
      <c r="B535" s="7" t="s">
        <v>1115</v>
      </c>
      <c r="C535" s="7">
        <v>46</v>
      </c>
      <c r="D535" s="7" t="s">
        <v>10</v>
      </c>
      <c r="E535" s="7" t="s">
        <v>20</v>
      </c>
      <c r="F535" s="7" t="s">
        <v>73</v>
      </c>
      <c r="G535" s="7" t="s">
        <v>1118</v>
      </c>
      <c r="H535" s="28"/>
      <c r="I535" s="23"/>
      <c r="J535" s="16"/>
      <c r="K535" s="36"/>
    </row>
    <row r="536" spans="1:11" ht="30" hidden="1" customHeight="1" x14ac:dyDescent="0.25">
      <c r="A536" s="1"/>
      <c r="B536" s="7" t="s">
        <v>1115</v>
      </c>
      <c r="C536" s="7">
        <v>46</v>
      </c>
      <c r="D536" s="7" t="s">
        <v>10</v>
      </c>
      <c r="E536" s="7" t="s">
        <v>33</v>
      </c>
      <c r="F536" s="7" t="s">
        <v>73</v>
      </c>
      <c r="G536" s="7" t="s">
        <v>1119</v>
      </c>
      <c r="H536" s="28"/>
      <c r="I536" s="23"/>
      <c r="J536" s="16"/>
      <c r="K536" s="36"/>
    </row>
    <row r="537" spans="1:11" ht="30" hidden="1" customHeight="1" x14ac:dyDescent="0.25">
      <c r="A537" s="1"/>
      <c r="B537" s="7" t="s">
        <v>1115</v>
      </c>
      <c r="C537" s="7">
        <v>46</v>
      </c>
      <c r="D537" s="7" t="s">
        <v>10</v>
      </c>
      <c r="E537" s="7" t="s">
        <v>75</v>
      </c>
      <c r="F537" s="7" t="s">
        <v>1120</v>
      </c>
      <c r="G537" s="7" t="s">
        <v>1121</v>
      </c>
      <c r="H537" s="28"/>
      <c r="I537" s="23"/>
      <c r="J537" s="16"/>
      <c r="K537" s="36"/>
    </row>
    <row r="538" spans="1:11" ht="30" hidden="1" customHeight="1" x14ac:dyDescent="0.25">
      <c r="A538" s="1"/>
      <c r="B538" s="7" t="s">
        <v>1115</v>
      </c>
      <c r="C538" s="7">
        <v>46</v>
      </c>
      <c r="D538" s="7" t="s">
        <v>10</v>
      </c>
      <c r="E538" s="7" t="s">
        <v>26</v>
      </c>
      <c r="F538" s="7" t="s">
        <v>389</v>
      </c>
      <c r="G538" s="7" t="s">
        <v>1123</v>
      </c>
      <c r="H538" s="28"/>
      <c r="I538" s="23"/>
      <c r="J538" s="16"/>
      <c r="K538" s="36"/>
    </row>
    <row r="539" spans="1:11" ht="30" hidden="1" customHeight="1" x14ac:dyDescent="0.25">
      <c r="A539" s="1"/>
      <c r="B539" s="7" t="s">
        <v>1115</v>
      </c>
      <c r="C539" s="7">
        <v>46</v>
      </c>
      <c r="D539" s="7" t="s">
        <v>45</v>
      </c>
      <c r="E539" s="7" t="s">
        <v>20</v>
      </c>
      <c r="F539" s="7" t="s">
        <v>398</v>
      </c>
      <c r="G539" s="7" t="s">
        <v>1125</v>
      </c>
      <c r="H539" s="28"/>
      <c r="I539" s="23"/>
      <c r="J539" s="16"/>
      <c r="K539" s="36"/>
    </row>
    <row r="540" spans="1:11" ht="30" hidden="1" customHeight="1" x14ac:dyDescent="0.25">
      <c r="A540" s="1"/>
      <c r="B540" s="7" t="s">
        <v>1115</v>
      </c>
      <c r="C540" s="7">
        <v>46</v>
      </c>
      <c r="D540" s="7" t="s">
        <v>10</v>
      </c>
      <c r="E540" s="7" t="s">
        <v>38</v>
      </c>
      <c r="F540" s="7" t="s">
        <v>73</v>
      </c>
      <c r="G540" s="7" t="s">
        <v>1126</v>
      </c>
      <c r="H540" s="28"/>
      <c r="I540" s="23"/>
      <c r="J540" s="16"/>
      <c r="K540" s="36"/>
    </row>
    <row r="541" spans="1:11" ht="30" hidden="1" customHeight="1" x14ac:dyDescent="0.25">
      <c r="A541" s="1"/>
      <c r="B541" s="7" t="s">
        <v>1115</v>
      </c>
      <c r="C541" s="7">
        <v>46</v>
      </c>
      <c r="D541" s="7" t="s">
        <v>45</v>
      </c>
      <c r="E541" s="7" t="s">
        <v>33</v>
      </c>
      <c r="F541" s="7" t="s">
        <v>389</v>
      </c>
      <c r="G541" s="7" t="s">
        <v>1063</v>
      </c>
      <c r="H541" s="28"/>
      <c r="I541" s="23"/>
      <c r="J541" s="16"/>
      <c r="K541" s="36"/>
    </row>
    <row r="542" spans="1:11" ht="30" hidden="1" customHeight="1" x14ac:dyDescent="0.25">
      <c r="A542" s="1"/>
      <c r="B542" s="7" t="s">
        <v>1115</v>
      </c>
      <c r="C542" s="7">
        <v>46</v>
      </c>
      <c r="D542" s="7" t="s">
        <v>10</v>
      </c>
      <c r="E542" s="7" t="s">
        <v>17</v>
      </c>
      <c r="F542" s="7" t="s">
        <v>73</v>
      </c>
      <c r="G542" s="7" t="s">
        <v>1119</v>
      </c>
      <c r="H542" s="28"/>
      <c r="I542" s="23"/>
      <c r="J542" s="16"/>
      <c r="K542" s="36"/>
    </row>
    <row r="543" spans="1:11" ht="30" hidden="1" customHeight="1" x14ac:dyDescent="0.25">
      <c r="A543" s="1"/>
      <c r="B543" s="7" t="s">
        <v>1115</v>
      </c>
      <c r="C543" s="7">
        <v>46</v>
      </c>
      <c r="D543" s="7" t="s">
        <v>10</v>
      </c>
      <c r="E543" s="7" t="s">
        <v>14</v>
      </c>
      <c r="F543" s="7" t="s">
        <v>1127</v>
      </c>
      <c r="G543" s="7" t="s">
        <v>1128</v>
      </c>
      <c r="H543" s="28"/>
      <c r="I543" s="23"/>
      <c r="J543" s="16"/>
      <c r="K543" s="36"/>
    </row>
    <row r="544" spans="1:11" ht="30" hidden="1" customHeight="1" x14ac:dyDescent="0.25">
      <c r="A544" s="1"/>
      <c r="B544" s="7" t="s">
        <v>1115</v>
      </c>
      <c r="C544" s="7">
        <v>46</v>
      </c>
      <c r="D544" s="7" t="s">
        <v>10</v>
      </c>
      <c r="E544" s="7" t="s">
        <v>70</v>
      </c>
      <c r="F544" s="7" t="s">
        <v>95</v>
      </c>
      <c r="G544" s="7" t="s">
        <v>1129</v>
      </c>
      <c r="H544" s="28"/>
      <c r="I544" s="23"/>
      <c r="J544" s="16"/>
      <c r="K544" s="36"/>
    </row>
    <row r="545" spans="1:11" ht="30" hidden="1" customHeight="1" x14ac:dyDescent="0.25">
      <c r="A545" s="1"/>
      <c r="B545" s="7" t="s">
        <v>1115</v>
      </c>
      <c r="C545" s="7">
        <v>46</v>
      </c>
      <c r="D545" s="7" t="s">
        <v>45</v>
      </c>
      <c r="E545" s="7" t="s">
        <v>17</v>
      </c>
      <c r="F545" s="7" t="s">
        <v>389</v>
      </c>
      <c r="G545" s="7" t="s">
        <v>1063</v>
      </c>
      <c r="H545" s="28"/>
      <c r="I545" s="23"/>
      <c r="J545" s="16"/>
      <c r="K545" s="36"/>
    </row>
    <row r="546" spans="1:11" ht="30" hidden="1" customHeight="1" x14ac:dyDescent="0.25">
      <c r="A546" s="1"/>
      <c r="B546" s="7" t="s">
        <v>1115</v>
      </c>
      <c r="C546" s="7">
        <v>46</v>
      </c>
      <c r="D546" s="7" t="s">
        <v>28</v>
      </c>
      <c r="E546" s="7" t="s">
        <v>20</v>
      </c>
      <c r="F546" s="7" t="s">
        <v>95</v>
      </c>
      <c r="G546" s="7" t="s">
        <v>1130</v>
      </c>
      <c r="H546" s="28"/>
      <c r="I546" s="23"/>
      <c r="J546" s="16"/>
      <c r="K546" s="36"/>
    </row>
    <row r="547" spans="1:11" ht="30" hidden="1" customHeight="1" x14ac:dyDescent="0.25">
      <c r="A547" s="1"/>
      <c r="B547" s="7" t="s">
        <v>1115</v>
      </c>
      <c r="C547" s="7">
        <v>46</v>
      </c>
      <c r="D547" s="7" t="s">
        <v>28</v>
      </c>
      <c r="E547" s="7" t="s">
        <v>75</v>
      </c>
      <c r="F547" s="7" t="s">
        <v>1131</v>
      </c>
      <c r="G547" s="7" t="s">
        <v>1132</v>
      </c>
      <c r="H547" s="28"/>
      <c r="I547" s="23"/>
      <c r="J547" s="16"/>
      <c r="K547" s="36"/>
    </row>
    <row r="548" spans="1:11" ht="30" hidden="1" customHeight="1" x14ac:dyDescent="0.25">
      <c r="A548" s="1"/>
      <c r="B548" s="7" t="s">
        <v>1115</v>
      </c>
      <c r="C548" s="7">
        <v>46</v>
      </c>
      <c r="D548" s="7" t="s">
        <v>10</v>
      </c>
      <c r="E548" s="7" t="s">
        <v>109</v>
      </c>
      <c r="F548" s="7" t="s">
        <v>389</v>
      </c>
      <c r="G548" s="7" t="s">
        <v>1133</v>
      </c>
      <c r="H548" s="28"/>
      <c r="I548" s="23"/>
      <c r="J548" s="16"/>
      <c r="K548" s="36"/>
    </row>
    <row r="549" spans="1:11" ht="30" hidden="1" customHeight="1" x14ac:dyDescent="0.25">
      <c r="A549" s="1"/>
      <c r="B549" s="7" t="s">
        <v>1115</v>
      </c>
      <c r="C549" s="7">
        <v>46</v>
      </c>
      <c r="D549" s="7" t="s">
        <v>45</v>
      </c>
      <c r="E549" s="7" t="s">
        <v>70</v>
      </c>
      <c r="F549" s="7" t="s">
        <v>398</v>
      </c>
      <c r="G549" s="7" t="s">
        <v>1134</v>
      </c>
      <c r="H549" s="28"/>
      <c r="I549" s="23"/>
      <c r="J549" s="16"/>
      <c r="K549" s="36"/>
    </row>
    <row r="550" spans="1:11" ht="30" hidden="1" customHeight="1" x14ac:dyDescent="0.25">
      <c r="A550" s="1"/>
      <c r="B550" s="7" t="s">
        <v>1115</v>
      </c>
      <c r="C550" s="7">
        <v>46</v>
      </c>
      <c r="D550" s="7" t="s">
        <v>28</v>
      </c>
      <c r="E550" s="7" t="s">
        <v>17</v>
      </c>
      <c r="F550" s="7" t="s">
        <v>95</v>
      </c>
      <c r="G550" s="7" t="s">
        <v>1135</v>
      </c>
      <c r="H550" s="28"/>
      <c r="I550" s="23"/>
      <c r="J550" s="16"/>
      <c r="K550" s="36"/>
    </row>
    <row r="551" spans="1:11" ht="30" hidden="1" customHeight="1" x14ac:dyDescent="0.25">
      <c r="A551" s="1"/>
      <c r="B551" s="7" t="s">
        <v>1115</v>
      </c>
      <c r="C551" s="7">
        <v>46</v>
      </c>
      <c r="D551" s="7" t="s">
        <v>10</v>
      </c>
      <c r="E551" s="7" t="s">
        <v>43</v>
      </c>
      <c r="F551" s="7" t="s">
        <v>1100</v>
      </c>
      <c r="G551" s="7" t="s">
        <v>1136</v>
      </c>
      <c r="H551" s="28"/>
      <c r="I551" s="23"/>
      <c r="J551" s="16"/>
      <c r="K551" s="36"/>
    </row>
    <row r="552" spans="1:11" ht="30" hidden="1" customHeight="1" x14ac:dyDescent="0.25">
      <c r="A552" s="1"/>
      <c r="B552" s="7" t="s">
        <v>1115</v>
      </c>
      <c r="C552" s="7">
        <v>46</v>
      </c>
      <c r="D552" s="7" t="s">
        <v>382</v>
      </c>
      <c r="E552" s="7" t="s">
        <v>20</v>
      </c>
      <c r="F552" s="7" t="s">
        <v>87</v>
      </c>
      <c r="G552" s="7" t="s">
        <v>1137</v>
      </c>
      <c r="H552" s="28"/>
      <c r="I552" s="23"/>
      <c r="J552" s="16"/>
      <c r="K552" s="36"/>
    </row>
    <row r="553" spans="1:11" ht="30" hidden="1" customHeight="1" x14ac:dyDescent="0.25">
      <c r="A553" s="1"/>
      <c r="B553" s="7" t="s">
        <v>1115</v>
      </c>
      <c r="C553" s="7">
        <v>46</v>
      </c>
      <c r="D553" s="7" t="s">
        <v>28</v>
      </c>
      <c r="E553" s="7" t="s">
        <v>33</v>
      </c>
      <c r="F553" s="7" t="s">
        <v>87</v>
      </c>
      <c r="G553" s="7" t="s">
        <v>1138</v>
      </c>
      <c r="H553" s="28"/>
      <c r="I553" s="23"/>
      <c r="J553" s="16"/>
      <c r="K553" s="36"/>
    </row>
    <row r="554" spans="1:11" ht="30" hidden="1" customHeight="1" x14ac:dyDescent="0.25">
      <c r="A554" s="1"/>
      <c r="B554" s="7" t="s">
        <v>1115</v>
      </c>
      <c r="C554" s="7">
        <v>46</v>
      </c>
      <c r="D554" s="7" t="s">
        <v>28</v>
      </c>
      <c r="E554" s="7" t="s">
        <v>26</v>
      </c>
      <c r="F554" s="7" t="s">
        <v>87</v>
      </c>
      <c r="G554" s="7" t="s">
        <v>1139</v>
      </c>
      <c r="H554" s="28"/>
      <c r="I554" s="23"/>
      <c r="J554" s="16"/>
      <c r="K554" s="36"/>
    </row>
    <row r="555" spans="1:11" ht="30" customHeight="1" x14ac:dyDescent="0.25">
      <c r="A555" s="1"/>
      <c r="B555" s="7" t="s">
        <v>1140</v>
      </c>
      <c r="C555" s="7">
        <v>47</v>
      </c>
      <c r="D555" s="7" t="s">
        <v>28</v>
      </c>
      <c r="E555" s="7" t="s">
        <v>70</v>
      </c>
      <c r="F555" s="7" t="s">
        <v>95</v>
      </c>
      <c r="G555" s="7" t="s">
        <v>1141</v>
      </c>
      <c r="H555" s="20">
        <f>+I555</f>
        <v>7086.74</v>
      </c>
      <c r="I555" s="21">
        <v>7086.74</v>
      </c>
      <c r="J555" s="33" t="s">
        <v>1142</v>
      </c>
      <c r="K555" s="36"/>
    </row>
    <row r="556" spans="1:11" ht="30" hidden="1" customHeight="1" x14ac:dyDescent="0.25">
      <c r="A556" s="1"/>
      <c r="B556" s="7" t="s">
        <v>1140</v>
      </c>
      <c r="C556" s="7">
        <v>47</v>
      </c>
      <c r="D556" s="7" t="s">
        <v>10</v>
      </c>
      <c r="E556" s="7" t="s">
        <v>33</v>
      </c>
      <c r="F556" s="7" t="s">
        <v>95</v>
      </c>
      <c r="G556" s="7" t="s">
        <v>1143</v>
      </c>
      <c r="H556" s="28"/>
      <c r="I556" s="23"/>
      <c r="J556" s="16"/>
      <c r="K556" s="36"/>
    </row>
    <row r="557" spans="1:11" ht="30" hidden="1" customHeight="1" x14ac:dyDescent="0.25">
      <c r="A557" s="1"/>
      <c r="B557" s="7" t="s">
        <v>1140</v>
      </c>
      <c r="C557" s="7">
        <v>47</v>
      </c>
      <c r="D557" s="7" t="s">
        <v>28</v>
      </c>
      <c r="E557" s="7" t="s">
        <v>20</v>
      </c>
      <c r="F557" s="7" t="s">
        <v>95</v>
      </c>
      <c r="G557" s="7" t="s">
        <v>1144</v>
      </c>
      <c r="H557" s="28"/>
      <c r="I557" s="23"/>
      <c r="J557" s="16"/>
      <c r="K557" s="36"/>
    </row>
    <row r="558" spans="1:11" ht="30" hidden="1" customHeight="1" x14ac:dyDescent="0.25">
      <c r="A558" s="1"/>
      <c r="B558" s="7" t="s">
        <v>1140</v>
      </c>
      <c r="C558" s="7">
        <v>47</v>
      </c>
      <c r="D558" s="7" t="s">
        <v>10</v>
      </c>
      <c r="E558" s="7" t="s">
        <v>75</v>
      </c>
      <c r="F558" s="7" t="s">
        <v>1145</v>
      </c>
      <c r="G558" s="7" t="s">
        <v>1146</v>
      </c>
      <c r="H558" s="28"/>
      <c r="I558" s="23"/>
      <c r="J558" s="16"/>
      <c r="K558" s="36"/>
    </row>
    <row r="559" spans="1:11" ht="30" hidden="1" customHeight="1" x14ac:dyDescent="0.25">
      <c r="A559" s="1"/>
      <c r="B559" s="7" t="s">
        <v>1140</v>
      </c>
      <c r="C559" s="7">
        <v>47</v>
      </c>
      <c r="D559" s="7" t="s">
        <v>28</v>
      </c>
      <c r="E559" s="7" t="s">
        <v>26</v>
      </c>
      <c r="F559" s="7" t="s">
        <v>95</v>
      </c>
      <c r="G559" s="7" t="s">
        <v>1147</v>
      </c>
      <c r="H559" s="28"/>
      <c r="I559" s="23"/>
      <c r="J559" s="16"/>
      <c r="K559" s="36"/>
    </row>
    <row r="560" spans="1:11" ht="30" hidden="1" customHeight="1" x14ac:dyDescent="0.25">
      <c r="A560" s="1"/>
      <c r="B560" s="7" t="s">
        <v>1140</v>
      </c>
      <c r="C560" s="7">
        <v>47</v>
      </c>
      <c r="D560" s="7" t="s">
        <v>10</v>
      </c>
      <c r="E560" s="7" t="s">
        <v>14</v>
      </c>
      <c r="F560" s="7" t="s">
        <v>1148</v>
      </c>
      <c r="G560" s="7" t="s">
        <v>1149</v>
      </c>
      <c r="H560" s="28"/>
      <c r="I560" s="23"/>
      <c r="J560" s="16"/>
      <c r="K560" s="36"/>
    </row>
    <row r="561" spans="1:11" ht="30" hidden="1" customHeight="1" x14ac:dyDescent="0.25">
      <c r="A561" s="1"/>
      <c r="B561" s="7" t="s">
        <v>1140</v>
      </c>
      <c r="C561" s="7">
        <v>47</v>
      </c>
      <c r="D561" s="7" t="s">
        <v>10</v>
      </c>
      <c r="E561" s="7" t="s">
        <v>70</v>
      </c>
      <c r="F561" s="7" t="s">
        <v>71</v>
      </c>
      <c r="G561" s="7" t="s">
        <v>1150</v>
      </c>
      <c r="H561" s="28"/>
      <c r="I561" s="23"/>
      <c r="J561" s="16"/>
      <c r="K561" s="36"/>
    </row>
    <row r="562" spans="1:11" ht="30" hidden="1" customHeight="1" x14ac:dyDescent="0.25">
      <c r="A562" s="1"/>
      <c r="B562" s="7" t="s">
        <v>1140</v>
      </c>
      <c r="C562" s="7">
        <v>47</v>
      </c>
      <c r="D562" s="7" t="s">
        <v>28</v>
      </c>
      <c r="E562" s="7" t="s">
        <v>75</v>
      </c>
      <c r="F562" s="7" t="s">
        <v>1151</v>
      </c>
      <c r="G562" s="7" t="s">
        <v>1152</v>
      </c>
      <c r="H562" s="28"/>
      <c r="I562" s="23"/>
      <c r="J562" s="16"/>
      <c r="K562" s="36"/>
    </row>
    <row r="563" spans="1:11" ht="30" hidden="1" customHeight="1" x14ac:dyDescent="0.25">
      <c r="A563" s="1"/>
      <c r="B563" s="7" t="s">
        <v>1140</v>
      </c>
      <c r="C563" s="7">
        <v>47</v>
      </c>
      <c r="D563" s="7" t="s">
        <v>10</v>
      </c>
      <c r="E563" s="7" t="s">
        <v>23</v>
      </c>
      <c r="F563" s="7" t="s">
        <v>73</v>
      </c>
      <c r="G563" s="7" t="s">
        <v>1153</v>
      </c>
      <c r="H563" s="28"/>
      <c r="I563" s="23"/>
      <c r="J563" s="16"/>
      <c r="K563" s="36"/>
    </row>
    <row r="564" spans="1:11" ht="30" hidden="1" customHeight="1" x14ac:dyDescent="0.25">
      <c r="A564" s="1"/>
      <c r="B564" s="7" t="s">
        <v>1140</v>
      </c>
      <c r="C564" s="7">
        <v>47</v>
      </c>
      <c r="D564" s="7" t="s">
        <v>10</v>
      </c>
      <c r="E564" s="7" t="s">
        <v>20</v>
      </c>
      <c r="F564" s="7" t="s">
        <v>71</v>
      </c>
      <c r="G564" s="7" t="s">
        <v>1154</v>
      </c>
      <c r="H564" s="28"/>
      <c r="I564" s="23"/>
      <c r="J564" s="16"/>
      <c r="K564" s="36"/>
    </row>
    <row r="565" spans="1:11" ht="30" hidden="1" customHeight="1" x14ac:dyDescent="0.25">
      <c r="A565" s="1"/>
      <c r="B565" s="7" t="s">
        <v>1140</v>
      </c>
      <c r="C565" s="7">
        <v>47</v>
      </c>
      <c r="D565" s="7" t="s">
        <v>10</v>
      </c>
      <c r="E565" s="7" t="s">
        <v>17</v>
      </c>
      <c r="F565" s="7" t="s">
        <v>73</v>
      </c>
      <c r="G565" s="7" t="s">
        <v>1155</v>
      </c>
      <c r="H565" s="28"/>
      <c r="I565" s="23"/>
      <c r="J565" s="16"/>
      <c r="K565" s="36"/>
    </row>
    <row r="566" spans="1:11" ht="30" hidden="1" customHeight="1" x14ac:dyDescent="0.25">
      <c r="A566" s="1"/>
      <c r="B566" s="7" t="s">
        <v>1140</v>
      </c>
      <c r="C566" s="7">
        <v>47</v>
      </c>
      <c r="D566" s="7" t="s">
        <v>10</v>
      </c>
      <c r="E566" s="7" t="s">
        <v>43</v>
      </c>
      <c r="F566" s="7" t="s">
        <v>1156</v>
      </c>
      <c r="G566" s="7" t="s">
        <v>1157</v>
      </c>
      <c r="H566" s="28"/>
      <c r="I566" s="23"/>
      <c r="J566" s="16"/>
      <c r="K566" s="36"/>
    </row>
    <row r="567" spans="1:11" ht="30" hidden="1" customHeight="1" x14ac:dyDescent="0.25">
      <c r="A567" s="1"/>
      <c r="B567" s="7" t="s">
        <v>1140</v>
      </c>
      <c r="C567" s="7">
        <v>47</v>
      </c>
      <c r="D567" s="7" t="s">
        <v>28</v>
      </c>
      <c r="E567" s="7" t="s">
        <v>17</v>
      </c>
      <c r="F567" s="7" t="s">
        <v>106</v>
      </c>
      <c r="G567" s="7" t="s">
        <v>1158</v>
      </c>
      <c r="H567" s="28"/>
      <c r="I567" s="23"/>
      <c r="J567" s="16"/>
      <c r="K567" s="36"/>
    </row>
    <row r="568" spans="1:11" ht="30" hidden="1" customHeight="1" x14ac:dyDescent="0.25">
      <c r="A568" s="1"/>
      <c r="B568" s="7" t="s">
        <v>1140</v>
      </c>
      <c r="C568" s="7">
        <v>47</v>
      </c>
      <c r="D568" s="7" t="s">
        <v>45</v>
      </c>
      <c r="E568" s="7" t="s">
        <v>26</v>
      </c>
      <c r="F568" s="7" t="s">
        <v>1165</v>
      </c>
      <c r="G568" s="7" t="s">
        <v>1166</v>
      </c>
      <c r="H568" s="28"/>
      <c r="I568" s="23"/>
      <c r="J568" s="16"/>
      <c r="K568" s="36"/>
    </row>
    <row r="569" spans="1:11" ht="30" hidden="1" customHeight="1" x14ac:dyDescent="0.25">
      <c r="A569" s="1"/>
      <c r="B569" s="7" t="s">
        <v>1140</v>
      </c>
      <c r="C569" s="7">
        <v>47</v>
      </c>
      <c r="D569" s="7" t="s">
        <v>382</v>
      </c>
      <c r="E569" s="7" t="s">
        <v>26</v>
      </c>
      <c r="F569" s="7" t="s">
        <v>1167</v>
      </c>
      <c r="G569" s="7" t="s">
        <v>1168</v>
      </c>
      <c r="H569" s="28"/>
      <c r="I569" s="23"/>
      <c r="J569" s="16"/>
      <c r="K569" s="36"/>
    </row>
    <row r="570" spans="1:11" ht="30" customHeight="1" x14ac:dyDescent="0.25">
      <c r="A570" s="1"/>
      <c r="B570" s="7" t="s">
        <v>1169</v>
      </c>
      <c r="C570" s="7">
        <v>48</v>
      </c>
      <c r="D570" s="7" t="s">
        <v>10</v>
      </c>
      <c r="E570" s="7" t="s">
        <v>70</v>
      </c>
      <c r="F570" s="7" t="s">
        <v>71</v>
      </c>
      <c r="G570" s="7" t="s">
        <v>1171</v>
      </c>
      <c r="H570" s="20">
        <f>+I570/100</f>
        <v>8792.7422999999999</v>
      </c>
      <c r="I570" s="21">
        <v>879274.23</v>
      </c>
      <c r="J570" s="33" t="s">
        <v>1170</v>
      </c>
      <c r="K570" s="36"/>
    </row>
    <row r="571" spans="1:11" ht="30" hidden="1" customHeight="1" x14ac:dyDescent="0.25">
      <c r="A571" s="1"/>
      <c r="B571" s="7" t="s">
        <v>1169</v>
      </c>
      <c r="C571" s="7">
        <v>48</v>
      </c>
      <c r="D571" s="7" t="s">
        <v>10</v>
      </c>
      <c r="E571" s="7" t="s">
        <v>20</v>
      </c>
      <c r="F571" s="7" t="s">
        <v>73</v>
      </c>
      <c r="G571" s="7" t="s">
        <v>1172</v>
      </c>
      <c r="H571" s="28"/>
      <c r="I571" s="23"/>
      <c r="J571" s="16"/>
      <c r="K571" s="36"/>
    </row>
    <row r="572" spans="1:11" ht="30" hidden="1" customHeight="1" x14ac:dyDescent="0.25">
      <c r="A572" s="1"/>
      <c r="B572" s="7" t="s">
        <v>1169</v>
      </c>
      <c r="C572" s="7">
        <v>48</v>
      </c>
      <c r="D572" s="7" t="s">
        <v>10</v>
      </c>
      <c r="E572" s="7" t="s">
        <v>23</v>
      </c>
      <c r="F572" s="7" t="s">
        <v>73</v>
      </c>
      <c r="G572" s="7" t="s">
        <v>1173</v>
      </c>
      <c r="H572" s="28"/>
      <c r="I572" s="23"/>
      <c r="J572" s="16"/>
      <c r="K572" s="36"/>
    </row>
    <row r="573" spans="1:11" ht="30" hidden="1" customHeight="1" x14ac:dyDescent="0.25">
      <c r="A573" s="1"/>
      <c r="B573" s="7" t="s">
        <v>1169</v>
      </c>
      <c r="C573" s="7">
        <v>48</v>
      </c>
      <c r="D573" s="7" t="s">
        <v>10</v>
      </c>
      <c r="E573" s="7" t="s">
        <v>33</v>
      </c>
      <c r="F573" s="7" t="s">
        <v>73</v>
      </c>
      <c r="G573" s="7" t="s">
        <v>1174</v>
      </c>
      <c r="H573" s="28"/>
      <c r="I573" s="23"/>
      <c r="J573" s="16"/>
      <c r="K573" s="36"/>
    </row>
    <row r="574" spans="1:11" ht="30" hidden="1" customHeight="1" x14ac:dyDescent="0.25">
      <c r="A574" s="1"/>
      <c r="B574" s="7" t="s">
        <v>1169</v>
      </c>
      <c r="C574" s="7">
        <v>48</v>
      </c>
      <c r="D574" s="7" t="s">
        <v>10</v>
      </c>
      <c r="E574" s="7" t="s">
        <v>75</v>
      </c>
      <c r="F574" s="7" t="s">
        <v>1175</v>
      </c>
      <c r="G574" s="7" t="s">
        <v>1176</v>
      </c>
      <c r="H574" s="28"/>
      <c r="I574" s="23"/>
      <c r="J574" s="16"/>
      <c r="K574" s="36"/>
    </row>
    <row r="575" spans="1:11" ht="30" hidden="1" customHeight="1" x14ac:dyDescent="0.25">
      <c r="A575" s="1"/>
      <c r="B575" s="7" t="s">
        <v>1169</v>
      </c>
      <c r="C575" s="7">
        <v>48</v>
      </c>
      <c r="D575" s="7" t="s">
        <v>10</v>
      </c>
      <c r="E575" s="7" t="s">
        <v>17</v>
      </c>
      <c r="F575" s="7" t="s">
        <v>73</v>
      </c>
      <c r="G575" s="7" t="s">
        <v>1177</v>
      </c>
      <c r="H575" s="28"/>
      <c r="I575" s="23"/>
      <c r="J575" s="16"/>
      <c r="K575" s="36"/>
    </row>
    <row r="576" spans="1:11" ht="30" hidden="1" customHeight="1" x14ac:dyDescent="0.25">
      <c r="A576" s="1"/>
      <c r="B576" s="7" t="s">
        <v>1169</v>
      </c>
      <c r="C576" s="7">
        <v>48</v>
      </c>
      <c r="D576" s="7" t="s">
        <v>10</v>
      </c>
      <c r="E576" s="7" t="s">
        <v>406</v>
      </c>
      <c r="F576" s="7" t="s">
        <v>1178</v>
      </c>
      <c r="G576" s="7" t="s">
        <v>1179</v>
      </c>
      <c r="H576" s="28"/>
      <c r="I576" s="23"/>
      <c r="J576" s="16"/>
      <c r="K576" s="36"/>
    </row>
    <row r="577" spans="1:11" ht="30" customHeight="1" x14ac:dyDescent="0.25">
      <c r="A577" s="1"/>
      <c r="B577" s="7" t="s">
        <v>1186</v>
      </c>
      <c r="C577" s="7">
        <v>49</v>
      </c>
      <c r="D577" s="7" t="s">
        <v>28</v>
      </c>
      <c r="E577" s="7" t="s">
        <v>17</v>
      </c>
      <c r="F577" s="7" t="s">
        <v>24</v>
      </c>
      <c r="G577" s="7" t="s">
        <v>1188</v>
      </c>
      <c r="H577" s="20">
        <f>+I577/60</f>
        <v>335.63033333333334</v>
      </c>
      <c r="I577" s="21">
        <v>20137.82</v>
      </c>
      <c r="J577" s="33" t="s">
        <v>1187</v>
      </c>
      <c r="K577" s="36"/>
    </row>
    <row r="578" spans="1:11" ht="30" hidden="1" customHeight="1" x14ac:dyDescent="0.25">
      <c r="A578" s="1"/>
      <c r="B578" s="7" t="s">
        <v>1186</v>
      </c>
      <c r="C578" s="7">
        <v>49</v>
      </c>
      <c r="D578" s="7" t="s">
        <v>10</v>
      </c>
      <c r="E578" s="7" t="s">
        <v>20</v>
      </c>
      <c r="F578" s="7" t="s">
        <v>166</v>
      </c>
      <c r="G578" s="7" t="s">
        <v>1189</v>
      </c>
      <c r="H578" s="28"/>
      <c r="I578" s="23"/>
      <c r="J578" s="16"/>
      <c r="K578" s="36"/>
    </row>
    <row r="579" spans="1:11" ht="30" hidden="1" customHeight="1" x14ac:dyDescent="0.25">
      <c r="A579" s="1"/>
      <c r="B579" s="7" t="s">
        <v>1186</v>
      </c>
      <c r="C579" s="7">
        <v>49</v>
      </c>
      <c r="D579" s="7" t="s">
        <v>10</v>
      </c>
      <c r="E579" s="7" t="s">
        <v>23</v>
      </c>
      <c r="F579" s="7" t="s">
        <v>166</v>
      </c>
      <c r="G579" s="7" t="s">
        <v>1190</v>
      </c>
      <c r="H579" s="28"/>
      <c r="I579" s="23"/>
      <c r="J579" s="16"/>
      <c r="K579" s="36"/>
    </row>
    <row r="580" spans="1:11" ht="30" hidden="1" customHeight="1" x14ac:dyDescent="0.25">
      <c r="A580" s="1"/>
      <c r="B580" s="7" t="s">
        <v>1186</v>
      </c>
      <c r="C580" s="7">
        <v>49</v>
      </c>
      <c r="D580" s="7" t="s">
        <v>10</v>
      </c>
      <c r="E580" s="7" t="s">
        <v>14</v>
      </c>
      <c r="F580" s="7" t="s">
        <v>1191</v>
      </c>
      <c r="G580" s="7" t="s">
        <v>1192</v>
      </c>
      <c r="H580" s="28"/>
      <c r="I580" s="23"/>
      <c r="J580" s="16"/>
      <c r="K580" s="36"/>
    </row>
    <row r="581" spans="1:11" ht="30" hidden="1" customHeight="1" x14ac:dyDescent="0.25">
      <c r="A581" s="1"/>
      <c r="B581" s="7" t="s">
        <v>1186</v>
      </c>
      <c r="C581" s="7">
        <v>49</v>
      </c>
      <c r="D581" s="7" t="s">
        <v>10</v>
      </c>
      <c r="E581" s="7" t="s">
        <v>38</v>
      </c>
      <c r="F581" s="7" t="s">
        <v>24</v>
      </c>
      <c r="G581" s="7" t="s">
        <v>1193</v>
      </c>
      <c r="H581" s="28"/>
      <c r="I581" s="23"/>
      <c r="J581" s="16"/>
      <c r="K581" s="36"/>
    </row>
    <row r="582" spans="1:11" ht="30" hidden="1" customHeight="1" x14ac:dyDescent="0.25">
      <c r="A582" s="1"/>
      <c r="B582" s="7" t="s">
        <v>1186</v>
      </c>
      <c r="C582" s="7">
        <v>49</v>
      </c>
      <c r="D582" s="7" t="s">
        <v>10</v>
      </c>
      <c r="E582" s="7" t="s">
        <v>80</v>
      </c>
      <c r="F582" s="7" t="s">
        <v>166</v>
      </c>
      <c r="G582" s="7" t="s">
        <v>1194</v>
      </c>
      <c r="H582" s="28"/>
      <c r="I582" s="23"/>
      <c r="J582" s="16"/>
      <c r="K582" s="36"/>
    </row>
    <row r="583" spans="1:11" ht="30" hidden="1" customHeight="1" x14ac:dyDescent="0.25">
      <c r="A583" s="1"/>
      <c r="B583" s="7" t="s">
        <v>1186</v>
      </c>
      <c r="C583" s="7">
        <v>49</v>
      </c>
      <c r="D583" s="7" t="s">
        <v>10</v>
      </c>
      <c r="E583" s="7" t="s">
        <v>11</v>
      </c>
      <c r="F583" s="7" t="s">
        <v>1195</v>
      </c>
      <c r="G583" s="7" t="s">
        <v>1196</v>
      </c>
      <c r="H583" s="28"/>
      <c r="I583" s="23"/>
      <c r="J583" s="16"/>
      <c r="K583" s="36"/>
    </row>
    <row r="584" spans="1:11" ht="30" hidden="1" customHeight="1" x14ac:dyDescent="0.25">
      <c r="A584" s="1"/>
      <c r="B584" s="7" t="s">
        <v>1186</v>
      </c>
      <c r="C584" s="7">
        <v>49</v>
      </c>
      <c r="D584" s="7" t="s">
        <v>10</v>
      </c>
      <c r="E584" s="7" t="s">
        <v>177</v>
      </c>
      <c r="F584" s="7" t="s">
        <v>178</v>
      </c>
      <c r="G584" s="7" t="s">
        <v>1197</v>
      </c>
      <c r="H584" s="28"/>
      <c r="I584" s="23"/>
      <c r="J584" s="16"/>
      <c r="K584" s="36"/>
    </row>
    <row r="585" spans="1:11" ht="30" hidden="1" customHeight="1" x14ac:dyDescent="0.25">
      <c r="A585" s="1"/>
      <c r="B585" s="7" t="s">
        <v>1186</v>
      </c>
      <c r="C585" s="7">
        <v>49</v>
      </c>
      <c r="D585" s="7" t="s">
        <v>10</v>
      </c>
      <c r="E585" s="7" t="s">
        <v>171</v>
      </c>
      <c r="F585" s="7" t="s">
        <v>1198</v>
      </c>
      <c r="G585" s="7" t="s">
        <v>1199</v>
      </c>
      <c r="H585" s="28"/>
      <c r="I585" s="23"/>
      <c r="J585" s="16"/>
      <c r="K585" s="36"/>
    </row>
    <row r="586" spans="1:11" ht="30" hidden="1" customHeight="1" x14ac:dyDescent="0.25">
      <c r="A586" s="1"/>
      <c r="B586" s="7" t="s">
        <v>1186</v>
      </c>
      <c r="C586" s="7">
        <v>49</v>
      </c>
      <c r="D586" s="7" t="s">
        <v>10</v>
      </c>
      <c r="E586" s="7" t="s">
        <v>33</v>
      </c>
      <c r="F586" s="7" t="s">
        <v>166</v>
      </c>
      <c r="G586" s="7" t="s">
        <v>1200</v>
      </c>
      <c r="H586" s="28"/>
      <c r="I586" s="23"/>
      <c r="J586" s="16"/>
      <c r="K586" s="36"/>
    </row>
    <row r="587" spans="1:11" ht="30" hidden="1" customHeight="1" x14ac:dyDescent="0.25">
      <c r="A587" s="1"/>
      <c r="B587" s="7" t="s">
        <v>1186</v>
      </c>
      <c r="C587" s="7">
        <v>49</v>
      </c>
      <c r="D587" s="7" t="s">
        <v>10</v>
      </c>
      <c r="E587" s="7" t="s">
        <v>26</v>
      </c>
      <c r="F587" s="7" t="s">
        <v>166</v>
      </c>
      <c r="G587" s="7" t="s">
        <v>1201</v>
      </c>
      <c r="H587" s="28"/>
      <c r="I587" s="23"/>
      <c r="J587" s="16"/>
      <c r="K587" s="36"/>
    </row>
    <row r="588" spans="1:11" ht="30" hidden="1" customHeight="1" x14ac:dyDescent="0.25">
      <c r="A588" s="1"/>
      <c r="B588" s="7" t="s">
        <v>1186</v>
      </c>
      <c r="C588" s="7">
        <v>49</v>
      </c>
      <c r="D588" s="7" t="s">
        <v>10</v>
      </c>
      <c r="E588" s="7" t="s">
        <v>17</v>
      </c>
      <c r="F588" s="7" t="s">
        <v>166</v>
      </c>
      <c r="G588" s="7" t="s">
        <v>1200</v>
      </c>
      <c r="H588" s="28"/>
      <c r="I588" s="23"/>
      <c r="J588" s="16"/>
      <c r="K588" s="36"/>
    </row>
    <row r="589" spans="1:11" ht="30" hidden="1" customHeight="1" x14ac:dyDescent="0.25">
      <c r="A589" s="1"/>
      <c r="B589" s="7" t="s">
        <v>1186</v>
      </c>
      <c r="C589" s="7">
        <v>49</v>
      </c>
      <c r="D589" s="7" t="s">
        <v>10</v>
      </c>
      <c r="E589" s="7" t="s">
        <v>109</v>
      </c>
      <c r="F589" s="7" t="s">
        <v>166</v>
      </c>
      <c r="G589" s="7" t="s">
        <v>1202</v>
      </c>
      <c r="H589" s="28"/>
      <c r="I589" s="23"/>
      <c r="J589" s="16"/>
      <c r="K589" s="36"/>
    </row>
    <row r="590" spans="1:11" ht="30" hidden="1" customHeight="1" x14ac:dyDescent="0.25">
      <c r="A590" s="1"/>
      <c r="B590" s="7" t="s">
        <v>1186</v>
      </c>
      <c r="C590" s="7">
        <v>49</v>
      </c>
      <c r="D590" s="7" t="s">
        <v>10</v>
      </c>
      <c r="E590" s="7" t="s">
        <v>35</v>
      </c>
      <c r="F590" s="7" t="s">
        <v>166</v>
      </c>
      <c r="G590" s="7" t="s">
        <v>1203</v>
      </c>
      <c r="H590" s="28"/>
      <c r="I590" s="23"/>
      <c r="J590" s="16"/>
      <c r="K590" s="36"/>
    </row>
    <row r="591" spans="1:11" ht="30" hidden="1" customHeight="1" x14ac:dyDescent="0.25">
      <c r="A591" s="1"/>
      <c r="B591" s="7" t="s">
        <v>1186</v>
      </c>
      <c r="C591" s="7">
        <v>49</v>
      </c>
      <c r="D591" s="7" t="s">
        <v>28</v>
      </c>
      <c r="E591" s="7" t="s">
        <v>26</v>
      </c>
      <c r="F591" s="7" t="s">
        <v>24</v>
      </c>
      <c r="G591" s="7" t="s">
        <v>1204</v>
      </c>
      <c r="H591" s="28"/>
      <c r="I591" s="23"/>
      <c r="J591" s="16"/>
      <c r="K591" s="36"/>
    </row>
    <row r="592" spans="1:11" ht="30" hidden="1" customHeight="1" x14ac:dyDescent="0.25">
      <c r="A592" s="1"/>
      <c r="B592" s="7" t="s">
        <v>1186</v>
      </c>
      <c r="C592" s="7">
        <v>49</v>
      </c>
      <c r="D592" s="7" t="s">
        <v>10</v>
      </c>
      <c r="E592" s="7" t="s">
        <v>67</v>
      </c>
      <c r="F592" s="7" t="s">
        <v>166</v>
      </c>
      <c r="G592" s="7" t="s">
        <v>1205</v>
      </c>
      <c r="H592" s="28"/>
      <c r="I592" s="23"/>
      <c r="J592" s="16"/>
      <c r="K592" s="36"/>
    </row>
    <row r="593" spans="1:11" ht="30" hidden="1" customHeight="1" x14ac:dyDescent="0.25">
      <c r="A593" s="1"/>
      <c r="B593" s="7" t="s">
        <v>1186</v>
      </c>
      <c r="C593" s="7">
        <v>49</v>
      </c>
      <c r="D593" s="7" t="s">
        <v>28</v>
      </c>
      <c r="E593" s="7" t="s">
        <v>33</v>
      </c>
      <c r="F593" s="7" t="s">
        <v>24</v>
      </c>
      <c r="G593" s="7" t="s">
        <v>1188</v>
      </c>
      <c r="H593" s="28"/>
      <c r="I593" s="23"/>
      <c r="J593" s="16"/>
      <c r="K593" s="36"/>
    </row>
    <row r="594" spans="1:11" ht="30" customHeight="1" x14ac:dyDescent="0.25">
      <c r="A594" s="1"/>
      <c r="B594" s="7" t="s">
        <v>1213</v>
      </c>
      <c r="C594" s="7">
        <v>50</v>
      </c>
      <c r="D594" s="7" t="s">
        <v>10</v>
      </c>
      <c r="E594" s="7" t="s">
        <v>35</v>
      </c>
      <c r="F594" s="7" t="s">
        <v>874</v>
      </c>
      <c r="G594" s="7" t="s">
        <v>1215</v>
      </c>
      <c r="H594" s="20">
        <f>+I594/1000</f>
        <v>639.34401000000003</v>
      </c>
      <c r="I594" s="21">
        <v>639344.01</v>
      </c>
      <c r="J594" s="33" t="s">
        <v>1214</v>
      </c>
      <c r="K594" s="36"/>
    </row>
    <row r="595" spans="1:11" ht="30" hidden="1" customHeight="1" x14ac:dyDescent="0.25">
      <c r="A595" s="1"/>
      <c r="B595" s="7" t="s">
        <v>1213</v>
      </c>
      <c r="C595" s="7">
        <v>50</v>
      </c>
      <c r="D595" s="7" t="s">
        <v>10</v>
      </c>
      <c r="E595" s="7" t="s">
        <v>20</v>
      </c>
      <c r="F595" s="7" t="s">
        <v>614</v>
      </c>
      <c r="G595" s="7" t="s">
        <v>1216</v>
      </c>
      <c r="H595" s="28"/>
      <c r="I595" s="23"/>
      <c r="J595" s="16"/>
      <c r="K595" s="36"/>
    </row>
    <row r="596" spans="1:11" ht="30" hidden="1" customHeight="1" x14ac:dyDescent="0.25">
      <c r="A596" s="1"/>
      <c r="B596" s="7" t="s">
        <v>1213</v>
      </c>
      <c r="C596" s="7">
        <v>50</v>
      </c>
      <c r="D596" s="7" t="s">
        <v>10</v>
      </c>
      <c r="E596" s="7" t="s">
        <v>14</v>
      </c>
      <c r="F596" s="7" t="s">
        <v>1217</v>
      </c>
      <c r="G596" s="7" t="s">
        <v>1218</v>
      </c>
      <c r="H596" s="28"/>
      <c r="I596" s="23"/>
      <c r="J596" s="16"/>
      <c r="K596" s="36"/>
    </row>
    <row r="597" spans="1:11" ht="30" hidden="1" customHeight="1" x14ac:dyDescent="0.25">
      <c r="A597" s="1"/>
      <c r="B597" s="7" t="s">
        <v>1213</v>
      </c>
      <c r="C597" s="7">
        <v>50</v>
      </c>
      <c r="D597" s="7" t="s">
        <v>10</v>
      </c>
      <c r="E597" s="7" t="s">
        <v>26</v>
      </c>
      <c r="F597" s="7" t="s">
        <v>614</v>
      </c>
      <c r="G597" s="7" t="s">
        <v>1219</v>
      </c>
      <c r="H597" s="28"/>
      <c r="I597" s="23"/>
      <c r="J597" s="16"/>
      <c r="K597" s="36"/>
    </row>
    <row r="598" spans="1:11" ht="30" hidden="1" customHeight="1" x14ac:dyDescent="0.25">
      <c r="A598" s="1"/>
      <c r="B598" s="7" t="s">
        <v>1213</v>
      </c>
      <c r="C598" s="7">
        <v>50</v>
      </c>
      <c r="D598" s="7" t="s">
        <v>28</v>
      </c>
      <c r="E598" s="7" t="s">
        <v>33</v>
      </c>
      <c r="F598" s="7" t="s">
        <v>874</v>
      </c>
      <c r="G598" s="7" t="s">
        <v>1220</v>
      </c>
      <c r="H598" s="28"/>
      <c r="I598" s="23"/>
      <c r="J598" s="16"/>
      <c r="K598" s="36"/>
    </row>
    <row r="599" spans="1:11" ht="30" hidden="1" customHeight="1" x14ac:dyDescent="0.25">
      <c r="A599" s="1"/>
      <c r="B599" s="7" t="s">
        <v>1213</v>
      </c>
      <c r="C599" s="7">
        <v>50</v>
      </c>
      <c r="D599" s="7" t="s">
        <v>10</v>
      </c>
      <c r="E599" s="7" t="s">
        <v>33</v>
      </c>
      <c r="F599" s="7" t="s">
        <v>160</v>
      </c>
      <c r="G599" s="7" t="s">
        <v>1221</v>
      </c>
      <c r="H599" s="28"/>
      <c r="I599" s="23"/>
      <c r="J599" s="16"/>
      <c r="K599" s="36"/>
    </row>
    <row r="600" spans="1:11" ht="30" hidden="1" customHeight="1" x14ac:dyDescent="0.25">
      <c r="A600" s="1"/>
      <c r="B600" s="7" t="s">
        <v>1213</v>
      </c>
      <c r="C600" s="7">
        <v>50</v>
      </c>
      <c r="D600" s="7" t="s">
        <v>10</v>
      </c>
      <c r="E600" s="7" t="s">
        <v>38</v>
      </c>
      <c r="F600" s="7" t="s">
        <v>874</v>
      </c>
      <c r="G600" s="7" t="s">
        <v>1222</v>
      </c>
      <c r="H600" s="28"/>
      <c r="I600" s="23"/>
      <c r="J600" s="16"/>
      <c r="K600" s="36"/>
    </row>
    <row r="601" spans="1:11" ht="30" hidden="1" customHeight="1" x14ac:dyDescent="0.25">
      <c r="A601" s="1"/>
      <c r="B601" s="7" t="s">
        <v>1213</v>
      </c>
      <c r="C601" s="7">
        <v>50</v>
      </c>
      <c r="D601" s="7" t="s">
        <v>10</v>
      </c>
      <c r="E601" s="7" t="s">
        <v>43</v>
      </c>
      <c r="F601" s="7" t="s">
        <v>1223</v>
      </c>
      <c r="G601" s="7" t="s">
        <v>1224</v>
      </c>
      <c r="H601" s="28"/>
      <c r="I601" s="23"/>
      <c r="J601" s="16"/>
      <c r="K601" s="36"/>
    </row>
    <row r="602" spans="1:11" ht="30" customHeight="1" x14ac:dyDescent="0.25">
      <c r="A602" s="1"/>
      <c r="B602" s="7" t="s">
        <v>1229</v>
      </c>
      <c r="C602" s="7">
        <v>51</v>
      </c>
      <c r="D602" s="7" t="s">
        <v>10</v>
      </c>
      <c r="E602" s="7" t="s">
        <v>38</v>
      </c>
      <c r="F602" s="7" t="s">
        <v>263</v>
      </c>
      <c r="G602" s="7" t="s">
        <v>1231</v>
      </c>
      <c r="H602" s="20">
        <f>+I602/30</f>
        <v>564.21333333333337</v>
      </c>
      <c r="I602" s="21">
        <v>16926.400000000001</v>
      </c>
      <c r="J602" s="33" t="s">
        <v>1230</v>
      </c>
      <c r="K602" s="36"/>
    </row>
    <row r="603" spans="1:11" ht="30" hidden="1" customHeight="1" x14ac:dyDescent="0.25">
      <c r="A603" s="1"/>
      <c r="B603" s="7" t="s">
        <v>1229</v>
      </c>
      <c r="C603" s="7">
        <v>51</v>
      </c>
      <c r="D603" s="7" t="s">
        <v>10</v>
      </c>
      <c r="E603" s="7" t="s">
        <v>14</v>
      </c>
      <c r="F603" s="7" t="s">
        <v>1232</v>
      </c>
      <c r="G603" s="7" t="s">
        <v>1233</v>
      </c>
      <c r="H603" s="28"/>
      <c r="I603" s="23"/>
      <c r="J603" s="16"/>
      <c r="K603" s="36"/>
    </row>
    <row r="604" spans="1:11" ht="30" hidden="1" customHeight="1" x14ac:dyDescent="0.25">
      <c r="A604" s="1"/>
      <c r="B604" s="7" t="s">
        <v>1229</v>
      </c>
      <c r="C604" s="7">
        <v>51</v>
      </c>
      <c r="D604" s="7" t="s">
        <v>28</v>
      </c>
      <c r="E604" s="7" t="s">
        <v>33</v>
      </c>
      <c r="F604" s="7" t="s">
        <v>286</v>
      </c>
      <c r="G604" s="7" t="s">
        <v>1234</v>
      </c>
      <c r="H604" s="28"/>
      <c r="I604" s="23"/>
      <c r="J604" s="16"/>
      <c r="K604" s="36"/>
    </row>
    <row r="605" spans="1:11" ht="30" hidden="1" customHeight="1" x14ac:dyDescent="0.25">
      <c r="A605" s="1"/>
      <c r="B605" s="7" t="s">
        <v>1229</v>
      </c>
      <c r="C605" s="7">
        <v>51</v>
      </c>
      <c r="D605" s="7" t="s">
        <v>10</v>
      </c>
      <c r="E605" s="7" t="s">
        <v>43</v>
      </c>
      <c r="F605" s="7" t="s">
        <v>1235</v>
      </c>
      <c r="G605" s="7" t="s">
        <v>1236</v>
      </c>
      <c r="H605" s="28"/>
      <c r="I605" s="23"/>
      <c r="J605" s="16"/>
      <c r="K605" s="36"/>
    </row>
    <row r="606" spans="1:11" ht="30" hidden="1" customHeight="1" x14ac:dyDescent="0.25">
      <c r="A606" s="1"/>
      <c r="B606" s="7" t="s">
        <v>1229</v>
      </c>
      <c r="C606" s="7">
        <v>51</v>
      </c>
      <c r="D606" s="7" t="s">
        <v>45</v>
      </c>
      <c r="E606" s="7" t="s">
        <v>26</v>
      </c>
      <c r="F606" s="7" t="s">
        <v>300</v>
      </c>
      <c r="G606" s="7" t="s">
        <v>1237</v>
      </c>
      <c r="H606" s="28"/>
      <c r="I606" s="23"/>
      <c r="J606" s="16"/>
      <c r="K606" s="36"/>
    </row>
    <row r="607" spans="1:11" ht="30" hidden="1" customHeight="1" x14ac:dyDescent="0.25">
      <c r="A607" s="1"/>
      <c r="B607" s="7" t="s">
        <v>1229</v>
      </c>
      <c r="C607" s="7">
        <v>51</v>
      </c>
      <c r="D607" s="7" t="s">
        <v>28</v>
      </c>
      <c r="E607" s="7" t="s">
        <v>20</v>
      </c>
      <c r="F607" s="7" t="s">
        <v>306</v>
      </c>
      <c r="G607" s="7" t="s">
        <v>1238</v>
      </c>
      <c r="H607" s="28"/>
      <c r="I607" s="23"/>
      <c r="J607" s="16"/>
      <c r="K607" s="36"/>
    </row>
    <row r="608" spans="1:11" ht="30" hidden="1" customHeight="1" x14ac:dyDescent="0.25">
      <c r="A608" s="1"/>
      <c r="B608" s="7" t="s">
        <v>1229</v>
      </c>
      <c r="C608" s="7">
        <v>51</v>
      </c>
      <c r="D608" s="7" t="s">
        <v>10</v>
      </c>
      <c r="E608" s="7" t="s">
        <v>26</v>
      </c>
      <c r="F608" s="7" t="s">
        <v>263</v>
      </c>
      <c r="G608" s="7" t="s">
        <v>1239</v>
      </c>
      <c r="H608" s="28"/>
      <c r="I608" s="23"/>
      <c r="J608" s="16"/>
      <c r="K608" s="36"/>
    </row>
    <row r="609" spans="1:11" ht="30" hidden="1" customHeight="1" x14ac:dyDescent="0.25">
      <c r="A609" s="1"/>
      <c r="B609" s="7" t="s">
        <v>1229</v>
      </c>
      <c r="C609" s="7">
        <v>51</v>
      </c>
      <c r="D609" s="7" t="s">
        <v>10</v>
      </c>
      <c r="E609" s="7" t="s">
        <v>20</v>
      </c>
      <c r="F609" s="7" t="s">
        <v>291</v>
      </c>
      <c r="G609" s="7" t="s">
        <v>1240</v>
      </c>
      <c r="H609" s="28"/>
      <c r="I609" s="23"/>
      <c r="J609" s="16"/>
      <c r="K609" s="36"/>
    </row>
    <row r="610" spans="1:11" ht="30" hidden="1" customHeight="1" x14ac:dyDescent="0.25">
      <c r="A610" s="1"/>
      <c r="B610" s="7" t="s">
        <v>1229</v>
      </c>
      <c r="C610" s="7">
        <v>51</v>
      </c>
      <c r="D610" s="7" t="s">
        <v>45</v>
      </c>
      <c r="E610" s="7" t="s">
        <v>20</v>
      </c>
      <c r="F610" s="7" t="s">
        <v>300</v>
      </c>
      <c r="G610" s="7" t="s">
        <v>1241</v>
      </c>
      <c r="H610" s="28"/>
      <c r="I610" s="23"/>
      <c r="J610" s="16"/>
      <c r="K610" s="36"/>
    </row>
    <row r="611" spans="1:11" ht="30" hidden="1" customHeight="1" x14ac:dyDescent="0.25">
      <c r="A611" s="1"/>
      <c r="B611" s="7" t="s">
        <v>1229</v>
      </c>
      <c r="C611" s="7">
        <v>51</v>
      </c>
      <c r="D611" s="7" t="s">
        <v>10</v>
      </c>
      <c r="E611" s="7" t="s">
        <v>33</v>
      </c>
      <c r="F611" s="7" t="s">
        <v>160</v>
      </c>
      <c r="G611" s="7" t="s">
        <v>1242</v>
      </c>
      <c r="H611" s="28"/>
      <c r="I611" s="23"/>
      <c r="J611" s="16"/>
      <c r="K611" s="36"/>
    </row>
    <row r="612" spans="1:11" ht="30" hidden="1" customHeight="1" x14ac:dyDescent="0.25">
      <c r="A612" s="1"/>
      <c r="B612" s="7" t="s">
        <v>1229</v>
      </c>
      <c r="C612" s="7">
        <v>51</v>
      </c>
      <c r="D612" s="7" t="s">
        <v>28</v>
      </c>
      <c r="E612" s="7" t="s">
        <v>14</v>
      </c>
      <c r="F612" s="7" t="s">
        <v>1243</v>
      </c>
      <c r="G612" s="7" t="s">
        <v>1244</v>
      </c>
      <c r="H612" s="28"/>
      <c r="I612" s="23"/>
      <c r="J612" s="16"/>
      <c r="K612" s="36"/>
    </row>
    <row r="613" spans="1:11" ht="30" hidden="1" customHeight="1" x14ac:dyDescent="0.25">
      <c r="A613" s="1"/>
      <c r="B613" s="7" t="s">
        <v>1229</v>
      </c>
      <c r="C613" s="7">
        <v>51</v>
      </c>
      <c r="D613" s="7" t="s">
        <v>413</v>
      </c>
      <c r="E613" s="7" t="s">
        <v>20</v>
      </c>
      <c r="F613" s="7" t="s">
        <v>1227</v>
      </c>
      <c r="G613" s="7" t="s">
        <v>1245</v>
      </c>
      <c r="H613" s="28"/>
      <c r="I613" s="23"/>
      <c r="J613" s="16"/>
      <c r="K613" s="36"/>
    </row>
    <row r="614" spans="1:11" ht="30" hidden="1" customHeight="1" x14ac:dyDescent="0.25">
      <c r="A614" s="1"/>
      <c r="B614" s="7" t="s">
        <v>1229</v>
      </c>
      <c r="C614" s="7">
        <v>51</v>
      </c>
      <c r="D614" s="7" t="s">
        <v>382</v>
      </c>
      <c r="E614" s="7" t="s">
        <v>20</v>
      </c>
      <c r="F614" s="7" t="s">
        <v>87</v>
      </c>
      <c r="G614" s="7" t="s">
        <v>1246</v>
      </c>
      <c r="H614" s="28"/>
      <c r="I614" s="23"/>
      <c r="J614" s="16"/>
      <c r="K614" s="36"/>
    </row>
    <row r="615" spans="1:11" ht="30" hidden="1" customHeight="1" x14ac:dyDescent="0.25">
      <c r="A615" s="1"/>
      <c r="B615" s="7" t="s">
        <v>1229</v>
      </c>
      <c r="C615" s="7">
        <v>51</v>
      </c>
      <c r="D615" s="7" t="s">
        <v>28</v>
      </c>
      <c r="E615" s="7" t="s">
        <v>26</v>
      </c>
      <c r="F615" s="7" t="s">
        <v>87</v>
      </c>
      <c r="G615" s="7" t="s">
        <v>1247</v>
      </c>
      <c r="H615" s="28"/>
      <c r="I615" s="23"/>
      <c r="J615" s="16"/>
      <c r="K615" s="36"/>
    </row>
    <row r="616" spans="1:11" ht="30" customHeight="1" x14ac:dyDescent="0.25">
      <c r="A616" s="1"/>
      <c r="B616" s="7" t="s">
        <v>1248</v>
      </c>
      <c r="C616" s="7">
        <v>52</v>
      </c>
      <c r="D616" s="7" t="s">
        <v>10</v>
      </c>
      <c r="E616" s="7" t="s">
        <v>70</v>
      </c>
      <c r="F616" s="7" t="s">
        <v>95</v>
      </c>
      <c r="G616" s="7" t="s">
        <v>1250</v>
      </c>
      <c r="H616" s="20">
        <f>+I616</f>
        <v>23770</v>
      </c>
      <c r="I616" s="21">
        <v>23770</v>
      </c>
      <c r="J616" s="33" t="s">
        <v>1249</v>
      </c>
      <c r="K616" s="36"/>
    </row>
    <row r="617" spans="1:11" ht="30" hidden="1" customHeight="1" x14ac:dyDescent="0.25">
      <c r="A617" s="1"/>
      <c r="B617" s="7" t="s">
        <v>1248</v>
      </c>
      <c r="C617" s="7">
        <v>52</v>
      </c>
      <c r="D617" s="7" t="s">
        <v>10</v>
      </c>
      <c r="E617" s="7" t="s">
        <v>80</v>
      </c>
      <c r="F617" s="7" t="s">
        <v>95</v>
      </c>
      <c r="G617" s="7" t="s">
        <v>1251</v>
      </c>
      <c r="H617" s="28"/>
      <c r="I617" s="23"/>
      <c r="J617" s="16"/>
      <c r="K617" s="36"/>
    </row>
    <row r="618" spans="1:11" ht="30" hidden="1" customHeight="1" x14ac:dyDescent="0.25">
      <c r="A618" s="1"/>
      <c r="B618" s="7" t="s">
        <v>1248</v>
      </c>
      <c r="C618" s="7">
        <v>52</v>
      </c>
      <c r="D618" s="7" t="s">
        <v>10</v>
      </c>
      <c r="E618" s="7" t="s">
        <v>33</v>
      </c>
      <c r="F618" s="7" t="s">
        <v>95</v>
      </c>
      <c r="G618" s="7" t="s">
        <v>1252</v>
      </c>
      <c r="H618" s="28"/>
      <c r="I618" s="23"/>
      <c r="J618" s="16"/>
      <c r="K618" s="36"/>
    </row>
    <row r="619" spans="1:11" ht="30" hidden="1" customHeight="1" x14ac:dyDescent="0.25">
      <c r="A619" s="1"/>
      <c r="B619" s="7" t="s">
        <v>1248</v>
      </c>
      <c r="C619" s="7">
        <v>52</v>
      </c>
      <c r="D619" s="7" t="s">
        <v>45</v>
      </c>
      <c r="E619" s="7" t="s">
        <v>20</v>
      </c>
      <c r="F619" s="7" t="s">
        <v>1083</v>
      </c>
      <c r="G619" s="7" t="s">
        <v>1253</v>
      </c>
      <c r="H619" s="28"/>
      <c r="I619" s="23"/>
      <c r="J619" s="16"/>
      <c r="K619" s="36"/>
    </row>
    <row r="620" spans="1:11" ht="30" hidden="1" customHeight="1" x14ac:dyDescent="0.25">
      <c r="A620" s="1"/>
      <c r="B620" s="7" t="s">
        <v>1248</v>
      </c>
      <c r="C620" s="7">
        <v>52</v>
      </c>
      <c r="D620" s="7" t="s">
        <v>10</v>
      </c>
      <c r="E620" s="7" t="s">
        <v>20</v>
      </c>
      <c r="F620" s="7" t="s">
        <v>95</v>
      </c>
      <c r="G620" s="7" t="s">
        <v>1254</v>
      </c>
      <c r="H620" s="28"/>
      <c r="I620" s="23"/>
      <c r="J620" s="16"/>
      <c r="K620" s="36"/>
    </row>
    <row r="621" spans="1:11" ht="30" hidden="1" customHeight="1" x14ac:dyDescent="0.25">
      <c r="A621" s="1"/>
      <c r="B621" s="7" t="s">
        <v>1248</v>
      </c>
      <c r="C621" s="7">
        <v>52</v>
      </c>
      <c r="D621" s="7" t="s">
        <v>10</v>
      </c>
      <c r="E621" s="7" t="s">
        <v>35</v>
      </c>
      <c r="F621" s="7" t="s">
        <v>1255</v>
      </c>
      <c r="G621" s="7" t="s">
        <v>1256</v>
      </c>
      <c r="H621" s="28"/>
      <c r="I621" s="23"/>
      <c r="J621" s="16"/>
      <c r="K621" s="36"/>
    </row>
    <row r="622" spans="1:11" ht="30" hidden="1" customHeight="1" x14ac:dyDescent="0.25">
      <c r="A622" s="1"/>
      <c r="B622" s="7" t="s">
        <v>1248</v>
      </c>
      <c r="C622" s="7">
        <v>52</v>
      </c>
      <c r="D622" s="7" t="s">
        <v>10</v>
      </c>
      <c r="E622" s="7" t="s">
        <v>26</v>
      </c>
      <c r="F622" s="7" t="s">
        <v>95</v>
      </c>
      <c r="G622" s="7" t="s">
        <v>1257</v>
      </c>
      <c r="H622" s="28"/>
      <c r="I622" s="23"/>
      <c r="J622" s="16"/>
      <c r="K622" s="36"/>
    </row>
    <row r="623" spans="1:11" ht="30" hidden="1" customHeight="1" x14ac:dyDescent="0.25">
      <c r="A623" s="1"/>
      <c r="B623" s="7" t="s">
        <v>1248</v>
      </c>
      <c r="C623" s="7">
        <v>52</v>
      </c>
      <c r="D623" s="7" t="s">
        <v>10</v>
      </c>
      <c r="E623" s="7" t="s">
        <v>14</v>
      </c>
      <c r="F623" s="7" t="s">
        <v>1258</v>
      </c>
      <c r="G623" s="7" t="s">
        <v>1259</v>
      </c>
      <c r="H623" s="28"/>
      <c r="I623" s="23"/>
      <c r="J623" s="16"/>
      <c r="K623" s="36"/>
    </row>
    <row r="624" spans="1:11" ht="30" hidden="1" customHeight="1" x14ac:dyDescent="0.25">
      <c r="A624" s="1"/>
      <c r="B624" s="7" t="s">
        <v>1248</v>
      </c>
      <c r="C624" s="7">
        <v>52</v>
      </c>
      <c r="D624" s="7" t="s">
        <v>10</v>
      </c>
      <c r="E624" s="7" t="s">
        <v>75</v>
      </c>
      <c r="F624" s="7" t="s">
        <v>1260</v>
      </c>
      <c r="G624" s="7" t="s">
        <v>1261</v>
      </c>
      <c r="H624" s="28"/>
      <c r="I624" s="23"/>
      <c r="J624" s="16"/>
      <c r="K624" s="36"/>
    </row>
    <row r="625" spans="1:11" ht="30" hidden="1" customHeight="1" x14ac:dyDescent="0.25">
      <c r="A625" s="1"/>
      <c r="B625" s="7" t="s">
        <v>1248</v>
      </c>
      <c r="C625" s="7">
        <v>52</v>
      </c>
      <c r="D625" s="7" t="s">
        <v>10</v>
      </c>
      <c r="E625" s="7" t="s">
        <v>38</v>
      </c>
      <c r="F625" s="7" t="s">
        <v>95</v>
      </c>
      <c r="G625" s="7" t="s">
        <v>1262</v>
      </c>
      <c r="H625" s="28"/>
      <c r="I625" s="23"/>
      <c r="J625" s="16"/>
      <c r="K625" s="36"/>
    </row>
    <row r="626" spans="1:11" ht="30" hidden="1" customHeight="1" x14ac:dyDescent="0.25">
      <c r="A626" s="1"/>
      <c r="B626" s="7" t="s">
        <v>1248</v>
      </c>
      <c r="C626" s="7">
        <v>52</v>
      </c>
      <c r="D626" s="7" t="s">
        <v>28</v>
      </c>
      <c r="E626" s="7" t="s">
        <v>38</v>
      </c>
      <c r="F626" s="7" t="s">
        <v>87</v>
      </c>
      <c r="G626" s="7" t="s">
        <v>1263</v>
      </c>
      <c r="H626" s="28"/>
      <c r="I626" s="23"/>
      <c r="J626" s="16"/>
      <c r="K626" s="36"/>
    </row>
    <row r="627" spans="1:11" ht="30" hidden="1" customHeight="1" x14ac:dyDescent="0.25">
      <c r="A627" s="1"/>
      <c r="B627" s="7" t="s">
        <v>1248</v>
      </c>
      <c r="C627" s="7">
        <v>52</v>
      </c>
      <c r="D627" s="7" t="s">
        <v>28</v>
      </c>
      <c r="E627" s="7" t="s">
        <v>26</v>
      </c>
      <c r="F627" s="7" t="s">
        <v>87</v>
      </c>
      <c r="G627" s="7" t="s">
        <v>1264</v>
      </c>
      <c r="H627" s="28"/>
      <c r="I627" s="23"/>
      <c r="J627" s="16"/>
      <c r="K627" s="36"/>
    </row>
    <row r="628" spans="1:11" ht="30" hidden="1" customHeight="1" x14ac:dyDescent="0.25">
      <c r="A628" s="1"/>
      <c r="B628" s="7" t="s">
        <v>1248</v>
      </c>
      <c r="C628" s="7">
        <v>52</v>
      </c>
      <c r="D628" s="7" t="s">
        <v>10</v>
      </c>
      <c r="E628" s="7" t="s">
        <v>67</v>
      </c>
      <c r="F628" s="7" t="s">
        <v>95</v>
      </c>
      <c r="G628" s="7" t="s">
        <v>1265</v>
      </c>
      <c r="H628" s="28"/>
      <c r="I628" s="23"/>
      <c r="J628" s="16"/>
      <c r="K628" s="36"/>
    </row>
    <row r="629" spans="1:11" ht="30" hidden="1" customHeight="1" x14ac:dyDescent="0.25">
      <c r="A629" s="1"/>
      <c r="B629" s="7" t="s">
        <v>1248</v>
      </c>
      <c r="C629" s="7">
        <v>52</v>
      </c>
      <c r="D629" s="7" t="s">
        <v>10</v>
      </c>
      <c r="E629" s="7" t="s">
        <v>43</v>
      </c>
      <c r="F629" s="7" t="s">
        <v>1266</v>
      </c>
      <c r="G629" s="7" t="s">
        <v>1267</v>
      </c>
      <c r="H629" s="28"/>
      <c r="I629" s="23"/>
      <c r="J629" s="16"/>
      <c r="K629" s="36"/>
    </row>
    <row r="630" spans="1:11" ht="30" customHeight="1" x14ac:dyDescent="0.25">
      <c r="A630" s="1"/>
      <c r="B630" s="7" t="s">
        <v>1281</v>
      </c>
      <c r="C630" s="7">
        <v>53</v>
      </c>
      <c r="D630" s="7" t="s">
        <v>10</v>
      </c>
      <c r="E630" s="7" t="s">
        <v>33</v>
      </c>
      <c r="F630" s="7" t="s">
        <v>1283</v>
      </c>
      <c r="G630" s="7" t="s">
        <v>1284</v>
      </c>
      <c r="H630" s="20">
        <f>+I630</f>
        <v>9000</v>
      </c>
      <c r="I630" s="21">
        <v>9000</v>
      </c>
      <c r="J630" s="33" t="s">
        <v>1282</v>
      </c>
      <c r="K630" s="36"/>
    </row>
    <row r="631" spans="1:11" ht="30" hidden="1" customHeight="1" x14ac:dyDescent="0.25">
      <c r="A631" s="1"/>
      <c r="B631" s="7" t="s">
        <v>1281</v>
      </c>
      <c r="C631" s="7">
        <v>53</v>
      </c>
      <c r="D631" s="7" t="s">
        <v>45</v>
      </c>
      <c r="E631" s="7" t="s">
        <v>26</v>
      </c>
      <c r="F631" s="7" t="s">
        <v>1285</v>
      </c>
      <c r="G631" s="7" t="s">
        <v>1286</v>
      </c>
      <c r="H631" s="28"/>
      <c r="I631" s="23"/>
      <c r="J631" s="16"/>
      <c r="K631" s="36"/>
    </row>
    <row r="632" spans="1:11" ht="30" hidden="1" customHeight="1" x14ac:dyDescent="0.25">
      <c r="A632" s="1"/>
      <c r="B632" s="7" t="s">
        <v>1281</v>
      </c>
      <c r="C632" s="7">
        <v>53</v>
      </c>
      <c r="D632" s="7" t="s">
        <v>10</v>
      </c>
      <c r="E632" s="7" t="s">
        <v>17</v>
      </c>
      <c r="F632" s="7" t="s">
        <v>1287</v>
      </c>
      <c r="G632" s="7" t="s">
        <v>1288</v>
      </c>
      <c r="H632" s="28"/>
      <c r="I632" s="23"/>
      <c r="J632" s="16"/>
      <c r="K632" s="36"/>
    </row>
    <row r="633" spans="1:11" ht="30" hidden="1" customHeight="1" x14ac:dyDescent="0.25">
      <c r="A633" s="1"/>
      <c r="B633" s="7" t="s">
        <v>1281</v>
      </c>
      <c r="C633" s="7">
        <v>53</v>
      </c>
      <c r="D633" s="7" t="s">
        <v>10</v>
      </c>
      <c r="E633" s="7" t="s">
        <v>38</v>
      </c>
      <c r="F633" s="7" t="s">
        <v>1289</v>
      </c>
      <c r="G633" s="7" t="s">
        <v>1290</v>
      </c>
      <c r="H633" s="28"/>
      <c r="I633" s="23"/>
      <c r="J633" s="16"/>
      <c r="K633" s="36"/>
    </row>
    <row r="634" spans="1:11" ht="30" hidden="1" customHeight="1" x14ac:dyDescent="0.25">
      <c r="A634" s="1"/>
      <c r="B634" s="7" t="s">
        <v>1281</v>
      </c>
      <c r="C634" s="7">
        <v>53</v>
      </c>
      <c r="D634" s="7" t="s">
        <v>10</v>
      </c>
      <c r="E634" s="7" t="s">
        <v>20</v>
      </c>
      <c r="F634" s="7" t="s">
        <v>1289</v>
      </c>
      <c r="G634" s="7" t="s">
        <v>1291</v>
      </c>
      <c r="H634" s="28"/>
      <c r="I634" s="23"/>
      <c r="J634" s="16"/>
      <c r="K634" s="36"/>
    </row>
    <row r="635" spans="1:11" ht="30" hidden="1" customHeight="1" x14ac:dyDescent="0.25">
      <c r="A635" s="1"/>
      <c r="B635" s="7" t="s">
        <v>1281</v>
      </c>
      <c r="C635" s="7">
        <v>53</v>
      </c>
      <c r="D635" s="7" t="s">
        <v>10</v>
      </c>
      <c r="E635" s="7" t="s">
        <v>70</v>
      </c>
      <c r="F635" s="7" t="s">
        <v>1268</v>
      </c>
      <c r="G635" s="7" t="s">
        <v>1269</v>
      </c>
      <c r="H635" s="28"/>
      <c r="I635" s="23"/>
      <c r="J635" s="16"/>
      <c r="K635" s="36"/>
    </row>
    <row r="636" spans="1:11" ht="30" hidden="1" customHeight="1" x14ac:dyDescent="0.25">
      <c r="A636" s="1"/>
      <c r="B636" s="7" t="s">
        <v>1281</v>
      </c>
      <c r="C636" s="7">
        <v>53</v>
      </c>
      <c r="D636" s="7" t="s">
        <v>10</v>
      </c>
      <c r="E636" s="7" t="s">
        <v>171</v>
      </c>
      <c r="F636" s="7" t="s">
        <v>1292</v>
      </c>
      <c r="G636" s="7" t="s">
        <v>1293</v>
      </c>
      <c r="H636" s="28"/>
      <c r="I636" s="23"/>
      <c r="J636" s="16"/>
      <c r="K636" s="36"/>
    </row>
    <row r="637" spans="1:11" ht="30" hidden="1" customHeight="1" x14ac:dyDescent="0.25">
      <c r="A637" s="1"/>
      <c r="B637" s="7" t="s">
        <v>1281</v>
      </c>
      <c r="C637" s="7">
        <v>53</v>
      </c>
      <c r="D637" s="7" t="s">
        <v>45</v>
      </c>
      <c r="E637" s="7" t="s">
        <v>20</v>
      </c>
      <c r="F637" s="7" t="s">
        <v>1272</v>
      </c>
      <c r="G637" s="7" t="s">
        <v>1294</v>
      </c>
      <c r="H637" s="28"/>
      <c r="I637" s="23"/>
      <c r="J637" s="16"/>
      <c r="K637" s="36"/>
    </row>
    <row r="638" spans="1:11" ht="30" hidden="1" customHeight="1" x14ac:dyDescent="0.25">
      <c r="A638" s="1"/>
      <c r="B638" s="7" t="s">
        <v>1281</v>
      </c>
      <c r="C638" s="7">
        <v>53</v>
      </c>
      <c r="D638" s="7" t="s">
        <v>10</v>
      </c>
      <c r="E638" s="7" t="s">
        <v>11</v>
      </c>
      <c r="F638" s="7" t="s">
        <v>1295</v>
      </c>
      <c r="G638" s="7" t="s">
        <v>1296</v>
      </c>
      <c r="H638" s="28"/>
      <c r="I638" s="23"/>
      <c r="J638" s="16"/>
      <c r="K638" s="36"/>
    </row>
    <row r="639" spans="1:11" ht="30" hidden="1" customHeight="1" x14ac:dyDescent="0.25">
      <c r="A639" s="1"/>
      <c r="B639" s="7" t="s">
        <v>1281</v>
      </c>
      <c r="C639" s="7">
        <v>53</v>
      </c>
      <c r="D639" s="7" t="s">
        <v>10</v>
      </c>
      <c r="E639" s="7" t="s">
        <v>75</v>
      </c>
      <c r="F639" s="7" t="s">
        <v>1268</v>
      </c>
      <c r="G639" s="7" t="s">
        <v>1297</v>
      </c>
      <c r="H639" s="28"/>
      <c r="I639" s="23"/>
      <c r="J639" s="16"/>
      <c r="K639" s="36"/>
    </row>
    <row r="640" spans="1:11" ht="30" hidden="1" customHeight="1" x14ac:dyDescent="0.25">
      <c r="A640" s="1"/>
      <c r="B640" s="7" t="s">
        <v>1281</v>
      </c>
      <c r="C640" s="7">
        <v>53</v>
      </c>
      <c r="D640" s="7" t="s">
        <v>10</v>
      </c>
      <c r="E640" s="7" t="s">
        <v>80</v>
      </c>
      <c r="F640" s="7" t="s">
        <v>1272</v>
      </c>
      <c r="G640" s="7" t="s">
        <v>1298</v>
      </c>
      <c r="H640" s="28"/>
      <c r="I640" s="23"/>
      <c r="J640" s="16"/>
      <c r="K640" s="36"/>
    </row>
    <row r="641" spans="1:11" ht="30" hidden="1" customHeight="1" x14ac:dyDescent="0.25">
      <c r="A641" s="1"/>
      <c r="B641" s="7" t="s">
        <v>1281</v>
      </c>
      <c r="C641" s="7">
        <v>53</v>
      </c>
      <c r="D641" s="7" t="s">
        <v>10</v>
      </c>
      <c r="E641" s="7" t="s">
        <v>201</v>
      </c>
      <c r="F641" s="7" t="s">
        <v>446</v>
      </c>
      <c r="G641" s="7" t="s">
        <v>1299</v>
      </c>
      <c r="H641" s="28"/>
      <c r="I641" s="23"/>
      <c r="J641" s="16"/>
      <c r="K641" s="36"/>
    </row>
    <row r="642" spans="1:11" ht="30" hidden="1" customHeight="1" x14ac:dyDescent="0.25">
      <c r="A642" s="1"/>
      <c r="B642" s="7" t="s">
        <v>1281</v>
      </c>
      <c r="C642" s="7">
        <v>53</v>
      </c>
      <c r="D642" s="7" t="s">
        <v>10</v>
      </c>
      <c r="E642" s="7" t="s">
        <v>14</v>
      </c>
      <c r="F642" s="7" t="s">
        <v>1300</v>
      </c>
      <c r="G642" s="7" t="s">
        <v>1301</v>
      </c>
      <c r="H642" s="28"/>
      <c r="I642" s="23"/>
      <c r="J642" s="16"/>
      <c r="K642" s="36"/>
    </row>
    <row r="643" spans="1:11" ht="30" hidden="1" customHeight="1" x14ac:dyDescent="0.25">
      <c r="A643" s="1"/>
      <c r="B643" s="7" t="s">
        <v>1281</v>
      </c>
      <c r="C643" s="7">
        <v>53</v>
      </c>
      <c r="D643" s="7" t="s">
        <v>28</v>
      </c>
      <c r="E643" s="7" t="s">
        <v>33</v>
      </c>
      <c r="F643" s="7" t="s">
        <v>1289</v>
      </c>
      <c r="G643" s="7" t="s">
        <v>1302</v>
      </c>
      <c r="H643" s="28"/>
      <c r="I643" s="23"/>
      <c r="J643" s="16"/>
      <c r="K643" s="36"/>
    </row>
    <row r="644" spans="1:11" ht="30" hidden="1" customHeight="1" x14ac:dyDescent="0.25">
      <c r="A644" s="1"/>
      <c r="B644" s="7" t="s">
        <v>1281</v>
      </c>
      <c r="C644" s="7">
        <v>53</v>
      </c>
      <c r="D644" s="7" t="s">
        <v>45</v>
      </c>
      <c r="E644" s="7" t="s">
        <v>33</v>
      </c>
      <c r="F644" s="7" t="s">
        <v>446</v>
      </c>
      <c r="G644" s="7" t="s">
        <v>1303</v>
      </c>
      <c r="H644" s="28"/>
      <c r="I644" s="23"/>
      <c r="J644" s="16"/>
      <c r="K644" s="36"/>
    </row>
    <row r="645" spans="1:11" ht="30" hidden="1" customHeight="1" x14ac:dyDescent="0.25">
      <c r="A645" s="1"/>
      <c r="B645" s="7" t="s">
        <v>1281</v>
      </c>
      <c r="C645" s="7">
        <v>53</v>
      </c>
      <c r="D645" s="7" t="s">
        <v>10</v>
      </c>
      <c r="E645" s="7" t="s">
        <v>23</v>
      </c>
      <c r="F645" s="7" t="s">
        <v>446</v>
      </c>
      <c r="G645" s="7" t="s">
        <v>1304</v>
      </c>
      <c r="H645" s="28"/>
      <c r="I645" s="23"/>
      <c r="J645" s="16"/>
      <c r="K645" s="36"/>
    </row>
    <row r="646" spans="1:11" ht="30" hidden="1" customHeight="1" x14ac:dyDescent="0.25">
      <c r="A646" s="1"/>
      <c r="B646" s="7" t="s">
        <v>1281</v>
      </c>
      <c r="C646" s="7">
        <v>53</v>
      </c>
      <c r="D646" s="7" t="s">
        <v>10</v>
      </c>
      <c r="E646" s="7" t="s">
        <v>35</v>
      </c>
      <c r="F646" s="7" t="s">
        <v>446</v>
      </c>
      <c r="G646" s="7" t="s">
        <v>1305</v>
      </c>
      <c r="H646" s="28"/>
      <c r="I646" s="23"/>
      <c r="J646" s="16"/>
      <c r="K646" s="36"/>
    </row>
    <row r="647" spans="1:11" ht="30" hidden="1" customHeight="1" x14ac:dyDescent="0.25">
      <c r="A647" s="1"/>
      <c r="B647" s="7" t="s">
        <v>1281</v>
      </c>
      <c r="C647" s="7">
        <v>53</v>
      </c>
      <c r="D647" s="7" t="s">
        <v>10</v>
      </c>
      <c r="E647" s="7" t="s">
        <v>26</v>
      </c>
      <c r="F647" s="7" t="s">
        <v>446</v>
      </c>
      <c r="G647" s="7" t="s">
        <v>1306</v>
      </c>
      <c r="H647" s="28"/>
      <c r="I647" s="23"/>
      <c r="J647" s="16"/>
      <c r="K647" s="36"/>
    </row>
    <row r="648" spans="1:11" ht="30" hidden="1" customHeight="1" x14ac:dyDescent="0.25">
      <c r="A648" s="1"/>
      <c r="B648" s="7" t="s">
        <v>1281</v>
      </c>
      <c r="C648" s="7">
        <v>53</v>
      </c>
      <c r="D648" s="7" t="s">
        <v>28</v>
      </c>
      <c r="E648" s="7" t="s">
        <v>17</v>
      </c>
      <c r="F648" s="7" t="s">
        <v>446</v>
      </c>
      <c r="G648" s="7" t="s">
        <v>1307</v>
      </c>
      <c r="H648" s="28"/>
      <c r="I648" s="23"/>
      <c r="J648" s="16"/>
      <c r="K648" s="36"/>
    </row>
    <row r="649" spans="1:11" ht="30" hidden="1" customHeight="1" x14ac:dyDescent="0.25">
      <c r="A649" s="1"/>
      <c r="B649" s="7" t="s">
        <v>1281</v>
      </c>
      <c r="C649" s="7">
        <v>53</v>
      </c>
      <c r="D649" s="7" t="s">
        <v>10</v>
      </c>
      <c r="E649" s="7" t="s">
        <v>43</v>
      </c>
      <c r="F649" s="7" t="s">
        <v>446</v>
      </c>
      <c r="G649" s="7" t="s">
        <v>1308</v>
      </c>
      <c r="H649" s="28"/>
      <c r="I649" s="23"/>
      <c r="J649" s="16"/>
      <c r="K649" s="36"/>
    </row>
    <row r="650" spans="1:11" ht="30" hidden="1" customHeight="1" x14ac:dyDescent="0.25">
      <c r="A650" s="1"/>
      <c r="B650" s="7" t="s">
        <v>1281</v>
      </c>
      <c r="C650" s="7">
        <v>53</v>
      </c>
      <c r="D650" s="7" t="s">
        <v>28</v>
      </c>
      <c r="E650" s="7" t="s">
        <v>20</v>
      </c>
      <c r="F650" s="7" t="s">
        <v>87</v>
      </c>
      <c r="G650" s="7" t="s">
        <v>1309</v>
      </c>
      <c r="H650" s="28"/>
      <c r="I650" s="23"/>
      <c r="J650" s="16"/>
      <c r="K650" s="36"/>
    </row>
    <row r="651" spans="1:11" ht="30" hidden="1" customHeight="1" x14ac:dyDescent="0.25">
      <c r="A651" s="1"/>
      <c r="B651" s="7" t="s">
        <v>1281</v>
      </c>
      <c r="C651" s="7">
        <v>53</v>
      </c>
      <c r="D651" s="7" t="s">
        <v>28</v>
      </c>
      <c r="E651" s="7" t="s">
        <v>26</v>
      </c>
      <c r="F651" s="7" t="s">
        <v>87</v>
      </c>
      <c r="G651" s="7" t="s">
        <v>1310</v>
      </c>
      <c r="H651" s="28"/>
      <c r="I651" s="23"/>
      <c r="J651" s="16"/>
      <c r="K651" s="36"/>
    </row>
    <row r="652" spans="1:11" ht="30" customHeight="1" x14ac:dyDescent="0.25">
      <c r="A652" s="1"/>
      <c r="B652" s="7" t="s">
        <v>1311</v>
      </c>
      <c r="C652" s="7">
        <v>54</v>
      </c>
      <c r="D652" s="7" t="s">
        <v>10</v>
      </c>
      <c r="E652" s="7" t="s">
        <v>33</v>
      </c>
      <c r="F652" s="7" t="s">
        <v>156</v>
      </c>
      <c r="G652" s="7" t="s">
        <v>1313</v>
      </c>
      <c r="H652" s="20">
        <f>+I652/50</f>
        <v>8200.85</v>
      </c>
      <c r="I652" s="21">
        <v>410042.5</v>
      </c>
      <c r="J652" s="33" t="s">
        <v>1312</v>
      </c>
      <c r="K652" s="36"/>
    </row>
    <row r="653" spans="1:11" ht="30" hidden="1" customHeight="1" x14ac:dyDescent="0.25">
      <c r="A653" s="1"/>
      <c r="B653" s="7" t="s">
        <v>1311</v>
      </c>
      <c r="C653" s="7">
        <v>54</v>
      </c>
      <c r="D653" s="7" t="s">
        <v>28</v>
      </c>
      <c r="E653" s="7" t="s">
        <v>20</v>
      </c>
      <c r="F653" s="7" t="s">
        <v>1314</v>
      </c>
      <c r="G653" s="7" t="s">
        <v>1315</v>
      </c>
      <c r="H653" s="28"/>
      <c r="I653" s="23"/>
      <c r="J653" s="16"/>
      <c r="K653" s="36"/>
    </row>
    <row r="654" spans="1:11" ht="30" hidden="1" customHeight="1" x14ac:dyDescent="0.25">
      <c r="A654" s="1"/>
      <c r="B654" s="7" t="s">
        <v>1311</v>
      </c>
      <c r="C654" s="7">
        <v>54</v>
      </c>
      <c r="D654" s="7" t="s">
        <v>10</v>
      </c>
      <c r="E654" s="7" t="s">
        <v>366</v>
      </c>
      <c r="F654" s="7" t="s">
        <v>367</v>
      </c>
      <c r="G654" s="7" t="s">
        <v>1316</v>
      </c>
      <c r="H654" s="28"/>
      <c r="I654" s="23"/>
      <c r="J654" s="16"/>
      <c r="K654" s="36"/>
    </row>
    <row r="655" spans="1:11" ht="30" hidden="1" customHeight="1" x14ac:dyDescent="0.25">
      <c r="A655" s="1"/>
      <c r="B655" s="7" t="s">
        <v>1311</v>
      </c>
      <c r="C655" s="7">
        <v>54</v>
      </c>
      <c r="D655" s="7" t="s">
        <v>10</v>
      </c>
      <c r="E655" s="7" t="s">
        <v>38</v>
      </c>
      <c r="F655" s="7" t="s">
        <v>156</v>
      </c>
      <c r="G655" s="7" t="s">
        <v>1317</v>
      </c>
      <c r="H655" s="28"/>
      <c r="I655" s="23"/>
      <c r="J655" s="16"/>
      <c r="K655" s="36"/>
    </row>
    <row r="656" spans="1:11" ht="30" hidden="1" customHeight="1" x14ac:dyDescent="0.25">
      <c r="A656" s="1"/>
      <c r="B656" s="7" t="s">
        <v>1311</v>
      </c>
      <c r="C656" s="7">
        <v>54</v>
      </c>
      <c r="D656" s="7" t="s">
        <v>10</v>
      </c>
      <c r="E656" s="7" t="s">
        <v>70</v>
      </c>
      <c r="F656" s="7" t="s">
        <v>1314</v>
      </c>
      <c r="G656" s="7" t="s">
        <v>1318</v>
      </c>
      <c r="H656" s="28"/>
      <c r="I656" s="23"/>
      <c r="J656" s="16"/>
      <c r="K656" s="36"/>
    </row>
    <row r="657" spans="1:11" ht="30" hidden="1" customHeight="1" x14ac:dyDescent="0.25">
      <c r="A657" s="1"/>
      <c r="B657" s="7" t="s">
        <v>1311</v>
      </c>
      <c r="C657" s="7">
        <v>54</v>
      </c>
      <c r="D657" s="7" t="s">
        <v>10</v>
      </c>
      <c r="E657" s="7" t="s">
        <v>43</v>
      </c>
      <c r="F657" s="7" t="s">
        <v>156</v>
      </c>
      <c r="G657" s="7" t="s">
        <v>1319</v>
      </c>
      <c r="H657" s="28"/>
      <c r="I657" s="23"/>
      <c r="J657" s="16"/>
      <c r="K657" s="36"/>
    </row>
    <row r="658" spans="1:11" ht="30" customHeight="1" x14ac:dyDescent="0.25">
      <c r="A658" s="1"/>
      <c r="B658" s="7" t="s">
        <v>1323</v>
      </c>
      <c r="C658" s="7">
        <v>55</v>
      </c>
      <c r="D658" s="7" t="s">
        <v>10</v>
      </c>
      <c r="E658" s="7" t="s">
        <v>366</v>
      </c>
      <c r="F658" s="7" t="s">
        <v>367</v>
      </c>
      <c r="G658" s="7" t="s">
        <v>1325</v>
      </c>
      <c r="H658" s="20">
        <f>+I658</f>
        <v>15279.95</v>
      </c>
      <c r="I658" s="21">
        <v>15279.95</v>
      </c>
      <c r="J658" s="33" t="s">
        <v>1324</v>
      </c>
      <c r="K658" s="36"/>
    </row>
    <row r="659" spans="1:11" ht="30" hidden="1" customHeight="1" x14ac:dyDescent="0.25">
      <c r="A659" s="1"/>
      <c r="B659" s="7" t="s">
        <v>1323</v>
      </c>
      <c r="C659" s="7">
        <v>55</v>
      </c>
      <c r="D659" s="7" t="s">
        <v>10</v>
      </c>
      <c r="E659" s="7" t="s">
        <v>33</v>
      </c>
      <c r="F659" s="7" t="s">
        <v>156</v>
      </c>
      <c r="G659" s="7" t="s">
        <v>1326</v>
      </c>
      <c r="H659" s="28"/>
      <c r="I659" s="23"/>
      <c r="J659" s="16"/>
      <c r="K659" s="36"/>
    </row>
    <row r="660" spans="1:11" ht="30" hidden="1" customHeight="1" x14ac:dyDescent="0.25">
      <c r="A660" s="1"/>
      <c r="B660" s="7" t="s">
        <v>1323</v>
      </c>
      <c r="C660" s="7">
        <v>55</v>
      </c>
      <c r="D660" s="7" t="s">
        <v>28</v>
      </c>
      <c r="E660" s="7" t="s">
        <v>20</v>
      </c>
      <c r="F660" s="7" t="s">
        <v>156</v>
      </c>
      <c r="G660" s="7" t="s">
        <v>1327</v>
      </c>
      <c r="H660" s="28"/>
      <c r="I660" s="23"/>
      <c r="J660" s="16"/>
      <c r="K660" s="36"/>
    </row>
    <row r="661" spans="1:11" ht="30" hidden="1" customHeight="1" x14ac:dyDescent="0.25">
      <c r="A661" s="1"/>
      <c r="B661" s="7" t="s">
        <v>1323</v>
      </c>
      <c r="C661" s="7">
        <v>55</v>
      </c>
      <c r="D661" s="7" t="s">
        <v>10</v>
      </c>
      <c r="E661" s="7" t="s">
        <v>70</v>
      </c>
      <c r="F661" s="7" t="s">
        <v>1314</v>
      </c>
      <c r="G661" s="7" t="s">
        <v>1318</v>
      </c>
      <c r="H661" s="28"/>
      <c r="I661" s="23"/>
      <c r="J661" s="16"/>
      <c r="K661" s="36"/>
    </row>
    <row r="662" spans="1:11" ht="30" hidden="1" customHeight="1" x14ac:dyDescent="0.25">
      <c r="A662" s="1"/>
      <c r="B662" s="7" t="s">
        <v>1323</v>
      </c>
      <c r="C662" s="7">
        <v>55</v>
      </c>
      <c r="D662" s="7" t="s">
        <v>10</v>
      </c>
      <c r="E662" s="7" t="s">
        <v>20</v>
      </c>
      <c r="F662" s="7" t="s">
        <v>911</v>
      </c>
      <c r="G662" s="7" t="s">
        <v>1328</v>
      </c>
      <c r="H662" s="28"/>
      <c r="I662" s="23"/>
      <c r="J662" s="16"/>
      <c r="K662" s="36"/>
    </row>
    <row r="663" spans="1:11" ht="30" hidden="1" customHeight="1" x14ac:dyDescent="0.25">
      <c r="A663" s="1"/>
      <c r="B663" s="7" t="s">
        <v>1323</v>
      </c>
      <c r="C663" s="7">
        <v>55</v>
      </c>
      <c r="D663" s="7" t="s">
        <v>10</v>
      </c>
      <c r="E663" s="7" t="s">
        <v>38</v>
      </c>
      <c r="F663" s="7" t="s">
        <v>156</v>
      </c>
      <c r="G663" s="7" t="s">
        <v>1329</v>
      </c>
      <c r="H663" s="28"/>
      <c r="I663" s="23"/>
      <c r="J663" s="16"/>
      <c r="K663" s="36"/>
    </row>
    <row r="664" spans="1:11" ht="30" hidden="1" customHeight="1" x14ac:dyDescent="0.25">
      <c r="A664" s="1"/>
      <c r="B664" s="7" t="s">
        <v>1323</v>
      </c>
      <c r="C664" s="7">
        <v>55</v>
      </c>
      <c r="D664" s="7" t="s">
        <v>28</v>
      </c>
      <c r="E664" s="7" t="s">
        <v>38</v>
      </c>
      <c r="F664" s="7" t="s">
        <v>911</v>
      </c>
      <c r="G664" s="7" t="s">
        <v>1330</v>
      </c>
      <c r="H664" s="28"/>
      <c r="I664" s="23"/>
      <c r="J664" s="16"/>
      <c r="K664" s="36"/>
    </row>
    <row r="665" spans="1:11" ht="30" customHeight="1" x14ac:dyDescent="0.25">
      <c r="A665" s="1"/>
      <c r="B665" s="7" t="s">
        <v>1332</v>
      </c>
      <c r="C665" s="7">
        <v>56</v>
      </c>
      <c r="D665" s="7" t="s">
        <v>10</v>
      </c>
      <c r="E665" s="7" t="s">
        <v>20</v>
      </c>
      <c r="F665" s="7" t="s">
        <v>225</v>
      </c>
      <c r="G665" s="7" t="s">
        <v>1334</v>
      </c>
      <c r="H665" s="20">
        <f>+I665/60</f>
        <v>1851.4021666666667</v>
      </c>
      <c r="I665" s="21">
        <v>111084.13</v>
      </c>
      <c r="J665" s="33" t="s">
        <v>1333</v>
      </c>
      <c r="K665" s="36"/>
    </row>
    <row r="666" spans="1:11" ht="30" hidden="1" customHeight="1" x14ac:dyDescent="0.25">
      <c r="A666" s="1"/>
      <c r="B666" s="7" t="s">
        <v>1332</v>
      </c>
      <c r="C666" s="7">
        <v>56</v>
      </c>
      <c r="D666" s="7" t="s">
        <v>10</v>
      </c>
      <c r="E666" s="7" t="s">
        <v>14</v>
      </c>
      <c r="F666" s="7" t="s">
        <v>1335</v>
      </c>
      <c r="G666" s="7" t="s">
        <v>1336</v>
      </c>
      <c r="H666" s="28"/>
      <c r="I666" s="23"/>
      <c r="J666" s="16"/>
      <c r="K666" s="36"/>
    </row>
    <row r="667" spans="1:11" ht="30" hidden="1" customHeight="1" x14ac:dyDescent="0.25">
      <c r="A667" s="1"/>
      <c r="B667" s="7" t="s">
        <v>1332</v>
      </c>
      <c r="C667" s="7">
        <v>56</v>
      </c>
      <c r="D667" s="7" t="s">
        <v>10</v>
      </c>
      <c r="E667" s="7" t="s">
        <v>33</v>
      </c>
      <c r="F667" s="7" t="s">
        <v>225</v>
      </c>
      <c r="G667" s="7" t="s">
        <v>1337</v>
      </c>
      <c r="H667" s="28"/>
      <c r="I667" s="23"/>
      <c r="J667" s="16"/>
      <c r="K667" s="36"/>
    </row>
    <row r="668" spans="1:11" ht="30" hidden="1" customHeight="1" x14ac:dyDescent="0.25">
      <c r="A668" s="1"/>
      <c r="B668" s="7" t="s">
        <v>1332</v>
      </c>
      <c r="C668" s="7">
        <v>56</v>
      </c>
      <c r="D668" s="7" t="s">
        <v>10</v>
      </c>
      <c r="E668" s="7" t="s">
        <v>109</v>
      </c>
      <c r="F668" s="7" t="s">
        <v>225</v>
      </c>
      <c r="G668" s="7" t="s">
        <v>1338</v>
      </c>
      <c r="H668" s="28"/>
      <c r="I668" s="23"/>
      <c r="J668" s="16"/>
      <c r="K668" s="36"/>
    </row>
    <row r="669" spans="1:11" ht="30" hidden="1" customHeight="1" x14ac:dyDescent="0.25">
      <c r="A669" s="1"/>
      <c r="B669" s="7" t="s">
        <v>1332</v>
      </c>
      <c r="C669" s="7">
        <v>56</v>
      </c>
      <c r="D669" s="7" t="s">
        <v>10</v>
      </c>
      <c r="E669" s="7" t="s">
        <v>26</v>
      </c>
      <c r="F669" s="7" t="s">
        <v>225</v>
      </c>
      <c r="G669" s="7" t="s">
        <v>1339</v>
      </c>
      <c r="H669" s="28"/>
      <c r="I669" s="23"/>
      <c r="J669" s="16"/>
      <c r="K669" s="36"/>
    </row>
    <row r="670" spans="1:11" ht="30" hidden="1" customHeight="1" x14ac:dyDescent="0.25">
      <c r="A670" s="1"/>
      <c r="B670" s="7" t="s">
        <v>1332</v>
      </c>
      <c r="C670" s="7">
        <v>56</v>
      </c>
      <c r="D670" s="7" t="s">
        <v>10</v>
      </c>
      <c r="E670" s="7" t="s">
        <v>38</v>
      </c>
      <c r="F670" s="7" t="s">
        <v>225</v>
      </c>
      <c r="G670" s="7" t="s">
        <v>1340</v>
      </c>
      <c r="H670" s="28"/>
      <c r="I670" s="23"/>
      <c r="J670" s="16"/>
      <c r="K670" s="36"/>
    </row>
    <row r="671" spans="1:11" ht="30" hidden="1" customHeight="1" x14ac:dyDescent="0.25">
      <c r="A671" s="1"/>
      <c r="B671" s="7" t="s">
        <v>1332</v>
      </c>
      <c r="C671" s="7">
        <v>56</v>
      </c>
      <c r="D671" s="7" t="s">
        <v>10</v>
      </c>
      <c r="E671" s="7" t="s">
        <v>43</v>
      </c>
      <c r="F671" s="7" t="s">
        <v>1341</v>
      </c>
      <c r="G671" s="7" t="s">
        <v>1342</v>
      </c>
      <c r="H671" s="28"/>
      <c r="I671" s="23"/>
      <c r="J671" s="16"/>
      <c r="K671" s="36"/>
    </row>
    <row r="672" spans="1:11" ht="30" hidden="1" customHeight="1" x14ac:dyDescent="0.25">
      <c r="A672" s="1"/>
      <c r="B672" s="7" t="s">
        <v>1332</v>
      </c>
      <c r="C672" s="7">
        <v>56</v>
      </c>
      <c r="D672" s="7" t="s">
        <v>28</v>
      </c>
      <c r="E672" s="7" t="s">
        <v>14</v>
      </c>
      <c r="F672" s="7" t="s">
        <v>1343</v>
      </c>
      <c r="G672" s="7" t="s">
        <v>1344</v>
      </c>
      <c r="H672" s="28"/>
      <c r="I672" s="23"/>
      <c r="J672" s="16"/>
      <c r="K672" s="36"/>
    </row>
    <row r="673" spans="1:11" ht="30" hidden="1" customHeight="1" x14ac:dyDescent="0.25">
      <c r="A673" s="1"/>
      <c r="B673" s="7" t="s">
        <v>1332</v>
      </c>
      <c r="C673" s="7">
        <v>56</v>
      </c>
      <c r="D673" s="7" t="s">
        <v>28</v>
      </c>
      <c r="E673" s="7" t="s">
        <v>20</v>
      </c>
      <c r="F673" s="7" t="s">
        <v>1345</v>
      </c>
      <c r="G673" s="7" t="s">
        <v>1346</v>
      </c>
      <c r="H673" s="28"/>
      <c r="I673" s="23"/>
      <c r="J673" s="16"/>
      <c r="K673" s="36"/>
    </row>
    <row r="674" spans="1:11" ht="30" hidden="1" customHeight="1" x14ac:dyDescent="0.25">
      <c r="A674" s="1"/>
      <c r="B674" s="7" t="s">
        <v>1332</v>
      </c>
      <c r="C674" s="7">
        <v>56</v>
      </c>
      <c r="D674" s="7" t="s">
        <v>45</v>
      </c>
      <c r="E674" s="7" t="s">
        <v>14</v>
      </c>
      <c r="F674" s="7" t="s">
        <v>1347</v>
      </c>
      <c r="G674" s="7" t="s">
        <v>1348</v>
      </c>
      <c r="H674" s="28"/>
      <c r="I674" s="23"/>
      <c r="J674" s="16"/>
      <c r="K674" s="36"/>
    </row>
    <row r="675" spans="1:11" ht="30" hidden="1" customHeight="1" x14ac:dyDescent="0.25">
      <c r="A675" s="1"/>
      <c r="B675" s="7" t="s">
        <v>1332</v>
      </c>
      <c r="C675" s="7">
        <v>56</v>
      </c>
      <c r="D675" s="7" t="s">
        <v>28</v>
      </c>
      <c r="E675" s="7" t="s">
        <v>26</v>
      </c>
      <c r="F675" s="7" t="s">
        <v>1349</v>
      </c>
      <c r="G675" s="7" t="s">
        <v>1350</v>
      </c>
      <c r="H675" s="28"/>
      <c r="I675" s="23"/>
      <c r="J675" s="16"/>
      <c r="K675" s="36"/>
    </row>
    <row r="676" spans="1:11" ht="30" customHeight="1" x14ac:dyDescent="0.25">
      <c r="A676" s="1"/>
      <c r="B676" s="7" t="s">
        <v>1351</v>
      </c>
      <c r="C676" s="7">
        <v>57</v>
      </c>
      <c r="D676" s="7" t="s">
        <v>10</v>
      </c>
      <c r="E676" s="7" t="s">
        <v>67</v>
      </c>
      <c r="F676" s="7" t="s">
        <v>521</v>
      </c>
      <c r="G676" s="7" t="s">
        <v>1353</v>
      </c>
      <c r="H676" s="20">
        <f>+I676/25</f>
        <v>4656.4567999999999</v>
      </c>
      <c r="I676" s="21">
        <v>116411.42</v>
      </c>
      <c r="J676" s="33" t="s">
        <v>1352</v>
      </c>
      <c r="K676" s="36"/>
    </row>
    <row r="677" spans="1:11" ht="30" hidden="1" customHeight="1" x14ac:dyDescent="0.25">
      <c r="A677" s="1"/>
      <c r="B677" s="7" t="s">
        <v>1351</v>
      </c>
      <c r="C677" s="7">
        <v>57</v>
      </c>
      <c r="D677" s="7" t="s">
        <v>28</v>
      </c>
      <c r="E677" s="7" t="s">
        <v>20</v>
      </c>
      <c r="F677" s="7" t="s">
        <v>1355</v>
      </c>
      <c r="G677" s="7" t="s">
        <v>1356</v>
      </c>
      <c r="H677" s="28"/>
      <c r="I677" s="23"/>
      <c r="J677" s="16"/>
      <c r="K677" s="36"/>
    </row>
    <row r="678" spans="1:11" ht="30" hidden="1" customHeight="1" x14ac:dyDescent="0.25">
      <c r="A678" s="1"/>
      <c r="B678" s="7" t="s">
        <v>1351</v>
      </c>
      <c r="C678" s="7">
        <v>57</v>
      </c>
      <c r="D678" s="7" t="s">
        <v>10</v>
      </c>
      <c r="E678" s="7" t="s">
        <v>75</v>
      </c>
      <c r="F678" s="7" t="s">
        <v>1355</v>
      </c>
      <c r="G678" s="7" t="s">
        <v>1357</v>
      </c>
      <c r="H678" s="28"/>
      <c r="I678" s="23"/>
      <c r="J678" s="16"/>
      <c r="K678" s="36"/>
    </row>
    <row r="679" spans="1:11" ht="30" hidden="1" customHeight="1" x14ac:dyDescent="0.25">
      <c r="A679" s="1"/>
      <c r="B679" s="7" t="s">
        <v>1351</v>
      </c>
      <c r="C679" s="7">
        <v>57</v>
      </c>
      <c r="D679" s="7" t="s">
        <v>28</v>
      </c>
      <c r="E679" s="7" t="s">
        <v>75</v>
      </c>
      <c r="F679" s="7" t="s">
        <v>349</v>
      </c>
      <c r="G679" s="7" t="s">
        <v>1358</v>
      </c>
      <c r="H679" s="28"/>
      <c r="I679" s="23"/>
      <c r="J679" s="16"/>
      <c r="K679" s="36"/>
    </row>
    <row r="680" spans="1:11" ht="30" hidden="1" customHeight="1" x14ac:dyDescent="0.25">
      <c r="A680" s="1"/>
      <c r="B680" s="7" t="s">
        <v>1351</v>
      </c>
      <c r="C680" s="7">
        <v>57</v>
      </c>
      <c r="D680" s="7" t="s">
        <v>10</v>
      </c>
      <c r="E680" s="7" t="s">
        <v>406</v>
      </c>
      <c r="F680" s="7" t="s">
        <v>1359</v>
      </c>
      <c r="G680" s="7" t="s">
        <v>1360</v>
      </c>
      <c r="H680" s="28"/>
      <c r="I680" s="23"/>
      <c r="J680" s="16"/>
      <c r="K680" s="36"/>
    </row>
    <row r="681" spans="1:11" ht="30" hidden="1" customHeight="1" x14ac:dyDescent="0.25">
      <c r="A681" s="1"/>
      <c r="B681" s="7" t="s">
        <v>1351</v>
      </c>
      <c r="C681" s="7">
        <v>57</v>
      </c>
      <c r="D681" s="7" t="s">
        <v>10</v>
      </c>
      <c r="E681" s="7" t="s">
        <v>14</v>
      </c>
      <c r="F681" s="7" t="s">
        <v>1361</v>
      </c>
      <c r="G681" s="7" t="s">
        <v>1362</v>
      </c>
      <c r="H681" s="28"/>
      <c r="I681" s="23"/>
      <c r="J681" s="16"/>
      <c r="K681" s="36"/>
    </row>
    <row r="682" spans="1:11" ht="30" hidden="1" customHeight="1" x14ac:dyDescent="0.25">
      <c r="A682" s="1"/>
      <c r="B682" s="7" t="s">
        <v>1351</v>
      </c>
      <c r="C682" s="7">
        <v>57</v>
      </c>
      <c r="D682" s="7" t="s">
        <v>10</v>
      </c>
      <c r="E682" s="7" t="s">
        <v>26</v>
      </c>
      <c r="F682" s="7" t="s">
        <v>1355</v>
      </c>
      <c r="G682" s="7" t="s">
        <v>1363</v>
      </c>
      <c r="H682" s="28"/>
      <c r="I682" s="23"/>
      <c r="J682" s="16"/>
      <c r="K682" s="36"/>
    </row>
    <row r="683" spans="1:11" ht="30" hidden="1" customHeight="1" x14ac:dyDescent="0.25">
      <c r="A683" s="1"/>
      <c r="B683" s="7" t="s">
        <v>1351</v>
      </c>
      <c r="C683" s="7">
        <v>57</v>
      </c>
      <c r="D683" s="7" t="s">
        <v>10</v>
      </c>
      <c r="E683" s="7" t="s">
        <v>35</v>
      </c>
      <c r="F683" s="7" t="s">
        <v>1355</v>
      </c>
      <c r="G683" s="7" t="s">
        <v>1364</v>
      </c>
      <c r="H683" s="28"/>
      <c r="I683" s="23"/>
      <c r="J683" s="16"/>
      <c r="K683" s="36"/>
    </row>
    <row r="684" spans="1:11" ht="30" hidden="1" customHeight="1" x14ac:dyDescent="0.25">
      <c r="A684" s="1"/>
      <c r="B684" s="7" t="s">
        <v>1351</v>
      </c>
      <c r="C684" s="7">
        <v>57</v>
      </c>
      <c r="D684" s="7" t="s">
        <v>10</v>
      </c>
      <c r="E684" s="7" t="s">
        <v>38</v>
      </c>
      <c r="F684" s="7" t="s">
        <v>1355</v>
      </c>
      <c r="G684" s="7" t="s">
        <v>1365</v>
      </c>
      <c r="H684" s="28"/>
      <c r="I684" s="23"/>
      <c r="J684" s="16"/>
      <c r="K684" s="36"/>
    </row>
    <row r="685" spans="1:11" ht="30" hidden="1" customHeight="1" x14ac:dyDescent="0.25">
      <c r="A685" s="1"/>
      <c r="B685" s="7" t="s">
        <v>1351</v>
      </c>
      <c r="C685" s="7">
        <v>57</v>
      </c>
      <c r="D685" s="7" t="s">
        <v>10</v>
      </c>
      <c r="E685" s="7" t="s">
        <v>20</v>
      </c>
      <c r="F685" s="7" t="s">
        <v>371</v>
      </c>
      <c r="G685" s="7" t="s">
        <v>1367</v>
      </c>
      <c r="H685" s="28"/>
      <c r="I685" s="23"/>
      <c r="J685" s="16"/>
      <c r="K685" s="36"/>
    </row>
    <row r="686" spans="1:11" ht="30" hidden="1" customHeight="1" x14ac:dyDescent="0.25">
      <c r="A686" s="1"/>
      <c r="B686" s="7" t="s">
        <v>1351</v>
      </c>
      <c r="C686" s="7">
        <v>57</v>
      </c>
      <c r="D686" s="7" t="s">
        <v>45</v>
      </c>
      <c r="E686" s="7" t="s">
        <v>20</v>
      </c>
      <c r="F686" s="7" t="s">
        <v>1368</v>
      </c>
      <c r="G686" s="7" t="s">
        <v>1369</v>
      </c>
      <c r="H686" s="28"/>
      <c r="I686" s="23"/>
      <c r="J686" s="16"/>
      <c r="K686" s="36"/>
    </row>
    <row r="687" spans="1:11" ht="30" customHeight="1" x14ac:dyDescent="0.25">
      <c r="A687" s="1"/>
      <c r="B687" s="7" t="s">
        <v>1371</v>
      </c>
      <c r="C687" s="7">
        <v>58</v>
      </c>
      <c r="D687" s="7" t="s">
        <v>10</v>
      </c>
      <c r="E687" s="7" t="s">
        <v>80</v>
      </c>
      <c r="F687" s="7" t="s">
        <v>1373</v>
      </c>
      <c r="G687" s="7" t="s">
        <v>1374</v>
      </c>
      <c r="H687" s="20">
        <f>+I687/8</f>
        <v>6107.1274999999996</v>
      </c>
      <c r="I687" s="21">
        <v>48857.02</v>
      </c>
      <c r="J687" s="33" t="s">
        <v>1372</v>
      </c>
      <c r="K687" s="36"/>
    </row>
    <row r="688" spans="1:11" ht="30" hidden="1" customHeight="1" x14ac:dyDescent="0.25">
      <c r="A688" s="1"/>
      <c r="B688" s="7" t="s">
        <v>1371</v>
      </c>
      <c r="C688" s="7">
        <v>58</v>
      </c>
      <c r="D688" s="7" t="s">
        <v>10</v>
      </c>
      <c r="E688" s="7" t="s">
        <v>14</v>
      </c>
      <c r="F688" s="7" t="s">
        <v>1375</v>
      </c>
      <c r="G688" s="7" t="s">
        <v>1376</v>
      </c>
      <c r="H688" s="28"/>
      <c r="I688" s="23"/>
      <c r="J688" s="16"/>
      <c r="K688" s="36"/>
    </row>
    <row r="689" spans="1:11" ht="30" hidden="1" customHeight="1" x14ac:dyDescent="0.25">
      <c r="A689" s="1"/>
      <c r="B689" s="7" t="s">
        <v>1371</v>
      </c>
      <c r="C689" s="7">
        <v>58</v>
      </c>
      <c r="D689" s="7" t="s">
        <v>10</v>
      </c>
      <c r="E689" s="7" t="s">
        <v>26</v>
      </c>
      <c r="F689" s="7" t="s">
        <v>820</v>
      </c>
      <c r="G689" s="7" t="s">
        <v>1377</v>
      </c>
      <c r="H689" s="28"/>
      <c r="I689" s="23"/>
      <c r="J689" s="16"/>
      <c r="K689" s="36"/>
    </row>
    <row r="690" spans="1:11" ht="30" hidden="1" customHeight="1" x14ac:dyDescent="0.25">
      <c r="A690" s="1"/>
      <c r="B690" s="7" t="s">
        <v>1371</v>
      </c>
      <c r="C690" s="7">
        <v>58</v>
      </c>
      <c r="D690" s="7" t="s">
        <v>10</v>
      </c>
      <c r="E690" s="7" t="s">
        <v>38</v>
      </c>
      <c r="F690" s="7" t="s">
        <v>820</v>
      </c>
      <c r="G690" s="7" t="s">
        <v>1378</v>
      </c>
      <c r="H690" s="28"/>
      <c r="I690" s="23"/>
      <c r="J690" s="16"/>
      <c r="K690" s="36"/>
    </row>
    <row r="691" spans="1:11" ht="30" hidden="1" customHeight="1" x14ac:dyDescent="0.25">
      <c r="A691" s="1"/>
      <c r="B691" s="7" t="s">
        <v>1371</v>
      </c>
      <c r="C691" s="7">
        <v>58</v>
      </c>
      <c r="D691" s="7" t="s">
        <v>10</v>
      </c>
      <c r="E691" s="7" t="s">
        <v>43</v>
      </c>
      <c r="F691" s="7" t="s">
        <v>1379</v>
      </c>
      <c r="G691" s="7" t="s">
        <v>1380</v>
      </c>
      <c r="H691" s="28"/>
      <c r="I691" s="23"/>
      <c r="J691" s="16"/>
      <c r="K691" s="36"/>
    </row>
    <row r="692" spans="1:11" ht="30" hidden="1" customHeight="1" x14ac:dyDescent="0.25">
      <c r="A692" s="1"/>
      <c r="B692" s="7" t="s">
        <v>1371</v>
      </c>
      <c r="C692" s="7">
        <v>58</v>
      </c>
      <c r="D692" s="7" t="s">
        <v>10</v>
      </c>
      <c r="E692" s="7" t="s">
        <v>20</v>
      </c>
      <c r="F692" s="7" t="s">
        <v>843</v>
      </c>
      <c r="G692" s="7" t="s">
        <v>1381</v>
      </c>
      <c r="H692" s="28"/>
      <c r="I692" s="23"/>
      <c r="J692" s="16"/>
      <c r="K692" s="36"/>
    </row>
    <row r="693" spans="1:11" ht="30" hidden="1" customHeight="1" x14ac:dyDescent="0.25">
      <c r="A693" s="1"/>
      <c r="B693" s="7" t="s">
        <v>1371</v>
      </c>
      <c r="C693" s="7">
        <v>58</v>
      </c>
      <c r="D693" s="7" t="s">
        <v>28</v>
      </c>
      <c r="E693" s="7" t="s">
        <v>20</v>
      </c>
      <c r="F693" s="7" t="s">
        <v>1382</v>
      </c>
      <c r="G693" s="7" t="s">
        <v>1383</v>
      </c>
      <c r="H693" s="28"/>
      <c r="I693" s="23"/>
      <c r="J693" s="16"/>
      <c r="K693" s="36"/>
    </row>
    <row r="694" spans="1:11" ht="30" customHeight="1" x14ac:dyDescent="0.25">
      <c r="A694" s="1"/>
      <c r="B694" s="7" t="s">
        <v>1384</v>
      </c>
      <c r="C694" s="7">
        <v>59</v>
      </c>
      <c r="D694" s="7" t="s">
        <v>10</v>
      </c>
      <c r="E694" s="7" t="s">
        <v>33</v>
      </c>
      <c r="F694" s="7" t="s">
        <v>470</v>
      </c>
      <c r="G694" s="7" t="s">
        <v>1388</v>
      </c>
      <c r="H694" s="20">
        <f>+I694/100</f>
        <v>2710.9</v>
      </c>
      <c r="I694" s="21">
        <v>271090</v>
      </c>
      <c r="J694" s="33" t="s">
        <v>7945</v>
      </c>
      <c r="K694" s="36"/>
    </row>
    <row r="695" spans="1:11" ht="30" hidden="1" customHeight="1" x14ac:dyDescent="0.25">
      <c r="A695" s="1"/>
      <c r="B695" s="7" t="s">
        <v>1384</v>
      </c>
      <c r="C695" s="7">
        <v>59</v>
      </c>
      <c r="D695" s="7" t="s">
        <v>10</v>
      </c>
      <c r="E695" s="7" t="s">
        <v>20</v>
      </c>
      <c r="F695" s="7" t="s">
        <v>470</v>
      </c>
      <c r="G695" s="7" t="s">
        <v>1389</v>
      </c>
      <c r="H695" s="28"/>
      <c r="I695" s="23"/>
      <c r="J695" s="16"/>
      <c r="K695" s="36"/>
    </row>
    <row r="696" spans="1:11" ht="30" hidden="1" customHeight="1" x14ac:dyDescent="0.25">
      <c r="A696" s="1"/>
      <c r="B696" s="7" t="s">
        <v>1384</v>
      </c>
      <c r="C696" s="7">
        <v>59</v>
      </c>
      <c r="D696" s="7" t="s">
        <v>10</v>
      </c>
      <c r="E696" s="7" t="s">
        <v>35</v>
      </c>
      <c r="F696" s="7" t="s">
        <v>470</v>
      </c>
      <c r="G696" s="7" t="s">
        <v>1390</v>
      </c>
      <c r="H696" s="28"/>
      <c r="I696" s="23"/>
      <c r="J696" s="16"/>
      <c r="K696" s="36"/>
    </row>
    <row r="697" spans="1:11" ht="30" customHeight="1" x14ac:dyDescent="0.25">
      <c r="A697" s="1"/>
      <c r="B697" s="7" t="s">
        <v>1391</v>
      </c>
      <c r="C697" s="7">
        <v>60</v>
      </c>
      <c r="D697" s="7" t="s">
        <v>10</v>
      </c>
      <c r="E697" s="7" t="s">
        <v>26</v>
      </c>
      <c r="F697" s="7" t="s">
        <v>1393</v>
      </c>
      <c r="G697" s="7" t="s">
        <v>1394</v>
      </c>
      <c r="H697" s="20">
        <f>+I697/60</f>
        <v>284.56816666666668</v>
      </c>
      <c r="I697" s="21">
        <v>17074.09</v>
      </c>
      <c r="J697" s="33" t="s">
        <v>1392</v>
      </c>
      <c r="K697" s="36"/>
    </row>
    <row r="698" spans="1:11" ht="30" hidden="1" customHeight="1" x14ac:dyDescent="0.25">
      <c r="A698" s="1"/>
      <c r="B698" s="7" t="s">
        <v>1391</v>
      </c>
      <c r="C698" s="7">
        <v>60</v>
      </c>
      <c r="D698" s="7" t="s">
        <v>10</v>
      </c>
      <c r="E698" s="7" t="s">
        <v>20</v>
      </c>
      <c r="F698" s="7" t="s">
        <v>291</v>
      </c>
      <c r="G698" s="7" t="s">
        <v>1395</v>
      </c>
      <c r="H698" s="28"/>
      <c r="I698" s="23"/>
      <c r="J698" s="16"/>
      <c r="K698" s="36"/>
    </row>
    <row r="699" spans="1:11" ht="30" hidden="1" customHeight="1" x14ac:dyDescent="0.25">
      <c r="A699" s="1"/>
      <c r="B699" s="7" t="s">
        <v>1391</v>
      </c>
      <c r="C699" s="7">
        <v>60</v>
      </c>
      <c r="D699" s="7" t="s">
        <v>10</v>
      </c>
      <c r="E699" s="7" t="s">
        <v>38</v>
      </c>
      <c r="F699" s="7" t="s">
        <v>1396</v>
      </c>
      <c r="G699" s="7" t="s">
        <v>1397</v>
      </c>
      <c r="H699" s="28"/>
      <c r="I699" s="23"/>
      <c r="J699" s="16"/>
      <c r="K699" s="36"/>
    </row>
    <row r="700" spans="1:11" ht="30" hidden="1" customHeight="1" x14ac:dyDescent="0.25">
      <c r="A700" s="1"/>
      <c r="B700" s="7" t="s">
        <v>1391</v>
      </c>
      <c r="C700" s="7">
        <v>60</v>
      </c>
      <c r="D700" s="7" t="s">
        <v>45</v>
      </c>
      <c r="E700" s="7" t="s">
        <v>20</v>
      </c>
      <c r="F700" s="7" t="s">
        <v>1398</v>
      </c>
      <c r="G700" s="7" t="s">
        <v>1399</v>
      </c>
      <c r="H700" s="28"/>
      <c r="I700" s="23"/>
      <c r="J700" s="16"/>
      <c r="K700" s="36"/>
    </row>
    <row r="701" spans="1:11" ht="30" hidden="1" customHeight="1" x14ac:dyDescent="0.25">
      <c r="A701" s="1"/>
      <c r="B701" s="7" t="s">
        <v>1391</v>
      </c>
      <c r="C701" s="7">
        <v>60</v>
      </c>
      <c r="D701" s="7" t="s">
        <v>28</v>
      </c>
      <c r="E701" s="7" t="s">
        <v>33</v>
      </c>
      <c r="F701" s="7" t="s">
        <v>291</v>
      </c>
      <c r="G701" s="7" t="s">
        <v>1400</v>
      </c>
      <c r="H701" s="28"/>
      <c r="I701" s="23"/>
      <c r="J701" s="16"/>
      <c r="K701" s="36"/>
    </row>
    <row r="702" spans="1:11" ht="30" hidden="1" customHeight="1" x14ac:dyDescent="0.25">
      <c r="A702" s="1"/>
      <c r="B702" s="7" t="s">
        <v>1391</v>
      </c>
      <c r="C702" s="7">
        <v>60</v>
      </c>
      <c r="D702" s="7" t="s">
        <v>28</v>
      </c>
      <c r="E702" s="7" t="s">
        <v>20</v>
      </c>
      <c r="F702" s="7" t="s">
        <v>1401</v>
      </c>
      <c r="G702" s="7" t="s">
        <v>1402</v>
      </c>
      <c r="H702" s="28"/>
      <c r="I702" s="23"/>
      <c r="J702" s="16"/>
      <c r="K702" s="36"/>
    </row>
    <row r="703" spans="1:11" ht="30" hidden="1" customHeight="1" x14ac:dyDescent="0.25">
      <c r="A703" s="1"/>
      <c r="B703" s="7" t="s">
        <v>1391</v>
      </c>
      <c r="C703" s="7">
        <v>60</v>
      </c>
      <c r="D703" s="7" t="s">
        <v>10</v>
      </c>
      <c r="E703" s="7" t="s">
        <v>17</v>
      </c>
      <c r="F703" s="7" t="s">
        <v>291</v>
      </c>
      <c r="G703" s="7" t="s">
        <v>1400</v>
      </c>
      <c r="H703" s="28"/>
      <c r="I703" s="23"/>
      <c r="J703" s="16"/>
      <c r="K703" s="36"/>
    </row>
    <row r="704" spans="1:11" ht="30" hidden="1" customHeight="1" x14ac:dyDescent="0.25">
      <c r="A704" s="1"/>
      <c r="B704" s="7" t="s">
        <v>1391</v>
      </c>
      <c r="C704" s="7">
        <v>60</v>
      </c>
      <c r="D704" s="7" t="s">
        <v>10</v>
      </c>
      <c r="E704" s="7" t="s">
        <v>33</v>
      </c>
      <c r="F704" s="7" t="s">
        <v>1396</v>
      </c>
      <c r="G704" s="7" t="s">
        <v>1403</v>
      </c>
      <c r="H704" s="28"/>
      <c r="I704" s="23"/>
      <c r="J704" s="16"/>
      <c r="K704" s="36"/>
    </row>
    <row r="705" spans="1:11" ht="30" customHeight="1" x14ac:dyDescent="0.25">
      <c r="A705" s="1"/>
      <c r="B705" s="7" t="s">
        <v>1404</v>
      </c>
      <c r="C705" s="7">
        <v>61</v>
      </c>
      <c r="D705" s="7" t="s">
        <v>10</v>
      </c>
      <c r="E705" s="7" t="s">
        <v>366</v>
      </c>
      <c r="F705" s="7" t="s">
        <v>367</v>
      </c>
      <c r="G705" s="7" t="s">
        <v>1406</v>
      </c>
      <c r="H705" s="20">
        <f>+I705</f>
        <v>2844.93</v>
      </c>
      <c r="I705" s="21">
        <v>2844.93</v>
      </c>
      <c r="J705" s="33" t="s">
        <v>1405</v>
      </c>
      <c r="K705" s="36"/>
    </row>
    <row r="706" spans="1:11" ht="30" hidden="1" customHeight="1" x14ac:dyDescent="0.25">
      <c r="A706" s="1"/>
      <c r="B706" s="7" t="s">
        <v>1404</v>
      </c>
      <c r="C706" s="7">
        <v>61</v>
      </c>
      <c r="D706" s="7" t="s">
        <v>10</v>
      </c>
      <c r="E706" s="7" t="s">
        <v>20</v>
      </c>
      <c r="F706" s="7" t="s">
        <v>1057</v>
      </c>
      <c r="G706" s="7" t="s">
        <v>1407</v>
      </c>
      <c r="H706" s="28"/>
      <c r="I706" s="23"/>
      <c r="J706" s="16"/>
      <c r="K706" s="36"/>
    </row>
    <row r="707" spans="1:11" ht="30" hidden="1" customHeight="1" x14ac:dyDescent="0.25">
      <c r="A707" s="1"/>
      <c r="B707" s="7" t="s">
        <v>1404</v>
      </c>
      <c r="C707" s="7">
        <v>61</v>
      </c>
      <c r="D707" s="7" t="s">
        <v>10</v>
      </c>
      <c r="E707" s="7" t="s">
        <v>38</v>
      </c>
      <c r="F707" s="7" t="s">
        <v>367</v>
      </c>
      <c r="G707" s="7" t="s">
        <v>1408</v>
      </c>
      <c r="H707" s="28"/>
      <c r="I707" s="23"/>
      <c r="J707" s="16"/>
      <c r="K707" s="36"/>
    </row>
    <row r="708" spans="1:11" ht="30" hidden="1" customHeight="1" x14ac:dyDescent="0.25">
      <c r="A708" s="1"/>
      <c r="B708" s="7" t="s">
        <v>1404</v>
      </c>
      <c r="C708" s="7">
        <v>61</v>
      </c>
      <c r="D708" s="7" t="s">
        <v>28</v>
      </c>
      <c r="E708" s="7" t="s">
        <v>38</v>
      </c>
      <c r="F708" s="7" t="s">
        <v>156</v>
      </c>
      <c r="G708" s="7" t="s">
        <v>1409</v>
      </c>
      <c r="H708" s="28"/>
      <c r="I708" s="23"/>
      <c r="J708" s="16"/>
      <c r="K708" s="36"/>
    </row>
    <row r="709" spans="1:11" ht="30" hidden="1" customHeight="1" x14ac:dyDescent="0.25">
      <c r="A709" s="1"/>
      <c r="B709" s="7" t="s">
        <v>1404</v>
      </c>
      <c r="C709" s="7">
        <v>61</v>
      </c>
      <c r="D709" s="7" t="s">
        <v>10</v>
      </c>
      <c r="E709" s="7" t="s">
        <v>75</v>
      </c>
      <c r="F709" s="7" t="s">
        <v>349</v>
      </c>
      <c r="G709" s="7" t="s">
        <v>1410</v>
      </c>
      <c r="H709" s="28"/>
      <c r="I709" s="23"/>
      <c r="J709" s="16"/>
      <c r="K709" s="36"/>
    </row>
    <row r="710" spans="1:11" ht="30" hidden="1" customHeight="1" x14ac:dyDescent="0.25">
      <c r="A710" s="1"/>
      <c r="B710" s="7" t="s">
        <v>1404</v>
      </c>
      <c r="C710" s="7">
        <v>61</v>
      </c>
      <c r="D710" s="7" t="s">
        <v>10</v>
      </c>
      <c r="E710" s="7" t="s">
        <v>43</v>
      </c>
      <c r="F710" s="7" t="s">
        <v>358</v>
      </c>
      <c r="G710" s="7" t="s">
        <v>1411</v>
      </c>
      <c r="H710" s="28"/>
      <c r="I710" s="23"/>
      <c r="J710" s="16"/>
      <c r="K710" s="36"/>
    </row>
    <row r="711" spans="1:11" ht="30" customHeight="1" x14ac:dyDescent="0.25">
      <c r="A711" s="1"/>
      <c r="B711" s="7" t="s">
        <v>1413</v>
      </c>
      <c r="C711" s="7">
        <v>62</v>
      </c>
      <c r="D711" s="7" t="s">
        <v>10</v>
      </c>
      <c r="E711" s="7" t="s">
        <v>467</v>
      </c>
      <c r="F711" s="7" t="s">
        <v>1415</v>
      </c>
      <c r="G711" s="7" t="s">
        <v>1416</v>
      </c>
      <c r="H711" s="20">
        <f>+I711</f>
        <v>126046.76</v>
      </c>
      <c r="I711" s="21">
        <v>126046.76</v>
      </c>
      <c r="J711" s="33" t="s">
        <v>1414</v>
      </c>
      <c r="K711" s="36"/>
    </row>
    <row r="712" spans="1:11" ht="30" hidden="1" customHeight="1" x14ac:dyDescent="0.25">
      <c r="A712" s="1"/>
      <c r="B712" s="7" t="s">
        <v>1413</v>
      </c>
      <c r="C712" s="7">
        <v>62</v>
      </c>
      <c r="D712" s="7" t="s">
        <v>10</v>
      </c>
      <c r="E712" s="7" t="s">
        <v>20</v>
      </c>
      <c r="F712" s="7" t="s">
        <v>87</v>
      </c>
      <c r="G712" s="7" t="s">
        <v>1417</v>
      </c>
      <c r="H712" s="28"/>
      <c r="I712" s="23"/>
      <c r="J712" s="16"/>
      <c r="K712" s="36"/>
    </row>
    <row r="713" spans="1:11" ht="30" hidden="1" customHeight="1" x14ac:dyDescent="0.25">
      <c r="A713" s="1"/>
      <c r="B713" s="7" t="s">
        <v>1413</v>
      </c>
      <c r="C713" s="7">
        <v>62</v>
      </c>
      <c r="D713" s="7" t="s">
        <v>10</v>
      </c>
      <c r="E713" s="7" t="s">
        <v>33</v>
      </c>
      <c r="F713" s="7" t="s">
        <v>87</v>
      </c>
      <c r="G713" s="7" t="s">
        <v>1418</v>
      </c>
      <c r="H713" s="28"/>
      <c r="I713" s="23"/>
      <c r="J713" s="16"/>
      <c r="K713" s="36"/>
    </row>
    <row r="714" spans="1:11" ht="30" hidden="1" customHeight="1" x14ac:dyDescent="0.25">
      <c r="A714" s="1"/>
      <c r="B714" s="7" t="s">
        <v>1413</v>
      </c>
      <c r="C714" s="7">
        <v>62</v>
      </c>
      <c r="D714" s="7" t="s">
        <v>10</v>
      </c>
      <c r="E714" s="7" t="s">
        <v>26</v>
      </c>
      <c r="F714" s="7" t="s">
        <v>87</v>
      </c>
      <c r="G714" s="7" t="s">
        <v>1419</v>
      </c>
      <c r="H714" s="28"/>
      <c r="I714" s="23"/>
      <c r="J714" s="16"/>
      <c r="K714" s="36"/>
    </row>
    <row r="715" spans="1:11" ht="30" hidden="1" customHeight="1" x14ac:dyDescent="0.25">
      <c r="A715" s="1"/>
      <c r="B715" s="7" t="s">
        <v>1413</v>
      </c>
      <c r="C715" s="7">
        <v>62</v>
      </c>
      <c r="D715" s="7" t="s">
        <v>10</v>
      </c>
      <c r="E715" s="7" t="s">
        <v>38</v>
      </c>
      <c r="F715" s="7" t="s">
        <v>87</v>
      </c>
      <c r="G715" s="7" t="s">
        <v>1420</v>
      </c>
      <c r="H715" s="28"/>
      <c r="I715" s="23"/>
      <c r="J715" s="16"/>
      <c r="K715" s="36"/>
    </row>
    <row r="716" spans="1:11" ht="30" hidden="1" customHeight="1" x14ac:dyDescent="0.25">
      <c r="A716" s="1"/>
      <c r="B716" s="7" t="s">
        <v>1413</v>
      </c>
      <c r="C716" s="7">
        <v>62</v>
      </c>
      <c r="D716" s="7" t="s">
        <v>28</v>
      </c>
      <c r="E716" s="7" t="s">
        <v>38</v>
      </c>
      <c r="F716" s="7" t="s">
        <v>1421</v>
      </c>
      <c r="G716" s="7" t="s">
        <v>1422</v>
      </c>
      <c r="H716" s="28"/>
      <c r="I716" s="23"/>
      <c r="J716" s="16"/>
      <c r="K716" s="36"/>
    </row>
    <row r="717" spans="1:11" ht="30" hidden="1" customHeight="1" x14ac:dyDescent="0.25">
      <c r="A717" s="1"/>
      <c r="B717" s="7" t="s">
        <v>1413</v>
      </c>
      <c r="C717" s="7">
        <v>62</v>
      </c>
      <c r="D717" s="7" t="s">
        <v>10</v>
      </c>
      <c r="E717" s="7" t="s">
        <v>171</v>
      </c>
      <c r="F717" s="7" t="s">
        <v>1423</v>
      </c>
      <c r="G717" s="7" t="s">
        <v>1424</v>
      </c>
      <c r="H717" s="28"/>
      <c r="I717" s="23"/>
      <c r="J717" s="16"/>
      <c r="K717" s="36"/>
    </row>
    <row r="718" spans="1:11" ht="30" hidden="1" customHeight="1" x14ac:dyDescent="0.25">
      <c r="A718" s="1"/>
      <c r="B718" s="7" t="s">
        <v>1413</v>
      </c>
      <c r="C718" s="7">
        <v>62</v>
      </c>
      <c r="D718" s="7" t="s">
        <v>28</v>
      </c>
      <c r="E718" s="7" t="s">
        <v>20</v>
      </c>
      <c r="F718" s="7" t="s">
        <v>1421</v>
      </c>
      <c r="G718" s="7" t="s">
        <v>1425</v>
      </c>
      <c r="H718" s="28"/>
      <c r="I718" s="23"/>
      <c r="J718" s="16"/>
      <c r="K718" s="36"/>
    </row>
    <row r="719" spans="1:11" ht="30" customHeight="1" x14ac:dyDescent="0.25">
      <c r="A719" s="1"/>
      <c r="B719" s="7" t="s">
        <v>1426</v>
      </c>
      <c r="C719" s="7">
        <v>63</v>
      </c>
      <c r="D719" s="7" t="s">
        <v>10</v>
      </c>
      <c r="E719" s="7" t="s">
        <v>171</v>
      </c>
      <c r="F719" s="7" t="s">
        <v>1423</v>
      </c>
      <c r="G719" s="7" t="s">
        <v>1427</v>
      </c>
      <c r="H719" s="20">
        <f>+I719</f>
        <v>352392.79</v>
      </c>
      <c r="I719" s="21">
        <v>352392.79</v>
      </c>
      <c r="J719" s="33" t="s">
        <v>1414</v>
      </c>
      <c r="K719" s="36"/>
    </row>
    <row r="720" spans="1:11" ht="30" hidden="1" customHeight="1" x14ac:dyDescent="0.25">
      <c r="A720" s="1"/>
      <c r="B720" s="7" t="s">
        <v>1426</v>
      </c>
      <c r="C720" s="7">
        <v>63</v>
      </c>
      <c r="D720" s="7" t="s">
        <v>10</v>
      </c>
      <c r="E720" s="7" t="s">
        <v>467</v>
      </c>
      <c r="F720" s="7" t="s">
        <v>1415</v>
      </c>
      <c r="G720" s="7" t="s">
        <v>1428</v>
      </c>
      <c r="H720" s="28"/>
      <c r="I720" s="23"/>
      <c r="J720" s="16"/>
      <c r="K720" s="36"/>
    </row>
    <row r="721" spans="1:11" ht="30" hidden="1" customHeight="1" x14ac:dyDescent="0.25">
      <c r="A721" s="1"/>
      <c r="B721" s="7" t="s">
        <v>1426</v>
      </c>
      <c r="C721" s="7">
        <v>63</v>
      </c>
      <c r="D721" s="7" t="s">
        <v>10</v>
      </c>
      <c r="E721" s="7" t="s">
        <v>20</v>
      </c>
      <c r="F721" s="7" t="s">
        <v>87</v>
      </c>
      <c r="G721" s="7" t="s">
        <v>1429</v>
      </c>
      <c r="H721" s="28"/>
      <c r="I721" s="23"/>
      <c r="J721" s="16"/>
      <c r="K721" s="36"/>
    </row>
    <row r="722" spans="1:11" ht="30" hidden="1" customHeight="1" x14ac:dyDescent="0.25">
      <c r="A722" s="1"/>
      <c r="B722" s="7" t="s">
        <v>1426</v>
      </c>
      <c r="C722" s="7">
        <v>63</v>
      </c>
      <c r="D722" s="7" t="s">
        <v>10</v>
      </c>
      <c r="E722" s="7" t="s">
        <v>33</v>
      </c>
      <c r="F722" s="7" t="s">
        <v>87</v>
      </c>
      <c r="G722" s="7" t="s">
        <v>1418</v>
      </c>
      <c r="H722" s="28"/>
      <c r="I722" s="23"/>
      <c r="J722" s="16"/>
      <c r="K722" s="36"/>
    </row>
    <row r="723" spans="1:11" ht="30" hidden="1" customHeight="1" x14ac:dyDescent="0.25">
      <c r="A723" s="1"/>
      <c r="B723" s="7" t="s">
        <v>1426</v>
      </c>
      <c r="C723" s="7">
        <v>63</v>
      </c>
      <c r="D723" s="7" t="s">
        <v>10</v>
      </c>
      <c r="E723" s="7" t="s">
        <v>26</v>
      </c>
      <c r="F723" s="7" t="s">
        <v>87</v>
      </c>
      <c r="G723" s="7" t="s">
        <v>1419</v>
      </c>
      <c r="H723" s="28"/>
      <c r="I723" s="23"/>
      <c r="J723" s="16"/>
      <c r="K723" s="36"/>
    </row>
    <row r="724" spans="1:11" ht="30" hidden="1" customHeight="1" x14ac:dyDescent="0.25">
      <c r="A724" s="1"/>
      <c r="B724" s="7" t="s">
        <v>1426</v>
      </c>
      <c r="C724" s="7">
        <v>63</v>
      </c>
      <c r="D724" s="7" t="s">
        <v>10</v>
      </c>
      <c r="E724" s="7" t="s">
        <v>38</v>
      </c>
      <c r="F724" s="7" t="s">
        <v>87</v>
      </c>
      <c r="G724" s="7" t="s">
        <v>1430</v>
      </c>
      <c r="H724" s="28"/>
      <c r="I724" s="23"/>
      <c r="J724" s="16"/>
      <c r="K724" s="36"/>
    </row>
    <row r="725" spans="1:11" ht="30" hidden="1" customHeight="1" x14ac:dyDescent="0.25">
      <c r="A725" s="1"/>
      <c r="B725" s="7" t="s">
        <v>1426</v>
      </c>
      <c r="C725" s="7">
        <v>63</v>
      </c>
      <c r="D725" s="7" t="s">
        <v>28</v>
      </c>
      <c r="E725" s="7" t="s">
        <v>38</v>
      </c>
      <c r="F725" s="7" t="s">
        <v>1421</v>
      </c>
      <c r="G725" s="7" t="s">
        <v>1431</v>
      </c>
      <c r="H725" s="28"/>
      <c r="I725" s="23"/>
      <c r="J725" s="16"/>
      <c r="K725" s="36"/>
    </row>
    <row r="726" spans="1:11" ht="30" customHeight="1" x14ac:dyDescent="0.25">
      <c r="A726" s="1"/>
      <c r="B726" s="7" t="s">
        <v>1433</v>
      </c>
      <c r="C726" s="7">
        <v>64</v>
      </c>
      <c r="D726" s="7" t="s">
        <v>10</v>
      </c>
      <c r="E726" s="7" t="s">
        <v>26</v>
      </c>
      <c r="F726" s="7" t="s">
        <v>1049</v>
      </c>
      <c r="G726" s="7" t="s">
        <v>1435</v>
      </c>
      <c r="H726" s="20">
        <f>+I726</f>
        <v>10568.71</v>
      </c>
      <c r="I726" s="21">
        <v>10568.71</v>
      </c>
      <c r="J726" s="33" t="s">
        <v>1434</v>
      </c>
      <c r="K726" s="36"/>
    </row>
    <row r="727" spans="1:11" ht="30" hidden="1" customHeight="1" x14ac:dyDescent="0.25">
      <c r="A727" s="1"/>
      <c r="B727" s="7" t="s">
        <v>1433</v>
      </c>
      <c r="C727" s="7">
        <v>64</v>
      </c>
      <c r="D727" s="7" t="s">
        <v>10</v>
      </c>
      <c r="E727" s="7" t="s">
        <v>14</v>
      </c>
      <c r="F727" s="7" t="s">
        <v>1436</v>
      </c>
      <c r="G727" s="7" t="s">
        <v>1437</v>
      </c>
      <c r="H727" s="28"/>
      <c r="I727" s="23"/>
      <c r="J727" s="16"/>
      <c r="K727" s="36"/>
    </row>
    <row r="728" spans="1:11" ht="30" hidden="1" customHeight="1" x14ac:dyDescent="0.25">
      <c r="A728" s="1"/>
      <c r="B728" s="7" t="s">
        <v>1433</v>
      </c>
      <c r="C728" s="7">
        <v>64</v>
      </c>
      <c r="D728" s="7" t="s">
        <v>10</v>
      </c>
      <c r="E728" s="7" t="s">
        <v>20</v>
      </c>
      <c r="F728" s="7" t="s">
        <v>1049</v>
      </c>
      <c r="G728" s="7" t="s">
        <v>1438</v>
      </c>
      <c r="H728" s="28"/>
      <c r="I728" s="23"/>
      <c r="J728" s="16"/>
      <c r="K728" s="36"/>
    </row>
    <row r="729" spans="1:11" ht="30" customHeight="1" x14ac:dyDescent="0.25">
      <c r="A729" s="1"/>
      <c r="B729" s="7" t="s">
        <v>1443</v>
      </c>
      <c r="C729" s="7">
        <v>65</v>
      </c>
      <c r="D729" s="7" t="s">
        <v>10</v>
      </c>
      <c r="E729" s="7" t="s">
        <v>38</v>
      </c>
      <c r="F729" s="7" t="s">
        <v>263</v>
      </c>
      <c r="G729" s="7" t="s">
        <v>1445</v>
      </c>
      <c r="H729" s="20">
        <f>+I729/60</f>
        <v>565.85833333333335</v>
      </c>
      <c r="I729" s="21">
        <v>33951.5</v>
      </c>
      <c r="J729" s="33" t="s">
        <v>1444</v>
      </c>
      <c r="K729" s="36"/>
    </row>
    <row r="730" spans="1:11" ht="30" hidden="1" customHeight="1" x14ac:dyDescent="0.25">
      <c r="A730" s="1"/>
      <c r="B730" s="7" t="s">
        <v>1443</v>
      </c>
      <c r="C730" s="7">
        <v>65</v>
      </c>
      <c r="D730" s="7" t="s">
        <v>28</v>
      </c>
      <c r="E730" s="7" t="s">
        <v>33</v>
      </c>
      <c r="F730" s="7" t="s">
        <v>286</v>
      </c>
      <c r="G730" s="7" t="s">
        <v>1446</v>
      </c>
      <c r="H730" s="28"/>
      <c r="I730" s="23"/>
      <c r="J730" s="16"/>
      <c r="K730" s="36"/>
    </row>
    <row r="731" spans="1:11" ht="30" hidden="1" customHeight="1" x14ac:dyDescent="0.25">
      <c r="A731" s="1"/>
      <c r="B731" s="7" t="s">
        <v>1443</v>
      </c>
      <c r="C731" s="7">
        <v>65</v>
      </c>
      <c r="D731" s="7" t="s">
        <v>10</v>
      </c>
      <c r="E731" s="7" t="s">
        <v>70</v>
      </c>
      <c r="F731" s="7" t="s">
        <v>1268</v>
      </c>
      <c r="G731" s="7" t="s">
        <v>1447</v>
      </c>
      <c r="H731" s="28"/>
      <c r="I731" s="23"/>
      <c r="J731" s="16"/>
      <c r="K731" s="36"/>
    </row>
    <row r="732" spans="1:11" ht="30" hidden="1" customHeight="1" x14ac:dyDescent="0.25">
      <c r="A732" s="1"/>
      <c r="B732" s="7" t="s">
        <v>1443</v>
      </c>
      <c r="C732" s="7">
        <v>65</v>
      </c>
      <c r="D732" s="7" t="s">
        <v>10</v>
      </c>
      <c r="E732" s="7" t="s">
        <v>171</v>
      </c>
      <c r="F732" s="7" t="s">
        <v>1448</v>
      </c>
      <c r="G732" s="7" t="s">
        <v>1449</v>
      </c>
      <c r="H732" s="28"/>
      <c r="I732" s="23"/>
      <c r="J732" s="16"/>
      <c r="K732" s="36"/>
    </row>
    <row r="733" spans="1:11" ht="30" hidden="1" customHeight="1" x14ac:dyDescent="0.25">
      <c r="A733" s="1"/>
      <c r="B733" s="7" t="s">
        <v>1443</v>
      </c>
      <c r="C733" s="7">
        <v>65</v>
      </c>
      <c r="D733" s="7" t="s">
        <v>10</v>
      </c>
      <c r="E733" s="7" t="s">
        <v>14</v>
      </c>
      <c r="F733" s="7" t="s">
        <v>1450</v>
      </c>
      <c r="G733" s="7" t="s">
        <v>1451</v>
      </c>
      <c r="H733" s="28"/>
      <c r="I733" s="23"/>
      <c r="J733" s="16"/>
      <c r="K733" s="36"/>
    </row>
    <row r="734" spans="1:11" ht="30" hidden="1" customHeight="1" x14ac:dyDescent="0.25">
      <c r="A734" s="1"/>
      <c r="B734" s="7" t="s">
        <v>1443</v>
      </c>
      <c r="C734" s="7">
        <v>65</v>
      </c>
      <c r="D734" s="7" t="s">
        <v>28</v>
      </c>
      <c r="E734" s="7" t="s">
        <v>20</v>
      </c>
      <c r="F734" s="7" t="s">
        <v>1272</v>
      </c>
      <c r="G734" s="7" t="s">
        <v>1452</v>
      </c>
      <c r="H734" s="28"/>
      <c r="I734" s="23"/>
      <c r="J734" s="16"/>
      <c r="K734" s="36"/>
    </row>
    <row r="735" spans="1:11" ht="30" hidden="1" customHeight="1" x14ac:dyDescent="0.25">
      <c r="A735" s="1"/>
      <c r="B735" s="7" t="s">
        <v>1443</v>
      </c>
      <c r="C735" s="7">
        <v>65</v>
      </c>
      <c r="D735" s="7" t="s">
        <v>45</v>
      </c>
      <c r="E735" s="7" t="s">
        <v>26</v>
      </c>
      <c r="F735" s="7" t="s">
        <v>446</v>
      </c>
      <c r="G735" s="7" t="s">
        <v>1453</v>
      </c>
      <c r="H735" s="28"/>
      <c r="I735" s="23"/>
      <c r="J735" s="16"/>
      <c r="K735" s="36"/>
    </row>
    <row r="736" spans="1:11" ht="30" hidden="1" customHeight="1" x14ac:dyDescent="0.25">
      <c r="A736" s="1"/>
      <c r="B736" s="7" t="s">
        <v>1443</v>
      </c>
      <c r="C736" s="7">
        <v>65</v>
      </c>
      <c r="D736" s="7" t="s">
        <v>10</v>
      </c>
      <c r="E736" s="7" t="s">
        <v>80</v>
      </c>
      <c r="F736" s="7" t="s">
        <v>306</v>
      </c>
      <c r="G736" s="7" t="s">
        <v>1454</v>
      </c>
      <c r="H736" s="28"/>
      <c r="I736" s="23"/>
      <c r="J736" s="16"/>
      <c r="K736" s="36"/>
    </row>
    <row r="737" spans="1:11" ht="30" hidden="1" customHeight="1" x14ac:dyDescent="0.25">
      <c r="A737" s="1"/>
      <c r="B737" s="7" t="s">
        <v>1443</v>
      </c>
      <c r="C737" s="7">
        <v>65</v>
      </c>
      <c r="D737" s="7" t="s">
        <v>10</v>
      </c>
      <c r="E737" s="7" t="s">
        <v>75</v>
      </c>
      <c r="F737" s="7" t="s">
        <v>446</v>
      </c>
      <c r="G737" s="7" t="s">
        <v>1455</v>
      </c>
      <c r="H737" s="28"/>
      <c r="I737" s="23"/>
      <c r="J737" s="16"/>
      <c r="K737" s="36"/>
    </row>
    <row r="738" spans="1:11" ht="30" hidden="1" customHeight="1" x14ac:dyDescent="0.25">
      <c r="A738" s="1"/>
      <c r="B738" s="7" t="s">
        <v>1443</v>
      </c>
      <c r="C738" s="7">
        <v>65</v>
      </c>
      <c r="D738" s="7" t="s">
        <v>28</v>
      </c>
      <c r="E738" s="7" t="s">
        <v>26</v>
      </c>
      <c r="F738" s="7" t="s">
        <v>263</v>
      </c>
      <c r="G738" s="7" t="s">
        <v>1456</v>
      </c>
      <c r="H738" s="28"/>
      <c r="I738" s="23"/>
      <c r="J738" s="16"/>
      <c r="K738" s="36"/>
    </row>
    <row r="739" spans="1:11" ht="30" hidden="1" customHeight="1" x14ac:dyDescent="0.25">
      <c r="A739" s="1"/>
      <c r="B739" s="7" t="s">
        <v>1443</v>
      </c>
      <c r="C739" s="7">
        <v>65</v>
      </c>
      <c r="D739" s="7" t="s">
        <v>382</v>
      </c>
      <c r="E739" s="7" t="s">
        <v>20</v>
      </c>
      <c r="F739" s="7" t="s">
        <v>306</v>
      </c>
      <c r="G739" s="7" t="s">
        <v>1457</v>
      </c>
      <c r="H739" s="28"/>
      <c r="I739" s="23"/>
      <c r="J739" s="16"/>
      <c r="K739" s="36"/>
    </row>
    <row r="740" spans="1:11" ht="30" hidden="1" customHeight="1" x14ac:dyDescent="0.25">
      <c r="A740" s="1"/>
      <c r="B740" s="7" t="s">
        <v>1443</v>
      </c>
      <c r="C740" s="7">
        <v>65</v>
      </c>
      <c r="D740" s="7" t="s">
        <v>10</v>
      </c>
      <c r="E740" s="7" t="s">
        <v>11</v>
      </c>
      <c r="F740" s="7" t="s">
        <v>1458</v>
      </c>
      <c r="G740" s="7" t="s">
        <v>1459</v>
      </c>
      <c r="H740" s="28"/>
      <c r="I740" s="23"/>
      <c r="J740" s="16"/>
      <c r="K740" s="36"/>
    </row>
    <row r="741" spans="1:11" ht="30" hidden="1" customHeight="1" x14ac:dyDescent="0.25">
      <c r="A741" s="1"/>
      <c r="B741" s="7" t="s">
        <v>1443</v>
      </c>
      <c r="C741" s="7">
        <v>65</v>
      </c>
      <c r="D741" s="7" t="s">
        <v>10</v>
      </c>
      <c r="E741" s="7" t="s">
        <v>201</v>
      </c>
      <c r="F741" s="7" t="s">
        <v>446</v>
      </c>
      <c r="G741" s="7" t="s">
        <v>1460</v>
      </c>
      <c r="H741" s="28"/>
      <c r="I741" s="23"/>
      <c r="J741" s="16"/>
      <c r="K741" s="36"/>
    </row>
    <row r="742" spans="1:11" ht="30" hidden="1" customHeight="1" x14ac:dyDescent="0.25">
      <c r="A742" s="1"/>
      <c r="B742" s="7" t="s">
        <v>1443</v>
      </c>
      <c r="C742" s="7">
        <v>65</v>
      </c>
      <c r="D742" s="7" t="s">
        <v>10</v>
      </c>
      <c r="E742" s="7" t="s">
        <v>20</v>
      </c>
      <c r="F742" s="7" t="s">
        <v>40</v>
      </c>
      <c r="G742" s="7" t="s">
        <v>1472</v>
      </c>
      <c r="H742" s="28"/>
      <c r="I742" s="23"/>
      <c r="J742" s="16"/>
      <c r="K742" s="36"/>
    </row>
    <row r="743" spans="1:11" ht="30" hidden="1" customHeight="1" x14ac:dyDescent="0.25">
      <c r="A743" s="1"/>
      <c r="B743" s="7" t="s">
        <v>1443</v>
      </c>
      <c r="C743" s="7">
        <v>65</v>
      </c>
      <c r="D743" s="7" t="s">
        <v>382</v>
      </c>
      <c r="E743" s="7" t="s">
        <v>26</v>
      </c>
      <c r="F743" s="7" t="s">
        <v>40</v>
      </c>
      <c r="G743" s="7" t="s">
        <v>1474</v>
      </c>
      <c r="H743" s="28"/>
      <c r="I743" s="23"/>
      <c r="J743" s="16"/>
      <c r="K743" s="36"/>
    </row>
    <row r="744" spans="1:11" ht="30" hidden="1" customHeight="1" x14ac:dyDescent="0.25">
      <c r="A744" s="1"/>
      <c r="B744" s="7" t="s">
        <v>1443</v>
      </c>
      <c r="C744" s="7">
        <v>65</v>
      </c>
      <c r="D744" s="7" t="s">
        <v>10</v>
      </c>
      <c r="E744" s="7" t="s">
        <v>26</v>
      </c>
      <c r="F744" s="7" t="s">
        <v>1049</v>
      </c>
      <c r="G744" s="7" t="s">
        <v>1475</v>
      </c>
      <c r="H744" s="28"/>
      <c r="I744" s="23"/>
      <c r="J744" s="16"/>
      <c r="K744" s="36"/>
    </row>
    <row r="745" spans="1:11" ht="30" hidden="1" customHeight="1" x14ac:dyDescent="0.25">
      <c r="A745" s="1"/>
      <c r="B745" s="7" t="s">
        <v>1443</v>
      </c>
      <c r="C745" s="7">
        <v>65</v>
      </c>
      <c r="D745" s="7" t="s">
        <v>45</v>
      </c>
      <c r="E745" s="7" t="s">
        <v>14</v>
      </c>
      <c r="F745" s="7" t="s">
        <v>1476</v>
      </c>
      <c r="G745" s="7" t="s">
        <v>1477</v>
      </c>
      <c r="H745" s="28"/>
      <c r="I745" s="23"/>
      <c r="J745" s="16"/>
      <c r="K745" s="36"/>
    </row>
    <row r="746" spans="1:11" ht="30" hidden="1" customHeight="1" x14ac:dyDescent="0.25">
      <c r="A746" s="1"/>
      <c r="B746" s="7" t="s">
        <v>1443</v>
      </c>
      <c r="C746" s="7">
        <v>65</v>
      </c>
      <c r="D746" s="7" t="s">
        <v>45</v>
      </c>
      <c r="E746" s="7" t="s">
        <v>20</v>
      </c>
      <c r="F746" s="7" t="s">
        <v>1049</v>
      </c>
      <c r="G746" s="7" t="s">
        <v>1478</v>
      </c>
      <c r="H746" s="28"/>
      <c r="I746" s="23"/>
      <c r="J746" s="16"/>
      <c r="K746" s="36"/>
    </row>
    <row r="747" spans="1:11" ht="30" customHeight="1" x14ac:dyDescent="0.25">
      <c r="A747" s="1"/>
      <c r="B747" s="7" t="s">
        <v>1479</v>
      </c>
      <c r="C747" s="7">
        <v>66</v>
      </c>
      <c r="D747" s="7" t="s">
        <v>10</v>
      </c>
      <c r="E747" s="7" t="s">
        <v>26</v>
      </c>
      <c r="F747" s="7" t="s">
        <v>1049</v>
      </c>
      <c r="G747" s="7" t="s">
        <v>1481</v>
      </c>
      <c r="H747" s="20">
        <f>+I747/60</f>
        <v>1528.4154999999998</v>
      </c>
      <c r="I747" s="21">
        <v>91704.93</v>
      </c>
      <c r="J747" s="33" t="s">
        <v>1480</v>
      </c>
      <c r="K747" s="36"/>
    </row>
    <row r="748" spans="1:11" ht="30" hidden="1" customHeight="1" x14ac:dyDescent="0.25">
      <c r="A748" s="1"/>
      <c r="B748" s="7" t="s">
        <v>1479</v>
      </c>
      <c r="C748" s="7">
        <v>66</v>
      </c>
      <c r="D748" s="7" t="s">
        <v>10</v>
      </c>
      <c r="E748" s="7" t="s">
        <v>14</v>
      </c>
      <c r="F748" s="7" t="s">
        <v>1482</v>
      </c>
      <c r="G748" s="7" t="s">
        <v>1483</v>
      </c>
      <c r="H748" s="28"/>
      <c r="I748" s="23"/>
      <c r="J748" s="16"/>
      <c r="K748" s="36"/>
    </row>
    <row r="749" spans="1:11" ht="30" hidden="1" customHeight="1" x14ac:dyDescent="0.25">
      <c r="A749" s="1"/>
      <c r="B749" s="7" t="s">
        <v>1479</v>
      </c>
      <c r="C749" s="7">
        <v>66</v>
      </c>
      <c r="D749" s="7" t="s">
        <v>10</v>
      </c>
      <c r="E749" s="7" t="s">
        <v>20</v>
      </c>
      <c r="F749" s="7" t="s">
        <v>1049</v>
      </c>
      <c r="G749" s="7" t="s">
        <v>1484</v>
      </c>
      <c r="H749" s="28"/>
      <c r="I749" s="23"/>
      <c r="J749" s="16"/>
      <c r="K749" s="36"/>
    </row>
    <row r="750" spans="1:11" ht="30" customHeight="1" x14ac:dyDescent="0.25">
      <c r="A750" s="1"/>
      <c r="B750" s="7" t="s">
        <v>1488</v>
      </c>
      <c r="C750" s="7">
        <v>67</v>
      </c>
      <c r="D750" s="7" t="s">
        <v>10</v>
      </c>
      <c r="E750" s="7" t="s">
        <v>20</v>
      </c>
      <c r="F750" s="7" t="s">
        <v>164</v>
      </c>
      <c r="G750" s="7" t="s">
        <v>1490</v>
      </c>
      <c r="H750" s="20">
        <f>+I750</f>
        <v>66080.87</v>
      </c>
      <c r="I750" s="21">
        <v>66080.87</v>
      </c>
      <c r="J750" s="33" t="s">
        <v>1489</v>
      </c>
      <c r="K750" s="36"/>
    </row>
    <row r="751" spans="1:11" ht="30" hidden="1" customHeight="1" x14ac:dyDescent="0.25">
      <c r="A751" s="1"/>
      <c r="B751" s="7" t="s">
        <v>1488</v>
      </c>
      <c r="C751" s="7">
        <v>67</v>
      </c>
      <c r="D751" s="7" t="s">
        <v>28</v>
      </c>
      <c r="E751" s="7" t="s">
        <v>75</v>
      </c>
      <c r="F751" s="7" t="s">
        <v>1491</v>
      </c>
      <c r="G751" s="7" t="s">
        <v>1492</v>
      </c>
      <c r="H751" s="28"/>
      <c r="I751" s="23"/>
      <c r="J751" s="16"/>
      <c r="K751" s="36"/>
    </row>
    <row r="752" spans="1:11" ht="30" hidden="1" customHeight="1" x14ac:dyDescent="0.25">
      <c r="A752" s="1"/>
      <c r="B752" s="7" t="s">
        <v>1488</v>
      </c>
      <c r="C752" s="7">
        <v>67</v>
      </c>
      <c r="D752" s="7" t="s">
        <v>10</v>
      </c>
      <c r="E752" s="7" t="s">
        <v>11</v>
      </c>
      <c r="F752" s="7" t="s">
        <v>1493</v>
      </c>
      <c r="G752" s="7" t="s">
        <v>1494</v>
      </c>
      <c r="H752" s="28"/>
      <c r="I752" s="23"/>
      <c r="J752" s="16"/>
      <c r="K752" s="36"/>
    </row>
    <row r="753" spans="1:11" ht="30" hidden="1" customHeight="1" x14ac:dyDescent="0.25">
      <c r="A753" s="1"/>
      <c r="B753" s="7" t="s">
        <v>1488</v>
      </c>
      <c r="C753" s="7">
        <v>67</v>
      </c>
      <c r="D753" s="7" t="s">
        <v>10</v>
      </c>
      <c r="E753" s="7" t="s">
        <v>14</v>
      </c>
      <c r="F753" s="7" t="s">
        <v>1495</v>
      </c>
      <c r="G753" s="7" t="s">
        <v>1496</v>
      </c>
      <c r="H753" s="28"/>
      <c r="I753" s="23"/>
      <c r="J753" s="16"/>
      <c r="K753" s="36"/>
    </row>
    <row r="754" spans="1:11" ht="30" hidden="1" customHeight="1" x14ac:dyDescent="0.25">
      <c r="A754" s="1"/>
      <c r="B754" s="7" t="s">
        <v>1488</v>
      </c>
      <c r="C754" s="7">
        <v>67</v>
      </c>
      <c r="D754" s="7" t="s">
        <v>10</v>
      </c>
      <c r="E754" s="7" t="s">
        <v>201</v>
      </c>
      <c r="F754" s="7" t="s">
        <v>164</v>
      </c>
      <c r="G754" s="7" t="s">
        <v>1497</v>
      </c>
      <c r="H754" s="28"/>
      <c r="I754" s="23"/>
      <c r="J754" s="16"/>
      <c r="K754" s="36"/>
    </row>
    <row r="755" spans="1:11" ht="30" hidden="1" customHeight="1" x14ac:dyDescent="0.25">
      <c r="A755" s="1"/>
      <c r="B755" s="7" t="s">
        <v>1488</v>
      </c>
      <c r="C755" s="7">
        <v>67</v>
      </c>
      <c r="D755" s="7" t="s">
        <v>10</v>
      </c>
      <c r="E755" s="7" t="s">
        <v>75</v>
      </c>
      <c r="F755" s="7" t="s">
        <v>1498</v>
      </c>
      <c r="G755" s="7" t="s">
        <v>1499</v>
      </c>
      <c r="H755" s="28"/>
      <c r="I755" s="23"/>
      <c r="J755" s="16"/>
      <c r="K755" s="36"/>
    </row>
    <row r="756" spans="1:11" ht="30" hidden="1" customHeight="1" x14ac:dyDescent="0.25">
      <c r="A756" s="1"/>
      <c r="B756" s="7" t="s">
        <v>1488</v>
      </c>
      <c r="C756" s="7">
        <v>67</v>
      </c>
      <c r="D756" s="7" t="s">
        <v>28</v>
      </c>
      <c r="E756" s="7" t="s">
        <v>26</v>
      </c>
      <c r="F756" s="7" t="s">
        <v>164</v>
      </c>
      <c r="G756" s="7" t="s">
        <v>1500</v>
      </c>
      <c r="H756" s="28"/>
      <c r="I756" s="23"/>
      <c r="J756" s="16"/>
      <c r="K756" s="36"/>
    </row>
    <row r="757" spans="1:11" ht="30" hidden="1" customHeight="1" x14ac:dyDescent="0.25">
      <c r="A757" s="1"/>
      <c r="B757" s="7" t="s">
        <v>1488</v>
      </c>
      <c r="C757" s="7">
        <v>67</v>
      </c>
      <c r="D757" s="7" t="s">
        <v>10</v>
      </c>
      <c r="E757" s="7" t="s">
        <v>35</v>
      </c>
      <c r="F757" s="7" t="s">
        <v>1501</v>
      </c>
      <c r="G757" s="7" t="s">
        <v>1502</v>
      </c>
      <c r="H757" s="28"/>
      <c r="I757" s="23"/>
      <c r="J757" s="16"/>
      <c r="K757" s="36"/>
    </row>
    <row r="758" spans="1:11" ht="30" hidden="1" customHeight="1" x14ac:dyDescent="0.25">
      <c r="A758" s="1"/>
      <c r="B758" s="7" t="s">
        <v>1488</v>
      </c>
      <c r="C758" s="7">
        <v>67</v>
      </c>
      <c r="D758" s="7" t="s">
        <v>10</v>
      </c>
      <c r="E758" s="7" t="s">
        <v>17</v>
      </c>
      <c r="F758" s="7" t="s">
        <v>1503</v>
      </c>
      <c r="G758" s="7" t="s">
        <v>1504</v>
      </c>
      <c r="H758" s="28"/>
      <c r="I758" s="23"/>
      <c r="J758" s="16"/>
      <c r="K758" s="36"/>
    </row>
    <row r="759" spans="1:11" ht="30" hidden="1" customHeight="1" x14ac:dyDescent="0.25">
      <c r="A759" s="1"/>
      <c r="B759" s="7" t="s">
        <v>1488</v>
      </c>
      <c r="C759" s="7">
        <v>67</v>
      </c>
      <c r="D759" s="7" t="s">
        <v>10</v>
      </c>
      <c r="E759" s="7" t="s">
        <v>26</v>
      </c>
      <c r="F759" s="7" t="s">
        <v>332</v>
      </c>
      <c r="G759" s="7" t="s">
        <v>1505</v>
      </c>
      <c r="H759" s="28"/>
      <c r="I759" s="23"/>
      <c r="J759" s="16"/>
      <c r="K759" s="36"/>
    </row>
    <row r="760" spans="1:11" ht="30" hidden="1" customHeight="1" x14ac:dyDescent="0.25">
      <c r="A760" s="1"/>
      <c r="B760" s="7" t="s">
        <v>1488</v>
      </c>
      <c r="C760" s="7">
        <v>67</v>
      </c>
      <c r="D760" s="7" t="s">
        <v>28</v>
      </c>
      <c r="E760" s="7" t="s">
        <v>20</v>
      </c>
      <c r="F760" s="7" t="s">
        <v>332</v>
      </c>
      <c r="G760" s="7" t="s">
        <v>1506</v>
      </c>
      <c r="H760" s="28"/>
      <c r="I760" s="23"/>
      <c r="J760" s="16"/>
      <c r="K760" s="36"/>
    </row>
    <row r="761" spans="1:11" ht="30" hidden="1" customHeight="1" x14ac:dyDescent="0.25">
      <c r="A761" s="1"/>
      <c r="B761" s="7" t="s">
        <v>1488</v>
      </c>
      <c r="C761" s="7">
        <v>67</v>
      </c>
      <c r="D761" s="7" t="s">
        <v>28</v>
      </c>
      <c r="E761" s="7" t="s">
        <v>33</v>
      </c>
      <c r="F761" s="7" t="s">
        <v>164</v>
      </c>
      <c r="G761" s="7" t="s">
        <v>1507</v>
      </c>
      <c r="H761" s="28"/>
      <c r="I761" s="23"/>
      <c r="J761" s="16"/>
      <c r="K761" s="36"/>
    </row>
    <row r="762" spans="1:11" ht="30" hidden="1" customHeight="1" x14ac:dyDescent="0.25">
      <c r="A762" s="1"/>
      <c r="B762" s="7" t="s">
        <v>1488</v>
      </c>
      <c r="C762" s="7">
        <v>67</v>
      </c>
      <c r="D762" s="7" t="s">
        <v>10</v>
      </c>
      <c r="E762" s="7" t="s">
        <v>109</v>
      </c>
      <c r="F762" s="7" t="s">
        <v>332</v>
      </c>
      <c r="G762" s="7" t="s">
        <v>1508</v>
      </c>
      <c r="H762" s="28"/>
      <c r="I762" s="23"/>
      <c r="J762" s="16"/>
      <c r="K762" s="36"/>
    </row>
    <row r="763" spans="1:11" ht="30" hidden="1" customHeight="1" x14ac:dyDescent="0.25">
      <c r="A763" s="1"/>
      <c r="B763" s="7" t="s">
        <v>1488</v>
      </c>
      <c r="C763" s="7">
        <v>67</v>
      </c>
      <c r="D763" s="7" t="s">
        <v>10</v>
      </c>
      <c r="E763" s="7" t="s">
        <v>43</v>
      </c>
      <c r="F763" s="7" t="s">
        <v>1509</v>
      </c>
      <c r="G763" s="7" t="s">
        <v>1510</v>
      </c>
      <c r="H763" s="28"/>
      <c r="I763" s="23"/>
      <c r="J763" s="16"/>
      <c r="K763" s="36"/>
    </row>
    <row r="764" spans="1:11" ht="30" customHeight="1" x14ac:dyDescent="0.25">
      <c r="A764" s="1"/>
      <c r="B764" s="7" t="s">
        <v>1516</v>
      </c>
      <c r="C764" s="7">
        <v>68</v>
      </c>
      <c r="D764" s="7" t="s">
        <v>10</v>
      </c>
      <c r="E764" s="7" t="s">
        <v>38</v>
      </c>
      <c r="F764" s="7" t="s">
        <v>389</v>
      </c>
      <c r="G764" s="7" t="s">
        <v>1518</v>
      </c>
      <c r="H764" s="20">
        <f>+I764</f>
        <v>715.37</v>
      </c>
      <c r="I764" s="21">
        <v>715.37</v>
      </c>
      <c r="J764" s="33" t="s">
        <v>1517</v>
      </c>
      <c r="K764" s="36" t="s">
        <v>7973</v>
      </c>
    </row>
    <row r="765" spans="1:11" ht="30" hidden="1" customHeight="1" x14ac:dyDescent="0.25">
      <c r="A765" s="1"/>
      <c r="B765" s="7" t="s">
        <v>1516</v>
      </c>
      <c r="C765" s="7">
        <v>68</v>
      </c>
      <c r="D765" s="7" t="s">
        <v>28</v>
      </c>
      <c r="E765" s="7" t="s">
        <v>38</v>
      </c>
      <c r="F765" s="7" t="s">
        <v>1024</v>
      </c>
      <c r="G765" s="7" t="s">
        <v>1519</v>
      </c>
      <c r="H765" s="28"/>
      <c r="I765" s="23"/>
      <c r="J765" s="16"/>
      <c r="K765" s="36"/>
    </row>
    <row r="766" spans="1:11" ht="30" hidden="1" customHeight="1" x14ac:dyDescent="0.25">
      <c r="A766" s="1"/>
      <c r="B766" s="7" t="s">
        <v>1516</v>
      </c>
      <c r="C766" s="7">
        <v>68</v>
      </c>
      <c r="D766" s="7" t="s">
        <v>10</v>
      </c>
      <c r="E766" s="7" t="s">
        <v>23</v>
      </c>
      <c r="F766" s="7" t="s">
        <v>389</v>
      </c>
      <c r="G766" s="7" t="s">
        <v>1520</v>
      </c>
      <c r="H766" s="28"/>
      <c r="I766" s="23"/>
      <c r="J766" s="16"/>
      <c r="K766" s="36"/>
    </row>
    <row r="767" spans="1:11" ht="30" hidden="1" customHeight="1" x14ac:dyDescent="0.25">
      <c r="A767" s="1"/>
      <c r="B767" s="7" t="s">
        <v>1516</v>
      </c>
      <c r="C767" s="7">
        <v>68</v>
      </c>
      <c r="D767" s="7" t="s">
        <v>28</v>
      </c>
      <c r="E767" s="7" t="s">
        <v>20</v>
      </c>
      <c r="F767" s="7" t="s">
        <v>389</v>
      </c>
      <c r="G767" s="7" t="s">
        <v>1521</v>
      </c>
      <c r="H767" s="28"/>
      <c r="I767" s="23"/>
      <c r="J767" s="16"/>
      <c r="K767" s="36"/>
    </row>
    <row r="768" spans="1:11" ht="30" hidden="1" customHeight="1" x14ac:dyDescent="0.25">
      <c r="A768" s="1"/>
      <c r="B768" s="7" t="s">
        <v>1516</v>
      </c>
      <c r="C768" s="7">
        <v>68</v>
      </c>
      <c r="D768" s="7" t="s">
        <v>10</v>
      </c>
      <c r="E768" s="7" t="s">
        <v>70</v>
      </c>
      <c r="F768" s="7" t="s">
        <v>398</v>
      </c>
      <c r="G768" s="7" t="s">
        <v>1522</v>
      </c>
      <c r="H768" s="28"/>
      <c r="I768" s="23"/>
      <c r="J768" s="16"/>
      <c r="K768" s="36"/>
    </row>
    <row r="769" spans="1:11" ht="30" hidden="1" customHeight="1" x14ac:dyDescent="0.25">
      <c r="A769" s="1"/>
      <c r="B769" s="7" t="s">
        <v>1516</v>
      </c>
      <c r="C769" s="7">
        <v>68</v>
      </c>
      <c r="D769" s="7" t="s">
        <v>10</v>
      </c>
      <c r="E769" s="7" t="s">
        <v>33</v>
      </c>
      <c r="F769" s="7" t="s">
        <v>389</v>
      </c>
      <c r="G769" s="7" t="s">
        <v>1523</v>
      </c>
      <c r="H769" s="28"/>
      <c r="I769" s="23"/>
      <c r="J769" s="16"/>
      <c r="K769" s="36"/>
    </row>
    <row r="770" spans="1:11" ht="30" hidden="1" customHeight="1" x14ac:dyDescent="0.25">
      <c r="A770" s="1"/>
      <c r="B770" s="7" t="s">
        <v>1516</v>
      </c>
      <c r="C770" s="7">
        <v>68</v>
      </c>
      <c r="D770" s="7" t="s">
        <v>28</v>
      </c>
      <c r="E770" s="7" t="s">
        <v>75</v>
      </c>
      <c r="F770" s="7" t="s">
        <v>389</v>
      </c>
      <c r="G770" s="7" t="s">
        <v>1524</v>
      </c>
      <c r="H770" s="28"/>
      <c r="I770" s="23"/>
      <c r="J770" s="16"/>
      <c r="K770" s="36"/>
    </row>
    <row r="771" spans="1:11" ht="30" hidden="1" customHeight="1" x14ac:dyDescent="0.25">
      <c r="A771" s="1"/>
      <c r="B771" s="7" t="s">
        <v>1516</v>
      </c>
      <c r="C771" s="7">
        <v>68</v>
      </c>
      <c r="D771" s="7" t="s">
        <v>28</v>
      </c>
      <c r="E771" s="7" t="s">
        <v>17</v>
      </c>
      <c r="F771" s="7" t="s">
        <v>389</v>
      </c>
      <c r="G771" s="7" t="s">
        <v>1525</v>
      </c>
      <c r="H771" s="28"/>
      <c r="I771" s="23"/>
      <c r="J771" s="16"/>
      <c r="K771" s="36"/>
    </row>
    <row r="772" spans="1:11" ht="30" hidden="1" customHeight="1" x14ac:dyDescent="0.25">
      <c r="A772" s="1"/>
      <c r="B772" s="7" t="s">
        <v>1516</v>
      </c>
      <c r="C772" s="7">
        <v>68</v>
      </c>
      <c r="D772" s="7" t="s">
        <v>28</v>
      </c>
      <c r="E772" s="7" t="s">
        <v>70</v>
      </c>
      <c r="F772" s="7" t="s">
        <v>1024</v>
      </c>
      <c r="G772" s="7" t="s">
        <v>1526</v>
      </c>
      <c r="H772" s="28"/>
      <c r="I772" s="23"/>
      <c r="J772" s="16"/>
      <c r="K772" s="36"/>
    </row>
    <row r="773" spans="1:11" ht="30" hidden="1" customHeight="1" x14ac:dyDescent="0.25">
      <c r="A773" s="1"/>
      <c r="B773" s="7" t="s">
        <v>1516</v>
      </c>
      <c r="C773" s="7">
        <v>68</v>
      </c>
      <c r="D773" s="7" t="s">
        <v>10</v>
      </c>
      <c r="E773" s="7" t="s">
        <v>14</v>
      </c>
      <c r="F773" s="7" t="s">
        <v>1527</v>
      </c>
      <c r="G773" s="7" t="s">
        <v>1528</v>
      </c>
      <c r="H773" s="28"/>
      <c r="I773" s="23"/>
      <c r="J773" s="16"/>
      <c r="K773" s="36"/>
    </row>
    <row r="774" spans="1:11" ht="30" hidden="1" customHeight="1" x14ac:dyDescent="0.25">
      <c r="A774" s="1"/>
      <c r="B774" s="7" t="s">
        <v>1516</v>
      </c>
      <c r="C774" s="7">
        <v>68</v>
      </c>
      <c r="D774" s="7" t="s">
        <v>10</v>
      </c>
      <c r="E774" s="7" t="s">
        <v>11</v>
      </c>
      <c r="F774" s="7" t="s">
        <v>1529</v>
      </c>
      <c r="G774" s="7" t="s">
        <v>1530</v>
      </c>
      <c r="H774" s="28"/>
      <c r="I774" s="23"/>
      <c r="J774" s="16"/>
      <c r="K774" s="36"/>
    </row>
    <row r="775" spans="1:11" ht="30" hidden="1" customHeight="1" x14ac:dyDescent="0.25">
      <c r="A775" s="1"/>
      <c r="B775" s="7" t="s">
        <v>1516</v>
      </c>
      <c r="C775" s="7">
        <v>68</v>
      </c>
      <c r="D775" s="7" t="s">
        <v>10</v>
      </c>
      <c r="E775" s="7" t="s">
        <v>75</v>
      </c>
      <c r="F775" s="7" t="s">
        <v>1531</v>
      </c>
      <c r="G775" s="7" t="s">
        <v>1532</v>
      </c>
      <c r="H775" s="28"/>
      <c r="I775" s="23"/>
      <c r="J775" s="16"/>
      <c r="K775" s="36"/>
    </row>
    <row r="776" spans="1:11" ht="30" hidden="1" customHeight="1" x14ac:dyDescent="0.25">
      <c r="A776" s="1"/>
      <c r="B776" s="7" t="s">
        <v>1516</v>
      </c>
      <c r="C776" s="7">
        <v>68</v>
      </c>
      <c r="D776" s="7" t="s">
        <v>10</v>
      </c>
      <c r="E776" s="7" t="s">
        <v>20</v>
      </c>
      <c r="F776" s="7" t="s">
        <v>1024</v>
      </c>
      <c r="G776" s="7" t="s">
        <v>1533</v>
      </c>
      <c r="H776" s="28"/>
      <c r="I776" s="23"/>
      <c r="J776" s="16"/>
      <c r="K776" s="36"/>
    </row>
    <row r="777" spans="1:11" ht="30" hidden="1" customHeight="1" x14ac:dyDescent="0.25">
      <c r="A777" s="1"/>
      <c r="B777" s="7" t="s">
        <v>1516</v>
      </c>
      <c r="C777" s="7">
        <v>68</v>
      </c>
      <c r="D777" s="7" t="s">
        <v>28</v>
      </c>
      <c r="E777" s="7" t="s">
        <v>33</v>
      </c>
      <c r="F777" s="7" t="s">
        <v>1024</v>
      </c>
      <c r="G777" s="7" t="s">
        <v>1534</v>
      </c>
      <c r="H777" s="28"/>
      <c r="I777" s="23"/>
      <c r="J777" s="16"/>
      <c r="K777" s="36"/>
    </row>
    <row r="778" spans="1:11" ht="30" hidden="1" customHeight="1" x14ac:dyDescent="0.25">
      <c r="A778" s="1"/>
      <c r="B778" s="7" t="s">
        <v>1516</v>
      </c>
      <c r="C778" s="7">
        <v>68</v>
      </c>
      <c r="D778" s="7" t="s">
        <v>10</v>
      </c>
      <c r="E778" s="7" t="s">
        <v>26</v>
      </c>
      <c r="F778" s="7" t="s">
        <v>1024</v>
      </c>
      <c r="G778" s="7" t="s">
        <v>1535</v>
      </c>
      <c r="H778" s="28"/>
      <c r="I778" s="23"/>
      <c r="J778" s="16"/>
      <c r="K778" s="36"/>
    </row>
    <row r="779" spans="1:11" ht="30" hidden="1" customHeight="1" x14ac:dyDescent="0.25">
      <c r="A779" s="1"/>
      <c r="B779" s="7" t="s">
        <v>1516</v>
      </c>
      <c r="C779" s="7">
        <v>68</v>
      </c>
      <c r="D779" s="7" t="s">
        <v>10</v>
      </c>
      <c r="E779" s="7" t="s">
        <v>109</v>
      </c>
      <c r="F779" s="7" t="s">
        <v>389</v>
      </c>
      <c r="G779" s="7" t="s">
        <v>1536</v>
      </c>
      <c r="H779" s="28"/>
      <c r="I779" s="23"/>
      <c r="J779" s="16"/>
      <c r="K779" s="36"/>
    </row>
    <row r="780" spans="1:11" ht="30" hidden="1" customHeight="1" x14ac:dyDescent="0.25">
      <c r="A780" s="1"/>
      <c r="B780" s="7" t="s">
        <v>1516</v>
      </c>
      <c r="C780" s="7">
        <v>68</v>
      </c>
      <c r="D780" s="7" t="s">
        <v>10</v>
      </c>
      <c r="E780" s="7" t="s">
        <v>35</v>
      </c>
      <c r="F780" s="7" t="s">
        <v>1537</v>
      </c>
      <c r="G780" s="7" t="s">
        <v>1538</v>
      </c>
      <c r="H780" s="28"/>
      <c r="I780" s="23"/>
      <c r="J780" s="16"/>
      <c r="K780" s="36"/>
    </row>
    <row r="781" spans="1:11" ht="30" hidden="1" customHeight="1" x14ac:dyDescent="0.25">
      <c r="A781" s="1"/>
      <c r="B781" s="7" t="s">
        <v>1516</v>
      </c>
      <c r="C781" s="7">
        <v>68</v>
      </c>
      <c r="D781" s="7" t="s">
        <v>10</v>
      </c>
      <c r="E781" s="7" t="s">
        <v>43</v>
      </c>
      <c r="F781" s="7" t="s">
        <v>1539</v>
      </c>
      <c r="G781" s="7" t="s">
        <v>1540</v>
      </c>
      <c r="H781" s="28"/>
      <c r="I781" s="23"/>
      <c r="J781" s="16"/>
      <c r="K781" s="36"/>
    </row>
    <row r="782" spans="1:11" ht="30" hidden="1" customHeight="1" x14ac:dyDescent="0.25">
      <c r="A782" s="1"/>
      <c r="B782" s="7" t="s">
        <v>1516</v>
      </c>
      <c r="C782" s="7">
        <v>68</v>
      </c>
      <c r="D782" s="7" t="s">
        <v>10</v>
      </c>
      <c r="E782" s="7" t="s">
        <v>17</v>
      </c>
      <c r="F782" s="7" t="s">
        <v>1024</v>
      </c>
      <c r="G782" s="7" t="s">
        <v>1541</v>
      </c>
      <c r="H782" s="28"/>
      <c r="I782" s="23"/>
      <c r="J782" s="16"/>
      <c r="K782" s="36"/>
    </row>
    <row r="783" spans="1:11" ht="30" customHeight="1" x14ac:dyDescent="0.25">
      <c r="A783" s="1"/>
      <c r="B783" s="7" t="s">
        <v>1542</v>
      </c>
      <c r="C783" s="7">
        <v>69</v>
      </c>
      <c r="D783" s="7" t="s">
        <v>10</v>
      </c>
      <c r="E783" s="7" t="s">
        <v>26</v>
      </c>
      <c r="F783" s="7" t="s">
        <v>1543</v>
      </c>
      <c r="G783" s="7" t="s">
        <v>1544</v>
      </c>
      <c r="H783" s="20">
        <f>+I783</f>
        <v>12970.72</v>
      </c>
      <c r="I783" s="21">
        <v>12970.72</v>
      </c>
      <c r="J783" s="33" t="s">
        <v>1545</v>
      </c>
      <c r="K783" s="36" t="s">
        <v>7974</v>
      </c>
    </row>
    <row r="784" spans="1:11" ht="30" hidden="1" customHeight="1" x14ac:dyDescent="0.25">
      <c r="A784" s="1"/>
      <c r="B784" s="7" t="s">
        <v>1542</v>
      </c>
      <c r="C784" s="7">
        <v>69</v>
      </c>
      <c r="D784" s="7" t="s">
        <v>10</v>
      </c>
      <c r="E784" s="7" t="s">
        <v>33</v>
      </c>
      <c r="F784" s="7" t="s">
        <v>1543</v>
      </c>
      <c r="G784" s="7" t="s">
        <v>1546</v>
      </c>
      <c r="H784" s="28"/>
      <c r="I784" s="23"/>
      <c r="J784" s="16"/>
      <c r="K784" s="36"/>
    </row>
    <row r="785" spans="1:11" ht="30" hidden="1" customHeight="1" x14ac:dyDescent="0.25">
      <c r="A785" s="1"/>
      <c r="B785" s="7" t="s">
        <v>1542</v>
      </c>
      <c r="C785" s="7">
        <v>69</v>
      </c>
      <c r="D785" s="7" t="s">
        <v>10</v>
      </c>
      <c r="E785" s="7" t="s">
        <v>38</v>
      </c>
      <c r="F785" s="7" t="s">
        <v>1543</v>
      </c>
      <c r="G785" s="7" t="s">
        <v>1547</v>
      </c>
      <c r="H785" s="28"/>
      <c r="I785" s="23"/>
      <c r="J785" s="16"/>
      <c r="K785" s="36"/>
    </row>
    <row r="786" spans="1:11" ht="30" hidden="1" customHeight="1" x14ac:dyDescent="0.25">
      <c r="A786" s="1"/>
      <c r="B786" s="7" t="s">
        <v>1542</v>
      </c>
      <c r="C786" s="7">
        <v>69</v>
      </c>
      <c r="D786" s="7" t="s">
        <v>10</v>
      </c>
      <c r="E786" s="7" t="s">
        <v>20</v>
      </c>
      <c r="F786" s="7" t="s">
        <v>1543</v>
      </c>
      <c r="G786" s="7" t="s">
        <v>1548</v>
      </c>
      <c r="H786" s="28"/>
      <c r="I786" s="23"/>
      <c r="J786" s="16"/>
      <c r="K786" s="36"/>
    </row>
    <row r="787" spans="1:11" ht="30" hidden="1" customHeight="1" x14ac:dyDescent="0.25">
      <c r="A787" s="1"/>
      <c r="B787" s="7" t="s">
        <v>1542</v>
      </c>
      <c r="C787" s="7">
        <v>69</v>
      </c>
      <c r="D787" s="7" t="s">
        <v>10</v>
      </c>
      <c r="E787" s="7" t="s">
        <v>43</v>
      </c>
      <c r="F787" s="7" t="s">
        <v>1549</v>
      </c>
      <c r="G787" s="7" t="s">
        <v>1550</v>
      </c>
      <c r="H787" s="28"/>
      <c r="I787" s="23"/>
      <c r="J787" s="16"/>
      <c r="K787" s="36"/>
    </row>
    <row r="788" spans="1:11" ht="30" hidden="1" customHeight="1" x14ac:dyDescent="0.25">
      <c r="A788" s="1"/>
      <c r="B788" s="7" t="s">
        <v>1542</v>
      </c>
      <c r="C788" s="7">
        <v>69</v>
      </c>
      <c r="D788" s="7" t="s">
        <v>28</v>
      </c>
      <c r="E788" s="7" t="s">
        <v>20</v>
      </c>
      <c r="F788" s="7" t="s">
        <v>1551</v>
      </c>
      <c r="G788" s="7" t="s">
        <v>1552</v>
      </c>
      <c r="H788" s="28"/>
      <c r="I788" s="23"/>
      <c r="J788" s="16"/>
      <c r="K788" s="36"/>
    </row>
    <row r="789" spans="1:11" ht="30" customHeight="1" x14ac:dyDescent="0.25">
      <c r="A789" s="1"/>
      <c r="B789" s="7" t="s">
        <v>1555</v>
      </c>
      <c r="C789" s="7">
        <v>70</v>
      </c>
      <c r="D789" s="7" t="s">
        <v>28</v>
      </c>
      <c r="E789" s="7" t="s">
        <v>70</v>
      </c>
      <c r="F789" s="7" t="s">
        <v>71</v>
      </c>
      <c r="G789" s="7" t="s">
        <v>1557</v>
      </c>
      <c r="H789" s="20">
        <f>+I789/30</f>
        <v>348.24333333333328</v>
      </c>
      <c r="I789" s="21">
        <v>10447.299999999999</v>
      </c>
      <c r="J789" s="33" t="s">
        <v>1556</v>
      </c>
      <c r="K789" s="36"/>
    </row>
    <row r="790" spans="1:11" ht="30" hidden="1" customHeight="1" x14ac:dyDescent="0.25">
      <c r="A790" s="1"/>
      <c r="B790" s="7" t="s">
        <v>1555</v>
      </c>
      <c r="C790" s="7">
        <v>70</v>
      </c>
      <c r="D790" s="7" t="s">
        <v>413</v>
      </c>
      <c r="E790" s="7" t="s">
        <v>17</v>
      </c>
      <c r="F790" s="7" t="s">
        <v>24</v>
      </c>
      <c r="G790" s="7" t="s">
        <v>1558</v>
      </c>
      <c r="H790" s="28"/>
      <c r="I790" s="23"/>
      <c r="J790" s="16"/>
      <c r="K790" s="36"/>
    </row>
    <row r="791" spans="1:11" ht="30" hidden="1" customHeight="1" x14ac:dyDescent="0.25">
      <c r="A791" s="1"/>
      <c r="B791" s="7" t="s">
        <v>1555</v>
      </c>
      <c r="C791" s="7">
        <v>70</v>
      </c>
      <c r="D791" s="7" t="s">
        <v>458</v>
      </c>
      <c r="E791" s="7" t="s">
        <v>20</v>
      </c>
      <c r="F791" s="7" t="s">
        <v>73</v>
      </c>
      <c r="G791" s="7" t="s">
        <v>1559</v>
      </c>
      <c r="H791" s="28"/>
      <c r="I791" s="23"/>
      <c r="J791" s="16"/>
      <c r="K791" s="36"/>
    </row>
    <row r="792" spans="1:11" ht="30" hidden="1" customHeight="1" x14ac:dyDescent="0.25">
      <c r="A792" s="1"/>
      <c r="B792" s="7" t="s">
        <v>1555</v>
      </c>
      <c r="C792" s="7">
        <v>70</v>
      </c>
      <c r="D792" s="7" t="s">
        <v>10</v>
      </c>
      <c r="E792" s="7" t="s">
        <v>11</v>
      </c>
      <c r="F792" s="7" t="s">
        <v>1560</v>
      </c>
      <c r="G792" s="7" t="s">
        <v>1561</v>
      </c>
      <c r="H792" s="28"/>
      <c r="I792" s="23"/>
      <c r="J792" s="16"/>
      <c r="K792" s="36"/>
    </row>
    <row r="793" spans="1:11" ht="30" hidden="1" customHeight="1" x14ac:dyDescent="0.25">
      <c r="A793" s="1"/>
      <c r="B793" s="7" t="s">
        <v>1555</v>
      </c>
      <c r="C793" s="7">
        <v>70</v>
      </c>
      <c r="D793" s="7" t="s">
        <v>10</v>
      </c>
      <c r="E793" s="7" t="s">
        <v>23</v>
      </c>
      <c r="F793" s="7" t="s">
        <v>73</v>
      </c>
      <c r="G793" s="7" t="s">
        <v>1562</v>
      </c>
      <c r="H793" s="28"/>
      <c r="I793" s="23"/>
      <c r="J793" s="16"/>
      <c r="K793" s="36"/>
    </row>
    <row r="794" spans="1:11" ht="30" hidden="1" customHeight="1" x14ac:dyDescent="0.25">
      <c r="A794" s="1"/>
      <c r="B794" s="7" t="s">
        <v>1555</v>
      </c>
      <c r="C794" s="7">
        <v>70</v>
      </c>
      <c r="D794" s="7" t="s">
        <v>10</v>
      </c>
      <c r="E794" s="7" t="s">
        <v>33</v>
      </c>
      <c r="F794" s="7" t="s">
        <v>73</v>
      </c>
      <c r="G794" s="7" t="s">
        <v>1563</v>
      </c>
      <c r="H794" s="28"/>
      <c r="I794" s="23"/>
      <c r="J794" s="16"/>
      <c r="K794" s="36"/>
    </row>
    <row r="795" spans="1:11" ht="30" hidden="1" customHeight="1" x14ac:dyDescent="0.25">
      <c r="A795" s="1"/>
      <c r="B795" s="7" t="s">
        <v>1555</v>
      </c>
      <c r="C795" s="7">
        <v>70</v>
      </c>
      <c r="D795" s="7" t="s">
        <v>10</v>
      </c>
      <c r="E795" s="7" t="s">
        <v>75</v>
      </c>
      <c r="F795" s="7" t="s">
        <v>1564</v>
      </c>
      <c r="G795" s="7" t="s">
        <v>1565</v>
      </c>
      <c r="H795" s="28"/>
      <c r="I795" s="23"/>
      <c r="J795" s="16"/>
      <c r="K795" s="36"/>
    </row>
    <row r="796" spans="1:11" ht="30" hidden="1" customHeight="1" x14ac:dyDescent="0.25">
      <c r="A796" s="1"/>
      <c r="B796" s="7" t="s">
        <v>1555</v>
      </c>
      <c r="C796" s="7">
        <v>70</v>
      </c>
      <c r="D796" s="7" t="s">
        <v>10</v>
      </c>
      <c r="E796" s="7" t="s">
        <v>35</v>
      </c>
      <c r="F796" s="7" t="s">
        <v>1566</v>
      </c>
      <c r="G796" s="7" t="s">
        <v>1567</v>
      </c>
      <c r="H796" s="28"/>
      <c r="I796" s="23"/>
      <c r="J796" s="16"/>
      <c r="K796" s="36"/>
    </row>
    <row r="797" spans="1:11" ht="30" hidden="1" customHeight="1" x14ac:dyDescent="0.25">
      <c r="A797" s="1"/>
      <c r="B797" s="7" t="s">
        <v>1555</v>
      </c>
      <c r="C797" s="7">
        <v>70</v>
      </c>
      <c r="D797" s="7" t="s">
        <v>10</v>
      </c>
      <c r="E797" s="7" t="s">
        <v>17</v>
      </c>
      <c r="F797" s="7" t="s">
        <v>73</v>
      </c>
      <c r="G797" s="7" t="s">
        <v>1568</v>
      </c>
      <c r="H797" s="28"/>
      <c r="I797" s="23"/>
      <c r="J797" s="16"/>
      <c r="K797" s="36"/>
    </row>
    <row r="798" spans="1:11" ht="30" hidden="1" customHeight="1" x14ac:dyDescent="0.25">
      <c r="A798" s="1"/>
      <c r="B798" s="7" t="s">
        <v>1555</v>
      </c>
      <c r="C798" s="7">
        <v>70</v>
      </c>
      <c r="D798" s="7" t="s">
        <v>10</v>
      </c>
      <c r="E798" s="7" t="s">
        <v>70</v>
      </c>
      <c r="F798" s="7" t="s">
        <v>1268</v>
      </c>
      <c r="G798" s="7" t="s">
        <v>1569</v>
      </c>
      <c r="H798" s="28"/>
      <c r="I798" s="23"/>
      <c r="J798" s="16"/>
      <c r="K798" s="36"/>
    </row>
    <row r="799" spans="1:11" ht="30" hidden="1" customHeight="1" x14ac:dyDescent="0.25">
      <c r="A799" s="1"/>
      <c r="B799" s="7" t="s">
        <v>1555</v>
      </c>
      <c r="C799" s="7">
        <v>70</v>
      </c>
      <c r="D799" s="7" t="s">
        <v>10</v>
      </c>
      <c r="E799" s="7" t="s">
        <v>38</v>
      </c>
      <c r="F799" s="7" t="s">
        <v>24</v>
      </c>
      <c r="G799" s="7" t="s">
        <v>1570</v>
      </c>
      <c r="H799" s="28"/>
      <c r="I799" s="23"/>
      <c r="J799" s="16"/>
      <c r="K799" s="36"/>
    </row>
    <row r="800" spans="1:11" ht="30" hidden="1" customHeight="1" x14ac:dyDescent="0.25">
      <c r="A800" s="1"/>
      <c r="B800" s="7" t="s">
        <v>1555</v>
      </c>
      <c r="C800" s="7">
        <v>70</v>
      </c>
      <c r="D800" s="7" t="s">
        <v>434</v>
      </c>
      <c r="E800" s="7" t="s">
        <v>20</v>
      </c>
      <c r="F800" s="7" t="s">
        <v>389</v>
      </c>
      <c r="G800" s="7" t="s">
        <v>1571</v>
      </c>
      <c r="H800" s="28"/>
      <c r="I800" s="23"/>
      <c r="J800" s="16"/>
      <c r="K800" s="36"/>
    </row>
    <row r="801" spans="1:11" ht="30" hidden="1" customHeight="1" x14ac:dyDescent="0.25">
      <c r="A801" s="1"/>
      <c r="B801" s="7" t="s">
        <v>1555</v>
      </c>
      <c r="C801" s="7">
        <v>70</v>
      </c>
      <c r="D801" s="7" t="s">
        <v>1572</v>
      </c>
      <c r="E801" s="7" t="s">
        <v>20</v>
      </c>
      <c r="F801" s="7" t="s">
        <v>87</v>
      </c>
      <c r="G801" s="7" t="s">
        <v>1573</v>
      </c>
      <c r="H801" s="28"/>
      <c r="I801" s="23"/>
      <c r="J801" s="16"/>
      <c r="K801" s="36"/>
    </row>
    <row r="802" spans="1:11" ht="30" hidden="1" customHeight="1" x14ac:dyDescent="0.25">
      <c r="A802" s="1"/>
      <c r="B802" s="7" t="s">
        <v>1555</v>
      </c>
      <c r="C802" s="7">
        <v>70</v>
      </c>
      <c r="D802" s="7" t="s">
        <v>28</v>
      </c>
      <c r="E802" s="7" t="s">
        <v>75</v>
      </c>
      <c r="F802" s="7" t="s">
        <v>389</v>
      </c>
      <c r="G802" s="7" t="s">
        <v>1574</v>
      </c>
      <c r="H802" s="28"/>
      <c r="I802" s="23"/>
      <c r="J802" s="16"/>
      <c r="K802" s="36"/>
    </row>
    <row r="803" spans="1:11" ht="30" hidden="1" customHeight="1" x14ac:dyDescent="0.25">
      <c r="A803" s="1"/>
      <c r="B803" s="7" t="s">
        <v>1555</v>
      </c>
      <c r="C803" s="7">
        <v>70</v>
      </c>
      <c r="D803" s="7" t="s">
        <v>10</v>
      </c>
      <c r="E803" s="7" t="s">
        <v>26</v>
      </c>
      <c r="F803" s="7" t="s">
        <v>1575</v>
      </c>
      <c r="G803" s="7" t="s">
        <v>1576</v>
      </c>
      <c r="H803" s="28"/>
      <c r="I803" s="23"/>
      <c r="J803" s="16"/>
      <c r="K803" s="36"/>
    </row>
    <row r="804" spans="1:11" ht="30" hidden="1" customHeight="1" x14ac:dyDescent="0.25">
      <c r="A804" s="1"/>
      <c r="B804" s="7" t="s">
        <v>1555</v>
      </c>
      <c r="C804" s="7">
        <v>70</v>
      </c>
      <c r="D804" s="7" t="s">
        <v>45</v>
      </c>
      <c r="E804" s="7" t="s">
        <v>70</v>
      </c>
      <c r="F804" s="7" t="s">
        <v>398</v>
      </c>
      <c r="G804" s="7" t="s">
        <v>1577</v>
      </c>
      <c r="H804" s="28"/>
      <c r="I804" s="23"/>
      <c r="J804" s="16"/>
      <c r="K804" s="36"/>
    </row>
    <row r="805" spans="1:11" ht="30" hidden="1" customHeight="1" x14ac:dyDescent="0.25">
      <c r="A805" s="1"/>
      <c r="B805" s="7" t="s">
        <v>1555</v>
      </c>
      <c r="C805" s="7">
        <v>70</v>
      </c>
      <c r="D805" s="7" t="s">
        <v>28</v>
      </c>
      <c r="E805" s="7" t="s">
        <v>26</v>
      </c>
      <c r="F805" s="7" t="s">
        <v>87</v>
      </c>
      <c r="G805" s="7" t="s">
        <v>1578</v>
      </c>
      <c r="H805" s="28"/>
      <c r="I805" s="23"/>
      <c r="J805" s="16"/>
      <c r="K805" s="36"/>
    </row>
    <row r="806" spans="1:11" ht="30" hidden="1" customHeight="1" x14ac:dyDescent="0.25">
      <c r="A806" s="1"/>
      <c r="B806" s="7" t="s">
        <v>1555</v>
      </c>
      <c r="C806" s="7">
        <v>70</v>
      </c>
      <c r="D806" s="7" t="s">
        <v>28</v>
      </c>
      <c r="E806" s="7" t="s">
        <v>11</v>
      </c>
      <c r="F806" s="7" t="s">
        <v>1579</v>
      </c>
      <c r="G806" s="7" t="s">
        <v>1580</v>
      </c>
      <c r="H806" s="28"/>
      <c r="I806" s="23"/>
      <c r="J806" s="16"/>
      <c r="K806" s="36"/>
    </row>
    <row r="807" spans="1:11" ht="30" hidden="1" customHeight="1" x14ac:dyDescent="0.25">
      <c r="A807" s="1"/>
      <c r="B807" s="7" t="s">
        <v>1555</v>
      </c>
      <c r="C807" s="7">
        <v>70</v>
      </c>
      <c r="D807" s="7" t="s">
        <v>413</v>
      </c>
      <c r="E807" s="7" t="s">
        <v>20</v>
      </c>
      <c r="F807" s="7" t="s">
        <v>40</v>
      </c>
      <c r="G807" s="7" t="s">
        <v>1581</v>
      </c>
      <c r="H807" s="28"/>
      <c r="I807" s="23"/>
      <c r="J807" s="16"/>
      <c r="K807" s="36"/>
    </row>
    <row r="808" spans="1:11" ht="30" hidden="1" customHeight="1" x14ac:dyDescent="0.25">
      <c r="A808" s="1"/>
      <c r="B808" s="7" t="s">
        <v>1555</v>
      </c>
      <c r="C808" s="7">
        <v>70</v>
      </c>
      <c r="D808" s="7" t="s">
        <v>45</v>
      </c>
      <c r="E808" s="7" t="s">
        <v>17</v>
      </c>
      <c r="F808" s="7" t="s">
        <v>389</v>
      </c>
      <c r="G808" s="7" t="s">
        <v>1582</v>
      </c>
      <c r="H808" s="28"/>
      <c r="I808" s="23"/>
      <c r="J808" s="16"/>
      <c r="K808" s="36"/>
    </row>
    <row r="809" spans="1:11" ht="30" hidden="1" customHeight="1" x14ac:dyDescent="0.25">
      <c r="A809" s="1"/>
      <c r="B809" s="7" t="s">
        <v>1555</v>
      </c>
      <c r="C809" s="7">
        <v>70</v>
      </c>
      <c r="D809" s="7" t="s">
        <v>10</v>
      </c>
      <c r="E809" s="7" t="s">
        <v>14</v>
      </c>
      <c r="F809" s="7" t="s">
        <v>1583</v>
      </c>
      <c r="G809" s="7" t="s">
        <v>1584</v>
      </c>
      <c r="H809" s="28"/>
      <c r="I809" s="23"/>
      <c r="J809" s="16"/>
      <c r="K809" s="36"/>
    </row>
    <row r="810" spans="1:11" ht="30" hidden="1" customHeight="1" x14ac:dyDescent="0.25">
      <c r="A810" s="1"/>
      <c r="B810" s="7" t="s">
        <v>1555</v>
      </c>
      <c r="C810" s="7">
        <v>70</v>
      </c>
      <c r="D810" s="7" t="s">
        <v>28</v>
      </c>
      <c r="E810" s="7" t="s">
        <v>33</v>
      </c>
      <c r="F810" s="7" t="s">
        <v>24</v>
      </c>
      <c r="G810" s="7" t="s">
        <v>1585</v>
      </c>
      <c r="H810" s="28"/>
      <c r="I810" s="23"/>
      <c r="J810" s="16"/>
      <c r="K810" s="36"/>
    </row>
    <row r="811" spans="1:11" ht="30" hidden="1" customHeight="1" x14ac:dyDescent="0.25">
      <c r="A811" s="1"/>
      <c r="B811" s="7" t="s">
        <v>1555</v>
      </c>
      <c r="C811" s="7">
        <v>70</v>
      </c>
      <c r="D811" s="7" t="s">
        <v>45</v>
      </c>
      <c r="E811" s="7" t="s">
        <v>26</v>
      </c>
      <c r="F811" s="7" t="s">
        <v>24</v>
      </c>
      <c r="G811" s="7" t="s">
        <v>1586</v>
      </c>
      <c r="H811" s="28"/>
      <c r="I811" s="23"/>
      <c r="J811" s="16"/>
      <c r="K811" s="36"/>
    </row>
    <row r="812" spans="1:11" ht="30" hidden="1" customHeight="1" x14ac:dyDescent="0.25">
      <c r="A812" s="1"/>
      <c r="B812" s="7" t="s">
        <v>1555</v>
      </c>
      <c r="C812" s="7">
        <v>70</v>
      </c>
      <c r="D812" s="7" t="s">
        <v>45</v>
      </c>
      <c r="E812" s="7" t="s">
        <v>20</v>
      </c>
      <c r="F812" s="7" t="s">
        <v>21</v>
      </c>
      <c r="G812" s="7" t="s">
        <v>1587</v>
      </c>
      <c r="H812" s="28"/>
      <c r="I812" s="23"/>
      <c r="J812" s="16"/>
      <c r="K812" s="36"/>
    </row>
    <row r="813" spans="1:11" ht="30" customHeight="1" x14ac:dyDescent="0.25">
      <c r="A813" s="1"/>
      <c r="B813" s="7" t="s">
        <v>1608</v>
      </c>
      <c r="C813" s="7">
        <v>71</v>
      </c>
      <c r="D813" s="7" t="s">
        <v>28</v>
      </c>
      <c r="E813" s="7" t="s">
        <v>70</v>
      </c>
      <c r="F813" s="7" t="s">
        <v>71</v>
      </c>
      <c r="G813" s="7" t="s">
        <v>1557</v>
      </c>
      <c r="H813" s="20">
        <f>+I813/30</f>
        <v>228.13299999999998</v>
      </c>
      <c r="I813" s="21">
        <v>6843.99</v>
      </c>
      <c r="J813" s="33" t="s">
        <v>1556</v>
      </c>
      <c r="K813" s="36"/>
    </row>
    <row r="814" spans="1:11" ht="30" hidden="1" customHeight="1" x14ac:dyDescent="0.25">
      <c r="A814" s="1"/>
      <c r="B814" s="7" t="s">
        <v>1608</v>
      </c>
      <c r="C814" s="7">
        <v>71</v>
      </c>
      <c r="D814" s="7" t="s">
        <v>458</v>
      </c>
      <c r="E814" s="7" t="s">
        <v>20</v>
      </c>
      <c r="F814" s="7" t="s">
        <v>73</v>
      </c>
      <c r="G814" s="7" t="s">
        <v>1609</v>
      </c>
      <c r="H814" s="28"/>
      <c r="I814" s="23"/>
      <c r="J814" s="16"/>
      <c r="K814" s="36"/>
    </row>
    <row r="815" spans="1:11" ht="30" hidden="1" customHeight="1" x14ac:dyDescent="0.25">
      <c r="A815" s="1"/>
      <c r="B815" s="7" t="s">
        <v>1608</v>
      </c>
      <c r="C815" s="7">
        <v>71</v>
      </c>
      <c r="D815" s="7" t="s">
        <v>10</v>
      </c>
      <c r="E815" s="7" t="s">
        <v>11</v>
      </c>
      <c r="F815" s="7" t="s">
        <v>1610</v>
      </c>
      <c r="G815" s="7" t="s">
        <v>1561</v>
      </c>
      <c r="H815" s="28"/>
      <c r="I815" s="23"/>
      <c r="J815" s="16"/>
      <c r="K815" s="36"/>
    </row>
    <row r="816" spans="1:11" ht="30" hidden="1" customHeight="1" x14ac:dyDescent="0.25">
      <c r="A816" s="1"/>
      <c r="B816" s="7" t="s">
        <v>1608</v>
      </c>
      <c r="C816" s="7">
        <v>71</v>
      </c>
      <c r="D816" s="7" t="s">
        <v>10</v>
      </c>
      <c r="E816" s="7" t="s">
        <v>23</v>
      </c>
      <c r="F816" s="7" t="s">
        <v>73</v>
      </c>
      <c r="G816" s="7" t="s">
        <v>1611</v>
      </c>
      <c r="H816" s="28"/>
      <c r="I816" s="23"/>
      <c r="J816" s="16"/>
      <c r="K816" s="36"/>
    </row>
    <row r="817" spans="1:11" ht="30" hidden="1" customHeight="1" x14ac:dyDescent="0.25">
      <c r="A817" s="1"/>
      <c r="B817" s="7" t="s">
        <v>1608</v>
      </c>
      <c r="C817" s="7">
        <v>71</v>
      </c>
      <c r="D817" s="7" t="s">
        <v>10</v>
      </c>
      <c r="E817" s="7" t="s">
        <v>33</v>
      </c>
      <c r="F817" s="7" t="s">
        <v>73</v>
      </c>
      <c r="G817" s="7" t="s">
        <v>1563</v>
      </c>
      <c r="H817" s="28"/>
      <c r="I817" s="23"/>
      <c r="J817" s="16"/>
      <c r="K817" s="36"/>
    </row>
    <row r="818" spans="1:11" ht="30" hidden="1" customHeight="1" x14ac:dyDescent="0.25">
      <c r="A818" s="1"/>
      <c r="B818" s="7" t="s">
        <v>1608</v>
      </c>
      <c r="C818" s="7">
        <v>71</v>
      </c>
      <c r="D818" s="7" t="s">
        <v>10</v>
      </c>
      <c r="E818" s="7" t="s">
        <v>75</v>
      </c>
      <c r="F818" s="7" t="s">
        <v>1564</v>
      </c>
      <c r="G818" s="7" t="s">
        <v>1612</v>
      </c>
      <c r="H818" s="28"/>
      <c r="I818" s="23"/>
      <c r="J818" s="16"/>
      <c r="K818" s="36"/>
    </row>
    <row r="819" spans="1:11" ht="30" hidden="1" customHeight="1" x14ac:dyDescent="0.25">
      <c r="A819" s="1"/>
      <c r="B819" s="7" t="s">
        <v>1608</v>
      </c>
      <c r="C819" s="7">
        <v>71</v>
      </c>
      <c r="D819" s="7" t="s">
        <v>10</v>
      </c>
      <c r="E819" s="7" t="s">
        <v>35</v>
      </c>
      <c r="F819" s="7" t="s">
        <v>1566</v>
      </c>
      <c r="G819" s="7" t="s">
        <v>1613</v>
      </c>
      <c r="H819" s="28"/>
      <c r="I819" s="23"/>
      <c r="J819" s="16"/>
      <c r="K819" s="36"/>
    </row>
    <row r="820" spans="1:11" ht="30" hidden="1" customHeight="1" x14ac:dyDescent="0.25">
      <c r="A820" s="1"/>
      <c r="B820" s="7" t="s">
        <v>1608</v>
      </c>
      <c r="C820" s="7">
        <v>71</v>
      </c>
      <c r="D820" s="7" t="s">
        <v>10</v>
      </c>
      <c r="E820" s="7" t="s">
        <v>17</v>
      </c>
      <c r="F820" s="7" t="s">
        <v>73</v>
      </c>
      <c r="G820" s="7" t="s">
        <v>1568</v>
      </c>
      <c r="H820" s="28"/>
      <c r="I820" s="23"/>
      <c r="J820" s="16"/>
      <c r="K820" s="36"/>
    </row>
    <row r="821" spans="1:11" ht="30" hidden="1" customHeight="1" x14ac:dyDescent="0.25">
      <c r="A821" s="1"/>
      <c r="B821" s="7" t="s">
        <v>1608</v>
      </c>
      <c r="C821" s="7">
        <v>71</v>
      </c>
      <c r="D821" s="7" t="s">
        <v>413</v>
      </c>
      <c r="E821" s="7" t="s">
        <v>17</v>
      </c>
      <c r="F821" s="7" t="s">
        <v>24</v>
      </c>
      <c r="G821" s="7" t="s">
        <v>1558</v>
      </c>
      <c r="H821" s="28"/>
      <c r="I821" s="23"/>
      <c r="J821" s="16"/>
      <c r="K821" s="36"/>
    </row>
    <row r="822" spans="1:11" ht="30" customHeight="1" x14ac:dyDescent="0.25">
      <c r="A822" s="1"/>
      <c r="B822" s="7" t="s">
        <v>1639</v>
      </c>
      <c r="C822" s="7">
        <v>72</v>
      </c>
      <c r="D822" s="7" t="s">
        <v>28</v>
      </c>
      <c r="E822" s="7" t="s">
        <v>26</v>
      </c>
      <c r="F822" s="7" t="s">
        <v>618</v>
      </c>
      <c r="G822" s="7" t="s">
        <v>1641</v>
      </c>
      <c r="H822" s="20">
        <f>+I822</f>
        <v>7300</v>
      </c>
      <c r="I822" s="21">
        <v>7300</v>
      </c>
      <c r="J822" s="33" t="s">
        <v>1640</v>
      </c>
      <c r="K822" s="36"/>
    </row>
    <row r="823" spans="1:11" ht="30" hidden="1" customHeight="1" x14ac:dyDescent="0.25">
      <c r="A823" s="1"/>
      <c r="B823" s="7" t="s">
        <v>1639</v>
      </c>
      <c r="C823" s="7">
        <v>72</v>
      </c>
      <c r="D823" s="7" t="s">
        <v>28</v>
      </c>
      <c r="E823" s="7" t="s">
        <v>20</v>
      </c>
      <c r="F823" s="7" t="s">
        <v>635</v>
      </c>
      <c r="G823" s="7" t="s">
        <v>1642</v>
      </c>
      <c r="H823" s="28"/>
      <c r="I823" s="23"/>
      <c r="J823" s="16"/>
      <c r="K823" s="36"/>
    </row>
    <row r="824" spans="1:11" ht="30" hidden="1" customHeight="1" x14ac:dyDescent="0.25">
      <c r="A824" s="1"/>
      <c r="B824" s="7" t="s">
        <v>1639</v>
      </c>
      <c r="C824" s="7">
        <v>72</v>
      </c>
      <c r="D824" s="7" t="s">
        <v>10</v>
      </c>
      <c r="E824" s="7" t="s">
        <v>11</v>
      </c>
      <c r="F824" s="7" t="s">
        <v>1643</v>
      </c>
      <c r="G824" s="7" t="s">
        <v>1644</v>
      </c>
      <c r="H824" s="28"/>
      <c r="I824" s="23"/>
      <c r="J824" s="16"/>
      <c r="K824" s="36"/>
    </row>
    <row r="825" spans="1:11" ht="30" hidden="1" customHeight="1" x14ac:dyDescent="0.25">
      <c r="A825" s="1"/>
      <c r="B825" s="7" t="s">
        <v>1639</v>
      </c>
      <c r="C825" s="7">
        <v>72</v>
      </c>
      <c r="D825" s="7" t="s">
        <v>10</v>
      </c>
      <c r="E825" s="7" t="s">
        <v>14</v>
      </c>
      <c r="F825" s="7" t="s">
        <v>1645</v>
      </c>
      <c r="G825" s="7" t="s">
        <v>1646</v>
      </c>
      <c r="H825" s="28"/>
      <c r="I825" s="23"/>
      <c r="J825" s="16"/>
      <c r="K825" s="36"/>
    </row>
    <row r="826" spans="1:11" ht="30" hidden="1" customHeight="1" x14ac:dyDescent="0.25">
      <c r="A826" s="1"/>
      <c r="B826" s="7" t="s">
        <v>1639</v>
      </c>
      <c r="C826" s="7">
        <v>72</v>
      </c>
      <c r="D826" s="7" t="s">
        <v>28</v>
      </c>
      <c r="E826" s="7" t="s">
        <v>33</v>
      </c>
      <c r="F826" s="7" t="s">
        <v>700</v>
      </c>
      <c r="G826" s="7" t="s">
        <v>1647</v>
      </c>
      <c r="H826" s="28"/>
      <c r="I826" s="23"/>
      <c r="J826" s="16"/>
      <c r="K826" s="36"/>
    </row>
    <row r="827" spans="1:11" ht="30" hidden="1" customHeight="1" x14ac:dyDescent="0.25">
      <c r="A827" s="1"/>
      <c r="B827" s="7" t="s">
        <v>1639</v>
      </c>
      <c r="C827" s="7">
        <v>72</v>
      </c>
      <c r="D827" s="7" t="s">
        <v>10</v>
      </c>
      <c r="E827" s="7" t="s">
        <v>70</v>
      </c>
      <c r="F827" s="7" t="s">
        <v>71</v>
      </c>
      <c r="G827" s="7" t="s">
        <v>1648</v>
      </c>
      <c r="H827" s="28"/>
      <c r="I827" s="23"/>
      <c r="J827" s="16"/>
      <c r="K827" s="36"/>
    </row>
    <row r="828" spans="1:11" ht="30" hidden="1" customHeight="1" x14ac:dyDescent="0.25">
      <c r="A828" s="1"/>
      <c r="B828" s="7" t="s">
        <v>1639</v>
      </c>
      <c r="C828" s="7">
        <v>72</v>
      </c>
      <c r="D828" s="7" t="s">
        <v>28</v>
      </c>
      <c r="E828" s="7" t="s">
        <v>17</v>
      </c>
      <c r="F828" s="7" t="s">
        <v>1649</v>
      </c>
      <c r="G828" s="7" t="s">
        <v>1650</v>
      </c>
      <c r="H828" s="28"/>
      <c r="I828" s="23"/>
      <c r="J828" s="16"/>
      <c r="K828" s="36"/>
    </row>
    <row r="829" spans="1:11" ht="30" hidden="1" customHeight="1" x14ac:dyDescent="0.25">
      <c r="A829" s="1"/>
      <c r="B829" s="7" t="s">
        <v>1639</v>
      </c>
      <c r="C829" s="7">
        <v>72</v>
      </c>
      <c r="D829" s="7" t="s">
        <v>45</v>
      </c>
      <c r="E829" s="7" t="s">
        <v>20</v>
      </c>
      <c r="F829" s="7" t="s">
        <v>73</v>
      </c>
      <c r="G829" s="7" t="s">
        <v>1651</v>
      </c>
      <c r="H829" s="28"/>
      <c r="I829" s="23"/>
      <c r="J829" s="16"/>
      <c r="K829" s="36"/>
    </row>
    <row r="830" spans="1:11" ht="30" hidden="1" customHeight="1" x14ac:dyDescent="0.25">
      <c r="A830" s="1"/>
      <c r="B830" s="7" t="s">
        <v>1639</v>
      </c>
      <c r="C830" s="7">
        <v>72</v>
      </c>
      <c r="D830" s="7" t="s">
        <v>28</v>
      </c>
      <c r="E830" s="7" t="s">
        <v>11</v>
      </c>
      <c r="F830" s="7" t="s">
        <v>1652</v>
      </c>
      <c r="G830" s="7" t="s">
        <v>1653</v>
      </c>
      <c r="H830" s="28"/>
      <c r="I830" s="23"/>
      <c r="J830" s="16"/>
      <c r="K830" s="36"/>
    </row>
    <row r="831" spans="1:11" ht="30" hidden="1" customHeight="1" x14ac:dyDescent="0.25">
      <c r="A831" s="1"/>
      <c r="B831" s="7" t="s">
        <v>1639</v>
      </c>
      <c r="C831" s="7">
        <v>72</v>
      </c>
      <c r="D831" s="7" t="s">
        <v>10</v>
      </c>
      <c r="E831" s="7" t="s">
        <v>38</v>
      </c>
      <c r="F831" s="7" t="s">
        <v>73</v>
      </c>
      <c r="G831" s="7" t="s">
        <v>1654</v>
      </c>
      <c r="H831" s="28"/>
      <c r="I831" s="23"/>
      <c r="J831" s="16"/>
      <c r="K831" s="36"/>
    </row>
    <row r="832" spans="1:11" ht="30" hidden="1" customHeight="1" x14ac:dyDescent="0.25">
      <c r="A832" s="1"/>
      <c r="B832" s="7" t="s">
        <v>1639</v>
      </c>
      <c r="C832" s="7">
        <v>72</v>
      </c>
      <c r="D832" s="7" t="s">
        <v>28</v>
      </c>
      <c r="E832" s="7" t="s">
        <v>38</v>
      </c>
      <c r="F832" s="7" t="s">
        <v>618</v>
      </c>
      <c r="G832" s="7" t="s">
        <v>1655</v>
      </c>
      <c r="H832" s="28"/>
      <c r="I832" s="23"/>
      <c r="J832" s="16"/>
      <c r="K832" s="36"/>
    </row>
    <row r="833" spans="1:11" ht="30" hidden="1" customHeight="1" x14ac:dyDescent="0.25">
      <c r="A833" s="1"/>
      <c r="B833" s="7" t="s">
        <v>1639</v>
      </c>
      <c r="C833" s="7">
        <v>72</v>
      </c>
      <c r="D833" s="7" t="s">
        <v>10</v>
      </c>
      <c r="E833" s="7" t="s">
        <v>33</v>
      </c>
      <c r="F833" s="7" t="s">
        <v>73</v>
      </c>
      <c r="G833" s="7" t="s">
        <v>1657</v>
      </c>
      <c r="H833" s="28"/>
      <c r="I833" s="23"/>
      <c r="J833" s="16"/>
      <c r="K833" s="36"/>
    </row>
    <row r="834" spans="1:11" ht="30" hidden="1" customHeight="1" x14ac:dyDescent="0.25">
      <c r="A834" s="1"/>
      <c r="B834" s="7" t="s">
        <v>1639</v>
      </c>
      <c r="C834" s="7">
        <v>72</v>
      </c>
      <c r="D834" s="7" t="s">
        <v>10</v>
      </c>
      <c r="E834" s="7" t="s">
        <v>75</v>
      </c>
      <c r="F834" s="7" t="s">
        <v>1658</v>
      </c>
      <c r="G834" s="7" t="s">
        <v>1659</v>
      </c>
      <c r="H834" s="28"/>
      <c r="I834" s="23"/>
      <c r="J834" s="16"/>
      <c r="K834" s="36"/>
    </row>
    <row r="835" spans="1:11" ht="30" hidden="1" customHeight="1" x14ac:dyDescent="0.25">
      <c r="A835" s="1"/>
      <c r="B835" s="7" t="s">
        <v>1639</v>
      </c>
      <c r="C835" s="7">
        <v>72</v>
      </c>
      <c r="D835" s="7" t="s">
        <v>10</v>
      </c>
      <c r="E835" s="7" t="s">
        <v>35</v>
      </c>
      <c r="F835" s="7" t="s">
        <v>1660</v>
      </c>
      <c r="G835" s="7" t="s">
        <v>1661</v>
      </c>
      <c r="H835" s="28"/>
      <c r="I835" s="23"/>
      <c r="J835" s="16"/>
      <c r="K835" s="36"/>
    </row>
    <row r="836" spans="1:11" ht="30" hidden="1" customHeight="1" x14ac:dyDescent="0.25">
      <c r="A836" s="1"/>
      <c r="B836" s="7" t="s">
        <v>1639</v>
      </c>
      <c r="C836" s="7">
        <v>72</v>
      </c>
      <c r="D836" s="7" t="s">
        <v>28</v>
      </c>
      <c r="E836" s="7" t="s">
        <v>75</v>
      </c>
      <c r="F836" s="7" t="s">
        <v>1662</v>
      </c>
      <c r="G836" s="7" t="s">
        <v>1663</v>
      </c>
      <c r="H836" s="28"/>
      <c r="I836" s="23"/>
      <c r="J836" s="16"/>
      <c r="K836" s="36"/>
    </row>
    <row r="837" spans="1:11" ht="30" hidden="1" customHeight="1" x14ac:dyDescent="0.25">
      <c r="A837" s="1"/>
      <c r="B837" s="7" t="s">
        <v>1639</v>
      </c>
      <c r="C837" s="7">
        <v>72</v>
      </c>
      <c r="D837" s="7" t="s">
        <v>28</v>
      </c>
      <c r="E837" s="7" t="s">
        <v>70</v>
      </c>
      <c r="F837" s="7" t="s">
        <v>470</v>
      </c>
      <c r="G837" s="7" t="s">
        <v>1664</v>
      </c>
      <c r="H837" s="28"/>
      <c r="I837" s="23"/>
      <c r="J837" s="16"/>
      <c r="K837" s="36"/>
    </row>
    <row r="838" spans="1:11" ht="30" hidden="1" customHeight="1" x14ac:dyDescent="0.25">
      <c r="A838" s="1"/>
      <c r="B838" s="7" t="s">
        <v>1639</v>
      </c>
      <c r="C838" s="7">
        <v>72</v>
      </c>
      <c r="D838" s="7" t="s">
        <v>10</v>
      </c>
      <c r="E838" s="7" t="s">
        <v>406</v>
      </c>
      <c r="F838" s="7" t="s">
        <v>1665</v>
      </c>
      <c r="G838" s="7" t="s">
        <v>1666</v>
      </c>
      <c r="H838" s="28"/>
      <c r="I838" s="23"/>
      <c r="J838" s="16"/>
      <c r="K838" s="36"/>
    </row>
    <row r="839" spans="1:11" ht="30" customHeight="1" x14ac:dyDescent="0.25">
      <c r="A839" s="1"/>
      <c r="B839" s="7" t="s">
        <v>1671</v>
      </c>
      <c r="C839" s="7">
        <v>73</v>
      </c>
      <c r="D839" s="7" t="s">
        <v>10</v>
      </c>
      <c r="E839" s="7" t="s">
        <v>38</v>
      </c>
      <c r="F839" s="7" t="s">
        <v>618</v>
      </c>
      <c r="G839" s="7" t="s">
        <v>1672</v>
      </c>
      <c r="H839" s="20">
        <f>+I839/8</f>
        <v>785.63250000000005</v>
      </c>
      <c r="I839" s="21">
        <v>6285.06</v>
      </c>
      <c r="J839" s="33" t="s">
        <v>7975</v>
      </c>
      <c r="K839" s="36"/>
    </row>
    <row r="840" spans="1:11" ht="30" hidden="1" customHeight="1" x14ac:dyDescent="0.25">
      <c r="A840" s="1"/>
      <c r="B840" s="7" t="s">
        <v>1671</v>
      </c>
      <c r="C840" s="7">
        <v>73</v>
      </c>
      <c r="D840" s="7" t="s">
        <v>10</v>
      </c>
      <c r="E840" s="7" t="s">
        <v>177</v>
      </c>
      <c r="F840" s="7" t="s">
        <v>632</v>
      </c>
      <c r="G840" s="7" t="s">
        <v>1673</v>
      </c>
      <c r="H840" s="28"/>
      <c r="I840" s="23"/>
      <c r="J840" s="16"/>
      <c r="K840" s="36"/>
    </row>
    <row r="841" spans="1:11" ht="30" hidden="1" customHeight="1" x14ac:dyDescent="0.25">
      <c r="A841" s="1"/>
      <c r="B841" s="7" t="s">
        <v>1671</v>
      </c>
      <c r="C841" s="7">
        <v>73</v>
      </c>
      <c r="D841" s="7" t="s">
        <v>10</v>
      </c>
      <c r="E841" s="7" t="s">
        <v>14</v>
      </c>
      <c r="F841" s="7" t="s">
        <v>1674</v>
      </c>
      <c r="G841" s="7" t="s">
        <v>1675</v>
      </c>
      <c r="H841" s="28"/>
      <c r="I841" s="23"/>
      <c r="J841" s="16"/>
      <c r="K841" s="36"/>
    </row>
    <row r="842" spans="1:11" ht="30" hidden="1" customHeight="1" x14ac:dyDescent="0.25">
      <c r="A842" s="1"/>
      <c r="B842" s="7" t="s">
        <v>1671</v>
      </c>
      <c r="C842" s="7">
        <v>73</v>
      </c>
      <c r="D842" s="7" t="s">
        <v>10</v>
      </c>
      <c r="E842" s="7" t="s">
        <v>75</v>
      </c>
      <c r="F842" s="7" t="s">
        <v>1662</v>
      </c>
      <c r="G842" s="7" t="s">
        <v>1676</v>
      </c>
      <c r="H842" s="28"/>
      <c r="I842" s="23"/>
      <c r="J842" s="16"/>
      <c r="K842" s="36"/>
    </row>
    <row r="843" spans="1:11" ht="30" hidden="1" customHeight="1" x14ac:dyDescent="0.25">
      <c r="A843" s="1"/>
      <c r="B843" s="7" t="s">
        <v>1671</v>
      </c>
      <c r="C843" s="7">
        <v>73</v>
      </c>
      <c r="D843" s="7" t="s">
        <v>10</v>
      </c>
      <c r="E843" s="7" t="s">
        <v>11</v>
      </c>
      <c r="F843" s="7" t="s">
        <v>1677</v>
      </c>
      <c r="G843" s="7" t="s">
        <v>1678</v>
      </c>
      <c r="H843" s="28"/>
      <c r="I843" s="23"/>
      <c r="J843" s="16"/>
      <c r="K843" s="36"/>
    </row>
    <row r="844" spans="1:11" ht="30" hidden="1" customHeight="1" x14ac:dyDescent="0.25">
      <c r="A844" s="1"/>
      <c r="B844" s="7" t="s">
        <v>1671</v>
      </c>
      <c r="C844" s="7">
        <v>73</v>
      </c>
      <c r="D844" s="7" t="s">
        <v>28</v>
      </c>
      <c r="E844" s="7" t="s">
        <v>33</v>
      </c>
      <c r="F844" s="7" t="s">
        <v>700</v>
      </c>
      <c r="G844" s="7" t="s">
        <v>1679</v>
      </c>
      <c r="H844" s="28"/>
      <c r="I844" s="23"/>
      <c r="J844" s="16"/>
      <c r="K844" s="36"/>
    </row>
    <row r="845" spans="1:11" ht="30" hidden="1" customHeight="1" x14ac:dyDescent="0.25">
      <c r="A845" s="1"/>
      <c r="B845" s="7" t="s">
        <v>1671</v>
      </c>
      <c r="C845" s="7">
        <v>73</v>
      </c>
      <c r="D845" s="7" t="s">
        <v>28</v>
      </c>
      <c r="E845" s="7" t="s">
        <v>20</v>
      </c>
      <c r="F845" s="7" t="s">
        <v>635</v>
      </c>
      <c r="G845" s="7" t="s">
        <v>1680</v>
      </c>
      <c r="H845" s="28"/>
      <c r="I845" s="23"/>
      <c r="J845" s="16"/>
      <c r="K845" s="36"/>
    </row>
    <row r="846" spans="1:11" ht="30" hidden="1" customHeight="1" x14ac:dyDescent="0.25">
      <c r="A846" s="1"/>
      <c r="B846" s="7" t="s">
        <v>1671</v>
      </c>
      <c r="C846" s="7">
        <v>73</v>
      </c>
      <c r="D846" s="7" t="s">
        <v>45</v>
      </c>
      <c r="E846" s="7" t="s">
        <v>17</v>
      </c>
      <c r="F846" s="7" t="s">
        <v>1649</v>
      </c>
      <c r="G846" s="7" t="s">
        <v>1682</v>
      </c>
      <c r="H846" s="28"/>
      <c r="I846" s="23"/>
      <c r="J846" s="16"/>
      <c r="K846" s="36"/>
    </row>
    <row r="847" spans="1:11" ht="30" hidden="1" customHeight="1" x14ac:dyDescent="0.25">
      <c r="A847" s="1"/>
      <c r="B847" s="7" t="s">
        <v>1671</v>
      </c>
      <c r="C847" s="7">
        <v>73</v>
      </c>
      <c r="D847" s="7" t="s">
        <v>10</v>
      </c>
      <c r="E847" s="7" t="s">
        <v>67</v>
      </c>
      <c r="F847" s="7" t="s">
        <v>647</v>
      </c>
      <c r="G847" s="7" t="s">
        <v>1683</v>
      </c>
      <c r="H847" s="28"/>
      <c r="I847" s="23"/>
      <c r="J847" s="16"/>
      <c r="K847" s="36"/>
    </row>
    <row r="848" spans="1:11" ht="30" hidden="1" customHeight="1" x14ac:dyDescent="0.25">
      <c r="A848" s="1"/>
      <c r="B848" s="7" t="s">
        <v>1671</v>
      </c>
      <c r="C848" s="7">
        <v>73</v>
      </c>
      <c r="D848" s="7" t="s">
        <v>10</v>
      </c>
      <c r="E848" s="7" t="s">
        <v>70</v>
      </c>
      <c r="F848" s="7" t="s">
        <v>71</v>
      </c>
      <c r="G848" s="7" t="s">
        <v>1648</v>
      </c>
      <c r="H848" s="28"/>
      <c r="I848" s="23"/>
      <c r="J848" s="16"/>
      <c r="K848" s="36"/>
    </row>
    <row r="849" spans="1:11" ht="30" hidden="1" customHeight="1" x14ac:dyDescent="0.25">
      <c r="A849" s="1"/>
      <c r="B849" s="7" t="s">
        <v>1671</v>
      </c>
      <c r="C849" s="7">
        <v>73</v>
      </c>
      <c r="D849" s="7" t="s">
        <v>382</v>
      </c>
      <c r="E849" s="7" t="s">
        <v>20</v>
      </c>
      <c r="F849" s="7" t="s">
        <v>73</v>
      </c>
      <c r="G849" s="7" t="s">
        <v>1684</v>
      </c>
      <c r="H849" s="28"/>
      <c r="I849" s="23"/>
      <c r="J849" s="16"/>
      <c r="K849" s="36"/>
    </row>
    <row r="850" spans="1:11" ht="30" hidden="1" customHeight="1" x14ac:dyDescent="0.25">
      <c r="A850" s="1"/>
      <c r="B850" s="7" t="s">
        <v>1671</v>
      </c>
      <c r="C850" s="7">
        <v>73</v>
      </c>
      <c r="D850" s="7" t="s">
        <v>28</v>
      </c>
      <c r="E850" s="7" t="s">
        <v>75</v>
      </c>
      <c r="F850" s="7" t="s">
        <v>1658</v>
      </c>
      <c r="G850" s="7" t="s">
        <v>1685</v>
      </c>
      <c r="H850" s="28"/>
      <c r="I850" s="23"/>
      <c r="J850" s="16"/>
      <c r="K850" s="36"/>
    </row>
    <row r="851" spans="1:11" ht="30" hidden="1" customHeight="1" x14ac:dyDescent="0.25">
      <c r="A851" s="1"/>
      <c r="B851" s="7" t="s">
        <v>1671</v>
      </c>
      <c r="C851" s="7">
        <v>73</v>
      </c>
      <c r="D851" s="7" t="s">
        <v>28</v>
      </c>
      <c r="E851" s="7" t="s">
        <v>11</v>
      </c>
      <c r="F851" s="7" t="s">
        <v>1686</v>
      </c>
      <c r="G851" s="7" t="s">
        <v>1687</v>
      </c>
      <c r="H851" s="28"/>
      <c r="I851" s="23"/>
      <c r="J851" s="16"/>
      <c r="K851" s="36"/>
    </row>
    <row r="852" spans="1:11" ht="30" hidden="1" customHeight="1" x14ac:dyDescent="0.25">
      <c r="A852" s="1"/>
      <c r="B852" s="7" t="s">
        <v>1671</v>
      </c>
      <c r="C852" s="7">
        <v>73</v>
      </c>
      <c r="D852" s="7" t="s">
        <v>10</v>
      </c>
      <c r="E852" s="7" t="s">
        <v>23</v>
      </c>
      <c r="F852" s="7" t="s">
        <v>73</v>
      </c>
      <c r="G852" s="7" t="s">
        <v>1688</v>
      </c>
      <c r="H852" s="28"/>
      <c r="I852" s="23"/>
      <c r="J852" s="16"/>
      <c r="K852" s="36"/>
    </row>
    <row r="853" spans="1:11" ht="30" hidden="1" customHeight="1" x14ac:dyDescent="0.25">
      <c r="A853" s="1"/>
      <c r="B853" s="7" t="s">
        <v>1671</v>
      </c>
      <c r="C853" s="7">
        <v>73</v>
      </c>
      <c r="D853" s="7" t="s">
        <v>10</v>
      </c>
      <c r="E853" s="7" t="s">
        <v>33</v>
      </c>
      <c r="F853" s="7" t="s">
        <v>73</v>
      </c>
      <c r="G853" s="7" t="s">
        <v>1657</v>
      </c>
      <c r="H853" s="28"/>
      <c r="I853" s="23"/>
      <c r="J853" s="16"/>
      <c r="K853" s="36"/>
    </row>
    <row r="854" spans="1:11" ht="30" hidden="1" customHeight="1" x14ac:dyDescent="0.25">
      <c r="A854" s="1"/>
      <c r="B854" s="7" t="s">
        <v>1671</v>
      </c>
      <c r="C854" s="7">
        <v>73</v>
      </c>
      <c r="D854" s="7" t="s">
        <v>10</v>
      </c>
      <c r="E854" s="7" t="s">
        <v>35</v>
      </c>
      <c r="F854" s="7" t="s">
        <v>1660</v>
      </c>
      <c r="G854" s="7" t="s">
        <v>1689</v>
      </c>
      <c r="H854" s="28"/>
      <c r="I854" s="23"/>
      <c r="J854" s="16"/>
      <c r="K854" s="36"/>
    </row>
    <row r="855" spans="1:11" ht="30" hidden="1" customHeight="1" x14ac:dyDescent="0.25">
      <c r="A855" s="1"/>
      <c r="B855" s="7" t="s">
        <v>1671</v>
      </c>
      <c r="C855" s="7">
        <v>73</v>
      </c>
      <c r="D855" s="7" t="s">
        <v>45</v>
      </c>
      <c r="E855" s="7" t="s">
        <v>20</v>
      </c>
      <c r="F855" s="7" t="s">
        <v>618</v>
      </c>
      <c r="G855" s="7" t="s">
        <v>1690</v>
      </c>
      <c r="H855" s="28"/>
      <c r="I855" s="23"/>
      <c r="J855" s="16"/>
      <c r="K855" s="36"/>
    </row>
    <row r="856" spans="1:11" ht="30" hidden="1" customHeight="1" x14ac:dyDescent="0.25">
      <c r="A856" s="1"/>
      <c r="B856" s="7" t="s">
        <v>1671</v>
      </c>
      <c r="C856" s="7">
        <v>73</v>
      </c>
      <c r="D856" s="7" t="s">
        <v>28</v>
      </c>
      <c r="E856" s="7" t="s">
        <v>17</v>
      </c>
      <c r="F856" s="7" t="s">
        <v>73</v>
      </c>
      <c r="G856" s="7" t="s">
        <v>1657</v>
      </c>
      <c r="H856" s="28"/>
      <c r="I856" s="23"/>
      <c r="J856" s="16"/>
      <c r="K856" s="36"/>
    </row>
    <row r="857" spans="1:11" ht="30" customHeight="1" x14ac:dyDescent="0.25">
      <c r="A857" s="1"/>
      <c r="B857" s="7" t="s">
        <v>1700</v>
      </c>
      <c r="C857" s="7">
        <v>74</v>
      </c>
      <c r="D857" s="7" t="s">
        <v>10</v>
      </c>
      <c r="E857" s="7" t="s">
        <v>38</v>
      </c>
      <c r="F857" s="7" t="s">
        <v>781</v>
      </c>
      <c r="G857" s="7" t="s">
        <v>1702</v>
      </c>
      <c r="H857" s="20">
        <f>+I857/100</f>
        <v>17550</v>
      </c>
      <c r="I857" s="21">
        <v>1755000</v>
      </c>
      <c r="J857" s="33" t="s">
        <v>1701</v>
      </c>
      <c r="K857" s="36"/>
    </row>
    <row r="858" spans="1:11" ht="30" hidden="1" customHeight="1" x14ac:dyDescent="0.25">
      <c r="A858" s="1"/>
      <c r="B858" s="7" t="s">
        <v>1700</v>
      </c>
      <c r="C858" s="7">
        <v>74</v>
      </c>
      <c r="D858" s="7" t="s">
        <v>28</v>
      </c>
      <c r="E858" s="7" t="s">
        <v>38</v>
      </c>
      <c r="F858" s="7" t="s">
        <v>470</v>
      </c>
      <c r="G858" s="7" t="s">
        <v>1703</v>
      </c>
      <c r="H858" s="28"/>
      <c r="I858" s="23"/>
      <c r="J858" s="16"/>
      <c r="K858" s="36"/>
    </row>
    <row r="859" spans="1:11" ht="30" hidden="1" customHeight="1" x14ac:dyDescent="0.25">
      <c r="A859" s="1"/>
      <c r="B859" s="7" t="s">
        <v>1700</v>
      </c>
      <c r="C859" s="7">
        <v>74</v>
      </c>
      <c r="D859" s="7" t="s">
        <v>45</v>
      </c>
      <c r="E859" s="7" t="s">
        <v>38</v>
      </c>
      <c r="F859" s="7" t="s">
        <v>1704</v>
      </c>
      <c r="G859" s="7" t="s">
        <v>1705</v>
      </c>
      <c r="H859" s="28"/>
      <c r="I859" s="23"/>
      <c r="J859" s="16"/>
      <c r="K859" s="36"/>
    </row>
    <row r="860" spans="1:11" ht="30" hidden="1" customHeight="1" x14ac:dyDescent="0.25">
      <c r="A860" s="1"/>
      <c r="B860" s="7" t="s">
        <v>1700</v>
      </c>
      <c r="C860" s="7">
        <v>74</v>
      </c>
      <c r="D860" s="7" t="s">
        <v>10</v>
      </c>
      <c r="E860" s="7" t="s">
        <v>70</v>
      </c>
      <c r="F860" s="7" t="s">
        <v>71</v>
      </c>
      <c r="G860" s="7" t="s">
        <v>1706</v>
      </c>
      <c r="H860" s="28"/>
      <c r="I860" s="23"/>
      <c r="J860" s="16"/>
      <c r="K860" s="36"/>
    </row>
    <row r="861" spans="1:11" ht="30" hidden="1" customHeight="1" x14ac:dyDescent="0.25">
      <c r="A861" s="1"/>
      <c r="B861" s="7" t="s">
        <v>1700</v>
      </c>
      <c r="C861" s="7">
        <v>74</v>
      </c>
      <c r="D861" s="7" t="s">
        <v>28</v>
      </c>
      <c r="E861" s="7" t="s">
        <v>20</v>
      </c>
      <c r="F861" s="7" t="s">
        <v>73</v>
      </c>
      <c r="G861" s="7" t="s">
        <v>1707</v>
      </c>
      <c r="H861" s="28"/>
      <c r="I861" s="23"/>
      <c r="J861" s="16"/>
      <c r="K861" s="36"/>
    </row>
    <row r="862" spans="1:11" ht="30" hidden="1" customHeight="1" x14ac:dyDescent="0.25">
      <c r="A862" s="1"/>
      <c r="B862" s="7" t="s">
        <v>1700</v>
      </c>
      <c r="C862" s="7">
        <v>74</v>
      </c>
      <c r="D862" s="7" t="s">
        <v>10</v>
      </c>
      <c r="E862" s="7" t="s">
        <v>23</v>
      </c>
      <c r="F862" s="7" t="s">
        <v>73</v>
      </c>
      <c r="G862" s="7" t="s">
        <v>1708</v>
      </c>
      <c r="H862" s="28"/>
      <c r="I862" s="23"/>
      <c r="J862" s="16"/>
      <c r="K862" s="36"/>
    </row>
    <row r="863" spans="1:11" ht="30" hidden="1" customHeight="1" x14ac:dyDescent="0.25">
      <c r="A863" s="1"/>
      <c r="B863" s="7" t="s">
        <v>1700</v>
      </c>
      <c r="C863" s="7">
        <v>74</v>
      </c>
      <c r="D863" s="7" t="s">
        <v>10</v>
      </c>
      <c r="E863" s="7" t="s">
        <v>33</v>
      </c>
      <c r="F863" s="7" t="s">
        <v>73</v>
      </c>
      <c r="G863" s="7" t="s">
        <v>1709</v>
      </c>
      <c r="H863" s="28"/>
      <c r="I863" s="23"/>
      <c r="J863" s="16"/>
      <c r="K863" s="36"/>
    </row>
    <row r="864" spans="1:11" ht="30" hidden="1" customHeight="1" x14ac:dyDescent="0.25">
      <c r="A864" s="1"/>
      <c r="B864" s="7" t="s">
        <v>1700</v>
      </c>
      <c r="C864" s="7">
        <v>74</v>
      </c>
      <c r="D864" s="7" t="s">
        <v>45</v>
      </c>
      <c r="E864" s="7" t="s">
        <v>33</v>
      </c>
      <c r="F864" s="7" t="s">
        <v>781</v>
      </c>
      <c r="G864" s="7" t="s">
        <v>1710</v>
      </c>
      <c r="H864" s="28"/>
      <c r="I864" s="23"/>
      <c r="J864" s="16"/>
      <c r="K864" s="36"/>
    </row>
    <row r="865" spans="1:11" ht="30" hidden="1" customHeight="1" x14ac:dyDescent="0.25">
      <c r="A865" s="1"/>
      <c r="B865" s="7" t="s">
        <v>1700</v>
      </c>
      <c r="C865" s="7">
        <v>74</v>
      </c>
      <c r="D865" s="7" t="s">
        <v>10</v>
      </c>
      <c r="E865" s="7" t="s">
        <v>75</v>
      </c>
      <c r="F865" s="7" t="s">
        <v>1711</v>
      </c>
      <c r="G865" s="7" t="s">
        <v>1712</v>
      </c>
      <c r="H865" s="28"/>
      <c r="I865" s="23"/>
      <c r="J865" s="16"/>
      <c r="K865" s="36"/>
    </row>
    <row r="866" spans="1:11" ht="30" hidden="1" customHeight="1" x14ac:dyDescent="0.25">
      <c r="A866" s="1"/>
      <c r="B866" s="7" t="s">
        <v>1700</v>
      </c>
      <c r="C866" s="7">
        <v>74</v>
      </c>
      <c r="D866" s="7" t="s">
        <v>28</v>
      </c>
      <c r="E866" s="7" t="s">
        <v>75</v>
      </c>
      <c r="F866" s="7" t="s">
        <v>349</v>
      </c>
      <c r="G866" s="7" t="s">
        <v>1713</v>
      </c>
      <c r="H866" s="28"/>
      <c r="I866" s="23"/>
      <c r="J866" s="16"/>
      <c r="K866" s="36"/>
    </row>
    <row r="867" spans="1:11" ht="30" hidden="1" customHeight="1" x14ac:dyDescent="0.25">
      <c r="A867" s="1"/>
      <c r="B867" s="7" t="s">
        <v>1700</v>
      </c>
      <c r="C867" s="7">
        <v>74</v>
      </c>
      <c r="D867" s="7" t="s">
        <v>10</v>
      </c>
      <c r="E867" s="7" t="s">
        <v>20</v>
      </c>
      <c r="F867" s="7" t="s">
        <v>349</v>
      </c>
      <c r="G867" s="7" t="s">
        <v>1714</v>
      </c>
      <c r="H867" s="28"/>
      <c r="I867" s="23"/>
      <c r="J867" s="16"/>
      <c r="K867" s="36"/>
    </row>
    <row r="868" spans="1:11" ht="30" hidden="1" customHeight="1" x14ac:dyDescent="0.25">
      <c r="A868" s="1"/>
      <c r="B868" s="7" t="s">
        <v>1700</v>
      </c>
      <c r="C868" s="7">
        <v>74</v>
      </c>
      <c r="D868" s="7" t="s">
        <v>28</v>
      </c>
      <c r="E868" s="7" t="s">
        <v>33</v>
      </c>
      <c r="F868" s="7" t="s">
        <v>349</v>
      </c>
      <c r="G868" s="7" t="s">
        <v>1715</v>
      </c>
      <c r="H868" s="28"/>
      <c r="I868" s="23"/>
      <c r="J868" s="16"/>
      <c r="K868" s="36"/>
    </row>
    <row r="869" spans="1:11" ht="30" hidden="1" customHeight="1" x14ac:dyDescent="0.25">
      <c r="A869" s="1"/>
      <c r="B869" s="7" t="s">
        <v>1700</v>
      </c>
      <c r="C869" s="7">
        <v>74</v>
      </c>
      <c r="D869" s="7" t="s">
        <v>10</v>
      </c>
      <c r="E869" s="7" t="s">
        <v>406</v>
      </c>
      <c r="F869" s="7" t="s">
        <v>1716</v>
      </c>
      <c r="G869" s="7" t="s">
        <v>1717</v>
      </c>
      <c r="H869" s="28"/>
      <c r="I869" s="23"/>
      <c r="J869" s="16"/>
      <c r="K869" s="36"/>
    </row>
    <row r="870" spans="1:11" ht="30" hidden="1" customHeight="1" x14ac:dyDescent="0.25">
      <c r="A870" s="1"/>
      <c r="B870" s="7" t="s">
        <v>1700</v>
      </c>
      <c r="C870" s="7">
        <v>74</v>
      </c>
      <c r="D870" s="7" t="s">
        <v>28</v>
      </c>
      <c r="E870" s="7" t="s">
        <v>17</v>
      </c>
      <c r="F870" s="7" t="s">
        <v>73</v>
      </c>
      <c r="G870" s="7" t="s">
        <v>1718</v>
      </c>
      <c r="H870" s="28"/>
      <c r="I870" s="23"/>
      <c r="J870" s="16"/>
      <c r="K870" s="36"/>
    </row>
    <row r="871" spans="1:11" ht="30" hidden="1" customHeight="1" x14ac:dyDescent="0.25">
      <c r="A871" s="1"/>
      <c r="B871" s="7" t="s">
        <v>1700</v>
      </c>
      <c r="C871" s="7">
        <v>74</v>
      </c>
      <c r="D871" s="7" t="s">
        <v>10</v>
      </c>
      <c r="E871" s="7" t="s">
        <v>467</v>
      </c>
      <c r="F871" s="7" t="s">
        <v>468</v>
      </c>
      <c r="G871" s="7" t="s">
        <v>1719</v>
      </c>
      <c r="H871" s="28"/>
      <c r="I871" s="23"/>
      <c r="J871" s="16"/>
      <c r="K871" s="36"/>
    </row>
    <row r="872" spans="1:11" ht="30" hidden="1" customHeight="1" x14ac:dyDescent="0.25">
      <c r="A872" s="1"/>
      <c r="B872" s="7" t="s">
        <v>1700</v>
      </c>
      <c r="C872" s="7">
        <v>74</v>
      </c>
      <c r="D872" s="7" t="s">
        <v>45</v>
      </c>
      <c r="E872" s="7" t="s">
        <v>17</v>
      </c>
      <c r="F872" s="7" t="s">
        <v>349</v>
      </c>
      <c r="G872" s="7" t="s">
        <v>1720</v>
      </c>
      <c r="H872" s="28"/>
      <c r="I872" s="23"/>
      <c r="J872" s="16"/>
      <c r="K872" s="36"/>
    </row>
    <row r="873" spans="1:11" ht="30" hidden="1" customHeight="1" x14ac:dyDescent="0.25">
      <c r="A873" s="1"/>
      <c r="B873" s="7" t="s">
        <v>1700</v>
      </c>
      <c r="C873" s="7">
        <v>74</v>
      </c>
      <c r="D873" s="7" t="s">
        <v>10</v>
      </c>
      <c r="E873" s="7" t="s">
        <v>26</v>
      </c>
      <c r="F873" s="7" t="s">
        <v>470</v>
      </c>
      <c r="G873" s="7" t="s">
        <v>1721</v>
      </c>
      <c r="H873" s="28"/>
      <c r="I873" s="23"/>
      <c r="J873" s="16"/>
      <c r="K873" s="36"/>
    </row>
    <row r="874" spans="1:11" ht="30" hidden="1" customHeight="1" x14ac:dyDescent="0.25">
      <c r="A874" s="1"/>
      <c r="B874" s="7" t="s">
        <v>1700</v>
      </c>
      <c r="C874" s="7">
        <v>74</v>
      </c>
      <c r="D874" s="7" t="s">
        <v>28</v>
      </c>
      <c r="E874" s="7" t="s">
        <v>70</v>
      </c>
      <c r="F874" s="7" t="s">
        <v>470</v>
      </c>
      <c r="G874" s="7" t="s">
        <v>1722</v>
      </c>
      <c r="H874" s="28"/>
      <c r="I874" s="23"/>
      <c r="J874" s="16"/>
      <c r="K874" s="36"/>
    </row>
    <row r="875" spans="1:11" ht="30" hidden="1" customHeight="1" x14ac:dyDescent="0.25">
      <c r="A875" s="1"/>
      <c r="B875" s="7" t="s">
        <v>1700</v>
      </c>
      <c r="C875" s="7">
        <v>74</v>
      </c>
      <c r="D875" s="7" t="s">
        <v>45</v>
      </c>
      <c r="E875" s="7" t="s">
        <v>20</v>
      </c>
      <c r="F875" s="7" t="s">
        <v>470</v>
      </c>
      <c r="G875" s="7" t="s">
        <v>1723</v>
      </c>
      <c r="H875" s="28"/>
      <c r="I875" s="23"/>
      <c r="J875" s="16"/>
      <c r="K875" s="36"/>
    </row>
    <row r="876" spans="1:11" ht="30" hidden="1" customHeight="1" x14ac:dyDescent="0.25">
      <c r="A876" s="1"/>
      <c r="B876" s="7" t="s">
        <v>1700</v>
      </c>
      <c r="C876" s="7">
        <v>74</v>
      </c>
      <c r="D876" s="7" t="s">
        <v>10</v>
      </c>
      <c r="E876" s="7" t="s">
        <v>35</v>
      </c>
      <c r="F876" s="7" t="s">
        <v>470</v>
      </c>
      <c r="G876" s="7" t="s">
        <v>1724</v>
      </c>
      <c r="H876" s="28"/>
      <c r="I876" s="23"/>
      <c r="J876" s="16"/>
      <c r="K876" s="36"/>
    </row>
    <row r="877" spans="1:11" ht="30" hidden="1" customHeight="1" x14ac:dyDescent="0.25">
      <c r="A877" s="1"/>
      <c r="B877" s="7" t="s">
        <v>1700</v>
      </c>
      <c r="C877" s="7">
        <v>74</v>
      </c>
      <c r="D877" s="7" t="s">
        <v>10</v>
      </c>
      <c r="E877" s="7" t="s">
        <v>43</v>
      </c>
      <c r="F877" s="7" t="s">
        <v>470</v>
      </c>
      <c r="G877" s="7" t="s">
        <v>1725</v>
      </c>
      <c r="H877" s="28"/>
      <c r="I877" s="23"/>
      <c r="J877" s="16"/>
      <c r="K877" s="36"/>
    </row>
    <row r="878" spans="1:11" ht="30" hidden="1" customHeight="1" x14ac:dyDescent="0.25">
      <c r="A878" s="1"/>
      <c r="B878" s="7" t="s">
        <v>1700</v>
      </c>
      <c r="C878" s="7">
        <v>74</v>
      </c>
      <c r="D878" s="7" t="s">
        <v>10</v>
      </c>
      <c r="E878" s="7" t="s">
        <v>67</v>
      </c>
      <c r="F878" s="7" t="s">
        <v>349</v>
      </c>
      <c r="G878" s="7" t="s">
        <v>1726</v>
      </c>
      <c r="H878" s="28"/>
      <c r="I878" s="23"/>
      <c r="J878" s="16"/>
      <c r="K878" s="36"/>
    </row>
    <row r="879" spans="1:11" ht="30" hidden="1" customHeight="1" x14ac:dyDescent="0.25">
      <c r="A879" s="1"/>
      <c r="B879" s="7" t="s">
        <v>1700</v>
      </c>
      <c r="C879" s="7">
        <v>74</v>
      </c>
      <c r="D879" s="7" t="s">
        <v>10</v>
      </c>
      <c r="E879" s="7" t="s">
        <v>478</v>
      </c>
      <c r="F879" s="7" t="s">
        <v>470</v>
      </c>
      <c r="G879" s="7" t="s">
        <v>1727</v>
      </c>
      <c r="H879" s="28"/>
      <c r="I879" s="23"/>
      <c r="J879" s="16"/>
      <c r="K879" s="36"/>
    </row>
    <row r="880" spans="1:11" ht="30" customHeight="1" x14ac:dyDescent="0.25">
      <c r="A880" s="1"/>
      <c r="B880" s="7" t="s">
        <v>1731</v>
      </c>
      <c r="C880" s="7">
        <v>75</v>
      </c>
      <c r="D880" s="7" t="s">
        <v>10</v>
      </c>
      <c r="E880" s="7" t="s">
        <v>38</v>
      </c>
      <c r="F880" s="7" t="s">
        <v>1733</v>
      </c>
      <c r="G880" s="7" t="s">
        <v>1734</v>
      </c>
      <c r="H880" s="20">
        <f>+I880/50</f>
        <v>77950</v>
      </c>
      <c r="I880" s="21">
        <v>3897500</v>
      </c>
      <c r="J880" s="33" t="s">
        <v>1732</v>
      </c>
      <c r="K880" s="36"/>
    </row>
    <row r="881" spans="1:11" ht="30" hidden="1" customHeight="1" x14ac:dyDescent="0.25">
      <c r="A881" s="1"/>
      <c r="B881" s="7" t="s">
        <v>1731</v>
      </c>
      <c r="C881" s="7">
        <v>75</v>
      </c>
      <c r="D881" s="7" t="s">
        <v>28</v>
      </c>
      <c r="E881" s="7" t="s">
        <v>38</v>
      </c>
      <c r="F881" s="7" t="s">
        <v>1355</v>
      </c>
      <c r="G881" s="7" t="s">
        <v>1735</v>
      </c>
      <c r="H881" s="28"/>
      <c r="I881" s="23"/>
      <c r="J881" s="16"/>
      <c r="K881" s="36"/>
    </row>
    <row r="882" spans="1:11" ht="30" hidden="1" customHeight="1" x14ac:dyDescent="0.25">
      <c r="A882" s="1"/>
      <c r="B882" s="7" t="s">
        <v>1731</v>
      </c>
      <c r="C882" s="7">
        <v>75</v>
      </c>
      <c r="D882" s="7" t="s">
        <v>10</v>
      </c>
      <c r="E882" s="7" t="s">
        <v>33</v>
      </c>
      <c r="F882" s="7" t="s">
        <v>781</v>
      </c>
      <c r="G882" s="7" t="s">
        <v>1736</v>
      </c>
      <c r="H882" s="28"/>
      <c r="I882" s="23"/>
      <c r="J882" s="16"/>
      <c r="K882" s="36"/>
    </row>
    <row r="883" spans="1:11" ht="30" hidden="1" customHeight="1" x14ac:dyDescent="0.25">
      <c r="A883" s="1"/>
      <c r="B883" s="7" t="s">
        <v>1731</v>
      </c>
      <c r="C883" s="7">
        <v>75</v>
      </c>
      <c r="D883" s="7" t="s">
        <v>10</v>
      </c>
      <c r="E883" s="7" t="s">
        <v>67</v>
      </c>
      <c r="F883" s="7" t="s">
        <v>68</v>
      </c>
      <c r="G883" s="7" t="s">
        <v>1737</v>
      </c>
      <c r="H883" s="28"/>
      <c r="I883" s="23"/>
      <c r="J883" s="16"/>
      <c r="K883" s="36"/>
    </row>
    <row r="884" spans="1:11" ht="30" hidden="1" customHeight="1" x14ac:dyDescent="0.25">
      <c r="A884" s="1"/>
      <c r="B884" s="7" t="s">
        <v>1731</v>
      </c>
      <c r="C884" s="7">
        <v>75</v>
      </c>
      <c r="D884" s="7" t="s">
        <v>10</v>
      </c>
      <c r="E884" s="7" t="s">
        <v>14</v>
      </c>
      <c r="F884" s="7" t="s">
        <v>1738</v>
      </c>
      <c r="G884" s="7" t="s">
        <v>1739</v>
      </c>
      <c r="H884" s="28"/>
      <c r="I884" s="23"/>
      <c r="J884" s="16"/>
      <c r="K884" s="36"/>
    </row>
    <row r="885" spans="1:11" ht="30" hidden="1" customHeight="1" x14ac:dyDescent="0.25">
      <c r="A885" s="1"/>
      <c r="B885" s="7" t="s">
        <v>1731</v>
      </c>
      <c r="C885" s="7">
        <v>75</v>
      </c>
      <c r="D885" s="7" t="s">
        <v>10</v>
      </c>
      <c r="E885" s="7" t="s">
        <v>75</v>
      </c>
      <c r="F885" s="7" t="s">
        <v>1355</v>
      </c>
      <c r="G885" s="7" t="s">
        <v>1740</v>
      </c>
      <c r="H885" s="28"/>
      <c r="I885" s="23"/>
      <c r="J885" s="16"/>
      <c r="K885" s="36"/>
    </row>
    <row r="886" spans="1:11" ht="30" hidden="1" customHeight="1" x14ac:dyDescent="0.25">
      <c r="A886" s="1"/>
      <c r="B886" s="7" t="s">
        <v>1731</v>
      </c>
      <c r="C886" s="7">
        <v>75</v>
      </c>
      <c r="D886" s="7" t="s">
        <v>10</v>
      </c>
      <c r="E886" s="7" t="s">
        <v>35</v>
      </c>
      <c r="F886" s="7" t="s">
        <v>1355</v>
      </c>
      <c r="G886" s="7" t="s">
        <v>1741</v>
      </c>
      <c r="H886" s="28"/>
      <c r="I886" s="23"/>
      <c r="J886" s="16"/>
      <c r="K886" s="36"/>
    </row>
    <row r="887" spans="1:11" ht="30" hidden="1" customHeight="1" x14ac:dyDescent="0.25">
      <c r="A887" s="1"/>
      <c r="B887" s="7" t="s">
        <v>1731</v>
      </c>
      <c r="C887" s="7">
        <v>75</v>
      </c>
      <c r="D887" s="7" t="s">
        <v>10</v>
      </c>
      <c r="E887" s="7" t="s">
        <v>20</v>
      </c>
      <c r="F887" s="7" t="s">
        <v>1355</v>
      </c>
      <c r="G887" s="7" t="s">
        <v>1742</v>
      </c>
      <c r="H887" s="28"/>
      <c r="I887" s="23"/>
      <c r="J887" s="16"/>
      <c r="K887" s="36"/>
    </row>
    <row r="888" spans="1:11" ht="30" hidden="1" customHeight="1" x14ac:dyDescent="0.25">
      <c r="A888" s="1"/>
      <c r="B888" s="7" t="s">
        <v>1731</v>
      </c>
      <c r="C888" s="7">
        <v>75</v>
      </c>
      <c r="D888" s="7" t="s">
        <v>10</v>
      </c>
      <c r="E888" s="7" t="s">
        <v>26</v>
      </c>
      <c r="F888" s="7" t="s">
        <v>1355</v>
      </c>
      <c r="G888" s="7" t="s">
        <v>1743</v>
      </c>
      <c r="H888" s="28"/>
      <c r="I888" s="23"/>
      <c r="J888" s="16"/>
      <c r="K888" s="36"/>
    </row>
    <row r="889" spans="1:11" ht="30" customHeight="1" x14ac:dyDescent="0.25">
      <c r="A889" s="1"/>
      <c r="B889" s="7" t="s">
        <v>1749</v>
      </c>
      <c r="C889" s="7">
        <v>76</v>
      </c>
      <c r="D889" s="7" t="s">
        <v>10</v>
      </c>
      <c r="E889" s="7" t="s">
        <v>366</v>
      </c>
      <c r="F889" s="7" t="s">
        <v>367</v>
      </c>
      <c r="G889" s="7" t="s">
        <v>1751</v>
      </c>
      <c r="H889" s="20">
        <f>+I889</f>
        <v>15650.85</v>
      </c>
      <c r="I889" s="21">
        <v>15650.85</v>
      </c>
      <c r="J889" s="33" t="s">
        <v>1750</v>
      </c>
      <c r="K889" s="36"/>
    </row>
    <row r="890" spans="1:11" ht="30" hidden="1" customHeight="1" x14ac:dyDescent="0.25">
      <c r="A890" s="1"/>
      <c r="B890" s="7" t="s">
        <v>1749</v>
      </c>
      <c r="C890" s="7">
        <v>76</v>
      </c>
      <c r="D890" s="7" t="s">
        <v>10</v>
      </c>
      <c r="E890" s="7" t="s">
        <v>38</v>
      </c>
      <c r="F890" s="7" t="s">
        <v>781</v>
      </c>
      <c r="G890" s="7" t="s">
        <v>1752</v>
      </c>
      <c r="H890" s="28"/>
      <c r="I890" s="23"/>
      <c r="J890" s="16"/>
      <c r="K890" s="36"/>
    </row>
    <row r="891" spans="1:11" ht="30" hidden="1" customHeight="1" x14ac:dyDescent="0.25">
      <c r="A891" s="1"/>
      <c r="B891" s="7" t="s">
        <v>1749</v>
      </c>
      <c r="C891" s="7">
        <v>76</v>
      </c>
      <c r="D891" s="7" t="s">
        <v>28</v>
      </c>
      <c r="E891" s="7" t="s">
        <v>38</v>
      </c>
      <c r="F891" s="7" t="s">
        <v>367</v>
      </c>
      <c r="G891" s="7" t="s">
        <v>1753</v>
      </c>
      <c r="H891" s="28"/>
      <c r="I891" s="23"/>
      <c r="J891" s="16"/>
      <c r="K891" s="36"/>
    </row>
    <row r="892" spans="1:11" ht="30" hidden="1" customHeight="1" x14ac:dyDescent="0.25">
      <c r="A892" s="1"/>
      <c r="B892" s="7" t="s">
        <v>1749</v>
      </c>
      <c r="C892" s="7">
        <v>76</v>
      </c>
      <c r="D892" s="7" t="s">
        <v>10</v>
      </c>
      <c r="E892" s="7" t="s">
        <v>67</v>
      </c>
      <c r="F892" s="7" t="s">
        <v>68</v>
      </c>
      <c r="G892" s="7" t="s">
        <v>1754</v>
      </c>
      <c r="H892" s="28"/>
      <c r="I892" s="23"/>
      <c r="J892" s="16"/>
      <c r="K892" s="36"/>
    </row>
    <row r="893" spans="1:11" ht="30" hidden="1" customHeight="1" x14ac:dyDescent="0.25">
      <c r="A893" s="1"/>
      <c r="B893" s="7" t="s">
        <v>1749</v>
      </c>
      <c r="C893" s="7">
        <v>76</v>
      </c>
      <c r="D893" s="7" t="s">
        <v>10</v>
      </c>
      <c r="E893" s="7" t="s">
        <v>70</v>
      </c>
      <c r="F893" s="7" t="s">
        <v>71</v>
      </c>
      <c r="G893" s="7" t="s">
        <v>1755</v>
      </c>
      <c r="H893" s="28"/>
      <c r="I893" s="23"/>
      <c r="J893" s="16"/>
      <c r="K893" s="36"/>
    </row>
    <row r="894" spans="1:11" ht="30" hidden="1" customHeight="1" x14ac:dyDescent="0.25">
      <c r="A894" s="1"/>
      <c r="B894" s="7" t="s">
        <v>1749</v>
      </c>
      <c r="C894" s="7">
        <v>76</v>
      </c>
      <c r="D894" s="7" t="s">
        <v>28</v>
      </c>
      <c r="E894" s="7" t="s">
        <v>20</v>
      </c>
      <c r="F894" s="7" t="s">
        <v>73</v>
      </c>
      <c r="G894" s="7" t="s">
        <v>1756</v>
      </c>
      <c r="H894" s="28"/>
      <c r="I894" s="23"/>
      <c r="J894" s="16"/>
      <c r="K894" s="36"/>
    </row>
    <row r="895" spans="1:11" ht="30" hidden="1" customHeight="1" x14ac:dyDescent="0.25">
      <c r="A895" s="1"/>
      <c r="B895" s="7" t="s">
        <v>1749</v>
      </c>
      <c r="C895" s="7">
        <v>76</v>
      </c>
      <c r="D895" s="7" t="s">
        <v>10</v>
      </c>
      <c r="E895" s="7" t="s">
        <v>23</v>
      </c>
      <c r="F895" s="7" t="s">
        <v>73</v>
      </c>
      <c r="G895" s="7" t="s">
        <v>1757</v>
      </c>
      <c r="H895" s="28"/>
      <c r="I895" s="23"/>
      <c r="J895" s="16"/>
      <c r="K895" s="36"/>
    </row>
    <row r="896" spans="1:11" ht="30" hidden="1" customHeight="1" x14ac:dyDescent="0.25">
      <c r="A896" s="1"/>
      <c r="B896" s="7" t="s">
        <v>1749</v>
      </c>
      <c r="C896" s="7">
        <v>76</v>
      </c>
      <c r="D896" s="7" t="s">
        <v>10</v>
      </c>
      <c r="E896" s="7" t="s">
        <v>33</v>
      </c>
      <c r="F896" s="7" t="s">
        <v>73</v>
      </c>
      <c r="G896" s="7" t="s">
        <v>1758</v>
      </c>
      <c r="H896" s="28"/>
      <c r="I896" s="23"/>
      <c r="J896" s="16"/>
      <c r="K896" s="36"/>
    </row>
    <row r="897" spans="1:11" ht="30" hidden="1" customHeight="1" x14ac:dyDescent="0.25">
      <c r="A897" s="1"/>
      <c r="B897" s="7" t="s">
        <v>1749</v>
      </c>
      <c r="C897" s="7">
        <v>76</v>
      </c>
      <c r="D897" s="7" t="s">
        <v>10</v>
      </c>
      <c r="E897" s="7" t="s">
        <v>75</v>
      </c>
      <c r="F897" s="7" t="s">
        <v>73</v>
      </c>
      <c r="G897" s="7" t="s">
        <v>1759</v>
      </c>
      <c r="H897" s="28"/>
      <c r="I897" s="23"/>
      <c r="J897" s="16"/>
      <c r="K897" s="36"/>
    </row>
    <row r="898" spans="1:11" ht="30" hidden="1" customHeight="1" x14ac:dyDescent="0.25">
      <c r="A898" s="1"/>
      <c r="B898" s="7" t="s">
        <v>1749</v>
      </c>
      <c r="C898" s="7">
        <v>76</v>
      </c>
      <c r="D898" s="7" t="s">
        <v>10</v>
      </c>
      <c r="E898" s="7" t="s">
        <v>406</v>
      </c>
      <c r="F898" s="7" t="s">
        <v>1760</v>
      </c>
      <c r="G898" s="7" t="s">
        <v>1761</v>
      </c>
      <c r="H898" s="28"/>
      <c r="I898" s="23"/>
      <c r="J898" s="16"/>
      <c r="K898" s="36"/>
    </row>
    <row r="899" spans="1:11" ht="30" hidden="1" customHeight="1" x14ac:dyDescent="0.25">
      <c r="A899" s="1"/>
      <c r="B899" s="7" t="s">
        <v>1749</v>
      </c>
      <c r="C899" s="7">
        <v>76</v>
      </c>
      <c r="D899" s="7" t="s">
        <v>45</v>
      </c>
      <c r="E899" s="7" t="s">
        <v>17</v>
      </c>
      <c r="F899" s="7" t="s">
        <v>73</v>
      </c>
      <c r="G899" s="7" t="s">
        <v>1762</v>
      </c>
      <c r="H899" s="28"/>
      <c r="I899" s="23"/>
      <c r="J899" s="16"/>
      <c r="K899" s="36"/>
    </row>
    <row r="900" spans="1:11" ht="30" hidden="1" customHeight="1" x14ac:dyDescent="0.25">
      <c r="A900" s="1"/>
      <c r="B900" s="7" t="s">
        <v>1749</v>
      </c>
      <c r="C900" s="7">
        <v>76</v>
      </c>
      <c r="D900" s="7" t="s">
        <v>10</v>
      </c>
      <c r="E900" s="7" t="s">
        <v>17</v>
      </c>
      <c r="F900" s="7" t="s">
        <v>781</v>
      </c>
      <c r="G900" s="7" t="s">
        <v>1763</v>
      </c>
      <c r="H900" s="28"/>
      <c r="I900" s="23"/>
      <c r="J900" s="16"/>
      <c r="K900" s="36"/>
    </row>
    <row r="901" spans="1:11" ht="30" customHeight="1" x14ac:dyDescent="0.25">
      <c r="A901" s="1"/>
      <c r="B901" s="7" t="s">
        <v>1779</v>
      </c>
      <c r="C901" s="7">
        <v>77</v>
      </c>
      <c r="D901" s="7" t="s">
        <v>10</v>
      </c>
      <c r="E901" s="7" t="s">
        <v>38</v>
      </c>
      <c r="F901" s="7" t="s">
        <v>781</v>
      </c>
      <c r="G901" s="7" t="s">
        <v>1780</v>
      </c>
      <c r="H901" s="20">
        <f>+I901/100</f>
        <v>21430.242299999998</v>
      </c>
      <c r="I901" s="21">
        <v>2143024.23</v>
      </c>
      <c r="J901" s="33" t="s">
        <v>1781</v>
      </c>
      <c r="K901" s="36"/>
    </row>
    <row r="902" spans="1:11" ht="30" hidden="1" customHeight="1" x14ac:dyDescent="0.25">
      <c r="A902" s="1"/>
      <c r="B902" s="7" t="s">
        <v>1779</v>
      </c>
      <c r="C902" s="7">
        <v>77</v>
      </c>
      <c r="D902" s="7" t="s">
        <v>28</v>
      </c>
      <c r="E902" s="7" t="s">
        <v>38</v>
      </c>
      <c r="F902" s="7" t="s">
        <v>73</v>
      </c>
      <c r="G902" s="7" t="s">
        <v>1782</v>
      </c>
      <c r="H902" s="28"/>
      <c r="I902" s="23"/>
      <c r="J902" s="16"/>
      <c r="K902" s="36"/>
    </row>
    <row r="903" spans="1:11" ht="30" hidden="1" customHeight="1" x14ac:dyDescent="0.25">
      <c r="A903" s="1"/>
      <c r="B903" s="7" t="s">
        <v>1779</v>
      </c>
      <c r="C903" s="7">
        <v>77</v>
      </c>
      <c r="D903" s="7" t="s">
        <v>10</v>
      </c>
      <c r="E903" s="7" t="s">
        <v>406</v>
      </c>
      <c r="F903" s="7" t="s">
        <v>1783</v>
      </c>
      <c r="G903" s="7" t="s">
        <v>1784</v>
      </c>
      <c r="H903" s="28"/>
      <c r="I903" s="23"/>
      <c r="J903" s="16"/>
      <c r="K903" s="36"/>
    </row>
    <row r="904" spans="1:11" ht="30" hidden="1" customHeight="1" x14ac:dyDescent="0.25">
      <c r="A904" s="1"/>
      <c r="B904" s="7" t="s">
        <v>1779</v>
      </c>
      <c r="C904" s="7">
        <v>77</v>
      </c>
      <c r="D904" s="7" t="s">
        <v>10</v>
      </c>
      <c r="E904" s="7" t="s">
        <v>70</v>
      </c>
      <c r="F904" s="7" t="s">
        <v>71</v>
      </c>
      <c r="G904" s="7" t="s">
        <v>1785</v>
      </c>
      <c r="H904" s="28"/>
      <c r="I904" s="23"/>
      <c r="J904" s="16"/>
      <c r="K904" s="36"/>
    </row>
    <row r="905" spans="1:11" ht="30" hidden="1" customHeight="1" x14ac:dyDescent="0.25">
      <c r="A905" s="1"/>
      <c r="B905" s="7" t="s">
        <v>1779</v>
      </c>
      <c r="C905" s="7">
        <v>77</v>
      </c>
      <c r="D905" s="7" t="s">
        <v>10</v>
      </c>
      <c r="E905" s="7" t="s">
        <v>20</v>
      </c>
      <c r="F905" s="7" t="s">
        <v>73</v>
      </c>
      <c r="G905" s="7" t="s">
        <v>1786</v>
      </c>
      <c r="H905" s="28"/>
      <c r="I905" s="23"/>
      <c r="J905" s="16"/>
      <c r="K905" s="36"/>
    </row>
    <row r="906" spans="1:11" ht="30" hidden="1" customHeight="1" x14ac:dyDescent="0.25">
      <c r="A906" s="1"/>
      <c r="B906" s="7" t="s">
        <v>1779</v>
      </c>
      <c r="C906" s="7">
        <v>77</v>
      </c>
      <c r="D906" s="7" t="s">
        <v>10</v>
      </c>
      <c r="E906" s="7" t="s">
        <v>23</v>
      </c>
      <c r="F906" s="7" t="s">
        <v>73</v>
      </c>
      <c r="G906" s="7" t="s">
        <v>1787</v>
      </c>
      <c r="H906" s="28"/>
      <c r="I906" s="23"/>
      <c r="J906" s="16"/>
      <c r="K906" s="36"/>
    </row>
    <row r="907" spans="1:11" ht="30" hidden="1" customHeight="1" x14ac:dyDescent="0.25">
      <c r="A907" s="1"/>
      <c r="B907" s="7" t="s">
        <v>1779</v>
      </c>
      <c r="C907" s="7">
        <v>77</v>
      </c>
      <c r="D907" s="7" t="s">
        <v>10</v>
      </c>
      <c r="E907" s="7" t="s">
        <v>33</v>
      </c>
      <c r="F907" s="7" t="s">
        <v>73</v>
      </c>
      <c r="G907" s="7" t="s">
        <v>1758</v>
      </c>
      <c r="H907" s="28"/>
      <c r="I907" s="23"/>
      <c r="J907" s="16"/>
      <c r="K907" s="36"/>
    </row>
    <row r="908" spans="1:11" ht="30" hidden="1" customHeight="1" x14ac:dyDescent="0.25">
      <c r="A908" s="1"/>
      <c r="B908" s="7" t="s">
        <v>1779</v>
      </c>
      <c r="C908" s="7">
        <v>77</v>
      </c>
      <c r="D908" s="7" t="s">
        <v>10</v>
      </c>
      <c r="E908" s="7" t="s">
        <v>75</v>
      </c>
      <c r="F908" s="7" t="s">
        <v>73</v>
      </c>
      <c r="G908" s="7" t="s">
        <v>1788</v>
      </c>
      <c r="H908" s="28"/>
      <c r="I908" s="23"/>
      <c r="J908" s="16"/>
      <c r="K908" s="36"/>
    </row>
    <row r="909" spans="1:11" ht="30" hidden="1" customHeight="1" x14ac:dyDescent="0.25">
      <c r="A909" s="1"/>
      <c r="B909" s="7" t="s">
        <v>1779</v>
      </c>
      <c r="C909" s="7">
        <v>77</v>
      </c>
      <c r="D909" s="7" t="s">
        <v>28</v>
      </c>
      <c r="E909" s="7" t="s">
        <v>33</v>
      </c>
      <c r="F909" s="7" t="s">
        <v>349</v>
      </c>
      <c r="G909" s="7" t="s">
        <v>1789</v>
      </c>
      <c r="H909" s="28"/>
      <c r="I909" s="23"/>
      <c r="J909" s="16"/>
      <c r="K909" s="36"/>
    </row>
    <row r="910" spans="1:11" ht="30" hidden="1" customHeight="1" x14ac:dyDescent="0.25">
      <c r="A910" s="1"/>
      <c r="B910" s="7" t="s">
        <v>1779</v>
      </c>
      <c r="C910" s="7">
        <v>77</v>
      </c>
      <c r="D910" s="7" t="s">
        <v>28</v>
      </c>
      <c r="E910" s="7" t="s">
        <v>20</v>
      </c>
      <c r="F910" s="7" t="s">
        <v>349</v>
      </c>
      <c r="G910" s="7" t="s">
        <v>1790</v>
      </c>
      <c r="H910" s="28"/>
      <c r="I910" s="23"/>
      <c r="J910" s="16"/>
      <c r="K910" s="36"/>
    </row>
    <row r="911" spans="1:11" ht="30" hidden="1" customHeight="1" x14ac:dyDescent="0.25">
      <c r="A911" s="1"/>
      <c r="B911" s="7" t="s">
        <v>1779</v>
      </c>
      <c r="C911" s="7">
        <v>77</v>
      </c>
      <c r="D911" s="7" t="s">
        <v>10</v>
      </c>
      <c r="E911" s="7" t="s">
        <v>17</v>
      </c>
      <c r="F911" s="7" t="s">
        <v>73</v>
      </c>
      <c r="G911" s="7" t="s">
        <v>1791</v>
      </c>
      <c r="H911" s="28"/>
      <c r="I911" s="23"/>
      <c r="J911" s="16"/>
      <c r="K911" s="36"/>
    </row>
    <row r="912" spans="1:11" ht="30" hidden="1" customHeight="1" x14ac:dyDescent="0.25">
      <c r="A912" s="1"/>
      <c r="B912" s="7" t="s">
        <v>1779</v>
      </c>
      <c r="C912" s="7">
        <v>77</v>
      </c>
      <c r="D912" s="7" t="s">
        <v>28</v>
      </c>
      <c r="E912" s="7" t="s">
        <v>75</v>
      </c>
      <c r="F912" s="7" t="s">
        <v>349</v>
      </c>
      <c r="G912" s="7" t="s">
        <v>1792</v>
      </c>
      <c r="H912" s="28"/>
      <c r="I912" s="23"/>
      <c r="J912" s="16"/>
      <c r="K912" s="36"/>
    </row>
    <row r="913" spans="1:11" ht="30" hidden="1" customHeight="1" x14ac:dyDescent="0.25">
      <c r="A913" s="1"/>
      <c r="B913" s="7" t="s">
        <v>1779</v>
      </c>
      <c r="C913" s="7">
        <v>77</v>
      </c>
      <c r="D913" s="7" t="s">
        <v>10</v>
      </c>
      <c r="E913" s="7" t="s">
        <v>366</v>
      </c>
      <c r="F913" s="7" t="s">
        <v>367</v>
      </c>
      <c r="G913" s="7" t="s">
        <v>1793</v>
      </c>
      <c r="H913" s="28"/>
      <c r="I913" s="23"/>
      <c r="J913" s="16"/>
      <c r="K913" s="36"/>
    </row>
    <row r="914" spans="1:11" ht="30" hidden="1" customHeight="1" x14ac:dyDescent="0.25">
      <c r="A914" s="1"/>
      <c r="B914" s="7" t="s">
        <v>1779</v>
      </c>
      <c r="C914" s="7">
        <v>77</v>
      </c>
      <c r="D914" s="7" t="s">
        <v>10</v>
      </c>
      <c r="E914" s="7" t="s">
        <v>67</v>
      </c>
      <c r="F914" s="7" t="s">
        <v>68</v>
      </c>
      <c r="G914" s="7" t="s">
        <v>1794</v>
      </c>
      <c r="H914" s="28"/>
      <c r="I914" s="23"/>
      <c r="J914" s="16"/>
      <c r="K914" s="36"/>
    </row>
    <row r="915" spans="1:11" ht="30" customHeight="1" x14ac:dyDescent="0.25">
      <c r="A915" s="1"/>
      <c r="B915" s="7" t="s">
        <v>1798</v>
      </c>
      <c r="C915" s="7">
        <v>78</v>
      </c>
      <c r="D915" s="7" t="s">
        <v>10</v>
      </c>
      <c r="E915" s="7" t="s">
        <v>38</v>
      </c>
      <c r="F915" s="7" t="s">
        <v>306</v>
      </c>
      <c r="G915" s="7" t="s">
        <v>1800</v>
      </c>
      <c r="H915" s="20">
        <f>+I915/40</f>
        <v>865.27474999999993</v>
      </c>
      <c r="I915" s="21">
        <v>34610.99</v>
      </c>
      <c r="J915" s="33" t="s">
        <v>1799</v>
      </c>
      <c r="K915" s="36"/>
    </row>
    <row r="916" spans="1:11" ht="30" hidden="1" customHeight="1" x14ac:dyDescent="0.25">
      <c r="A916" s="1"/>
      <c r="B916" s="7" t="s">
        <v>1798</v>
      </c>
      <c r="C916" s="7">
        <v>78</v>
      </c>
      <c r="D916" s="7" t="s">
        <v>45</v>
      </c>
      <c r="E916" s="7" t="s">
        <v>20</v>
      </c>
      <c r="F916" s="7" t="s">
        <v>106</v>
      </c>
      <c r="G916" s="7" t="s">
        <v>1801</v>
      </c>
      <c r="H916" s="28"/>
      <c r="I916" s="23"/>
      <c r="J916" s="16"/>
      <c r="K916" s="36"/>
    </row>
    <row r="917" spans="1:11" ht="30" hidden="1" customHeight="1" x14ac:dyDescent="0.25">
      <c r="A917" s="1"/>
      <c r="B917" s="7" t="s">
        <v>1798</v>
      </c>
      <c r="C917" s="7">
        <v>78</v>
      </c>
      <c r="D917" s="7" t="s">
        <v>28</v>
      </c>
      <c r="E917" s="7" t="s">
        <v>75</v>
      </c>
      <c r="F917" s="7" t="s">
        <v>1802</v>
      </c>
      <c r="G917" s="7" t="s">
        <v>1803</v>
      </c>
      <c r="H917" s="28"/>
      <c r="I917" s="23"/>
      <c r="J917" s="16"/>
      <c r="K917" s="36"/>
    </row>
    <row r="918" spans="1:11" ht="30" hidden="1" customHeight="1" x14ac:dyDescent="0.25">
      <c r="A918" s="1"/>
      <c r="B918" s="7" t="s">
        <v>1798</v>
      </c>
      <c r="C918" s="7">
        <v>78</v>
      </c>
      <c r="D918" s="7" t="s">
        <v>10</v>
      </c>
      <c r="E918" s="7" t="s">
        <v>80</v>
      </c>
      <c r="F918" s="7" t="s">
        <v>95</v>
      </c>
      <c r="G918" s="7" t="s">
        <v>1804</v>
      </c>
      <c r="H918" s="28"/>
      <c r="I918" s="23"/>
      <c r="J918" s="16"/>
      <c r="K918" s="36"/>
    </row>
    <row r="919" spans="1:11" ht="30" hidden="1" customHeight="1" x14ac:dyDescent="0.25">
      <c r="A919" s="1"/>
      <c r="B919" s="7" t="s">
        <v>1798</v>
      </c>
      <c r="C919" s="7">
        <v>78</v>
      </c>
      <c r="D919" s="7" t="s">
        <v>10</v>
      </c>
      <c r="E919" s="7" t="s">
        <v>20</v>
      </c>
      <c r="F919" s="7" t="s">
        <v>1805</v>
      </c>
      <c r="G919" s="7" t="s">
        <v>1806</v>
      </c>
      <c r="H919" s="28"/>
      <c r="I919" s="23"/>
      <c r="J919" s="16"/>
      <c r="K919" s="36"/>
    </row>
    <row r="920" spans="1:11" ht="30" hidden="1" customHeight="1" x14ac:dyDescent="0.25">
      <c r="A920" s="1"/>
      <c r="B920" s="7" t="s">
        <v>1798</v>
      </c>
      <c r="C920" s="7">
        <v>78</v>
      </c>
      <c r="D920" s="7" t="s">
        <v>10</v>
      </c>
      <c r="E920" s="7" t="s">
        <v>33</v>
      </c>
      <c r="F920" s="7" t="s">
        <v>95</v>
      </c>
      <c r="G920" s="7" t="s">
        <v>1807</v>
      </c>
      <c r="H920" s="28"/>
      <c r="I920" s="23"/>
      <c r="J920" s="16"/>
      <c r="K920" s="36"/>
    </row>
    <row r="921" spans="1:11" ht="30" hidden="1" customHeight="1" x14ac:dyDescent="0.25">
      <c r="A921" s="1"/>
      <c r="B921" s="7" t="s">
        <v>1798</v>
      </c>
      <c r="C921" s="7">
        <v>78</v>
      </c>
      <c r="D921" s="7" t="s">
        <v>10</v>
      </c>
      <c r="E921" s="7" t="s">
        <v>14</v>
      </c>
      <c r="F921" s="7" t="s">
        <v>1808</v>
      </c>
      <c r="G921" s="7" t="s">
        <v>1809</v>
      </c>
      <c r="H921" s="28"/>
      <c r="I921" s="23"/>
      <c r="J921" s="16"/>
      <c r="K921" s="36"/>
    </row>
    <row r="922" spans="1:11" ht="30" hidden="1" customHeight="1" x14ac:dyDescent="0.25">
      <c r="A922" s="1"/>
      <c r="B922" s="7" t="s">
        <v>1798</v>
      </c>
      <c r="C922" s="7">
        <v>78</v>
      </c>
      <c r="D922" s="7" t="s">
        <v>10</v>
      </c>
      <c r="E922" s="7" t="s">
        <v>26</v>
      </c>
      <c r="F922" s="7" t="s">
        <v>95</v>
      </c>
      <c r="G922" s="7" t="s">
        <v>1810</v>
      </c>
      <c r="H922" s="28"/>
      <c r="I922" s="23"/>
      <c r="J922" s="16"/>
      <c r="K922" s="36"/>
    </row>
    <row r="923" spans="1:11" ht="30" hidden="1" customHeight="1" x14ac:dyDescent="0.25">
      <c r="A923" s="1"/>
      <c r="B923" s="7" t="s">
        <v>1798</v>
      </c>
      <c r="C923" s="7">
        <v>78</v>
      </c>
      <c r="D923" s="7" t="s">
        <v>10</v>
      </c>
      <c r="E923" s="7" t="s">
        <v>75</v>
      </c>
      <c r="F923" s="7" t="s">
        <v>1811</v>
      </c>
      <c r="G923" s="7" t="s">
        <v>1812</v>
      </c>
      <c r="H923" s="28"/>
      <c r="I923" s="23"/>
      <c r="J923" s="16"/>
      <c r="K923" s="36"/>
    </row>
    <row r="924" spans="1:11" ht="30" hidden="1" customHeight="1" x14ac:dyDescent="0.25">
      <c r="A924" s="1"/>
      <c r="B924" s="7" t="s">
        <v>1798</v>
      </c>
      <c r="C924" s="7">
        <v>78</v>
      </c>
      <c r="D924" s="7" t="s">
        <v>10</v>
      </c>
      <c r="E924" s="7" t="s">
        <v>17</v>
      </c>
      <c r="F924" s="7" t="s">
        <v>106</v>
      </c>
      <c r="G924" s="7" t="s">
        <v>1813</v>
      </c>
      <c r="H924" s="28"/>
      <c r="I924" s="23"/>
      <c r="J924" s="16"/>
      <c r="K924" s="36"/>
    </row>
    <row r="925" spans="1:11" ht="30" hidden="1" customHeight="1" x14ac:dyDescent="0.25">
      <c r="A925" s="1"/>
      <c r="B925" s="7" t="s">
        <v>1798</v>
      </c>
      <c r="C925" s="7">
        <v>78</v>
      </c>
      <c r="D925" s="7" t="s">
        <v>10</v>
      </c>
      <c r="E925" s="7" t="s">
        <v>43</v>
      </c>
      <c r="F925" s="7" t="s">
        <v>1814</v>
      </c>
      <c r="G925" s="7" t="s">
        <v>1815</v>
      </c>
      <c r="H925" s="28"/>
      <c r="I925" s="23"/>
      <c r="J925" s="16"/>
      <c r="K925" s="36"/>
    </row>
    <row r="926" spans="1:11" ht="30" hidden="1" customHeight="1" x14ac:dyDescent="0.25">
      <c r="A926" s="1"/>
      <c r="B926" s="7" t="s">
        <v>1798</v>
      </c>
      <c r="C926" s="7">
        <v>78</v>
      </c>
      <c r="D926" s="7" t="s">
        <v>28</v>
      </c>
      <c r="E926" s="7" t="s">
        <v>20</v>
      </c>
      <c r="F926" s="7" t="s">
        <v>87</v>
      </c>
      <c r="G926" s="7" t="s">
        <v>1816</v>
      </c>
      <c r="H926" s="28"/>
      <c r="I926" s="23"/>
      <c r="J926" s="16"/>
      <c r="K926" s="36"/>
    </row>
    <row r="927" spans="1:11" ht="30" hidden="1" customHeight="1" x14ac:dyDescent="0.25">
      <c r="A927" s="1"/>
      <c r="B927" s="7" t="s">
        <v>1798</v>
      </c>
      <c r="C927" s="7">
        <v>78</v>
      </c>
      <c r="D927" s="7" t="s">
        <v>28</v>
      </c>
      <c r="E927" s="7" t="s">
        <v>26</v>
      </c>
      <c r="F927" s="7" t="s">
        <v>1817</v>
      </c>
      <c r="G927" s="7" t="s">
        <v>1818</v>
      </c>
      <c r="H927" s="28"/>
      <c r="I927" s="23"/>
      <c r="J927" s="16"/>
      <c r="K927" s="36"/>
    </row>
    <row r="928" spans="1:11" ht="30" hidden="1" customHeight="1" x14ac:dyDescent="0.25">
      <c r="A928" s="1"/>
      <c r="B928" s="7" t="s">
        <v>1798</v>
      </c>
      <c r="C928" s="7">
        <v>78</v>
      </c>
      <c r="D928" s="7" t="s">
        <v>28</v>
      </c>
      <c r="E928" s="7" t="s">
        <v>17</v>
      </c>
      <c r="F928" s="7" t="s">
        <v>1161</v>
      </c>
      <c r="G928" s="7" t="s">
        <v>1819</v>
      </c>
      <c r="H928" s="28"/>
      <c r="I928" s="23"/>
      <c r="J928" s="16"/>
      <c r="K928" s="36"/>
    </row>
    <row r="929" spans="1:11" ht="30" hidden="1" customHeight="1" x14ac:dyDescent="0.25">
      <c r="A929" s="1"/>
      <c r="B929" s="7" t="s">
        <v>1798</v>
      </c>
      <c r="C929" s="7">
        <v>78</v>
      </c>
      <c r="D929" s="7" t="s">
        <v>45</v>
      </c>
      <c r="E929" s="7" t="s">
        <v>26</v>
      </c>
      <c r="F929" s="7" t="s">
        <v>1349</v>
      </c>
      <c r="G929" s="7" t="s">
        <v>1820</v>
      </c>
      <c r="H929" s="28"/>
      <c r="I929" s="23"/>
      <c r="J929" s="16"/>
      <c r="K929" s="36"/>
    </row>
    <row r="930" spans="1:11" ht="30" hidden="1" customHeight="1" x14ac:dyDescent="0.25">
      <c r="A930" s="1"/>
      <c r="B930" s="7" t="s">
        <v>1798</v>
      </c>
      <c r="C930" s="7">
        <v>78</v>
      </c>
      <c r="D930" s="7" t="s">
        <v>10</v>
      </c>
      <c r="E930" s="7" t="s">
        <v>35</v>
      </c>
      <c r="F930" s="7" t="s">
        <v>1821</v>
      </c>
      <c r="G930" s="7" t="s">
        <v>1822</v>
      </c>
      <c r="H930" s="28"/>
      <c r="I930" s="23"/>
      <c r="J930" s="16"/>
      <c r="K930" s="36"/>
    </row>
    <row r="931" spans="1:11" ht="30" customHeight="1" x14ac:dyDescent="0.25">
      <c r="A931" s="1"/>
      <c r="B931" s="7" t="s">
        <v>1823</v>
      </c>
      <c r="C931" s="7">
        <v>79</v>
      </c>
      <c r="D931" s="7" t="s">
        <v>28</v>
      </c>
      <c r="E931" s="7" t="s">
        <v>20</v>
      </c>
      <c r="F931" s="7" t="s">
        <v>106</v>
      </c>
      <c r="G931" s="7" t="s">
        <v>1825</v>
      </c>
      <c r="H931" s="20">
        <f>+I931</f>
        <v>6364.09</v>
      </c>
      <c r="I931" s="21">
        <v>6364.09</v>
      </c>
      <c r="J931" s="33" t="s">
        <v>1824</v>
      </c>
      <c r="K931" s="36"/>
    </row>
    <row r="932" spans="1:11" ht="30" hidden="1" customHeight="1" x14ac:dyDescent="0.25">
      <c r="A932" s="1"/>
      <c r="B932" s="7" t="s">
        <v>1823</v>
      </c>
      <c r="C932" s="7">
        <v>79</v>
      </c>
      <c r="D932" s="7" t="s">
        <v>28</v>
      </c>
      <c r="E932" s="7" t="s">
        <v>75</v>
      </c>
      <c r="F932" s="7" t="s">
        <v>1802</v>
      </c>
      <c r="G932" s="7" t="s">
        <v>1826</v>
      </c>
      <c r="H932" s="28"/>
      <c r="I932" s="23"/>
      <c r="J932" s="16"/>
      <c r="K932" s="36"/>
    </row>
    <row r="933" spans="1:11" ht="30" hidden="1" customHeight="1" x14ac:dyDescent="0.25">
      <c r="A933" s="1"/>
      <c r="B933" s="7" t="s">
        <v>1823</v>
      </c>
      <c r="C933" s="7">
        <v>79</v>
      </c>
      <c r="D933" s="7" t="s">
        <v>10</v>
      </c>
      <c r="E933" s="7" t="s">
        <v>38</v>
      </c>
      <c r="F933" s="7" t="s">
        <v>95</v>
      </c>
      <c r="G933" s="7" t="s">
        <v>1827</v>
      </c>
      <c r="H933" s="28"/>
      <c r="I933" s="23"/>
      <c r="J933" s="16"/>
      <c r="K933" s="36"/>
    </row>
    <row r="934" spans="1:11" ht="30" hidden="1" customHeight="1" x14ac:dyDescent="0.25">
      <c r="A934" s="1"/>
      <c r="B934" s="7" t="s">
        <v>1823</v>
      </c>
      <c r="C934" s="7">
        <v>79</v>
      </c>
      <c r="D934" s="7" t="s">
        <v>10</v>
      </c>
      <c r="E934" s="7" t="s">
        <v>80</v>
      </c>
      <c r="F934" s="7" t="s">
        <v>95</v>
      </c>
      <c r="G934" s="7" t="s">
        <v>1828</v>
      </c>
      <c r="H934" s="28"/>
      <c r="I934" s="23"/>
      <c r="J934" s="16"/>
      <c r="K934" s="36"/>
    </row>
    <row r="935" spans="1:11" ht="30" hidden="1" customHeight="1" x14ac:dyDescent="0.25">
      <c r="A935" s="1"/>
      <c r="B935" s="7" t="s">
        <v>1823</v>
      </c>
      <c r="C935" s="7">
        <v>79</v>
      </c>
      <c r="D935" s="7" t="s">
        <v>10</v>
      </c>
      <c r="E935" s="7" t="s">
        <v>20</v>
      </c>
      <c r="F935" s="7" t="s">
        <v>1805</v>
      </c>
      <c r="G935" s="7" t="s">
        <v>1829</v>
      </c>
      <c r="H935" s="28"/>
      <c r="I935" s="23"/>
      <c r="J935" s="16"/>
      <c r="K935" s="36"/>
    </row>
    <row r="936" spans="1:11" ht="30" hidden="1" customHeight="1" x14ac:dyDescent="0.25">
      <c r="A936" s="1"/>
      <c r="B936" s="7" t="s">
        <v>1823</v>
      </c>
      <c r="C936" s="7">
        <v>79</v>
      </c>
      <c r="D936" s="7" t="s">
        <v>10</v>
      </c>
      <c r="E936" s="7" t="s">
        <v>33</v>
      </c>
      <c r="F936" s="7" t="s">
        <v>95</v>
      </c>
      <c r="G936" s="7" t="s">
        <v>1807</v>
      </c>
      <c r="H936" s="28"/>
      <c r="I936" s="23"/>
      <c r="J936" s="16"/>
      <c r="K936" s="36"/>
    </row>
    <row r="937" spans="1:11" ht="30" hidden="1" customHeight="1" x14ac:dyDescent="0.25">
      <c r="A937" s="1"/>
      <c r="B937" s="7" t="s">
        <v>1823</v>
      </c>
      <c r="C937" s="7">
        <v>79</v>
      </c>
      <c r="D937" s="7" t="s">
        <v>10</v>
      </c>
      <c r="E937" s="7" t="s">
        <v>14</v>
      </c>
      <c r="F937" s="7" t="s">
        <v>1830</v>
      </c>
      <c r="G937" s="7" t="s">
        <v>1831</v>
      </c>
      <c r="H937" s="28"/>
      <c r="I937" s="23"/>
      <c r="J937" s="16"/>
      <c r="K937" s="36"/>
    </row>
    <row r="938" spans="1:11" ht="30" hidden="1" customHeight="1" x14ac:dyDescent="0.25">
      <c r="A938" s="1"/>
      <c r="B938" s="7" t="s">
        <v>1823</v>
      </c>
      <c r="C938" s="7">
        <v>79</v>
      </c>
      <c r="D938" s="7" t="s">
        <v>10</v>
      </c>
      <c r="E938" s="7" t="s">
        <v>35</v>
      </c>
      <c r="F938" s="7" t="s">
        <v>1821</v>
      </c>
      <c r="G938" s="7" t="s">
        <v>1832</v>
      </c>
      <c r="H938" s="28"/>
      <c r="I938" s="23"/>
      <c r="J938" s="16"/>
      <c r="K938" s="36"/>
    </row>
    <row r="939" spans="1:11" ht="30" hidden="1" customHeight="1" x14ac:dyDescent="0.25">
      <c r="A939" s="1"/>
      <c r="B939" s="7" t="s">
        <v>1823</v>
      </c>
      <c r="C939" s="7">
        <v>79</v>
      </c>
      <c r="D939" s="7" t="s">
        <v>10</v>
      </c>
      <c r="E939" s="7" t="s">
        <v>26</v>
      </c>
      <c r="F939" s="7" t="s">
        <v>95</v>
      </c>
      <c r="G939" s="7" t="s">
        <v>1810</v>
      </c>
      <c r="H939" s="28"/>
      <c r="I939" s="23"/>
      <c r="J939" s="16"/>
      <c r="K939" s="36"/>
    </row>
    <row r="940" spans="1:11" ht="30" hidden="1" customHeight="1" x14ac:dyDescent="0.25">
      <c r="A940" s="1"/>
      <c r="B940" s="7" t="s">
        <v>1823</v>
      </c>
      <c r="C940" s="7">
        <v>79</v>
      </c>
      <c r="D940" s="7" t="s">
        <v>10</v>
      </c>
      <c r="E940" s="7" t="s">
        <v>75</v>
      </c>
      <c r="F940" s="7" t="s">
        <v>1811</v>
      </c>
      <c r="G940" s="7" t="s">
        <v>1833</v>
      </c>
      <c r="H940" s="28"/>
      <c r="I940" s="23"/>
      <c r="J940" s="16"/>
      <c r="K940" s="36"/>
    </row>
    <row r="941" spans="1:11" ht="30" hidden="1" customHeight="1" x14ac:dyDescent="0.25">
      <c r="A941" s="1"/>
      <c r="B941" s="7" t="s">
        <v>1823</v>
      </c>
      <c r="C941" s="7">
        <v>79</v>
      </c>
      <c r="D941" s="7" t="s">
        <v>10</v>
      </c>
      <c r="E941" s="7" t="s">
        <v>43</v>
      </c>
      <c r="F941" s="7" t="s">
        <v>1814</v>
      </c>
      <c r="G941" s="7" t="s">
        <v>1834</v>
      </c>
      <c r="H941" s="28"/>
      <c r="I941" s="23"/>
      <c r="J941" s="16"/>
      <c r="K941" s="36"/>
    </row>
    <row r="942" spans="1:11" ht="30" customHeight="1" x14ac:dyDescent="0.25">
      <c r="A942" s="1"/>
      <c r="B942" s="7" t="s">
        <v>1836</v>
      </c>
      <c r="C942" s="7">
        <v>80</v>
      </c>
      <c r="D942" s="7" t="s">
        <v>10</v>
      </c>
      <c r="E942" s="7" t="s">
        <v>14</v>
      </c>
      <c r="F942" s="7" t="s">
        <v>1838</v>
      </c>
      <c r="G942" s="7" t="s">
        <v>1839</v>
      </c>
      <c r="H942" s="20">
        <f>+I942</f>
        <v>11699.94</v>
      </c>
      <c r="I942" s="21">
        <v>11699.94</v>
      </c>
      <c r="J942" s="33" t="s">
        <v>1837</v>
      </c>
      <c r="K942" s="36"/>
    </row>
    <row r="943" spans="1:11" ht="30" hidden="1" customHeight="1" x14ac:dyDescent="0.25">
      <c r="A943" s="1"/>
      <c r="B943" s="7" t="s">
        <v>1836</v>
      </c>
      <c r="C943" s="7">
        <v>80</v>
      </c>
      <c r="D943" s="7" t="s">
        <v>10</v>
      </c>
      <c r="E943" s="7" t="s">
        <v>20</v>
      </c>
      <c r="F943" s="7" t="s">
        <v>1840</v>
      </c>
      <c r="G943" s="7" t="s">
        <v>1841</v>
      </c>
      <c r="H943" s="28"/>
      <c r="I943" s="23"/>
      <c r="J943" s="16"/>
      <c r="K943" s="36"/>
    </row>
    <row r="944" spans="1:11" ht="30" hidden="1" customHeight="1" x14ac:dyDescent="0.25">
      <c r="A944" s="1"/>
      <c r="B944" s="7" t="s">
        <v>1836</v>
      </c>
      <c r="C944" s="7">
        <v>80</v>
      </c>
      <c r="D944" s="7" t="s">
        <v>10</v>
      </c>
      <c r="E944" s="7" t="s">
        <v>26</v>
      </c>
      <c r="F944" s="7" t="s">
        <v>1840</v>
      </c>
      <c r="G944" s="7" t="s">
        <v>1842</v>
      </c>
      <c r="H944" s="28"/>
      <c r="I944" s="23"/>
      <c r="J944" s="16"/>
      <c r="K944" s="36"/>
    </row>
    <row r="945" spans="1:11" ht="30" hidden="1" customHeight="1" x14ac:dyDescent="0.25">
      <c r="A945" s="1"/>
      <c r="B945" s="7" t="s">
        <v>1836</v>
      </c>
      <c r="C945" s="7">
        <v>80</v>
      </c>
      <c r="D945" s="7" t="s">
        <v>10</v>
      </c>
      <c r="E945" s="7" t="s">
        <v>33</v>
      </c>
      <c r="F945" s="7" t="s">
        <v>1840</v>
      </c>
      <c r="G945" s="7" t="s">
        <v>1843</v>
      </c>
      <c r="H945" s="28"/>
      <c r="I945" s="23"/>
      <c r="J945" s="16"/>
      <c r="K945" s="36"/>
    </row>
    <row r="946" spans="1:11" ht="30" hidden="1" customHeight="1" x14ac:dyDescent="0.25">
      <c r="A946" s="1"/>
      <c r="B946" s="7" t="s">
        <v>1836</v>
      </c>
      <c r="C946" s="7">
        <v>80</v>
      </c>
      <c r="D946" s="7" t="s">
        <v>10</v>
      </c>
      <c r="E946" s="7" t="s">
        <v>43</v>
      </c>
      <c r="F946" s="7" t="s">
        <v>1840</v>
      </c>
      <c r="G946" s="7" t="s">
        <v>1844</v>
      </c>
      <c r="H946" s="28"/>
      <c r="I946" s="23"/>
      <c r="J946" s="16"/>
      <c r="K946" s="36"/>
    </row>
    <row r="947" spans="1:11" ht="30" customHeight="1" x14ac:dyDescent="0.25">
      <c r="A947" s="1"/>
      <c r="B947" s="7" t="s">
        <v>1845</v>
      </c>
      <c r="C947" s="7">
        <v>81</v>
      </c>
      <c r="D947" s="7" t="s">
        <v>434</v>
      </c>
      <c r="E947" s="7" t="s">
        <v>26</v>
      </c>
      <c r="F947" s="7" t="s">
        <v>24</v>
      </c>
      <c r="G947" s="7" t="s">
        <v>1847</v>
      </c>
      <c r="H947" s="20">
        <f>+I947/60</f>
        <v>845.471</v>
      </c>
      <c r="I947" s="21">
        <v>50728.26</v>
      </c>
      <c r="J947" s="33" t="s">
        <v>1846</v>
      </c>
      <c r="K947" s="36"/>
    </row>
    <row r="948" spans="1:11" ht="30" hidden="1" customHeight="1" x14ac:dyDescent="0.25">
      <c r="A948" s="1"/>
      <c r="B948" s="7" t="s">
        <v>1845</v>
      </c>
      <c r="C948" s="7">
        <v>81</v>
      </c>
      <c r="D948" s="7" t="s">
        <v>10</v>
      </c>
      <c r="E948" s="7" t="s">
        <v>23</v>
      </c>
      <c r="F948" s="7" t="s">
        <v>24</v>
      </c>
      <c r="G948" s="7" t="s">
        <v>1848</v>
      </c>
      <c r="H948" s="28"/>
      <c r="I948" s="23"/>
      <c r="J948" s="16"/>
      <c r="K948" s="36"/>
    </row>
    <row r="949" spans="1:11" ht="30" hidden="1" customHeight="1" x14ac:dyDescent="0.25">
      <c r="A949" s="1"/>
      <c r="B949" s="7" t="s">
        <v>1845</v>
      </c>
      <c r="C949" s="7">
        <v>81</v>
      </c>
      <c r="D949" s="7" t="s">
        <v>10</v>
      </c>
      <c r="E949" s="7" t="s">
        <v>17</v>
      </c>
      <c r="F949" s="7" t="s">
        <v>24</v>
      </c>
      <c r="G949" s="7" t="s">
        <v>1849</v>
      </c>
      <c r="H949" s="28"/>
      <c r="I949" s="23"/>
      <c r="J949" s="16"/>
      <c r="K949" s="36"/>
    </row>
    <row r="950" spans="1:11" ht="30" hidden="1" customHeight="1" x14ac:dyDescent="0.25">
      <c r="A950" s="1"/>
      <c r="B950" s="7" t="s">
        <v>1845</v>
      </c>
      <c r="C950" s="7">
        <v>81</v>
      </c>
      <c r="D950" s="7" t="s">
        <v>10</v>
      </c>
      <c r="E950" s="7" t="s">
        <v>14</v>
      </c>
      <c r="F950" s="7" t="s">
        <v>1850</v>
      </c>
      <c r="G950" s="7" t="s">
        <v>1851</v>
      </c>
      <c r="H950" s="28"/>
      <c r="I950" s="23"/>
      <c r="J950" s="16"/>
      <c r="K950" s="36"/>
    </row>
    <row r="951" spans="1:11" ht="30" hidden="1" customHeight="1" x14ac:dyDescent="0.25">
      <c r="A951" s="1"/>
      <c r="B951" s="7" t="s">
        <v>1845</v>
      </c>
      <c r="C951" s="7">
        <v>81</v>
      </c>
      <c r="D951" s="7" t="s">
        <v>10</v>
      </c>
      <c r="E951" s="7" t="s">
        <v>35</v>
      </c>
      <c r="F951" s="7" t="s">
        <v>1852</v>
      </c>
      <c r="G951" s="7" t="s">
        <v>1853</v>
      </c>
      <c r="H951" s="28"/>
      <c r="I951" s="23"/>
      <c r="J951" s="16"/>
      <c r="K951" s="36"/>
    </row>
    <row r="952" spans="1:11" ht="30" hidden="1" customHeight="1" x14ac:dyDescent="0.25">
      <c r="A952" s="1"/>
      <c r="B952" s="7" t="s">
        <v>1845</v>
      </c>
      <c r="C952" s="7">
        <v>81</v>
      </c>
      <c r="D952" s="7" t="s">
        <v>45</v>
      </c>
      <c r="E952" s="7" t="s">
        <v>20</v>
      </c>
      <c r="F952" s="7" t="s">
        <v>87</v>
      </c>
      <c r="G952" s="7" t="s">
        <v>1854</v>
      </c>
      <c r="H952" s="28"/>
      <c r="I952" s="23"/>
      <c r="J952" s="16"/>
      <c r="K952" s="36"/>
    </row>
    <row r="953" spans="1:11" ht="30" hidden="1" customHeight="1" x14ac:dyDescent="0.25">
      <c r="A953" s="1"/>
      <c r="B953" s="7" t="s">
        <v>1845</v>
      </c>
      <c r="C953" s="7">
        <v>81</v>
      </c>
      <c r="D953" s="7" t="s">
        <v>10</v>
      </c>
      <c r="E953" s="7" t="s">
        <v>33</v>
      </c>
      <c r="F953" s="7" t="s">
        <v>87</v>
      </c>
      <c r="G953" s="7" t="s">
        <v>1855</v>
      </c>
      <c r="H953" s="28"/>
      <c r="I953" s="23"/>
      <c r="J953" s="16"/>
      <c r="K953" s="36"/>
    </row>
    <row r="954" spans="1:11" ht="30" hidden="1" customHeight="1" x14ac:dyDescent="0.25">
      <c r="A954" s="1"/>
      <c r="B954" s="7" t="s">
        <v>1845</v>
      </c>
      <c r="C954" s="7">
        <v>81</v>
      </c>
      <c r="D954" s="7" t="s">
        <v>10</v>
      </c>
      <c r="E954" s="7" t="s">
        <v>38</v>
      </c>
      <c r="F954" s="7" t="s">
        <v>24</v>
      </c>
      <c r="G954" s="7" t="s">
        <v>1856</v>
      </c>
      <c r="H954" s="28"/>
      <c r="I954" s="23"/>
      <c r="J954" s="16"/>
      <c r="K954" s="36"/>
    </row>
    <row r="955" spans="1:11" ht="30" hidden="1" customHeight="1" x14ac:dyDescent="0.25">
      <c r="A955" s="1"/>
      <c r="B955" s="7" t="s">
        <v>1845</v>
      </c>
      <c r="C955" s="7">
        <v>81</v>
      </c>
      <c r="D955" s="7" t="s">
        <v>10</v>
      </c>
      <c r="E955" s="7" t="s">
        <v>26</v>
      </c>
      <c r="F955" s="7" t="s">
        <v>1857</v>
      </c>
      <c r="G955" s="7" t="s">
        <v>1858</v>
      </c>
      <c r="H955" s="28"/>
      <c r="I955" s="23"/>
      <c r="J955" s="16"/>
      <c r="K955" s="36"/>
    </row>
    <row r="956" spans="1:11" ht="30" hidden="1" customHeight="1" x14ac:dyDescent="0.25">
      <c r="A956" s="1"/>
      <c r="B956" s="7" t="s">
        <v>1845</v>
      </c>
      <c r="C956" s="7">
        <v>81</v>
      </c>
      <c r="D956" s="7" t="s">
        <v>28</v>
      </c>
      <c r="E956" s="7" t="s">
        <v>26</v>
      </c>
      <c r="F956" s="7" t="s">
        <v>1859</v>
      </c>
      <c r="G956" s="7" t="s">
        <v>1860</v>
      </c>
      <c r="H956" s="28"/>
      <c r="I956" s="23"/>
      <c r="J956" s="16"/>
      <c r="K956" s="36"/>
    </row>
    <row r="957" spans="1:11" ht="30" hidden="1" customHeight="1" x14ac:dyDescent="0.25">
      <c r="A957" s="1"/>
      <c r="B957" s="7" t="s">
        <v>1845</v>
      </c>
      <c r="C957" s="7">
        <v>81</v>
      </c>
      <c r="D957" s="7" t="s">
        <v>28</v>
      </c>
      <c r="E957" s="7" t="s">
        <v>33</v>
      </c>
      <c r="F957" s="7" t="s">
        <v>24</v>
      </c>
      <c r="G957" s="7" t="s">
        <v>1849</v>
      </c>
      <c r="H957" s="28"/>
      <c r="I957" s="23"/>
      <c r="J957" s="16"/>
      <c r="K957" s="36"/>
    </row>
    <row r="958" spans="1:11" ht="30" hidden="1" customHeight="1" x14ac:dyDescent="0.25">
      <c r="A958" s="1"/>
      <c r="B958" s="7" t="s">
        <v>1845</v>
      </c>
      <c r="C958" s="7">
        <v>81</v>
      </c>
      <c r="D958" s="7" t="s">
        <v>10</v>
      </c>
      <c r="E958" s="7" t="s">
        <v>70</v>
      </c>
      <c r="F958" s="7" t="s">
        <v>470</v>
      </c>
      <c r="G958" s="7" t="s">
        <v>1861</v>
      </c>
      <c r="H958" s="28"/>
      <c r="I958" s="23"/>
      <c r="J958" s="16"/>
      <c r="K958" s="36"/>
    </row>
    <row r="959" spans="1:11" ht="30" hidden="1" customHeight="1" x14ac:dyDescent="0.25">
      <c r="A959" s="1"/>
      <c r="B959" s="7" t="s">
        <v>1845</v>
      </c>
      <c r="C959" s="7">
        <v>81</v>
      </c>
      <c r="D959" s="7" t="s">
        <v>28</v>
      </c>
      <c r="E959" s="7" t="s">
        <v>20</v>
      </c>
      <c r="F959" s="7" t="s">
        <v>470</v>
      </c>
      <c r="G959" s="7" t="s">
        <v>1862</v>
      </c>
      <c r="H959" s="28"/>
      <c r="I959" s="23"/>
      <c r="J959" s="16"/>
      <c r="K959" s="36"/>
    </row>
    <row r="960" spans="1:11" ht="30" hidden="1" customHeight="1" x14ac:dyDescent="0.25">
      <c r="A960" s="1"/>
      <c r="B960" s="7" t="s">
        <v>1845</v>
      </c>
      <c r="C960" s="7">
        <v>81</v>
      </c>
      <c r="D960" s="7" t="s">
        <v>45</v>
      </c>
      <c r="E960" s="7" t="s">
        <v>26</v>
      </c>
      <c r="F960" s="7" t="s">
        <v>470</v>
      </c>
      <c r="G960" s="7" t="s">
        <v>1863</v>
      </c>
      <c r="H960" s="28"/>
      <c r="I960" s="23"/>
      <c r="J960" s="16"/>
      <c r="K960" s="36"/>
    </row>
    <row r="961" spans="1:11" ht="30" hidden="1" customHeight="1" x14ac:dyDescent="0.25">
      <c r="A961" s="1"/>
      <c r="B961" s="7" t="s">
        <v>1845</v>
      </c>
      <c r="C961" s="7">
        <v>81</v>
      </c>
      <c r="D961" s="7" t="s">
        <v>10</v>
      </c>
      <c r="E961" s="7" t="s">
        <v>43</v>
      </c>
      <c r="F961" s="7" t="s">
        <v>24</v>
      </c>
      <c r="G961" s="7" t="s">
        <v>1864</v>
      </c>
      <c r="H961" s="28"/>
      <c r="I961" s="23"/>
      <c r="J961" s="16"/>
      <c r="K961" s="36"/>
    </row>
    <row r="962" spans="1:11" ht="30" customHeight="1" x14ac:dyDescent="0.25">
      <c r="A962" s="1"/>
      <c r="B962" s="7" t="s">
        <v>1879</v>
      </c>
      <c r="C962" s="7">
        <v>82</v>
      </c>
      <c r="D962" s="7" t="s">
        <v>10</v>
      </c>
      <c r="E962" s="7" t="s">
        <v>35</v>
      </c>
      <c r="F962" s="7" t="s">
        <v>1881</v>
      </c>
      <c r="G962" s="7" t="s">
        <v>1882</v>
      </c>
      <c r="H962" s="20">
        <f>+I962/2</f>
        <v>94357.1</v>
      </c>
      <c r="I962" s="21">
        <v>188714.2</v>
      </c>
      <c r="J962" s="33" t="s">
        <v>1880</v>
      </c>
      <c r="K962" s="36"/>
    </row>
    <row r="963" spans="1:11" ht="30" hidden="1" customHeight="1" x14ac:dyDescent="0.25">
      <c r="A963" s="1"/>
      <c r="B963" s="7" t="s">
        <v>1879</v>
      </c>
      <c r="C963" s="7">
        <v>82</v>
      </c>
      <c r="D963" s="7" t="s">
        <v>10</v>
      </c>
      <c r="E963" s="7" t="s">
        <v>366</v>
      </c>
      <c r="F963" s="7" t="s">
        <v>367</v>
      </c>
      <c r="G963" s="7" t="s">
        <v>1883</v>
      </c>
      <c r="H963" s="28"/>
      <c r="I963" s="23"/>
      <c r="J963" s="16"/>
      <c r="K963" s="36"/>
    </row>
    <row r="964" spans="1:11" ht="30" hidden="1" customHeight="1" x14ac:dyDescent="0.25">
      <c r="A964" s="1"/>
      <c r="B964" s="7" t="s">
        <v>1879</v>
      </c>
      <c r="C964" s="7">
        <v>82</v>
      </c>
      <c r="D964" s="7" t="s">
        <v>28</v>
      </c>
      <c r="E964" s="7" t="s">
        <v>20</v>
      </c>
      <c r="F964" s="7" t="s">
        <v>1884</v>
      </c>
      <c r="G964" s="7" t="s">
        <v>1885</v>
      </c>
      <c r="H964" s="28"/>
      <c r="I964" s="23"/>
      <c r="J964" s="16"/>
      <c r="K964" s="36"/>
    </row>
    <row r="965" spans="1:11" ht="30" hidden="1" customHeight="1" x14ac:dyDescent="0.25">
      <c r="A965" s="1"/>
      <c r="B965" s="7" t="s">
        <v>1879</v>
      </c>
      <c r="C965" s="7">
        <v>82</v>
      </c>
      <c r="D965" s="7" t="s">
        <v>10</v>
      </c>
      <c r="E965" s="7" t="s">
        <v>11</v>
      </c>
      <c r="F965" s="7" t="s">
        <v>1886</v>
      </c>
      <c r="G965" s="7" t="s">
        <v>1887</v>
      </c>
      <c r="H965" s="28"/>
      <c r="I965" s="23"/>
      <c r="J965" s="16"/>
      <c r="K965" s="36"/>
    </row>
    <row r="966" spans="1:11" ht="30" hidden="1" customHeight="1" x14ac:dyDescent="0.25">
      <c r="A966" s="1"/>
      <c r="B966" s="7" t="s">
        <v>1879</v>
      </c>
      <c r="C966" s="7">
        <v>82</v>
      </c>
      <c r="D966" s="7" t="s">
        <v>10</v>
      </c>
      <c r="E966" s="7" t="s">
        <v>20</v>
      </c>
      <c r="F966" s="7" t="s">
        <v>1881</v>
      </c>
      <c r="G966" s="7" t="s">
        <v>1888</v>
      </c>
      <c r="H966" s="28"/>
      <c r="I966" s="23"/>
      <c r="J966" s="16"/>
      <c r="K966" s="36"/>
    </row>
    <row r="967" spans="1:11" ht="30" hidden="1" customHeight="1" x14ac:dyDescent="0.25">
      <c r="A967" s="1"/>
      <c r="B967" s="7" t="s">
        <v>1879</v>
      </c>
      <c r="C967" s="7">
        <v>82</v>
      </c>
      <c r="D967" s="7" t="s">
        <v>45</v>
      </c>
      <c r="E967" s="7" t="s">
        <v>26</v>
      </c>
      <c r="F967" s="7" t="s">
        <v>1889</v>
      </c>
      <c r="G967" s="7" t="s">
        <v>1890</v>
      </c>
      <c r="H967" s="28"/>
      <c r="I967" s="23"/>
      <c r="J967" s="16"/>
      <c r="K967" s="36"/>
    </row>
    <row r="968" spans="1:11" ht="30" hidden="1" customHeight="1" x14ac:dyDescent="0.25">
      <c r="A968" s="1"/>
      <c r="B968" s="7" t="s">
        <v>1879</v>
      </c>
      <c r="C968" s="7">
        <v>82</v>
      </c>
      <c r="D968" s="7" t="s">
        <v>10</v>
      </c>
      <c r="E968" s="7" t="s">
        <v>38</v>
      </c>
      <c r="F968" s="7" t="s">
        <v>1891</v>
      </c>
      <c r="G968" s="7" t="s">
        <v>1892</v>
      </c>
      <c r="H968" s="28"/>
      <c r="I968" s="23"/>
      <c r="J968" s="16"/>
      <c r="K968" s="36"/>
    </row>
    <row r="969" spans="1:11" ht="30" hidden="1" customHeight="1" x14ac:dyDescent="0.25">
      <c r="A969" s="1"/>
      <c r="B969" s="7" t="s">
        <v>1879</v>
      </c>
      <c r="C969" s="7">
        <v>82</v>
      </c>
      <c r="D969" s="7" t="s">
        <v>28</v>
      </c>
      <c r="E969" s="7" t="s">
        <v>38</v>
      </c>
      <c r="F969" s="7" t="s">
        <v>1881</v>
      </c>
      <c r="G969" s="7" t="s">
        <v>1893</v>
      </c>
      <c r="H969" s="28"/>
      <c r="I969" s="23"/>
      <c r="J969" s="16"/>
      <c r="K969" s="36"/>
    </row>
    <row r="970" spans="1:11" ht="30" hidden="1" customHeight="1" x14ac:dyDescent="0.25">
      <c r="A970" s="1"/>
      <c r="B970" s="7" t="s">
        <v>1879</v>
      </c>
      <c r="C970" s="7">
        <v>82</v>
      </c>
      <c r="D970" s="7" t="s">
        <v>28</v>
      </c>
      <c r="E970" s="7" t="s">
        <v>26</v>
      </c>
      <c r="F970" s="7" t="s">
        <v>345</v>
      </c>
      <c r="G970" s="7" t="s">
        <v>1894</v>
      </c>
      <c r="H970" s="28"/>
      <c r="I970" s="23"/>
      <c r="J970" s="16"/>
      <c r="K970" s="36"/>
    </row>
    <row r="971" spans="1:11" ht="30" hidden="1" customHeight="1" x14ac:dyDescent="0.25">
      <c r="A971" s="1"/>
      <c r="B971" s="7" t="s">
        <v>1879</v>
      </c>
      <c r="C971" s="7">
        <v>82</v>
      </c>
      <c r="D971" s="7" t="s">
        <v>10</v>
      </c>
      <c r="E971" s="7" t="s">
        <v>75</v>
      </c>
      <c r="F971" s="7" t="s">
        <v>1884</v>
      </c>
      <c r="G971" s="7" t="s">
        <v>1895</v>
      </c>
      <c r="H971" s="28"/>
      <c r="I971" s="23"/>
      <c r="J971" s="16"/>
      <c r="K971" s="36"/>
    </row>
    <row r="972" spans="1:11" ht="30" hidden="1" customHeight="1" x14ac:dyDescent="0.25">
      <c r="A972" s="1"/>
      <c r="B972" s="7" t="s">
        <v>1879</v>
      </c>
      <c r="C972" s="7">
        <v>82</v>
      </c>
      <c r="D972" s="7" t="s">
        <v>10</v>
      </c>
      <c r="E972" s="7" t="s">
        <v>17</v>
      </c>
      <c r="F972" s="7" t="s">
        <v>345</v>
      </c>
      <c r="G972" s="7" t="s">
        <v>1896</v>
      </c>
      <c r="H972" s="28"/>
      <c r="I972" s="23"/>
      <c r="J972" s="16"/>
      <c r="K972" s="36"/>
    </row>
    <row r="973" spans="1:11" ht="30" hidden="1" customHeight="1" x14ac:dyDescent="0.25">
      <c r="A973" s="1"/>
      <c r="B973" s="7" t="s">
        <v>1879</v>
      </c>
      <c r="C973" s="7">
        <v>82</v>
      </c>
      <c r="D973" s="7" t="s">
        <v>10</v>
      </c>
      <c r="E973" s="7" t="s">
        <v>14</v>
      </c>
      <c r="F973" s="7" t="s">
        <v>1897</v>
      </c>
      <c r="G973" s="7" t="s">
        <v>1898</v>
      </c>
      <c r="H973" s="28"/>
      <c r="I973" s="23"/>
      <c r="J973" s="16"/>
      <c r="K973" s="36"/>
    </row>
    <row r="974" spans="1:11" ht="30" hidden="1" customHeight="1" x14ac:dyDescent="0.25">
      <c r="A974" s="1"/>
      <c r="B974" s="7" t="s">
        <v>1879</v>
      </c>
      <c r="C974" s="7">
        <v>82</v>
      </c>
      <c r="D974" s="7" t="s">
        <v>10</v>
      </c>
      <c r="E974" s="7" t="s">
        <v>33</v>
      </c>
      <c r="F974" s="7" t="s">
        <v>1899</v>
      </c>
      <c r="G974" s="7" t="s">
        <v>1900</v>
      </c>
      <c r="H974" s="28"/>
      <c r="I974" s="23"/>
      <c r="J974" s="16"/>
      <c r="K974" s="36"/>
    </row>
    <row r="975" spans="1:11" ht="30" customHeight="1" x14ac:dyDescent="0.25">
      <c r="A975" s="1"/>
      <c r="B975" s="7" t="s">
        <v>1905</v>
      </c>
      <c r="C975" s="7">
        <v>83</v>
      </c>
      <c r="D975" s="7" t="s">
        <v>10</v>
      </c>
      <c r="E975" s="7" t="s">
        <v>33</v>
      </c>
      <c r="F975" s="7" t="s">
        <v>1057</v>
      </c>
      <c r="G975" s="7" t="s">
        <v>1907</v>
      </c>
      <c r="H975" s="20">
        <f>+I975/1000</f>
        <v>161.10323</v>
      </c>
      <c r="I975" s="21">
        <v>161103.23000000001</v>
      </c>
      <c r="J975" s="33" t="s">
        <v>1906</v>
      </c>
      <c r="K975" s="36"/>
    </row>
    <row r="976" spans="1:11" ht="30" hidden="1" customHeight="1" x14ac:dyDescent="0.25">
      <c r="A976" s="1"/>
      <c r="B976" s="7" t="s">
        <v>1905</v>
      </c>
      <c r="C976" s="7">
        <v>83</v>
      </c>
      <c r="D976" s="7" t="s">
        <v>10</v>
      </c>
      <c r="E976" s="7" t="s">
        <v>38</v>
      </c>
      <c r="F976" s="7" t="s">
        <v>618</v>
      </c>
      <c r="G976" s="7" t="s">
        <v>1908</v>
      </c>
      <c r="H976" s="28"/>
      <c r="I976" s="23"/>
      <c r="J976" s="16"/>
      <c r="K976" s="36"/>
    </row>
    <row r="977" spans="1:11" ht="30" hidden="1" customHeight="1" x14ac:dyDescent="0.25">
      <c r="A977" s="1"/>
      <c r="B977" s="7" t="s">
        <v>1905</v>
      </c>
      <c r="C977" s="7">
        <v>83</v>
      </c>
      <c r="D977" s="7" t="s">
        <v>45</v>
      </c>
      <c r="E977" s="7" t="s">
        <v>70</v>
      </c>
      <c r="F977" s="7" t="s">
        <v>1057</v>
      </c>
      <c r="G977" s="7" t="s">
        <v>1909</v>
      </c>
      <c r="H977" s="28"/>
      <c r="I977" s="23"/>
      <c r="J977" s="16"/>
      <c r="K977" s="36"/>
    </row>
    <row r="978" spans="1:11" ht="30" hidden="1" customHeight="1" x14ac:dyDescent="0.25">
      <c r="A978" s="1"/>
      <c r="B978" s="7" t="s">
        <v>1905</v>
      </c>
      <c r="C978" s="7">
        <v>83</v>
      </c>
      <c r="D978" s="7" t="s">
        <v>10</v>
      </c>
      <c r="E978" s="7" t="s">
        <v>11</v>
      </c>
      <c r="F978" s="7" t="s">
        <v>1910</v>
      </c>
      <c r="G978" s="7" t="s">
        <v>1911</v>
      </c>
      <c r="H978" s="28"/>
      <c r="I978" s="23"/>
      <c r="J978" s="16"/>
      <c r="K978" s="36"/>
    </row>
    <row r="979" spans="1:11" ht="30" hidden="1" customHeight="1" x14ac:dyDescent="0.25">
      <c r="A979" s="1"/>
      <c r="B979" s="7" t="s">
        <v>1905</v>
      </c>
      <c r="C979" s="7">
        <v>83</v>
      </c>
      <c r="D979" s="7" t="s">
        <v>10</v>
      </c>
      <c r="E979" s="7" t="s">
        <v>75</v>
      </c>
      <c r="F979" s="7" t="s">
        <v>1057</v>
      </c>
      <c r="G979" s="7" t="s">
        <v>1912</v>
      </c>
      <c r="H979" s="28"/>
      <c r="I979" s="23"/>
      <c r="J979" s="16"/>
      <c r="K979" s="36"/>
    </row>
    <row r="980" spans="1:11" ht="30" hidden="1" customHeight="1" x14ac:dyDescent="0.25">
      <c r="A980" s="1"/>
      <c r="B980" s="7" t="s">
        <v>1905</v>
      </c>
      <c r="C980" s="7">
        <v>83</v>
      </c>
      <c r="D980" s="7" t="s">
        <v>28</v>
      </c>
      <c r="E980" s="7" t="s">
        <v>177</v>
      </c>
      <c r="F980" s="7" t="s">
        <v>1071</v>
      </c>
      <c r="G980" s="7" t="s">
        <v>1913</v>
      </c>
      <c r="H980" s="28"/>
      <c r="I980" s="23"/>
      <c r="J980" s="16"/>
      <c r="K980" s="36"/>
    </row>
    <row r="981" spans="1:11" ht="30" hidden="1" customHeight="1" x14ac:dyDescent="0.25">
      <c r="A981" s="1"/>
      <c r="B981" s="7" t="s">
        <v>1905</v>
      </c>
      <c r="C981" s="7">
        <v>83</v>
      </c>
      <c r="D981" s="7" t="s">
        <v>10</v>
      </c>
      <c r="E981" s="7" t="s">
        <v>17</v>
      </c>
      <c r="F981" s="7" t="s">
        <v>1057</v>
      </c>
      <c r="G981" s="7" t="s">
        <v>1681</v>
      </c>
      <c r="H981" s="28"/>
      <c r="I981" s="23"/>
      <c r="J981" s="16"/>
      <c r="K981" s="36"/>
    </row>
    <row r="982" spans="1:11" ht="30" hidden="1" customHeight="1" x14ac:dyDescent="0.25">
      <c r="A982" s="1"/>
      <c r="B982" s="7" t="s">
        <v>1905</v>
      </c>
      <c r="C982" s="7">
        <v>83</v>
      </c>
      <c r="D982" s="7" t="s">
        <v>10</v>
      </c>
      <c r="E982" s="7" t="s">
        <v>35</v>
      </c>
      <c r="F982" s="7" t="s">
        <v>1057</v>
      </c>
      <c r="G982" s="7" t="s">
        <v>1914</v>
      </c>
      <c r="H982" s="28"/>
      <c r="I982" s="23"/>
      <c r="J982" s="16"/>
      <c r="K982" s="36"/>
    </row>
    <row r="983" spans="1:11" ht="30" hidden="1" customHeight="1" x14ac:dyDescent="0.25">
      <c r="A983" s="1"/>
      <c r="B983" s="7" t="s">
        <v>1905</v>
      </c>
      <c r="C983" s="7">
        <v>83</v>
      </c>
      <c r="D983" s="7" t="s">
        <v>10</v>
      </c>
      <c r="E983" s="7" t="s">
        <v>70</v>
      </c>
      <c r="F983" s="7" t="s">
        <v>73</v>
      </c>
      <c r="G983" s="7" t="s">
        <v>1915</v>
      </c>
      <c r="H983" s="28"/>
      <c r="I983" s="23"/>
      <c r="J983" s="16"/>
      <c r="K983" s="36"/>
    </row>
    <row r="984" spans="1:11" ht="30" hidden="1" customHeight="1" x14ac:dyDescent="0.25">
      <c r="A984" s="1"/>
      <c r="B984" s="7" t="s">
        <v>1905</v>
      </c>
      <c r="C984" s="7">
        <v>83</v>
      </c>
      <c r="D984" s="7" t="s">
        <v>10</v>
      </c>
      <c r="E984" s="7" t="s">
        <v>14</v>
      </c>
      <c r="F984" s="7" t="s">
        <v>1916</v>
      </c>
      <c r="G984" s="7" t="s">
        <v>1917</v>
      </c>
      <c r="H984" s="28"/>
      <c r="I984" s="23"/>
      <c r="J984" s="16"/>
      <c r="K984" s="36"/>
    </row>
    <row r="985" spans="1:11" ht="30" hidden="1" customHeight="1" x14ac:dyDescent="0.25">
      <c r="A985" s="1"/>
      <c r="B985" s="7" t="s">
        <v>1905</v>
      </c>
      <c r="C985" s="7">
        <v>83</v>
      </c>
      <c r="D985" s="7" t="s">
        <v>434</v>
      </c>
      <c r="E985" s="7" t="s">
        <v>20</v>
      </c>
      <c r="F985" s="7" t="s">
        <v>73</v>
      </c>
      <c r="G985" s="7" t="s">
        <v>1918</v>
      </c>
      <c r="H985" s="28"/>
      <c r="I985" s="23"/>
      <c r="J985" s="16"/>
      <c r="K985" s="36"/>
    </row>
    <row r="986" spans="1:11" ht="30" hidden="1" customHeight="1" x14ac:dyDescent="0.25">
      <c r="A986" s="1"/>
      <c r="B986" s="7" t="s">
        <v>1905</v>
      </c>
      <c r="C986" s="7">
        <v>83</v>
      </c>
      <c r="D986" s="7" t="s">
        <v>382</v>
      </c>
      <c r="E986" s="7" t="s">
        <v>20</v>
      </c>
      <c r="F986" s="7" t="s">
        <v>1057</v>
      </c>
      <c r="G986" s="7" t="s">
        <v>1919</v>
      </c>
      <c r="H986" s="28"/>
      <c r="I986" s="23"/>
      <c r="J986" s="16"/>
      <c r="K986" s="36"/>
    </row>
    <row r="987" spans="1:11" ht="30" hidden="1" customHeight="1" x14ac:dyDescent="0.25">
      <c r="A987" s="1"/>
      <c r="B987" s="7" t="s">
        <v>1905</v>
      </c>
      <c r="C987" s="7">
        <v>83</v>
      </c>
      <c r="D987" s="7" t="s">
        <v>10</v>
      </c>
      <c r="E987" s="7" t="s">
        <v>23</v>
      </c>
      <c r="F987" s="7" t="s">
        <v>73</v>
      </c>
      <c r="G987" s="7" t="s">
        <v>1920</v>
      </c>
      <c r="H987" s="28"/>
      <c r="I987" s="23"/>
      <c r="J987" s="16"/>
      <c r="K987" s="36"/>
    </row>
    <row r="988" spans="1:11" ht="30" hidden="1" customHeight="1" x14ac:dyDescent="0.25">
      <c r="A988" s="1"/>
      <c r="B988" s="7" t="s">
        <v>1905</v>
      </c>
      <c r="C988" s="7">
        <v>83</v>
      </c>
      <c r="D988" s="7" t="s">
        <v>28</v>
      </c>
      <c r="E988" s="7" t="s">
        <v>20</v>
      </c>
      <c r="F988" s="7" t="s">
        <v>389</v>
      </c>
      <c r="G988" s="7" t="s">
        <v>1921</v>
      </c>
      <c r="H988" s="28"/>
      <c r="I988" s="23"/>
      <c r="J988" s="16"/>
      <c r="K988" s="36"/>
    </row>
    <row r="989" spans="1:11" ht="30" hidden="1" customHeight="1" x14ac:dyDescent="0.25">
      <c r="A989" s="1"/>
      <c r="B989" s="7" t="s">
        <v>1905</v>
      </c>
      <c r="C989" s="7">
        <v>83</v>
      </c>
      <c r="D989" s="7" t="s">
        <v>28</v>
      </c>
      <c r="E989" s="7" t="s">
        <v>75</v>
      </c>
      <c r="F989" s="7" t="s">
        <v>742</v>
      </c>
      <c r="G989" s="7" t="s">
        <v>1922</v>
      </c>
      <c r="H989" s="28"/>
      <c r="I989" s="23"/>
      <c r="J989" s="16"/>
      <c r="K989" s="36"/>
    </row>
    <row r="990" spans="1:11" ht="30" hidden="1" customHeight="1" x14ac:dyDescent="0.25">
      <c r="A990" s="1"/>
      <c r="B990" s="7" t="s">
        <v>1905</v>
      </c>
      <c r="C990" s="7">
        <v>83</v>
      </c>
      <c r="D990" s="7" t="s">
        <v>10</v>
      </c>
      <c r="E990" s="7" t="s">
        <v>67</v>
      </c>
      <c r="F990" s="7" t="s">
        <v>1057</v>
      </c>
      <c r="G990" s="7" t="s">
        <v>1923</v>
      </c>
      <c r="H990" s="28"/>
      <c r="I990" s="23"/>
      <c r="J990" s="16"/>
      <c r="K990" s="36"/>
    </row>
    <row r="991" spans="1:11" ht="30" hidden="1" customHeight="1" x14ac:dyDescent="0.25">
      <c r="A991" s="1"/>
      <c r="B991" s="7" t="s">
        <v>1905</v>
      </c>
      <c r="C991" s="7">
        <v>83</v>
      </c>
      <c r="D991" s="7" t="s">
        <v>28</v>
      </c>
      <c r="E991" s="7" t="s">
        <v>17</v>
      </c>
      <c r="F991" s="7" t="s">
        <v>73</v>
      </c>
      <c r="G991" s="7" t="s">
        <v>1924</v>
      </c>
      <c r="H991" s="28"/>
      <c r="I991" s="23"/>
      <c r="J991" s="16"/>
      <c r="K991" s="36"/>
    </row>
    <row r="992" spans="1:11" ht="30" hidden="1" customHeight="1" x14ac:dyDescent="0.25">
      <c r="A992" s="1"/>
      <c r="B992" s="7" t="s">
        <v>1905</v>
      </c>
      <c r="C992" s="7">
        <v>83</v>
      </c>
      <c r="D992" s="7" t="s">
        <v>28</v>
      </c>
      <c r="E992" s="7" t="s">
        <v>33</v>
      </c>
      <c r="F992" s="7" t="s">
        <v>389</v>
      </c>
      <c r="G992" s="7" t="s">
        <v>1925</v>
      </c>
      <c r="H992" s="28"/>
      <c r="I992" s="23"/>
      <c r="J992" s="16"/>
      <c r="K992" s="36"/>
    </row>
    <row r="993" spans="1:11" ht="30" hidden="1" customHeight="1" x14ac:dyDescent="0.25">
      <c r="A993" s="1"/>
      <c r="B993" s="7" t="s">
        <v>1905</v>
      </c>
      <c r="C993" s="7">
        <v>83</v>
      </c>
      <c r="D993" s="7" t="s">
        <v>28</v>
      </c>
      <c r="E993" s="7" t="s">
        <v>70</v>
      </c>
      <c r="F993" s="7" t="s">
        <v>398</v>
      </c>
      <c r="G993" s="7" t="s">
        <v>1926</v>
      </c>
      <c r="H993" s="28"/>
      <c r="I993" s="23"/>
      <c r="J993" s="16"/>
      <c r="K993" s="36"/>
    </row>
    <row r="994" spans="1:11" ht="30" hidden="1" customHeight="1" x14ac:dyDescent="0.25">
      <c r="A994" s="1"/>
      <c r="B994" s="7" t="s">
        <v>1905</v>
      </c>
      <c r="C994" s="7">
        <v>83</v>
      </c>
      <c r="D994" s="7" t="s">
        <v>10</v>
      </c>
      <c r="E994" s="7" t="s">
        <v>43</v>
      </c>
      <c r="F994" s="7" t="s">
        <v>1057</v>
      </c>
      <c r="G994" s="7" t="s">
        <v>1927</v>
      </c>
      <c r="H994" s="28"/>
      <c r="I994" s="23"/>
      <c r="J994" s="16"/>
      <c r="K994" s="36"/>
    </row>
    <row r="995" spans="1:11" ht="30" hidden="1" customHeight="1" x14ac:dyDescent="0.25">
      <c r="A995" s="1"/>
      <c r="B995" s="7" t="s">
        <v>1905</v>
      </c>
      <c r="C995" s="7">
        <v>83</v>
      </c>
      <c r="D995" s="7" t="s">
        <v>10</v>
      </c>
      <c r="E995" s="7" t="s">
        <v>20</v>
      </c>
      <c r="F995" s="7" t="s">
        <v>21</v>
      </c>
      <c r="G995" s="7" t="s">
        <v>1928</v>
      </c>
      <c r="H995" s="28"/>
      <c r="I995" s="23"/>
      <c r="J995" s="16"/>
      <c r="K995" s="36"/>
    </row>
    <row r="996" spans="1:11" ht="30" customHeight="1" x14ac:dyDescent="0.25">
      <c r="A996" s="1"/>
      <c r="B996" s="7" t="s">
        <v>1944</v>
      </c>
      <c r="C996" s="7">
        <v>85</v>
      </c>
      <c r="D996" s="7" t="s">
        <v>10</v>
      </c>
      <c r="E996" s="7" t="s">
        <v>20</v>
      </c>
      <c r="F996" s="7" t="s">
        <v>470</v>
      </c>
      <c r="G996" s="7" t="s">
        <v>1946</v>
      </c>
      <c r="H996" s="20">
        <f>+I996/16</f>
        <v>1652.6287500000001</v>
      </c>
      <c r="I996" s="21">
        <v>26442.06</v>
      </c>
      <c r="J996" s="33" t="s">
        <v>1945</v>
      </c>
      <c r="K996" s="36"/>
    </row>
    <row r="997" spans="1:11" ht="30" hidden="1" customHeight="1" x14ac:dyDescent="0.25">
      <c r="A997" s="1"/>
      <c r="B997" s="7" t="s">
        <v>1944</v>
      </c>
      <c r="C997" s="7">
        <v>85</v>
      </c>
      <c r="D997" s="7" t="s">
        <v>10</v>
      </c>
      <c r="E997" s="7" t="s">
        <v>67</v>
      </c>
      <c r="F997" s="7" t="s">
        <v>68</v>
      </c>
      <c r="G997" s="7" t="s">
        <v>1947</v>
      </c>
      <c r="H997" s="28"/>
      <c r="I997" s="23"/>
      <c r="J997" s="16"/>
      <c r="K997" s="36"/>
    </row>
    <row r="998" spans="1:11" ht="30" hidden="1" customHeight="1" x14ac:dyDescent="0.25">
      <c r="A998" s="1"/>
      <c r="B998" s="7" t="s">
        <v>1944</v>
      </c>
      <c r="C998" s="7">
        <v>85</v>
      </c>
      <c r="D998" s="7" t="s">
        <v>10</v>
      </c>
      <c r="E998" s="7" t="s">
        <v>26</v>
      </c>
      <c r="F998" s="7" t="s">
        <v>470</v>
      </c>
      <c r="G998" s="7" t="s">
        <v>1948</v>
      </c>
      <c r="H998" s="28"/>
      <c r="I998" s="23"/>
      <c r="J998" s="16"/>
      <c r="K998" s="36"/>
    </row>
    <row r="999" spans="1:11" ht="30" hidden="1" customHeight="1" x14ac:dyDescent="0.25">
      <c r="A999" s="1"/>
      <c r="B999" s="7" t="s">
        <v>1944</v>
      </c>
      <c r="C999" s="7">
        <v>85</v>
      </c>
      <c r="D999" s="7" t="s">
        <v>10</v>
      </c>
      <c r="E999" s="7" t="s">
        <v>38</v>
      </c>
      <c r="F999" s="7" t="s">
        <v>470</v>
      </c>
      <c r="G999" s="7" t="s">
        <v>1949</v>
      </c>
      <c r="H999" s="28"/>
      <c r="I999" s="23"/>
      <c r="J999" s="16"/>
      <c r="K999" s="36"/>
    </row>
    <row r="1000" spans="1:11" ht="30" hidden="1" customHeight="1" x14ac:dyDescent="0.25">
      <c r="A1000" s="1"/>
      <c r="B1000" s="7" t="s">
        <v>1944</v>
      </c>
      <c r="C1000" s="7">
        <v>85</v>
      </c>
      <c r="D1000" s="7" t="s">
        <v>28</v>
      </c>
      <c r="E1000" s="7" t="s">
        <v>38</v>
      </c>
      <c r="F1000" s="7" t="s">
        <v>523</v>
      </c>
      <c r="G1000" s="7" t="s">
        <v>1950</v>
      </c>
      <c r="H1000" s="28"/>
      <c r="I1000" s="23"/>
      <c r="J1000" s="16"/>
      <c r="K1000" s="36"/>
    </row>
    <row r="1001" spans="1:11" ht="30" hidden="1" customHeight="1" x14ac:dyDescent="0.25">
      <c r="A1001" s="1"/>
      <c r="B1001" s="7" t="s">
        <v>1944</v>
      </c>
      <c r="C1001" s="7">
        <v>85</v>
      </c>
      <c r="D1001" s="7" t="s">
        <v>10</v>
      </c>
      <c r="E1001" s="7" t="s">
        <v>33</v>
      </c>
      <c r="F1001" s="7" t="s">
        <v>470</v>
      </c>
      <c r="G1001" s="7" t="s">
        <v>1951</v>
      </c>
      <c r="H1001" s="28"/>
      <c r="I1001" s="23"/>
      <c r="J1001" s="16"/>
      <c r="K1001" s="36"/>
    </row>
    <row r="1002" spans="1:11" ht="30" hidden="1" customHeight="1" x14ac:dyDescent="0.25">
      <c r="A1002" s="1"/>
      <c r="B1002" s="7" t="s">
        <v>1944</v>
      </c>
      <c r="C1002" s="7">
        <v>85</v>
      </c>
      <c r="D1002" s="7" t="s">
        <v>10</v>
      </c>
      <c r="E1002" s="7" t="s">
        <v>43</v>
      </c>
      <c r="F1002" s="7" t="s">
        <v>470</v>
      </c>
      <c r="G1002" s="7" t="s">
        <v>1952</v>
      </c>
      <c r="H1002" s="28"/>
      <c r="I1002" s="23"/>
      <c r="J1002" s="16"/>
      <c r="K1002" s="36"/>
    </row>
    <row r="1003" spans="1:11" ht="30" hidden="1" customHeight="1" x14ac:dyDescent="0.25">
      <c r="A1003" s="1"/>
      <c r="B1003" s="7" t="s">
        <v>1944</v>
      </c>
      <c r="C1003" s="7">
        <v>85</v>
      </c>
      <c r="D1003" s="7" t="s">
        <v>10</v>
      </c>
      <c r="E1003" s="7" t="s">
        <v>478</v>
      </c>
      <c r="F1003" s="7" t="s">
        <v>470</v>
      </c>
      <c r="G1003" s="7" t="s">
        <v>1953</v>
      </c>
      <c r="H1003" s="28"/>
      <c r="I1003" s="23"/>
      <c r="J1003" s="16"/>
      <c r="K1003" s="36"/>
    </row>
    <row r="1004" spans="1:11" ht="30" hidden="1" customHeight="1" x14ac:dyDescent="0.25">
      <c r="A1004" s="1"/>
      <c r="B1004" s="7" t="s">
        <v>1944</v>
      </c>
      <c r="C1004" s="7">
        <v>85</v>
      </c>
      <c r="D1004" s="7" t="s">
        <v>10</v>
      </c>
      <c r="E1004" s="7" t="s">
        <v>17</v>
      </c>
      <c r="F1004" s="7" t="s">
        <v>470</v>
      </c>
      <c r="G1004" s="7" t="s">
        <v>1954</v>
      </c>
      <c r="H1004" s="28"/>
      <c r="I1004" s="23"/>
      <c r="J1004" s="16"/>
      <c r="K1004" s="36"/>
    </row>
    <row r="1005" spans="1:11" ht="30" customHeight="1" x14ac:dyDescent="0.25">
      <c r="A1005" s="1"/>
      <c r="B1005" s="7" t="s">
        <v>1955</v>
      </c>
      <c r="C1005" s="7">
        <v>86</v>
      </c>
      <c r="D1005" s="7" t="s">
        <v>382</v>
      </c>
      <c r="E1005" s="7" t="s">
        <v>26</v>
      </c>
      <c r="F1005" s="7" t="s">
        <v>618</v>
      </c>
      <c r="G1005" s="7" t="s">
        <v>1957</v>
      </c>
      <c r="H1005" s="20">
        <f>+I1005</f>
        <v>4098.8999999999996</v>
      </c>
      <c r="I1005" s="21">
        <v>4098.8999999999996</v>
      </c>
      <c r="J1005" s="33" t="s">
        <v>1956</v>
      </c>
      <c r="K1005" s="36"/>
    </row>
    <row r="1006" spans="1:11" ht="30" hidden="1" customHeight="1" x14ac:dyDescent="0.25">
      <c r="A1006" s="1"/>
      <c r="B1006" s="7" t="s">
        <v>1955</v>
      </c>
      <c r="C1006" s="7">
        <v>86</v>
      </c>
      <c r="D1006" s="7" t="s">
        <v>10</v>
      </c>
      <c r="E1006" s="7" t="s">
        <v>38</v>
      </c>
      <c r="F1006" s="7" t="s">
        <v>618</v>
      </c>
      <c r="G1006" s="7" t="s">
        <v>1958</v>
      </c>
      <c r="H1006" s="28"/>
      <c r="I1006" s="23"/>
      <c r="J1006" s="16"/>
      <c r="K1006" s="36"/>
    </row>
    <row r="1007" spans="1:11" ht="30" hidden="1" customHeight="1" x14ac:dyDescent="0.25">
      <c r="A1007" s="1"/>
      <c r="B1007" s="7" t="s">
        <v>1955</v>
      </c>
      <c r="C1007" s="7">
        <v>86</v>
      </c>
      <c r="D1007" s="7" t="s">
        <v>28</v>
      </c>
      <c r="E1007" s="7" t="s">
        <v>33</v>
      </c>
      <c r="F1007" s="7" t="s">
        <v>662</v>
      </c>
      <c r="G1007" s="7" t="s">
        <v>1959</v>
      </c>
      <c r="H1007" s="28"/>
      <c r="I1007" s="23"/>
      <c r="J1007" s="16"/>
      <c r="K1007" s="36"/>
    </row>
    <row r="1008" spans="1:11" ht="30" hidden="1" customHeight="1" x14ac:dyDescent="0.25">
      <c r="A1008" s="1"/>
      <c r="B1008" s="7" t="s">
        <v>1955</v>
      </c>
      <c r="C1008" s="7">
        <v>86</v>
      </c>
      <c r="D1008" s="7" t="s">
        <v>28</v>
      </c>
      <c r="E1008" s="7" t="s">
        <v>20</v>
      </c>
      <c r="F1008" s="7" t="s">
        <v>398</v>
      </c>
      <c r="G1008" s="7" t="s">
        <v>1961</v>
      </c>
      <c r="H1008" s="28"/>
      <c r="I1008" s="23"/>
      <c r="J1008" s="16"/>
      <c r="K1008" s="36"/>
    </row>
    <row r="1009" spans="1:11" ht="30" hidden="1" customHeight="1" x14ac:dyDescent="0.25">
      <c r="A1009" s="1"/>
      <c r="B1009" s="7" t="s">
        <v>1955</v>
      </c>
      <c r="C1009" s="7">
        <v>86</v>
      </c>
      <c r="D1009" s="7" t="s">
        <v>10</v>
      </c>
      <c r="E1009" s="7" t="s">
        <v>33</v>
      </c>
      <c r="F1009" s="7" t="s">
        <v>389</v>
      </c>
      <c r="G1009" s="7" t="s">
        <v>1962</v>
      </c>
      <c r="H1009" s="28"/>
      <c r="I1009" s="23"/>
      <c r="J1009" s="16"/>
      <c r="K1009" s="36"/>
    </row>
    <row r="1010" spans="1:11" ht="30" hidden="1" customHeight="1" x14ac:dyDescent="0.25">
      <c r="A1010" s="1"/>
      <c r="B1010" s="7" t="s">
        <v>1955</v>
      </c>
      <c r="C1010" s="7">
        <v>86</v>
      </c>
      <c r="D1010" s="7" t="s">
        <v>10</v>
      </c>
      <c r="E1010" s="7" t="s">
        <v>75</v>
      </c>
      <c r="F1010" s="7" t="s">
        <v>1963</v>
      </c>
      <c r="G1010" s="7" t="s">
        <v>1964</v>
      </c>
      <c r="H1010" s="28"/>
      <c r="I1010" s="23"/>
      <c r="J1010" s="16"/>
      <c r="K1010" s="36"/>
    </row>
    <row r="1011" spans="1:11" ht="30" hidden="1" customHeight="1" x14ac:dyDescent="0.25">
      <c r="A1011" s="1"/>
      <c r="B1011" s="7" t="s">
        <v>1955</v>
      </c>
      <c r="C1011" s="7">
        <v>86</v>
      </c>
      <c r="D1011" s="7" t="s">
        <v>10</v>
      </c>
      <c r="E1011" s="7" t="s">
        <v>26</v>
      </c>
      <c r="F1011" s="7" t="s">
        <v>389</v>
      </c>
      <c r="G1011" s="7" t="s">
        <v>1965</v>
      </c>
      <c r="H1011" s="28"/>
      <c r="I1011" s="23"/>
      <c r="J1011" s="16"/>
      <c r="K1011" s="36"/>
    </row>
    <row r="1012" spans="1:11" ht="30" hidden="1" customHeight="1" x14ac:dyDescent="0.25">
      <c r="A1012" s="1"/>
      <c r="B1012" s="7" t="s">
        <v>1955</v>
      </c>
      <c r="C1012" s="7">
        <v>86</v>
      </c>
      <c r="D1012" s="7" t="s">
        <v>10</v>
      </c>
      <c r="E1012" s="7" t="s">
        <v>14</v>
      </c>
      <c r="F1012" s="7" t="s">
        <v>1966</v>
      </c>
      <c r="G1012" s="7" t="s">
        <v>1967</v>
      </c>
      <c r="H1012" s="28"/>
      <c r="I1012" s="23"/>
      <c r="J1012" s="16"/>
      <c r="K1012" s="36"/>
    </row>
    <row r="1013" spans="1:11" ht="30" hidden="1" customHeight="1" x14ac:dyDescent="0.25">
      <c r="A1013" s="1"/>
      <c r="B1013" s="7" t="s">
        <v>1955</v>
      </c>
      <c r="C1013" s="7">
        <v>86</v>
      </c>
      <c r="D1013" s="7" t="s">
        <v>10</v>
      </c>
      <c r="E1013" s="7" t="s">
        <v>70</v>
      </c>
      <c r="F1013" s="7" t="s">
        <v>398</v>
      </c>
      <c r="G1013" s="7" t="s">
        <v>1968</v>
      </c>
      <c r="H1013" s="28"/>
      <c r="I1013" s="23"/>
      <c r="J1013" s="16"/>
      <c r="K1013" s="36"/>
    </row>
    <row r="1014" spans="1:11" ht="30" hidden="1" customHeight="1" x14ac:dyDescent="0.25">
      <c r="A1014" s="1"/>
      <c r="B1014" s="7" t="s">
        <v>1955</v>
      </c>
      <c r="C1014" s="7">
        <v>86</v>
      </c>
      <c r="D1014" s="7" t="s">
        <v>10</v>
      </c>
      <c r="E1014" s="7" t="s">
        <v>43</v>
      </c>
      <c r="F1014" s="7" t="s">
        <v>1969</v>
      </c>
      <c r="G1014" s="7" t="s">
        <v>1970</v>
      </c>
      <c r="H1014" s="28"/>
      <c r="I1014" s="23"/>
      <c r="J1014" s="16"/>
      <c r="K1014" s="36"/>
    </row>
    <row r="1015" spans="1:11" ht="30" hidden="1" customHeight="1" x14ac:dyDescent="0.25">
      <c r="A1015" s="1"/>
      <c r="B1015" s="7" t="s">
        <v>1955</v>
      </c>
      <c r="C1015" s="7">
        <v>86</v>
      </c>
      <c r="D1015" s="7" t="s">
        <v>10</v>
      </c>
      <c r="E1015" s="7" t="s">
        <v>17</v>
      </c>
      <c r="F1015" s="7" t="s">
        <v>389</v>
      </c>
      <c r="G1015" s="7" t="s">
        <v>1971</v>
      </c>
      <c r="H1015" s="28"/>
      <c r="I1015" s="23"/>
      <c r="J1015" s="16"/>
      <c r="K1015" s="36"/>
    </row>
    <row r="1016" spans="1:11" ht="30" hidden="1" customHeight="1" x14ac:dyDescent="0.25">
      <c r="A1016" s="1"/>
      <c r="B1016" s="7" t="s">
        <v>1955</v>
      </c>
      <c r="C1016" s="7">
        <v>86</v>
      </c>
      <c r="D1016" s="7" t="s">
        <v>45</v>
      </c>
      <c r="E1016" s="7" t="s">
        <v>20</v>
      </c>
      <c r="F1016" s="7" t="s">
        <v>87</v>
      </c>
      <c r="G1016" s="7" t="s">
        <v>1972</v>
      </c>
      <c r="H1016" s="28"/>
      <c r="I1016" s="23"/>
      <c r="J1016" s="16"/>
      <c r="K1016" s="36"/>
    </row>
    <row r="1017" spans="1:11" ht="30" hidden="1" customHeight="1" x14ac:dyDescent="0.25">
      <c r="A1017" s="1"/>
      <c r="B1017" s="7" t="s">
        <v>1955</v>
      </c>
      <c r="C1017" s="7">
        <v>86</v>
      </c>
      <c r="D1017" s="7" t="s">
        <v>10</v>
      </c>
      <c r="E1017" s="7" t="s">
        <v>109</v>
      </c>
      <c r="F1017" s="7" t="s">
        <v>389</v>
      </c>
      <c r="G1017" s="7" t="s">
        <v>1973</v>
      </c>
      <c r="H1017" s="28"/>
      <c r="I1017" s="23"/>
      <c r="J1017" s="16"/>
      <c r="K1017" s="36"/>
    </row>
    <row r="1018" spans="1:11" ht="30" hidden="1" customHeight="1" x14ac:dyDescent="0.25">
      <c r="A1018" s="1"/>
      <c r="B1018" s="7" t="s">
        <v>1955</v>
      </c>
      <c r="C1018" s="7">
        <v>86</v>
      </c>
      <c r="D1018" s="7" t="s">
        <v>28</v>
      </c>
      <c r="E1018" s="7" t="s">
        <v>26</v>
      </c>
      <c r="F1018" s="7" t="s">
        <v>87</v>
      </c>
      <c r="G1018" s="7" t="s">
        <v>1974</v>
      </c>
      <c r="H1018" s="28"/>
      <c r="I1018" s="23"/>
      <c r="J1018" s="16"/>
      <c r="K1018" s="36"/>
    </row>
    <row r="1019" spans="1:11" ht="30" hidden="1" customHeight="1" x14ac:dyDescent="0.25">
      <c r="A1019" s="1"/>
      <c r="B1019" s="7" t="s">
        <v>1955</v>
      </c>
      <c r="C1019" s="7">
        <v>86</v>
      </c>
      <c r="D1019" s="7" t="s">
        <v>45</v>
      </c>
      <c r="E1019" s="7" t="s">
        <v>26</v>
      </c>
      <c r="F1019" s="7" t="s">
        <v>300</v>
      </c>
      <c r="G1019" s="7" t="s">
        <v>1975</v>
      </c>
      <c r="H1019" s="28"/>
      <c r="I1019" s="23"/>
      <c r="J1019" s="16"/>
      <c r="K1019" s="36"/>
    </row>
    <row r="1020" spans="1:11" ht="30" hidden="1" customHeight="1" x14ac:dyDescent="0.25">
      <c r="A1020" s="1"/>
      <c r="B1020" s="7" t="s">
        <v>1955</v>
      </c>
      <c r="C1020" s="7">
        <v>86</v>
      </c>
      <c r="D1020" s="7" t="s">
        <v>10</v>
      </c>
      <c r="E1020" s="7" t="s">
        <v>20</v>
      </c>
      <c r="F1020" s="7" t="s">
        <v>614</v>
      </c>
      <c r="G1020" s="7" t="s">
        <v>1976</v>
      </c>
      <c r="H1020" s="28"/>
      <c r="I1020" s="23"/>
      <c r="J1020" s="16"/>
      <c r="K1020" s="36"/>
    </row>
    <row r="1021" spans="1:11" ht="30" customHeight="1" x14ac:dyDescent="0.25">
      <c r="A1021" s="1"/>
      <c r="B1021" s="7" t="s">
        <v>1977</v>
      </c>
      <c r="C1021" s="7">
        <v>87</v>
      </c>
      <c r="D1021" s="7" t="s">
        <v>10</v>
      </c>
      <c r="E1021" s="7" t="s">
        <v>171</v>
      </c>
      <c r="F1021" s="7" t="s">
        <v>1979</v>
      </c>
      <c r="G1021" s="7" t="s">
        <v>1980</v>
      </c>
      <c r="H1021" s="20">
        <f>+I1021/16</f>
        <v>1580.5543749999999</v>
      </c>
      <c r="I1021" s="21">
        <v>25288.87</v>
      </c>
      <c r="J1021" s="33" t="s">
        <v>1978</v>
      </c>
      <c r="K1021" s="36"/>
    </row>
    <row r="1022" spans="1:11" ht="30" hidden="1" customHeight="1" x14ac:dyDescent="0.25">
      <c r="A1022" s="1"/>
      <c r="B1022" s="7" t="s">
        <v>1977</v>
      </c>
      <c r="C1022" s="7">
        <v>87</v>
      </c>
      <c r="D1022" s="7" t="s">
        <v>413</v>
      </c>
      <c r="E1022" s="7" t="s">
        <v>20</v>
      </c>
      <c r="F1022" s="7" t="s">
        <v>1981</v>
      </c>
      <c r="G1022" s="7" t="s">
        <v>1982</v>
      </c>
      <c r="H1022" s="28"/>
      <c r="I1022" s="23"/>
      <c r="J1022" s="16"/>
      <c r="K1022" s="36"/>
    </row>
    <row r="1023" spans="1:11" ht="30" hidden="1" customHeight="1" x14ac:dyDescent="0.25">
      <c r="A1023" s="1"/>
      <c r="B1023" s="7" t="s">
        <v>1977</v>
      </c>
      <c r="C1023" s="7">
        <v>87</v>
      </c>
      <c r="D1023" s="7" t="s">
        <v>10</v>
      </c>
      <c r="E1023" s="7" t="s">
        <v>23</v>
      </c>
      <c r="F1023" s="7" t="s">
        <v>166</v>
      </c>
      <c r="G1023" s="7" t="s">
        <v>1983</v>
      </c>
      <c r="H1023" s="28"/>
      <c r="I1023" s="23"/>
      <c r="J1023" s="16"/>
      <c r="K1023" s="36"/>
    </row>
    <row r="1024" spans="1:11" ht="30" hidden="1" customHeight="1" x14ac:dyDescent="0.25">
      <c r="A1024" s="1"/>
      <c r="B1024" s="7" t="s">
        <v>1977</v>
      </c>
      <c r="C1024" s="7">
        <v>87</v>
      </c>
      <c r="D1024" s="7" t="s">
        <v>10</v>
      </c>
      <c r="E1024" s="7" t="s">
        <v>14</v>
      </c>
      <c r="F1024" s="7" t="s">
        <v>1984</v>
      </c>
      <c r="G1024" s="7" t="s">
        <v>1985</v>
      </c>
      <c r="H1024" s="28"/>
      <c r="I1024" s="23"/>
      <c r="J1024" s="16"/>
      <c r="K1024" s="36"/>
    </row>
    <row r="1025" spans="1:11" ht="30" hidden="1" customHeight="1" x14ac:dyDescent="0.25">
      <c r="A1025" s="1"/>
      <c r="B1025" s="7" t="s">
        <v>1977</v>
      </c>
      <c r="C1025" s="7">
        <v>87</v>
      </c>
      <c r="D1025" s="7" t="s">
        <v>10</v>
      </c>
      <c r="E1025" s="7" t="s">
        <v>70</v>
      </c>
      <c r="F1025" s="7" t="s">
        <v>95</v>
      </c>
      <c r="G1025" s="7" t="s">
        <v>1986</v>
      </c>
      <c r="H1025" s="28"/>
      <c r="I1025" s="23"/>
      <c r="J1025" s="16"/>
      <c r="K1025" s="36"/>
    </row>
    <row r="1026" spans="1:11" ht="30" hidden="1" customHeight="1" x14ac:dyDescent="0.25">
      <c r="A1026" s="1"/>
      <c r="B1026" s="7" t="s">
        <v>1977</v>
      </c>
      <c r="C1026" s="7">
        <v>87</v>
      </c>
      <c r="D1026" s="7" t="s">
        <v>10</v>
      </c>
      <c r="E1026" s="7" t="s">
        <v>80</v>
      </c>
      <c r="F1026" s="7" t="s">
        <v>1987</v>
      </c>
      <c r="G1026" s="7" t="s">
        <v>1988</v>
      </c>
      <c r="H1026" s="28"/>
      <c r="I1026" s="23"/>
      <c r="J1026" s="16"/>
      <c r="K1026" s="36"/>
    </row>
    <row r="1027" spans="1:11" ht="30" hidden="1" customHeight="1" x14ac:dyDescent="0.25">
      <c r="A1027" s="1"/>
      <c r="B1027" s="7" t="s">
        <v>1977</v>
      </c>
      <c r="C1027" s="7">
        <v>87</v>
      </c>
      <c r="D1027" s="7" t="s">
        <v>10</v>
      </c>
      <c r="E1027" s="7" t="s">
        <v>38</v>
      </c>
      <c r="F1027" s="7" t="s">
        <v>166</v>
      </c>
      <c r="G1027" s="7" t="s">
        <v>1989</v>
      </c>
      <c r="H1027" s="28"/>
      <c r="I1027" s="23"/>
      <c r="J1027" s="16"/>
      <c r="K1027" s="36"/>
    </row>
    <row r="1028" spans="1:11" ht="30" hidden="1" customHeight="1" x14ac:dyDescent="0.25">
      <c r="A1028" s="1"/>
      <c r="B1028" s="7" t="s">
        <v>1977</v>
      </c>
      <c r="C1028" s="7">
        <v>87</v>
      </c>
      <c r="D1028" s="7" t="s">
        <v>10</v>
      </c>
      <c r="E1028" s="7" t="s">
        <v>11</v>
      </c>
      <c r="F1028" s="7" t="s">
        <v>1990</v>
      </c>
      <c r="G1028" s="7" t="s">
        <v>1991</v>
      </c>
      <c r="H1028" s="28"/>
      <c r="I1028" s="23"/>
      <c r="J1028" s="16"/>
      <c r="K1028" s="36"/>
    </row>
    <row r="1029" spans="1:11" ht="30" hidden="1" customHeight="1" x14ac:dyDescent="0.25">
      <c r="A1029" s="1"/>
      <c r="B1029" s="7" t="s">
        <v>1977</v>
      </c>
      <c r="C1029" s="7">
        <v>87</v>
      </c>
      <c r="D1029" s="7" t="s">
        <v>10</v>
      </c>
      <c r="E1029" s="7" t="s">
        <v>177</v>
      </c>
      <c r="F1029" s="7" t="s">
        <v>178</v>
      </c>
      <c r="G1029" s="7" t="s">
        <v>1992</v>
      </c>
      <c r="H1029" s="28"/>
      <c r="I1029" s="23"/>
      <c r="J1029" s="16"/>
      <c r="K1029" s="36"/>
    </row>
    <row r="1030" spans="1:11" ht="30" hidden="1" customHeight="1" x14ac:dyDescent="0.25">
      <c r="A1030" s="1"/>
      <c r="B1030" s="7" t="s">
        <v>1977</v>
      </c>
      <c r="C1030" s="7">
        <v>87</v>
      </c>
      <c r="D1030" s="7" t="s">
        <v>10</v>
      </c>
      <c r="E1030" s="7" t="s">
        <v>33</v>
      </c>
      <c r="F1030" s="7" t="s">
        <v>166</v>
      </c>
      <c r="G1030" s="7" t="s">
        <v>1993</v>
      </c>
      <c r="H1030" s="28"/>
      <c r="I1030" s="23"/>
      <c r="J1030" s="16"/>
      <c r="K1030" s="36"/>
    </row>
    <row r="1031" spans="1:11" ht="30" hidden="1" customHeight="1" x14ac:dyDescent="0.25">
      <c r="A1031" s="1"/>
      <c r="B1031" s="7" t="s">
        <v>1977</v>
      </c>
      <c r="C1031" s="7">
        <v>87</v>
      </c>
      <c r="D1031" s="7" t="s">
        <v>10</v>
      </c>
      <c r="E1031" s="7" t="s">
        <v>20</v>
      </c>
      <c r="F1031" s="7" t="s">
        <v>95</v>
      </c>
      <c r="G1031" s="7" t="s">
        <v>1994</v>
      </c>
      <c r="H1031" s="28"/>
      <c r="I1031" s="23"/>
      <c r="J1031" s="16"/>
      <c r="K1031" s="36"/>
    </row>
    <row r="1032" spans="1:11" ht="30" hidden="1" customHeight="1" x14ac:dyDescent="0.25">
      <c r="A1032" s="1"/>
      <c r="B1032" s="7" t="s">
        <v>1977</v>
      </c>
      <c r="C1032" s="7">
        <v>87</v>
      </c>
      <c r="D1032" s="7" t="s">
        <v>10</v>
      </c>
      <c r="E1032" s="7" t="s">
        <v>26</v>
      </c>
      <c r="F1032" s="7" t="s">
        <v>166</v>
      </c>
      <c r="G1032" s="7" t="s">
        <v>1995</v>
      </c>
      <c r="H1032" s="28"/>
      <c r="I1032" s="23"/>
      <c r="J1032" s="16"/>
      <c r="K1032" s="36"/>
    </row>
    <row r="1033" spans="1:11" ht="30" hidden="1" customHeight="1" x14ac:dyDescent="0.25">
      <c r="A1033" s="1"/>
      <c r="B1033" s="7" t="s">
        <v>1977</v>
      </c>
      <c r="C1033" s="7">
        <v>87</v>
      </c>
      <c r="D1033" s="7" t="s">
        <v>10</v>
      </c>
      <c r="E1033" s="7" t="s">
        <v>35</v>
      </c>
      <c r="F1033" s="7" t="s">
        <v>1996</v>
      </c>
      <c r="G1033" s="7" t="s">
        <v>1997</v>
      </c>
      <c r="H1033" s="28"/>
      <c r="I1033" s="23"/>
      <c r="J1033" s="16"/>
      <c r="K1033" s="36"/>
    </row>
    <row r="1034" spans="1:11" ht="30" hidden="1" customHeight="1" x14ac:dyDescent="0.25">
      <c r="A1034" s="1"/>
      <c r="B1034" s="7" t="s">
        <v>1977</v>
      </c>
      <c r="C1034" s="7">
        <v>87</v>
      </c>
      <c r="D1034" s="7" t="s">
        <v>28</v>
      </c>
      <c r="E1034" s="7" t="s">
        <v>26</v>
      </c>
      <c r="F1034" s="7" t="s">
        <v>95</v>
      </c>
      <c r="G1034" s="7" t="s">
        <v>1998</v>
      </c>
      <c r="H1034" s="28"/>
      <c r="I1034" s="23"/>
      <c r="J1034" s="16"/>
      <c r="K1034" s="36"/>
    </row>
    <row r="1035" spans="1:11" ht="30" hidden="1" customHeight="1" x14ac:dyDescent="0.25">
      <c r="A1035" s="1"/>
      <c r="B1035" s="7" t="s">
        <v>1977</v>
      </c>
      <c r="C1035" s="7">
        <v>87</v>
      </c>
      <c r="D1035" s="7" t="s">
        <v>10</v>
      </c>
      <c r="E1035" s="7" t="s">
        <v>75</v>
      </c>
      <c r="F1035" s="7" t="s">
        <v>95</v>
      </c>
      <c r="G1035" s="7" t="s">
        <v>1999</v>
      </c>
      <c r="H1035" s="28"/>
      <c r="I1035" s="23"/>
      <c r="J1035" s="16"/>
      <c r="K1035" s="36"/>
    </row>
    <row r="1036" spans="1:11" ht="30" hidden="1" customHeight="1" x14ac:dyDescent="0.25">
      <c r="A1036" s="1"/>
      <c r="B1036" s="7" t="s">
        <v>1977</v>
      </c>
      <c r="C1036" s="7">
        <v>87</v>
      </c>
      <c r="D1036" s="7" t="s">
        <v>10</v>
      </c>
      <c r="E1036" s="7" t="s">
        <v>67</v>
      </c>
      <c r="F1036" s="7" t="s">
        <v>166</v>
      </c>
      <c r="G1036" s="7" t="s">
        <v>2000</v>
      </c>
      <c r="H1036" s="28"/>
      <c r="I1036" s="23"/>
      <c r="J1036" s="16"/>
      <c r="K1036" s="36"/>
    </row>
    <row r="1037" spans="1:11" ht="30" hidden="1" customHeight="1" x14ac:dyDescent="0.25">
      <c r="A1037" s="1"/>
      <c r="B1037" s="7" t="s">
        <v>1977</v>
      </c>
      <c r="C1037" s="7">
        <v>87</v>
      </c>
      <c r="D1037" s="7" t="s">
        <v>382</v>
      </c>
      <c r="E1037" s="7" t="s">
        <v>17</v>
      </c>
      <c r="F1037" s="7" t="s">
        <v>166</v>
      </c>
      <c r="G1037" s="7" t="s">
        <v>2001</v>
      </c>
      <c r="H1037" s="28"/>
      <c r="I1037" s="23"/>
      <c r="J1037" s="16"/>
      <c r="K1037" s="36"/>
    </row>
    <row r="1038" spans="1:11" ht="30" hidden="1" customHeight="1" x14ac:dyDescent="0.25">
      <c r="A1038" s="1"/>
      <c r="B1038" s="7" t="s">
        <v>1977</v>
      </c>
      <c r="C1038" s="7">
        <v>87</v>
      </c>
      <c r="D1038" s="7" t="s">
        <v>45</v>
      </c>
      <c r="E1038" s="7" t="s">
        <v>20</v>
      </c>
      <c r="F1038" s="7" t="s">
        <v>398</v>
      </c>
      <c r="G1038" s="7" t="s">
        <v>2002</v>
      </c>
      <c r="H1038" s="28"/>
      <c r="I1038" s="23"/>
      <c r="J1038" s="16"/>
      <c r="K1038" s="36"/>
    </row>
    <row r="1039" spans="1:11" ht="30" hidden="1" customHeight="1" x14ac:dyDescent="0.25">
      <c r="A1039" s="1"/>
      <c r="B1039" s="7" t="s">
        <v>1977</v>
      </c>
      <c r="C1039" s="7">
        <v>87</v>
      </c>
      <c r="D1039" s="7" t="s">
        <v>28</v>
      </c>
      <c r="E1039" s="7" t="s">
        <v>70</v>
      </c>
      <c r="F1039" s="7" t="s">
        <v>71</v>
      </c>
      <c r="G1039" s="7" t="s">
        <v>2003</v>
      </c>
      <c r="H1039" s="28"/>
      <c r="I1039" s="23"/>
      <c r="J1039" s="16"/>
      <c r="K1039" s="36"/>
    </row>
    <row r="1040" spans="1:11" ht="30" hidden="1" customHeight="1" x14ac:dyDescent="0.25">
      <c r="A1040" s="1"/>
      <c r="B1040" s="7" t="s">
        <v>1977</v>
      </c>
      <c r="C1040" s="7">
        <v>87</v>
      </c>
      <c r="D1040" s="7" t="s">
        <v>28</v>
      </c>
      <c r="E1040" s="7" t="s">
        <v>33</v>
      </c>
      <c r="F1040" s="7" t="s">
        <v>389</v>
      </c>
      <c r="G1040" s="7" t="s">
        <v>2004</v>
      </c>
      <c r="H1040" s="28"/>
      <c r="I1040" s="23"/>
      <c r="J1040" s="16"/>
      <c r="K1040" s="36"/>
    </row>
    <row r="1041" spans="1:11" ht="30" hidden="1" customHeight="1" x14ac:dyDescent="0.25">
      <c r="A1041" s="1"/>
      <c r="B1041" s="7" t="s">
        <v>1977</v>
      </c>
      <c r="C1041" s="7">
        <v>87</v>
      </c>
      <c r="D1041" s="7" t="s">
        <v>45</v>
      </c>
      <c r="E1041" s="7" t="s">
        <v>26</v>
      </c>
      <c r="F1041" s="7" t="s">
        <v>389</v>
      </c>
      <c r="G1041" s="7" t="s">
        <v>1965</v>
      </c>
      <c r="H1041" s="28"/>
      <c r="I1041" s="23"/>
      <c r="J1041" s="16"/>
      <c r="K1041" s="36"/>
    </row>
    <row r="1042" spans="1:11" ht="30" hidden="1" customHeight="1" x14ac:dyDescent="0.25">
      <c r="A1042" s="1"/>
      <c r="B1042" s="7" t="s">
        <v>1977</v>
      </c>
      <c r="C1042" s="7">
        <v>87</v>
      </c>
      <c r="D1042" s="7" t="s">
        <v>28</v>
      </c>
      <c r="E1042" s="7" t="s">
        <v>75</v>
      </c>
      <c r="F1042" s="7" t="s">
        <v>1963</v>
      </c>
      <c r="G1042" s="7" t="s">
        <v>2005</v>
      </c>
      <c r="H1042" s="28"/>
      <c r="I1042" s="23"/>
      <c r="J1042" s="16"/>
      <c r="K1042" s="36"/>
    </row>
    <row r="1043" spans="1:11" ht="30" hidden="1" customHeight="1" x14ac:dyDescent="0.25">
      <c r="A1043" s="1"/>
      <c r="B1043" s="7" t="s">
        <v>1977</v>
      </c>
      <c r="C1043" s="7">
        <v>87</v>
      </c>
      <c r="D1043" s="7" t="s">
        <v>434</v>
      </c>
      <c r="E1043" s="7" t="s">
        <v>20</v>
      </c>
      <c r="F1043" s="7" t="s">
        <v>73</v>
      </c>
      <c r="G1043" s="7" t="s">
        <v>2006</v>
      </c>
      <c r="H1043" s="28"/>
      <c r="I1043" s="23"/>
      <c r="J1043" s="16"/>
      <c r="K1043" s="36"/>
    </row>
    <row r="1044" spans="1:11" ht="30" hidden="1" customHeight="1" x14ac:dyDescent="0.25">
      <c r="A1044" s="1"/>
      <c r="B1044" s="7" t="s">
        <v>1977</v>
      </c>
      <c r="C1044" s="7">
        <v>87</v>
      </c>
      <c r="D1044" s="7" t="s">
        <v>382</v>
      </c>
      <c r="E1044" s="7" t="s">
        <v>20</v>
      </c>
      <c r="F1044" s="7" t="s">
        <v>87</v>
      </c>
      <c r="G1044" s="7" t="s">
        <v>2007</v>
      </c>
      <c r="H1044" s="28"/>
      <c r="I1044" s="23"/>
      <c r="J1044" s="16"/>
      <c r="K1044" s="36"/>
    </row>
    <row r="1045" spans="1:11" ht="30" hidden="1" customHeight="1" x14ac:dyDescent="0.25">
      <c r="A1045" s="1"/>
      <c r="B1045" s="7" t="s">
        <v>1977</v>
      </c>
      <c r="C1045" s="7">
        <v>87</v>
      </c>
      <c r="D1045" s="7" t="s">
        <v>45</v>
      </c>
      <c r="E1045" s="7" t="s">
        <v>75</v>
      </c>
      <c r="F1045" s="7" t="s">
        <v>2008</v>
      </c>
      <c r="G1045" s="7" t="s">
        <v>2009</v>
      </c>
      <c r="H1045" s="28"/>
      <c r="I1045" s="23"/>
      <c r="J1045" s="16"/>
      <c r="K1045" s="36"/>
    </row>
    <row r="1046" spans="1:11" ht="30" hidden="1" customHeight="1" x14ac:dyDescent="0.25">
      <c r="A1046" s="1"/>
      <c r="B1046" s="7" t="s">
        <v>1977</v>
      </c>
      <c r="C1046" s="7">
        <v>87</v>
      </c>
      <c r="D1046" s="7" t="s">
        <v>28</v>
      </c>
      <c r="E1046" s="7" t="s">
        <v>20</v>
      </c>
      <c r="F1046" s="7" t="s">
        <v>21</v>
      </c>
      <c r="G1046" s="7" t="s">
        <v>2010</v>
      </c>
      <c r="H1046" s="28"/>
      <c r="I1046" s="23"/>
      <c r="J1046" s="16"/>
      <c r="K1046" s="36"/>
    </row>
    <row r="1047" spans="1:11" ht="30" hidden="1" customHeight="1" x14ac:dyDescent="0.25">
      <c r="A1047" s="1"/>
      <c r="B1047" s="7" t="s">
        <v>1977</v>
      </c>
      <c r="C1047" s="7">
        <v>87</v>
      </c>
      <c r="D1047" s="7" t="s">
        <v>413</v>
      </c>
      <c r="E1047" s="7" t="s">
        <v>17</v>
      </c>
      <c r="F1047" s="7" t="s">
        <v>389</v>
      </c>
      <c r="G1047" s="7" t="s">
        <v>2011</v>
      </c>
      <c r="H1047" s="28"/>
      <c r="I1047" s="23"/>
      <c r="J1047" s="16"/>
      <c r="K1047" s="36"/>
    </row>
    <row r="1048" spans="1:11" ht="30" hidden="1" customHeight="1" x14ac:dyDescent="0.25">
      <c r="A1048" s="1"/>
      <c r="B1048" s="7" t="s">
        <v>1977</v>
      </c>
      <c r="C1048" s="7">
        <v>87</v>
      </c>
      <c r="D1048" s="7" t="s">
        <v>382</v>
      </c>
      <c r="E1048" s="7" t="s">
        <v>26</v>
      </c>
      <c r="F1048" s="7" t="s">
        <v>87</v>
      </c>
      <c r="G1048" s="7" t="s">
        <v>1974</v>
      </c>
      <c r="H1048" s="28"/>
      <c r="I1048" s="23"/>
      <c r="J1048" s="16"/>
      <c r="K1048" s="36"/>
    </row>
    <row r="1049" spans="1:11" ht="30" hidden="1" customHeight="1" x14ac:dyDescent="0.25">
      <c r="A1049" s="1"/>
      <c r="B1049" s="7" t="s">
        <v>1977</v>
      </c>
      <c r="C1049" s="7">
        <v>87</v>
      </c>
      <c r="D1049" s="7" t="s">
        <v>28</v>
      </c>
      <c r="E1049" s="7" t="s">
        <v>17</v>
      </c>
      <c r="F1049" s="7" t="s">
        <v>73</v>
      </c>
      <c r="G1049" s="7" t="s">
        <v>2012</v>
      </c>
      <c r="H1049" s="28"/>
      <c r="I1049" s="23"/>
      <c r="J1049" s="16"/>
      <c r="K1049" s="36"/>
    </row>
    <row r="1050" spans="1:11" ht="30" hidden="1" customHeight="1" x14ac:dyDescent="0.25">
      <c r="A1050" s="1"/>
      <c r="B1050" s="7" t="s">
        <v>1977</v>
      </c>
      <c r="C1050" s="7">
        <v>87</v>
      </c>
      <c r="D1050" s="7" t="s">
        <v>45</v>
      </c>
      <c r="E1050" s="7" t="s">
        <v>70</v>
      </c>
      <c r="F1050" s="7" t="s">
        <v>398</v>
      </c>
      <c r="G1050" s="7" t="s">
        <v>2004</v>
      </c>
      <c r="H1050" s="28"/>
      <c r="I1050" s="23"/>
      <c r="J1050" s="16"/>
      <c r="K1050" s="36"/>
    </row>
    <row r="1051" spans="1:11" ht="30" hidden="1" customHeight="1" x14ac:dyDescent="0.25">
      <c r="A1051" s="1"/>
      <c r="B1051" s="7" t="s">
        <v>1977</v>
      </c>
      <c r="C1051" s="7">
        <v>87</v>
      </c>
      <c r="D1051" s="7" t="s">
        <v>10</v>
      </c>
      <c r="E1051" s="7" t="s">
        <v>109</v>
      </c>
      <c r="F1051" s="7" t="s">
        <v>389</v>
      </c>
      <c r="G1051" s="7" t="s">
        <v>2013</v>
      </c>
      <c r="H1051" s="28"/>
      <c r="I1051" s="23"/>
      <c r="J1051" s="16"/>
      <c r="K1051" s="36"/>
    </row>
    <row r="1052" spans="1:11" ht="30" hidden="1" customHeight="1" x14ac:dyDescent="0.25">
      <c r="A1052" s="1"/>
      <c r="B1052" s="7" t="s">
        <v>1977</v>
      </c>
      <c r="C1052" s="7">
        <v>87</v>
      </c>
      <c r="D1052" s="7" t="s">
        <v>10</v>
      </c>
      <c r="E1052" s="7" t="s">
        <v>17</v>
      </c>
      <c r="F1052" s="7" t="s">
        <v>21</v>
      </c>
      <c r="G1052" s="7" t="s">
        <v>2014</v>
      </c>
      <c r="H1052" s="28"/>
      <c r="I1052" s="23"/>
      <c r="J1052" s="16"/>
      <c r="K1052" s="36"/>
    </row>
    <row r="1053" spans="1:11" ht="30" customHeight="1" x14ac:dyDescent="0.25">
      <c r="A1053" s="1"/>
      <c r="B1053" s="7" t="s">
        <v>2019</v>
      </c>
      <c r="C1053" s="7">
        <v>88</v>
      </c>
      <c r="D1053" s="7" t="s">
        <v>28</v>
      </c>
      <c r="E1053" s="7" t="s">
        <v>70</v>
      </c>
      <c r="F1053" s="7" t="s">
        <v>2021</v>
      </c>
      <c r="G1053" s="7" t="s">
        <v>2022</v>
      </c>
      <c r="H1053" s="20">
        <f>+I1053/16</f>
        <v>851.95875000000001</v>
      </c>
      <c r="I1053" s="21">
        <v>13631.34</v>
      </c>
      <c r="J1053" s="33" t="s">
        <v>2020</v>
      </c>
      <c r="K1053" s="36"/>
    </row>
    <row r="1054" spans="1:11" ht="30" hidden="1" customHeight="1" x14ac:dyDescent="0.25">
      <c r="A1054" s="1"/>
      <c r="B1054" s="7" t="s">
        <v>2019</v>
      </c>
      <c r="C1054" s="7">
        <v>88</v>
      </c>
      <c r="D1054" s="7" t="s">
        <v>10</v>
      </c>
      <c r="E1054" s="7" t="s">
        <v>33</v>
      </c>
      <c r="F1054" s="7" t="s">
        <v>95</v>
      </c>
      <c r="G1054" s="7" t="s">
        <v>2023</v>
      </c>
      <c r="H1054" s="28"/>
      <c r="I1054" s="23"/>
      <c r="J1054" s="16"/>
      <c r="K1054" s="36"/>
    </row>
    <row r="1055" spans="1:11" ht="30" hidden="1" customHeight="1" x14ac:dyDescent="0.25">
      <c r="A1055" s="1"/>
      <c r="B1055" s="7" t="s">
        <v>2019</v>
      </c>
      <c r="C1055" s="7">
        <v>88</v>
      </c>
      <c r="D1055" s="7" t="s">
        <v>10</v>
      </c>
      <c r="E1055" s="7" t="s">
        <v>20</v>
      </c>
      <c r="F1055" s="7" t="s">
        <v>95</v>
      </c>
      <c r="G1055" s="7" t="s">
        <v>2024</v>
      </c>
      <c r="H1055" s="28"/>
      <c r="I1055" s="23"/>
      <c r="J1055" s="16"/>
      <c r="K1055" s="36"/>
    </row>
    <row r="1056" spans="1:11" ht="30" hidden="1" customHeight="1" x14ac:dyDescent="0.25">
      <c r="A1056" s="1"/>
      <c r="B1056" s="7" t="s">
        <v>2019</v>
      </c>
      <c r="C1056" s="7">
        <v>88</v>
      </c>
      <c r="D1056" s="7" t="s">
        <v>10</v>
      </c>
      <c r="E1056" s="7" t="s">
        <v>70</v>
      </c>
      <c r="F1056" s="7" t="s">
        <v>470</v>
      </c>
      <c r="G1056" s="7" t="s">
        <v>2025</v>
      </c>
      <c r="H1056" s="28"/>
      <c r="I1056" s="23"/>
      <c r="J1056" s="16"/>
      <c r="K1056" s="36"/>
    </row>
    <row r="1057" spans="1:11" ht="30" hidden="1" customHeight="1" x14ac:dyDescent="0.25">
      <c r="A1057" s="1"/>
      <c r="B1057" s="7" t="s">
        <v>2019</v>
      </c>
      <c r="C1057" s="7">
        <v>88</v>
      </c>
      <c r="D1057" s="7" t="s">
        <v>10</v>
      </c>
      <c r="E1057" s="7" t="s">
        <v>14</v>
      </c>
      <c r="F1057" s="7" t="s">
        <v>2026</v>
      </c>
      <c r="G1057" s="7" t="s">
        <v>2027</v>
      </c>
      <c r="H1057" s="28"/>
      <c r="I1057" s="23"/>
      <c r="J1057" s="16"/>
      <c r="K1057" s="36"/>
    </row>
    <row r="1058" spans="1:11" ht="30" hidden="1" customHeight="1" x14ac:dyDescent="0.25">
      <c r="A1058" s="1"/>
      <c r="B1058" s="7" t="s">
        <v>2019</v>
      </c>
      <c r="C1058" s="7">
        <v>88</v>
      </c>
      <c r="D1058" s="7" t="s">
        <v>10</v>
      </c>
      <c r="E1058" s="7" t="s">
        <v>75</v>
      </c>
      <c r="F1058" s="7" t="s">
        <v>2028</v>
      </c>
      <c r="G1058" s="7" t="s">
        <v>2029</v>
      </c>
      <c r="H1058" s="28"/>
      <c r="I1058" s="23"/>
      <c r="J1058" s="16"/>
      <c r="K1058" s="36"/>
    </row>
    <row r="1059" spans="1:11" ht="30" hidden="1" customHeight="1" x14ac:dyDescent="0.25">
      <c r="A1059" s="1"/>
      <c r="B1059" s="7" t="s">
        <v>2019</v>
      </c>
      <c r="C1059" s="7">
        <v>88</v>
      </c>
      <c r="D1059" s="7" t="s">
        <v>10</v>
      </c>
      <c r="E1059" s="7" t="s">
        <v>26</v>
      </c>
      <c r="F1059" s="7" t="s">
        <v>95</v>
      </c>
      <c r="G1059" s="7" t="s">
        <v>2030</v>
      </c>
      <c r="H1059" s="28"/>
      <c r="I1059" s="23"/>
      <c r="J1059" s="16"/>
      <c r="K1059" s="36"/>
    </row>
    <row r="1060" spans="1:11" ht="30" hidden="1" customHeight="1" x14ac:dyDescent="0.25">
      <c r="A1060" s="1"/>
      <c r="B1060" s="7" t="s">
        <v>2019</v>
      </c>
      <c r="C1060" s="7">
        <v>88</v>
      </c>
      <c r="D1060" s="7" t="s">
        <v>45</v>
      </c>
      <c r="E1060" s="7" t="s">
        <v>20</v>
      </c>
      <c r="F1060" s="7" t="s">
        <v>470</v>
      </c>
      <c r="G1060" s="7" t="s">
        <v>2031</v>
      </c>
      <c r="H1060" s="28"/>
      <c r="I1060" s="23"/>
      <c r="J1060" s="16"/>
      <c r="K1060" s="36"/>
    </row>
    <row r="1061" spans="1:11" ht="30" hidden="1" customHeight="1" x14ac:dyDescent="0.25">
      <c r="A1061" s="1"/>
      <c r="B1061" s="7" t="s">
        <v>2019</v>
      </c>
      <c r="C1061" s="7">
        <v>88</v>
      </c>
      <c r="D1061" s="7" t="s">
        <v>10</v>
      </c>
      <c r="E1061" s="7" t="s">
        <v>38</v>
      </c>
      <c r="F1061" s="7" t="s">
        <v>1057</v>
      </c>
      <c r="G1061" s="7" t="s">
        <v>2032</v>
      </c>
      <c r="H1061" s="28"/>
      <c r="I1061" s="23"/>
      <c r="J1061" s="16"/>
      <c r="K1061" s="36"/>
    </row>
    <row r="1062" spans="1:11" ht="30" hidden="1" customHeight="1" x14ac:dyDescent="0.25">
      <c r="A1062" s="1"/>
      <c r="B1062" s="7" t="s">
        <v>2019</v>
      </c>
      <c r="C1062" s="7">
        <v>88</v>
      </c>
      <c r="D1062" s="7" t="s">
        <v>28</v>
      </c>
      <c r="E1062" s="7" t="s">
        <v>38</v>
      </c>
      <c r="F1062" s="7" t="s">
        <v>470</v>
      </c>
      <c r="G1062" s="7" t="s">
        <v>2033</v>
      </c>
      <c r="H1062" s="28"/>
      <c r="I1062" s="23"/>
      <c r="J1062" s="16"/>
      <c r="K1062" s="36"/>
    </row>
    <row r="1063" spans="1:11" ht="30" hidden="1" customHeight="1" x14ac:dyDescent="0.25">
      <c r="A1063" s="1"/>
      <c r="B1063" s="7" t="s">
        <v>2019</v>
      </c>
      <c r="C1063" s="7">
        <v>88</v>
      </c>
      <c r="D1063" s="7" t="s">
        <v>10</v>
      </c>
      <c r="E1063" s="7" t="s">
        <v>35</v>
      </c>
      <c r="F1063" s="7" t="s">
        <v>470</v>
      </c>
      <c r="G1063" s="7" t="s">
        <v>2034</v>
      </c>
      <c r="H1063" s="28"/>
      <c r="I1063" s="23"/>
      <c r="J1063" s="16"/>
      <c r="K1063" s="36"/>
    </row>
    <row r="1064" spans="1:11" ht="30" hidden="1" customHeight="1" x14ac:dyDescent="0.25">
      <c r="A1064" s="1"/>
      <c r="B1064" s="7" t="s">
        <v>2019</v>
      </c>
      <c r="C1064" s="7">
        <v>88</v>
      </c>
      <c r="D1064" s="7" t="s">
        <v>28</v>
      </c>
      <c r="E1064" s="7" t="s">
        <v>26</v>
      </c>
      <c r="F1064" s="7" t="s">
        <v>470</v>
      </c>
      <c r="G1064" s="7" t="s">
        <v>2035</v>
      </c>
      <c r="H1064" s="28"/>
      <c r="I1064" s="23"/>
      <c r="J1064" s="16"/>
      <c r="K1064" s="36"/>
    </row>
    <row r="1065" spans="1:11" ht="30" hidden="1" customHeight="1" x14ac:dyDescent="0.25">
      <c r="A1065" s="1"/>
      <c r="B1065" s="7" t="s">
        <v>2019</v>
      </c>
      <c r="C1065" s="7">
        <v>88</v>
      </c>
      <c r="D1065" s="7" t="s">
        <v>10</v>
      </c>
      <c r="E1065" s="7" t="s">
        <v>17</v>
      </c>
      <c r="F1065" s="7" t="s">
        <v>1057</v>
      </c>
      <c r="G1065" s="7" t="s">
        <v>2036</v>
      </c>
      <c r="H1065" s="28"/>
      <c r="I1065" s="23"/>
      <c r="J1065" s="16"/>
      <c r="K1065" s="36"/>
    </row>
    <row r="1066" spans="1:11" ht="30" hidden="1" customHeight="1" x14ac:dyDescent="0.25">
      <c r="A1066" s="1"/>
      <c r="B1066" s="7" t="s">
        <v>2019</v>
      </c>
      <c r="C1066" s="7">
        <v>88</v>
      </c>
      <c r="D1066" s="7" t="s">
        <v>10</v>
      </c>
      <c r="E1066" s="7" t="s">
        <v>478</v>
      </c>
      <c r="F1066" s="7" t="s">
        <v>470</v>
      </c>
      <c r="G1066" s="7" t="s">
        <v>2037</v>
      </c>
      <c r="H1066" s="28"/>
      <c r="I1066" s="23"/>
      <c r="J1066" s="16"/>
      <c r="K1066" s="36"/>
    </row>
    <row r="1067" spans="1:11" ht="30" hidden="1" customHeight="1" x14ac:dyDescent="0.25">
      <c r="A1067" s="1"/>
      <c r="B1067" s="7" t="s">
        <v>2019</v>
      </c>
      <c r="C1067" s="7">
        <v>88</v>
      </c>
      <c r="D1067" s="7" t="s">
        <v>28</v>
      </c>
      <c r="E1067" s="7" t="s">
        <v>75</v>
      </c>
      <c r="F1067" s="7" t="s">
        <v>1057</v>
      </c>
      <c r="G1067" s="7" t="s">
        <v>2038</v>
      </c>
      <c r="H1067" s="28"/>
      <c r="I1067" s="23"/>
      <c r="J1067" s="16"/>
      <c r="K1067" s="36"/>
    </row>
    <row r="1068" spans="1:11" ht="30" hidden="1" customHeight="1" x14ac:dyDescent="0.25">
      <c r="A1068" s="1"/>
      <c r="B1068" s="7" t="s">
        <v>2019</v>
      </c>
      <c r="C1068" s="7">
        <v>88</v>
      </c>
      <c r="D1068" s="7" t="s">
        <v>28</v>
      </c>
      <c r="E1068" s="7" t="s">
        <v>17</v>
      </c>
      <c r="F1068" s="7" t="s">
        <v>470</v>
      </c>
      <c r="G1068" s="7" t="s">
        <v>2039</v>
      </c>
      <c r="H1068" s="28"/>
      <c r="I1068" s="23"/>
      <c r="J1068" s="16"/>
      <c r="K1068" s="36"/>
    </row>
    <row r="1069" spans="1:11" ht="30" hidden="1" customHeight="1" x14ac:dyDescent="0.25">
      <c r="A1069" s="1"/>
      <c r="B1069" s="7" t="s">
        <v>2019</v>
      </c>
      <c r="C1069" s="7">
        <v>88</v>
      </c>
      <c r="D1069" s="7" t="s">
        <v>10</v>
      </c>
      <c r="E1069" s="7" t="s">
        <v>43</v>
      </c>
      <c r="F1069" s="7" t="s">
        <v>1057</v>
      </c>
      <c r="G1069" s="7" t="s">
        <v>2040</v>
      </c>
      <c r="H1069" s="28"/>
      <c r="I1069" s="23"/>
      <c r="J1069" s="16"/>
      <c r="K1069" s="36"/>
    </row>
    <row r="1070" spans="1:11" ht="30" customHeight="1" x14ac:dyDescent="0.25">
      <c r="A1070" s="1"/>
      <c r="B1070" s="7" t="s">
        <v>2044</v>
      </c>
      <c r="C1070" s="7">
        <v>89</v>
      </c>
      <c r="D1070" s="7" t="s">
        <v>28</v>
      </c>
      <c r="E1070" s="7" t="s">
        <v>33</v>
      </c>
      <c r="F1070" s="7" t="s">
        <v>349</v>
      </c>
      <c r="G1070" s="7" t="s">
        <v>2045</v>
      </c>
      <c r="H1070" s="20">
        <f>+I1070</f>
        <v>6484.89</v>
      </c>
      <c r="I1070" s="21">
        <v>6484.89</v>
      </c>
      <c r="J1070" s="33" t="s">
        <v>2020</v>
      </c>
      <c r="K1070" s="36"/>
    </row>
    <row r="1071" spans="1:11" ht="30" hidden="1" customHeight="1" x14ac:dyDescent="0.25">
      <c r="A1071" s="1"/>
      <c r="B1071" s="7" t="s">
        <v>2044</v>
      </c>
      <c r="C1071" s="7">
        <v>89</v>
      </c>
      <c r="D1071" s="7" t="s">
        <v>10</v>
      </c>
      <c r="E1071" s="7" t="s">
        <v>75</v>
      </c>
      <c r="F1071" s="7" t="s">
        <v>349</v>
      </c>
      <c r="G1071" s="7" t="s">
        <v>2046</v>
      </c>
      <c r="H1071" s="28"/>
      <c r="I1071" s="23"/>
      <c r="J1071" s="16"/>
      <c r="K1071" s="36"/>
    </row>
    <row r="1072" spans="1:11" ht="30" hidden="1" customHeight="1" x14ac:dyDescent="0.25">
      <c r="A1072" s="1"/>
      <c r="B1072" s="7" t="s">
        <v>2044</v>
      </c>
      <c r="C1072" s="7">
        <v>89</v>
      </c>
      <c r="D1072" s="7" t="s">
        <v>45</v>
      </c>
      <c r="E1072" s="7" t="s">
        <v>17</v>
      </c>
      <c r="F1072" s="7" t="s">
        <v>349</v>
      </c>
      <c r="G1072" s="7" t="s">
        <v>2047</v>
      </c>
      <c r="H1072" s="28"/>
      <c r="I1072" s="23"/>
      <c r="J1072" s="16"/>
      <c r="K1072" s="36"/>
    </row>
    <row r="1073" spans="1:11" ht="30" hidden="1" customHeight="1" x14ac:dyDescent="0.25">
      <c r="A1073" s="1"/>
      <c r="B1073" s="7" t="s">
        <v>2044</v>
      </c>
      <c r="C1073" s="7">
        <v>89</v>
      </c>
      <c r="D1073" s="7" t="s">
        <v>10</v>
      </c>
      <c r="E1073" s="7" t="s">
        <v>20</v>
      </c>
      <c r="F1073" s="7" t="s">
        <v>349</v>
      </c>
      <c r="G1073" s="7" t="s">
        <v>2048</v>
      </c>
      <c r="H1073" s="28"/>
      <c r="I1073" s="23"/>
      <c r="J1073" s="16"/>
      <c r="K1073" s="36"/>
    </row>
    <row r="1074" spans="1:11" ht="30" hidden="1" customHeight="1" x14ac:dyDescent="0.25">
      <c r="A1074" s="1"/>
      <c r="B1074" s="7" t="s">
        <v>2044</v>
      </c>
      <c r="C1074" s="7">
        <v>89</v>
      </c>
      <c r="D1074" s="7" t="s">
        <v>10</v>
      </c>
      <c r="E1074" s="7" t="s">
        <v>38</v>
      </c>
      <c r="F1074" s="7" t="s">
        <v>1057</v>
      </c>
      <c r="G1074" s="7" t="s">
        <v>2049</v>
      </c>
      <c r="H1074" s="28"/>
      <c r="I1074" s="23"/>
      <c r="J1074" s="16"/>
      <c r="K1074" s="36"/>
    </row>
    <row r="1075" spans="1:11" ht="30" hidden="1" customHeight="1" x14ac:dyDescent="0.25">
      <c r="A1075" s="1"/>
      <c r="B1075" s="7" t="s">
        <v>2044</v>
      </c>
      <c r="C1075" s="7">
        <v>89</v>
      </c>
      <c r="D1075" s="7" t="s">
        <v>28</v>
      </c>
      <c r="E1075" s="7" t="s">
        <v>38</v>
      </c>
      <c r="F1075" s="7" t="s">
        <v>156</v>
      </c>
      <c r="G1075" s="7" t="s">
        <v>2050</v>
      </c>
      <c r="H1075" s="28"/>
      <c r="I1075" s="23"/>
      <c r="J1075" s="16"/>
      <c r="K1075" s="36"/>
    </row>
    <row r="1076" spans="1:11" ht="30" hidden="1" customHeight="1" x14ac:dyDescent="0.25">
      <c r="A1076" s="1"/>
      <c r="B1076" s="7" t="s">
        <v>2044</v>
      </c>
      <c r="C1076" s="7">
        <v>89</v>
      </c>
      <c r="D1076" s="7" t="s">
        <v>10</v>
      </c>
      <c r="E1076" s="7" t="s">
        <v>70</v>
      </c>
      <c r="F1076" s="7" t="s">
        <v>71</v>
      </c>
      <c r="G1076" s="7" t="s">
        <v>2051</v>
      </c>
      <c r="H1076" s="28"/>
      <c r="I1076" s="23"/>
      <c r="J1076" s="16"/>
      <c r="K1076" s="36"/>
    </row>
    <row r="1077" spans="1:11" ht="30" hidden="1" customHeight="1" x14ac:dyDescent="0.25">
      <c r="A1077" s="1"/>
      <c r="B1077" s="7" t="s">
        <v>2044</v>
      </c>
      <c r="C1077" s="7">
        <v>89</v>
      </c>
      <c r="D1077" s="7" t="s">
        <v>28</v>
      </c>
      <c r="E1077" s="7" t="s">
        <v>20</v>
      </c>
      <c r="F1077" s="7" t="s">
        <v>73</v>
      </c>
      <c r="G1077" s="7" t="s">
        <v>2052</v>
      </c>
      <c r="H1077" s="28"/>
      <c r="I1077" s="23"/>
      <c r="J1077" s="16"/>
      <c r="K1077" s="36"/>
    </row>
    <row r="1078" spans="1:11" ht="30" hidden="1" customHeight="1" x14ac:dyDescent="0.25">
      <c r="A1078" s="1"/>
      <c r="B1078" s="7" t="s">
        <v>2044</v>
      </c>
      <c r="C1078" s="7">
        <v>89</v>
      </c>
      <c r="D1078" s="7" t="s">
        <v>10</v>
      </c>
      <c r="E1078" s="7" t="s">
        <v>23</v>
      </c>
      <c r="F1078" s="7" t="s">
        <v>73</v>
      </c>
      <c r="G1078" s="7" t="s">
        <v>2053</v>
      </c>
      <c r="H1078" s="28"/>
      <c r="I1078" s="23"/>
      <c r="J1078" s="16"/>
      <c r="K1078" s="36"/>
    </row>
    <row r="1079" spans="1:11" ht="30" hidden="1" customHeight="1" x14ac:dyDescent="0.25">
      <c r="A1079" s="1"/>
      <c r="B1079" s="7" t="s">
        <v>2044</v>
      </c>
      <c r="C1079" s="7">
        <v>89</v>
      </c>
      <c r="D1079" s="7" t="s">
        <v>10</v>
      </c>
      <c r="E1079" s="7" t="s">
        <v>33</v>
      </c>
      <c r="F1079" s="7" t="s">
        <v>73</v>
      </c>
      <c r="G1079" s="7" t="s">
        <v>2054</v>
      </c>
      <c r="H1079" s="28"/>
      <c r="I1079" s="23"/>
      <c r="J1079" s="16"/>
      <c r="K1079" s="36"/>
    </row>
    <row r="1080" spans="1:11" ht="30" hidden="1" customHeight="1" x14ac:dyDescent="0.25">
      <c r="A1080" s="1"/>
      <c r="B1080" s="7" t="s">
        <v>2044</v>
      </c>
      <c r="C1080" s="7">
        <v>89</v>
      </c>
      <c r="D1080" s="7" t="s">
        <v>28</v>
      </c>
      <c r="E1080" s="7" t="s">
        <v>75</v>
      </c>
      <c r="F1080" s="7" t="s">
        <v>73</v>
      </c>
      <c r="G1080" s="7" t="s">
        <v>2055</v>
      </c>
      <c r="H1080" s="28"/>
      <c r="I1080" s="23"/>
      <c r="J1080" s="16"/>
      <c r="K1080" s="36"/>
    </row>
    <row r="1081" spans="1:11" ht="30" hidden="1" customHeight="1" x14ac:dyDescent="0.25">
      <c r="A1081" s="1"/>
      <c r="B1081" s="7" t="s">
        <v>2044</v>
      </c>
      <c r="C1081" s="7">
        <v>89</v>
      </c>
      <c r="D1081" s="7" t="s">
        <v>10</v>
      </c>
      <c r="E1081" s="7" t="s">
        <v>17</v>
      </c>
      <c r="F1081" s="7" t="s">
        <v>73</v>
      </c>
      <c r="G1081" s="7" t="s">
        <v>2054</v>
      </c>
      <c r="H1081" s="28"/>
      <c r="I1081" s="23"/>
      <c r="J1081" s="16"/>
      <c r="K1081" s="36"/>
    </row>
    <row r="1082" spans="1:11" ht="30" hidden="1" customHeight="1" x14ac:dyDescent="0.25">
      <c r="A1082" s="1"/>
      <c r="B1082" s="7" t="s">
        <v>2044</v>
      </c>
      <c r="C1082" s="7">
        <v>89</v>
      </c>
      <c r="D1082" s="7" t="s">
        <v>10</v>
      </c>
      <c r="E1082" s="7" t="s">
        <v>43</v>
      </c>
      <c r="F1082" s="7" t="s">
        <v>349</v>
      </c>
      <c r="G1082" s="7" t="s">
        <v>2056</v>
      </c>
      <c r="H1082" s="28"/>
      <c r="I1082" s="23"/>
      <c r="J1082" s="16"/>
      <c r="K1082" s="36"/>
    </row>
    <row r="1083" spans="1:11" ht="30" hidden="1" customHeight="1" x14ac:dyDescent="0.25">
      <c r="A1083" s="1"/>
      <c r="B1083" s="7" t="s">
        <v>2044</v>
      </c>
      <c r="C1083" s="7">
        <v>89</v>
      </c>
      <c r="D1083" s="7" t="s">
        <v>10</v>
      </c>
      <c r="E1083" s="7" t="s">
        <v>11</v>
      </c>
      <c r="F1083" s="7" t="s">
        <v>2057</v>
      </c>
      <c r="G1083" s="7" t="s">
        <v>2058</v>
      </c>
      <c r="H1083" s="28"/>
      <c r="I1083" s="23"/>
      <c r="J1083" s="16"/>
      <c r="K1083" s="36"/>
    </row>
    <row r="1084" spans="1:11" ht="30" hidden="1" customHeight="1" x14ac:dyDescent="0.25">
      <c r="A1084" s="1"/>
      <c r="B1084" s="7" t="s">
        <v>2044</v>
      </c>
      <c r="C1084" s="7">
        <v>89</v>
      </c>
      <c r="D1084" s="7" t="s">
        <v>10</v>
      </c>
      <c r="E1084" s="7" t="s">
        <v>14</v>
      </c>
      <c r="F1084" s="7" t="s">
        <v>2059</v>
      </c>
      <c r="G1084" s="7" t="s">
        <v>2060</v>
      </c>
      <c r="H1084" s="28"/>
      <c r="I1084" s="23"/>
      <c r="J1084" s="16"/>
      <c r="K1084" s="36"/>
    </row>
    <row r="1085" spans="1:11" ht="30" customHeight="1" x14ac:dyDescent="0.25">
      <c r="A1085" s="1"/>
      <c r="B1085" s="7" t="s">
        <v>2064</v>
      </c>
      <c r="C1085" s="7">
        <v>90</v>
      </c>
      <c r="D1085" s="7" t="s">
        <v>28</v>
      </c>
      <c r="E1085" s="7" t="s">
        <v>20</v>
      </c>
      <c r="F1085" s="7" t="s">
        <v>87</v>
      </c>
      <c r="G1085" s="7" t="s">
        <v>2066</v>
      </c>
      <c r="H1085" s="20">
        <f>+I1085/60</f>
        <v>460.27816666666666</v>
      </c>
      <c r="I1085" s="21">
        <v>27616.69</v>
      </c>
      <c r="J1085" s="33" t="s">
        <v>2065</v>
      </c>
      <c r="K1085" s="36"/>
    </row>
    <row r="1086" spans="1:11" ht="30" hidden="1" customHeight="1" x14ac:dyDescent="0.25">
      <c r="A1086" s="1"/>
      <c r="B1086" s="7" t="s">
        <v>2064</v>
      </c>
      <c r="C1086" s="7">
        <v>90</v>
      </c>
      <c r="D1086" s="7" t="s">
        <v>28</v>
      </c>
      <c r="E1086" s="7" t="s">
        <v>26</v>
      </c>
      <c r="F1086" s="7" t="s">
        <v>87</v>
      </c>
      <c r="G1086" s="7" t="s">
        <v>2067</v>
      </c>
      <c r="H1086" s="28"/>
      <c r="I1086" s="23"/>
      <c r="J1086" s="16"/>
      <c r="K1086" s="36"/>
    </row>
    <row r="1087" spans="1:11" ht="30" hidden="1" customHeight="1" x14ac:dyDescent="0.25">
      <c r="A1087" s="1"/>
      <c r="B1087" s="7" t="s">
        <v>2064</v>
      </c>
      <c r="C1087" s="7">
        <v>90</v>
      </c>
      <c r="D1087" s="7" t="s">
        <v>10</v>
      </c>
      <c r="E1087" s="7" t="s">
        <v>33</v>
      </c>
      <c r="F1087" s="7" t="s">
        <v>87</v>
      </c>
      <c r="G1087" s="7" t="s">
        <v>2068</v>
      </c>
      <c r="H1087" s="28"/>
      <c r="I1087" s="23"/>
      <c r="J1087" s="16"/>
      <c r="K1087" s="36"/>
    </row>
    <row r="1088" spans="1:11" ht="30" hidden="1" customHeight="1" x14ac:dyDescent="0.25">
      <c r="A1088" s="1"/>
      <c r="B1088" s="7" t="s">
        <v>2064</v>
      </c>
      <c r="C1088" s="7">
        <v>90</v>
      </c>
      <c r="D1088" s="7" t="s">
        <v>10</v>
      </c>
      <c r="E1088" s="7" t="s">
        <v>80</v>
      </c>
      <c r="F1088" s="7" t="s">
        <v>95</v>
      </c>
      <c r="G1088" s="7" t="s">
        <v>2069</v>
      </c>
      <c r="H1088" s="28"/>
      <c r="I1088" s="23"/>
      <c r="J1088" s="16"/>
      <c r="K1088" s="36"/>
    </row>
    <row r="1089" spans="1:11" ht="30" hidden="1" customHeight="1" x14ac:dyDescent="0.25">
      <c r="A1089" s="1"/>
      <c r="B1089" s="7" t="s">
        <v>2064</v>
      </c>
      <c r="C1089" s="7">
        <v>90</v>
      </c>
      <c r="D1089" s="7" t="s">
        <v>10</v>
      </c>
      <c r="E1089" s="7" t="s">
        <v>38</v>
      </c>
      <c r="F1089" s="7" t="s">
        <v>95</v>
      </c>
      <c r="G1089" s="7" t="s">
        <v>2070</v>
      </c>
      <c r="H1089" s="28"/>
      <c r="I1089" s="23"/>
      <c r="J1089" s="16"/>
      <c r="K1089" s="36"/>
    </row>
    <row r="1090" spans="1:11" ht="30" hidden="1" customHeight="1" x14ac:dyDescent="0.25">
      <c r="A1090" s="1"/>
      <c r="B1090" s="7" t="s">
        <v>2064</v>
      </c>
      <c r="C1090" s="7">
        <v>90</v>
      </c>
      <c r="D1090" s="7" t="s">
        <v>28</v>
      </c>
      <c r="E1090" s="7" t="s">
        <v>38</v>
      </c>
      <c r="F1090" s="7" t="s">
        <v>87</v>
      </c>
      <c r="G1090" s="7" t="s">
        <v>2071</v>
      </c>
      <c r="H1090" s="28"/>
      <c r="I1090" s="23"/>
      <c r="J1090" s="16"/>
      <c r="K1090" s="36"/>
    </row>
    <row r="1091" spans="1:11" ht="30" hidden="1" customHeight="1" x14ac:dyDescent="0.25">
      <c r="A1091" s="1"/>
      <c r="B1091" s="7" t="s">
        <v>2064</v>
      </c>
      <c r="C1091" s="7">
        <v>90</v>
      </c>
      <c r="D1091" s="7" t="s">
        <v>28</v>
      </c>
      <c r="E1091" s="7" t="s">
        <v>33</v>
      </c>
      <c r="F1091" s="7" t="s">
        <v>95</v>
      </c>
      <c r="G1091" s="7" t="s">
        <v>2072</v>
      </c>
      <c r="H1091" s="28"/>
      <c r="I1091" s="23"/>
      <c r="J1091" s="16"/>
      <c r="K1091" s="36"/>
    </row>
    <row r="1092" spans="1:11" ht="30" hidden="1" customHeight="1" x14ac:dyDescent="0.25">
      <c r="A1092" s="1"/>
      <c r="B1092" s="7" t="s">
        <v>2064</v>
      </c>
      <c r="C1092" s="7">
        <v>90</v>
      </c>
      <c r="D1092" s="7" t="s">
        <v>10</v>
      </c>
      <c r="E1092" s="7" t="s">
        <v>20</v>
      </c>
      <c r="F1092" s="7" t="s">
        <v>95</v>
      </c>
      <c r="G1092" s="7" t="s">
        <v>2073</v>
      </c>
      <c r="H1092" s="28"/>
      <c r="I1092" s="23"/>
      <c r="J1092" s="16"/>
      <c r="K1092" s="36"/>
    </row>
    <row r="1093" spans="1:11" ht="30" hidden="1" customHeight="1" x14ac:dyDescent="0.25">
      <c r="A1093" s="1"/>
      <c r="B1093" s="7" t="s">
        <v>2064</v>
      </c>
      <c r="C1093" s="7">
        <v>90</v>
      </c>
      <c r="D1093" s="7" t="s">
        <v>10</v>
      </c>
      <c r="E1093" s="7" t="s">
        <v>14</v>
      </c>
      <c r="F1093" s="7" t="s">
        <v>2074</v>
      </c>
      <c r="G1093" s="7" t="s">
        <v>2075</v>
      </c>
      <c r="H1093" s="28"/>
      <c r="I1093" s="23"/>
      <c r="J1093" s="16"/>
      <c r="K1093" s="36"/>
    </row>
    <row r="1094" spans="1:11" ht="30" hidden="1" customHeight="1" x14ac:dyDescent="0.25">
      <c r="A1094" s="1"/>
      <c r="B1094" s="7" t="s">
        <v>2064</v>
      </c>
      <c r="C1094" s="7">
        <v>90</v>
      </c>
      <c r="D1094" s="7" t="s">
        <v>10</v>
      </c>
      <c r="E1094" s="7" t="s">
        <v>26</v>
      </c>
      <c r="F1094" s="7" t="s">
        <v>95</v>
      </c>
      <c r="G1094" s="7" t="s">
        <v>2076</v>
      </c>
      <c r="H1094" s="28"/>
      <c r="I1094" s="23"/>
      <c r="J1094" s="16"/>
      <c r="K1094" s="36"/>
    </row>
    <row r="1095" spans="1:11" ht="30" hidden="1" customHeight="1" x14ac:dyDescent="0.25">
      <c r="A1095" s="1"/>
      <c r="B1095" s="7" t="s">
        <v>2064</v>
      </c>
      <c r="C1095" s="7">
        <v>90</v>
      </c>
      <c r="D1095" s="7" t="s">
        <v>10</v>
      </c>
      <c r="E1095" s="7" t="s">
        <v>35</v>
      </c>
      <c r="F1095" s="7" t="s">
        <v>2077</v>
      </c>
      <c r="G1095" s="7" t="s">
        <v>2078</v>
      </c>
      <c r="H1095" s="28"/>
      <c r="I1095" s="23"/>
      <c r="J1095" s="16"/>
      <c r="K1095" s="36"/>
    </row>
    <row r="1096" spans="1:11" ht="30" hidden="1" customHeight="1" x14ac:dyDescent="0.25">
      <c r="A1096" s="1"/>
      <c r="B1096" s="7" t="s">
        <v>2064</v>
      </c>
      <c r="C1096" s="7">
        <v>90</v>
      </c>
      <c r="D1096" s="7" t="s">
        <v>10</v>
      </c>
      <c r="E1096" s="7" t="s">
        <v>75</v>
      </c>
      <c r="F1096" s="7" t="s">
        <v>2079</v>
      </c>
      <c r="G1096" s="7" t="s">
        <v>2080</v>
      </c>
      <c r="H1096" s="28"/>
      <c r="I1096" s="23"/>
      <c r="J1096" s="16"/>
      <c r="K1096" s="36"/>
    </row>
    <row r="1097" spans="1:11" ht="30" hidden="1" customHeight="1" x14ac:dyDescent="0.25">
      <c r="A1097" s="1"/>
      <c r="B1097" s="7" t="s">
        <v>2064</v>
      </c>
      <c r="C1097" s="7">
        <v>90</v>
      </c>
      <c r="D1097" s="7" t="s">
        <v>10</v>
      </c>
      <c r="E1097" s="7" t="s">
        <v>43</v>
      </c>
      <c r="F1097" s="7" t="s">
        <v>95</v>
      </c>
      <c r="G1097" s="7" t="s">
        <v>2081</v>
      </c>
      <c r="H1097" s="28"/>
      <c r="I1097" s="23"/>
      <c r="J1097" s="16"/>
      <c r="K1097" s="36"/>
    </row>
    <row r="1098" spans="1:11" ht="30" hidden="1" customHeight="1" x14ac:dyDescent="0.25">
      <c r="A1098" s="1"/>
      <c r="B1098" s="7" t="s">
        <v>2064</v>
      </c>
      <c r="C1098" s="7">
        <v>90</v>
      </c>
      <c r="D1098" s="7" t="s">
        <v>10</v>
      </c>
      <c r="E1098" s="7" t="s">
        <v>17</v>
      </c>
      <c r="F1098" s="7" t="s">
        <v>95</v>
      </c>
      <c r="G1098" s="7" t="s">
        <v>2072</v>
      </c>
      <c r="H1098" s="28"/>
      <c r="I1098" s="23"/>
      <c r="J1098" s="16"/>
      <c r="K1098" s="36"/>
    </row>
    <row r="1099" spans="1:11" ht="30" customHeight="1" x14ac:dyDescent="0.25">
      <c r="A1099" s="1"/>
      <c r="B1099" s="7" t="s">
        <v>2083</v>
      </c>
      <c r="C1099" s="7">
        <v>91</v>
      </c>
      <c r="D1099" s="7" t="s">
        <v>10</v>
      </c>
      <c r="E1099" s="7" t="s">
        <v>26</v>
      </c>
      <c r="F1099" s="7" t="s">
        <v>653</v>
      </c>
      <c r="G1099" s="7" t="s">
        <v>2085</v>
      </c>
      <c r="H1099" s="20">
        <f>+I1099</f>
        <v>8999</v>
      </c>
      <c r="I1099" s="21">
        <v>8999</v>
      </c>
      <c r="J1099" s="33" t="s">
        <v>2084</v>
      </c>
      <c r="K1099" s="36"/>
    </row>
    <row r="1100" spans="1:11" ht="30" hidden="1" customHeight="1" x14ac:dyDescent="0.25">
      <c r="A1100" s="1"/>
      <c r="B1100" s="7" t="s">
        <v>2083</v>
      </c>
      <c r="C1100" s="7">
        <v>91</v>
      </c>
      <c r="D1100" s="7" t="s">
        <v>10</v>
      </c>
      <c r="E1100" s="7" t="s">
        <v>38</v>
      </c>
      <c r="F1100" s="7" t="s">
        <v>653</v>
      </c>
      <c r="G1100" s="7" t="s">
        <v>2086</v>
      </c>
      <c r="H1100" s="28"/>
      <c r="I1100" s="23"/>
      <c r="J1100" s="16"/>
      <c r="K1100" s="36"/>
    </row>
    <row r="1101" spans="1:11" ht="30" hidden="1" customHeight="1" x14ac:dyDescent="0.25">
      <c r="A1101" s="1"/>
      <c r="B1101" s="7" t="s">
        <v>2083</v>
      </c>
      <c r="C1101" s="7">
        <v>91</v>
      </c>
      <c r="D1101" s="7" t="s">
        <v>10</v>
      </c>
      <c r="E1101" s="7" t="s">
        <v>33</v>
      </c>
      <c r="F1101" s="7" t="s">
        <v>653</v>
      </c>
      <c r="G1101" s="7" t="s">
        <v>2087</v>
      </c>
      <c r="H1101" s="28"/>
      <c r="I1101" s="23"/>
      <c r="J1101" s="16"/>
      <c r="K1101" s="36"/>
    </row>
    <row r="1102" spans="1:11" ht="30" hidden="1" customHeight="1" x14ac:dyDescent="0.25">
      <c r="A1102" s="1"/>
      <c r="B1102" s="7" t="s">
        <v>2083</v>
      </c>
      <c r="C1102" s="7">
        <v>91</v>
      </c>
      <c r="D1102" s="7" t="s">
        <v>28</v>
      </c>
      <c r="E1102" s="7" t="s">
        <v>33</v>
      </c>
      <c r="F1102" s="7" t="s">
        <v>1159</v>
      </c>
      <c r="G1102" s="7" t="s">
        <v>2088</v>
      </c>
      <c r="H1102" s="28"/>
      <c r="I1102" s="23"/>
      <c r="J1102" s="16"/>
      <c r="K1102" s="36"/>
    </row>
    <row r="1103" spans="1:11" ht="30" hidden="1" customHeight="1" x14ac:dyDescent="0.25">
      <c r="A1103" s="1"/>
      <c r="B1103" s="7" t="s">
        <v>2083</v>
      </c>
      <c r="C1103" s="7">
        <v>91</v>
      </c>
      <c r="D1103" s="7" t="s">
        <v>28</v>
      </c>
      <c r="E1103" s="7" t="s">
        <v>26</v>
      </c>
      <c r="F1103" s="7" t="s">
        <v>983</v>
      </c>
      <c r="G1103" s="7" t="s">
        <v>2089</v>
      </c>
      <c r="H1103" s="28"/>
      <c r="I1103" s="23"/>
      <c r="J1103" s="16"/>
      <c r="K1103" s="36"/>
    </row>
    <row r="1104" spans="1:11" ht="30" hidden="1" customHeight="1" x14ac:dyDescent="0.25">
      <c r="A1104" s="1"/>
      <c r="B1104" s="7" t="s">
        <v>2083</v>
      </c>
      <c r="C1104" s="7">
        <v>91</v>
      </c>
      <c r="D1104" s="7" t="s">
        <v>28</v>
      </c>
      <c r="E1104" s="7" t="s">
        <v>17</v>
      </c>
      <c r="F1104" s="7" t="s">
        <v>983</v>
      </c>
      <c r="G1104" s="7" t="s">
        <v>2090</v>
      </c>
      <c r="H1104" s="28"/>
      <c r="I1104" s="23"/>
      <c r="J1104" s="16"/>
      <c r="K1104" s="36"/>
    </row>
    <row r="1105" spans="1:11" ht="30" hidden="1" customHeight="1" x14ac:dyDescent="0.25">
      <c r="A1105" s="1"/>
      <c r="B1105" s="7" t="s">
        <v>2083</v>
      </c>
      <c r="C1105" s="7">
        <v>91</v>
      </c>
      <c r="D1105" s="7" t="s">
        <v>28</v>
      </c>
      <c r="E1105" s="7" t="s">
        <v>20</v>
      </c>
      <c r="F1105" s="7" t="s">
        <v>1159</v>
      </c>
      <c r="G1105" s="7" t="s">
        <v>2091</v>
      </c>
      <c r="H1105" s="28"/>
      <c r="I1105" s="23"/>
      <c r="J1105" s="16"/>
      <c r="K1105" s="36"/>
    </row>
    <row r="1106" spans="1:11" ht="30" hidden="1" customHeight="1" x14ac:dyDescent="0.25">
      <c r="A1106" s="1"/>
      <c r="B1106" s="7" t="s">
        <v>2083</v>
      </c>
      <c r="C1106" s="7">
        <v>91</v>
      </c>
      <c r="D1106" s="7" t="s">
        <v>10</v>
      </c>
      <c r="E1106" s="7" t="s">
        <v>20</v>
      </c>
      <c r="F1106" s="7" t="s">
        <v>106</v>
      </c>
      <c r="G1106" s="7" t="s">
        <v>2092</v>
      </c>
      <c r="H1106" s="28"/>
      <c r="I1106" s="23"/>
      <c r="J1106" s="16"/>
      <c r="K1106" s="36"/>
    </row>
    <row r="1107" spans="1:11" ht="30" hidden="1" customHeight="1" x14ac:dyDescent="0.25">
      <c r="A1107" s="1"/>
      <c r="B1107" s="7" t="s">
        <v>2083</v>
      </c>
      <c r="C1107" s="7">
        <v>91</v>
      </c>
      <c r="D1107" s="7" t="s">
        <v>10</v>
      </c>
      <c r="E1107" s="7" t="s">
        <v>17</v>
      </c>
      <c r="F1107" s="7" t="s">
        <v>1161</v>
      </c>
      <c r="G1107" s="7" t="s">
        <v>2093</v>
      </c>
      <c r="H1107" s="28"/>
      <c r="I1107" s="23"/>
      <c r="J1107" s="16"/>
      <c r="K1107" s="36"/>
    </row>
    <row r="1108" spans="1:11" ht="30" hidden="1" customHeight="1" x14ac:dyDescent="0.25">
      <c r="A1108" s="1"/>
      <c r="B1108" s="7" t="s">
        <v>2083</v>
      </c>
      <c r="C1108" s="7">
        <v>91</v>
      </c>
      <c r="D1108" s="7" t="s">
        <v>10</v>
      </c>
      <c r="E1108" s="7" t="s">
        <v>43</v>
      </c>
      <c r="F1108" s="7" t="s">
        <v>983</v>
      </c>
      <c r="G1108" s="7" t="s">
        <v>2094</v>
      </c>
      <c r="H1108" s="28"/>
      <c r="I1108" s="23"/>
      <c r="J1108" s="16"/>
      <c r="K1108" s="36"/>
    </row>
    <row r="1109" spans="1:11" ht="30" hidden="1" customHeight="1" x14ac:dyDescent="0.25">
      <c r="A1109" s="1"/>
      <c r="B1109" s="7" t="s">
        <v>2083</v>
      </c>
      <c r="C1109" s="7">
        <v>91</v>
      </c>
      <c r="D1109" s="7" t="s">
        <v>45</v>
      </c>
      <c r="E1109" s="7" t="s">
        <v>20</v>
      </c>
      <c r="F1109" s="7" t="s">
        <v>1398</v>
      </c>
      <c r="G1109" s="7" t="s">
        <v>2095</v>
      </c>
      <c r="H1109" s="28"/>
      <c r="I1109" s="23"/>
      <c r="J1109" s="16"/>
      <c r="K1109" s="36"/>
    </row>
    <row r="1110" spans="1:11" ht="30" hidden="1" customHeight="1" x14ac:dyDescent="0.25">
      <c r="A1110" s="1"/>
      <c r="B1110" s="7" t="s">
        <v>2083</v>
      </c>
      <c r="C1110" s="7">
        <v>91</v>
      </c>
      <c r="D1110" s="7" t="s">
        <v>10</v>
      </c>
      <c r="E1110" s="7" t="s">
        <v>14</v>
      </c>
      <c r="F1110" s="7" t="s">
        <v>2096</v>
      </c>
      <c r="G1110" s="7" t="s">
        <v>2097</v>
      </c>
      <c r="H1110" s="28"/>
      <c r="I1110" s="23"/>
      <c r="J1110" s="16"/>
      <c r="K1110" s="36"/>
    </row>
    <row r="1111" spans="1:11" ht="30" hidden="1" customHeight="1" x14ac:dyDescent="0.25">
      <c r="A1111" s="1"/>
      <c r="B1111" s="7" t="s">
        <v>2083</v>
      </c>
      <c r="C1111" s="7">
        <v>91</v>
      </c>
      <c r="D1111" s="7" t="s">
        <v>45</v>
      </c>
      <c r="E1111" s="7" t="s">
        <v>26</v>
      </c>
      <c r="F1111" s="7" t="s">
        <v>1349</v>
      </c>
      <c r="G1111" s="7" t="s">
        <v>2098</v>
      </c>
      <c r="H1111" s="28"/>
      <c r="I1111" s="23"/>
      <c r="J1111" s="16"/>
      <c r="K1111" s="36"/>
    </row>
    <row r="1112" spans="1:11" ht="30" customHeight="1" x14ac:dyDescent="0.25">
      <c r="A1112" s="1"/>
      <c r="B1112" s="7" t="s">
        <v>2099</v>
      </c>
      <c r="C1112" s="7">
        <v>92</v>
      </c>
      <c r="D1112" s="7" t="s">
        <v>45</v>
      </c>
      <c r="E1112" s="7" t="s">
        <v>17</v>
      </c>
      <c r="F1112" s="7" t="s">
        <v>24</v>
      </c>
      <c r="G1112" s="7" t="s">
        <v>2102</v>
      </c>
      <c r="H1112" s="20">
        <f>+I1112/50</f>
        <v>248.31740000000002</v>
      </c>
      <c r="I1112" s="21">
        <v>12415.87</v>
      </c>
      <c r="J1112" s="33" t="s">
        <v>7946</v>
      </c>
      <c r="K1112" s="36"/>
    </row>
    <row r="1113" spans="1:11" ht="30" hidden="1" customHeight="1" x14ac:dyDescent="0.25">
      <c r="A1113" s="1"/>
      <c r="B1113" s="7" t="s">
        <v>2099</v>
      </c>
      <c r="C1113" s="7">
        <v>92</v>
      </c>
      <c r="D1113" s="7" t="s">
        <v>10</v>
      </c>
      <c r="E1113" s="7" t="s">
        <v>38</v>
      </c>
      <c r="F1113" s="7" t="s">
        <v>24</v>
      </c>
      <c r="G1113" s="7" t="s">
        <v>2107</v>
      </c>
      <c r="H1113" s="28"/>
      <c r="I1113" s="23"/>
      <c r="J1113" s="16"/>
      <c r="K1113" s="36"/>
    </row>
    <row r="1114" spans="1:11" ht="30" hidden="1" customHeight="1" x14ac:dyDescent="0.25">
      <c r="A1114" s="1"/>
      <c r="B1114" s="7" t="s">
        <v>2099</v>
      </c>
      <c r="C1114" s="7">
        <v>92</v>
      </c>
      <c r="D1114" s="7" t="s">
        <v>45</v>
      </c>
      <c r="E1114" s="7" t="s">
        <v>33</v>
      </c>
      <c r="F1114" s="7" t="s">
        <v>24</v>
      </c>
      <c r="G1114" s="7" t="s">
        <v>2108</v>
      </c>
      <c r="H1114" s="28"/>
      <c r="I1114" s="23"/>
      <c r="J1114" s="16"/>
      <c r="K1114" s="36"/>
    </row>
    <row r="1115" spans="1:11" ht="30" hidden="1" customHeight="1" x14ac:dyDescent="0.25">
      <c r="A1115" s="1"/>
      <c r="B1115" s="7" t="s">
        <v>2099</v>
      </c>
      <c r="C1115" s="7">
        <v>92</v>
      </c>
      <c r="D1115" s="7" t="s">
        <v>382</v>
      </c>
      <c r="E1115" s="7" t="s">
        <v>20</v>
      </c>
      <c r="F1115" s="7" t="s">
        <v>166</v>
      </c>
      <c r="G1115" s="7" t="s">
        <v>2109</v>
      </c>
      <c r="H1115" s="28"/>
      <c r="I1115" s="23"/>
      <c r="J1115" s="16"/>
      <c r="K1115" s="36"/>
    </row>
    <row r="1116" spans="1:11" ht="30" hidden="1" customHeight="1" x14ac:dyDescent="0.25">
      <c r="A1116" s="1"/>
      <c r="B1116" s="7" t="s">
        <v>2099</v>
      </c>
      <c r="C1116" s="7">
        <v>92</v>
      </c>
      <c r="D1116" s="7" t="s">
        <v>10</v>
      </c>
      <c r="E1116" s="7" t="s">
        <v>23</v>
      </c>
      <c r="F1116" s="7" t="s">
        <v>166</v>
      </c>
      <c r="G1116" s="7" t="s">
        <v>2110</v>
      </c>
      <c r="H1116" s="28"/>
      <c r="I1116" s="23"/>
      <c r="J1116" s="16"/>
      <c r="K1116" s="36"/>
    </row>
    <row r="1117" spans="1:11" ht="30" hidden="1" customHeight="1" x14ac:dyDescent="0.25">
      <c r="A1117" s="1"/>
      <c r="B1117" s="7" t="s">
        <v>2099</v>
      </c>
      <c r="C1117" s="7">
        <v>92</v>
      </c>
      <c r="D1117" s="7" t="s">
        <v>10</v>
      </c>
      <c r="E1117" s="7" t="s">
        <v>14</v>
      </c>
      <c r="F1117" s="7" t="s">
        <v>2111</v>
      </c>
      <c r="G1117" s="7" t="s">
        <v>2112</v>
      </c>
      <c r="H1117" s="28"/>
      <c r="I1117" s="23"/>
      <c r="J1117" s="16"/>
      <c r="K1117" s="36"/>
    </row>
    <row r="1118" spans="1:11" ht="30" hidden="1" customHeight="1" x14ac:dyDescent="0.25">
      <c r="A1118" s="1"/>
      <c r="B1118" s="7" t="s">
        <v>2099</v>
      </c>
      <c r="C1118" s="7">
        <v>92</v>
      </c>
      <c r="D1118" s="7" t="s">
        <v>10</v>
      </c>
      <c r="E1118" s="7" t="s">
        <v>177</v>
      </c>
      <c r="F1118" s="7" t="s">
        <v>178</v>
      </c>
      <c r="G1118" s="7" t="s">
        <v>2113</v>
      </c>
      <c r="H1118" s="28"/>
      <c r="I1118" s="23"/>
      <c r="J1118" s="16"/>
      <c r="K1118" s="36"/>
    </row>
    <row r="1119" spans="1:11" ht="30" hidden="1" customHeight="1" x14ac:dyDescent="0.25">
      <c r="A1119" s="1"/>
      <c r="B1119" s="7" t="s">
        <v>2099</v>
      </c>
      <c r="C1119" s="7">
        <v>92</v>
      </c>
      <c r="D1119" s="7" t="s">
        <v>10</v>
      </c>
      <c r="E1119" s="7" t="s">
        <v>171</v>
      </c>
      <c r="F1119" s="7" t="s">
        <v>2114</v>
      </c>
      <c r="G1119" s="7" t="s">
        <v>2115</v>
      </c>
      <c r="H1119" s="28"/>
      <c r="I1119" s="23"/>
      <c r="J1119" s="16"/>
      <c r="K1119" s="36"/>
    </row>
    <row r="1120" spans="1:11" ht="30" hidden="1" customHeight="1" x14ac:dyDescent="0.25">
      <c r="A1120" s="1"/>
      <c r="B1120" s="7" t="s">
        <v>2099</v>
      </c>
      <c r="C1120" s="7">
        <v>92</v>
      </c>
      <c r="D1120" s="7" t="s">
        <v>28</v>
      </c>
      <c r="E1120" s="7" t="s">
        <v>11</v>
      </c>
      <c r="F1120" s="7" t="s">
        <v>2116</v>
      </c>
      <c r="G1120" s="7" t="s">
        <v>2117</v>
      </c>
      <c r="H1120" s="28"/>
      <c r="I1120" s="23"/>
      <c r="J1120" s="16"/>
      <c r="K1120" s="36"/>
    </row>
    <row r="1121" spans="1:11" ht="30" hidden="1" customHeight="1" x14ac:dyDescent="0.25">
      <c r="A1121" s="1"/>
      <c r="B1121" s="7" t="s">
        <v>2099</v>
      </c>
      <c r="C1121" s="7">
        <v>92</v>
      </c>
      <c r="D1121" s="7" t="s">
        <v>28</v>
      </c>
      <c r="E1121" s="7" t="s">
        <v>33</v>
      </c>
      <c r="F1121" s="7" t="s">
        <v>166</v>
      </c>
      <c r="G1121" s="7" t="s">
        <v>2118</v>
      </c>
      <c r="H1121" s="28"/>
      <c r="I1121" s="23"/>
      <c r="J1121" s="16"/>
      <c r="K1121" s="36"/>
    </row>
    <row r="1122" spans="1:11" ht="30" hidden="1" customHeight="1" x14ac:dyDescent="0.25">
      <c r="A1122" s="1"/>
      <c r="B1122" s="7" t="s">
        <v>2099</v>
      </c>
      <c r="C1122" s="7">
        <v>92</v>
      </c>
      <c r="D1122" s="7" t="s">
        <v>10</v>
      </c>
      <c r="E1122" s="7" t="s">
        <v>43</v>
      </c>
      <c r="F1122" s="7" t="s">
        <v>2119</v>
      </c>
      <c r="G1122" s="7" t="s">
        <v>2120</v>
      </c>
      <c r="H1122" s="28"/>
      <c r="I1122" s="23"/>
      <c r="J1122" s="16"/>
      <c r="K1122" s="36"/>
    </row>
    <row r="1123" spans="1:11" ht="30" customHeight="1" x14ac:dyDescent="0.25">
      <c r="A1123" s="1"/>
      <c r="B1123" s="7" t="s">
        <v>2136</v>
      </c>
      <c r="C1123" s="7">
        <v>93</v>
      </c>
      <c r="D1123" s="7" t="s">
        <v>45</v>
      </c>
      <c r="E1123" s="7" t="s">
        <v>17</v>
      </c>
      <c r="F1123" s="7" t="s">
        <v>2139</v>
      </c>
      <c r="G1123" s="7" t="s">
        <v>2140</v>
      </c>
      <c r="H1123" s="20">
        <f>+I1123/50</f>
        <v>264.4726</v>
      </c>
      <c r="I1123" s="21">
        <v>13223.63</v>
      </c>
      <c r="J1123" s="33" t="s">
        <v>7946</v>
      </c>
      <c r="K1123" s="36"/>
    </row>
    <row r="1124" spans="1:11" ht="30" hidden="1" customHeight="1" x14ac:dyDescent="0.25">
      <c r="A1124" s="1"/>
      <c r="B1124" s="7" t="s">
        <v>2136</v>
      </c>
      <c r="C1124" s="7">
        <v>93</v>
      </c>
      <c r="D1124" s="7" t="s">
        <v>10</v>
      </c>
      <c r="E1124" s="7" t="s">
        <v>38</v>
      </c>
      <c r="F1124" s="7" t="s">
        <v>24</v>
      </c>
      <c r="G1124" s="7" t="s">
        <v>2141</v>
      </c>
      <c r="H1124" s="28"/>
      <c r="I1124" s="23"/>
      <c r="J1124" s="16"/>
      <c r="K1124" s="36"/>
    </row>
    <row r="1125" spans="1:11" ht="30" hidden="1" customHeight="1" x14ac:dyDescent="0.25">
      <c r="A1125" s="1"/>
      <c r="B1125" s="7" t="s">
        <v>2136</v>
      </c>
      <c r="C1125" s="7">
        <v>93</v>
      </c>
      <c r="D1125" s="7" t="s">
        <v>382</v>
      </c>
      <c r="E1125" s="7" t="s">
        <v>33</v>
      </c>
      <c r="F1125" s="7" t="s">
        <v>24</v>
      </c>
      <c r="G1125" s="7" t="s">
        <v>2108</v>
      </c>
      <c r="H1125" s="28"/>
      <c r="I1125" s="23"/>
      <c r="J1125" s="16"/>
      <c r="K1125" s="36"/>
    </row>
    <row r="1126" spans="1:11" ht="30" hidden="1" customHeight="1" x14ac:dyDescent="0.25">
      <c r="A1126" s="1"/>
      <c r="B1126" s="7" t="s">
        <v>2136</v>
      </c>
      <c r="C1126" s="7">
        <v>93</v>
      </c>
      <c r="D1126" s="7" t="s">
        <v>10</v>
      </c>
      <c r="E1126" s="7" t="s">
        <v>26</v>
      </c>
      <c r="F1126" s="7" t="s">
        <v>558</v>
      </c>
      <c r="G1126" s="7" t="s">
        <v>2124</v>
      </c>
      <c r="H1126" s="28"/>
      <c r="I1126" s="23"/>
      <c r="J1126" s="16"/>
      <c r="K1126" s="36"/>
    </row>
    <row r="1127" spans="1:11" ht="30" hidden="1" customHeight="1" x14ac:dyDescent="0.25">
      <c r="A1127" s="1"/>
      <c r="B1127" s="7" t="s">
        <v>2136</v>
      </c>
      <c r="C1127" s="7">
        <v>93</v>
      </c>
      <c r="D1127" s="7" t="s">
        <v>10</v>
      </c>
      <c r="E1127" s="7" t="s">
        <v>43</v>
      </c>
      <c r="F1127" s="7" t="s">
        <v>2119</v>
      </c>
      <c r="G1127" s="7" t="s">
        <v>2144</v>
      </c>
      <c r="H1127" s="28"/>
      <c r="I1127" s="23"/>
      <c r="J1127" s="16"/>
      <c r="K1127" s="36"/>
    </row>
    <row r="1128" spans="1:11" ht="30" hidden="1" customHeight="1" x14ac:dyDescent="0.25">
      <c r="A1128" s="1"/>
      <c r="B1128" s="7" t="s">
        <v>2136</v>
      </c>
      <c r="C1128" s="7">
        <v>93</v>
      </c>
      <c r="D1128" s="7" t="s">
        <v>10</v>
      </c>
      <c r="E1128" s="7" t="s">
        <v>23</v>
      </c>
      <c r="F1128" s="7" t="s">
        <v>166</v>
      </c>
      <c r="G1128" s="7" t="s">
        <v>2145</v>
      </c>
      <c r="H1128" s="28"/>
      <c r="I1128" s="23"/>
      <c r="J1128" s="16"/>
      <c r="K1128" s="36"/>
    </row>
    <row r="1129" spans="1:11" ht="30" hidden="1" customHeight="1" x14ac:dyDescent="0.25">
      <c r="A1129" s="1"/>
      <c r="B1129" s="7" t="s">
        <v>2136</v>
      </c>
      <c r="C1129" s="7">
        <v>93</v>
      </c>
      <c r="D1129" s="7" t="s">
        <v>382</v>
      </c>
      <c r="E1129" s="7" t="s">
        <v>20</v>
      </c>
      <c r="F1129" s="7" t="s">
        <v>166</v>
      </c>
      <c r="G1129" s="7" t="s">
        <v>2146</v>
      </c>
      <c r="H1129" s="28"/>
      <c r="I1129" s="23"/>
      <c r="J1129" s="16"/>
      <c r="K1129" s="36"/>
    </row>
    <row r="1130" spans="1:11" ht="30" hidden="1" customHeight="1" x14ac:dyDescent="0.25">
      <c r="A1130" s="1"/>
      <c r="B1130" s="7" t="s">
        <v>2136</v>
      </c>
      <c r="C1130" s="7">
        <v>93</v>
      </c>
      <c r="D1130" s="7" t="s">
        <v>10</v>
      </c>
      <c r="E1130" s="7" t="s">
        <v>14</v>
      </c>
      <c r="F1130" s="7" t="s">
        <v>2147</v>
      </c>
      <c r="G1130" s="7" t="s">
        <v>2148</v>
      </c>
      <c r="H1130" s="28"/>
      <c r="I1130" s="23"/>
      <c r="J1130" s="16"/>
      <c r="K1130" s="36"/>
    </row>
    <row r="1131" spans="1:11" ht="30" hidden="1" customHeight="1" x14ac:dyDescent="0.25">
      <c r="A1131" s="1"/>
      <c r="B1131" s="7" t="s">
        <v>2136</v>
      </c>
      <c r="C1131" s="7">
        <v>93</v>
      </c>
      <c r="D1131" s="7" t="s">
        <v>10</v>
      </c>
      <c r="E1131" s="7" t="s">
        <v>177</v>
      </c>
      <c r="F1131" s="7" t="s">
        <v>178</v>
      </c>
      <c r="G1131" s="7" t="s">
        <v>2149</v>
      </c>
      <c r="H1131" s="28"/>
      <c r="I1131" s="23"/>
      <c r="J1131" s="16"/>
      <c r="K1131" s="36"/>
    </row>
    <row r="1132" spans="1:11" ht="30" hidden="1" customHeight="1" x14ac:dyDescent="0.25">
      <c r="A1132" s="1"/>
      <c r="B1132" s="7" t="s">
        <v>2136</v>
      </c>
      <c r="C1132" s="7">
        <v>93</v>
      </c>
      <c r="D1132" s="7" t="s">
        <v>10</v>
      </c>
      <c r="E1132" s="7" t="s">
        <v>171</v>
      </c>
      <c r="F1132" s="7" t="s">
        <v>2150</v>
      </c>
      <c r="G1132" s="7" t="s">
        <v>2151</v>
      </c>
      <c r="H1132" s="28"/>
      <c r="I1132" s="23"/>
      <c r="J1132" s="16"/>
      <c r="K1132" s="36"/>
    </row>
    <row r="1133" spans="1:11" ht="30" hidden="1" customHeight="1" x14ac:dyDescent="0.25">
      <c r="A1133" s="1"/>
      <c r="B1133" s="7" t="s">
        <v>2136</v>
      </c>
      <c r="C1133" s="7">
        <v>93</v>
      </c>
      <c r="D1133" s="7" t="s">
        <v>28</v>
      </c>
      <c r="E1133" s="7" t="s">
        <v>11</v>
      </c>
      <c r="F1133" s="7" t="s">
        <v>2152</v>
      </c>
      <c r="G1133" s="7" t="s">
        <v>2153</v>
      </c>
      <c r="H1133" s="28"/>
      <c r="I1133" s="23"/>
      <c r="J1133" s="16"/>
      <c r="K1133" s="36"/>
    </row>
    <row r="1134" spans="1:11" ht="30" hidden="1" customHeight="1" x14ac:dyDescent="0.25">
      <c r="A1134" s="1"/>
      <c r="B1134" s="7" t="s">
        <v>2136</v>
      </c>
      <c r="C1134" s="7">
        <v>93</v>
      </c>
      <c r="D1134" s="7" t="s">
        <v>28</v>
      </c>
      <c r="E1134" s="7" t="s">
        <v>33</v>
      </c>
      <c r="F1134" s="7" t="s">
        <v>166</v>
      </c>
      <c r="G1134" s="7" t="s">
        <v>2154</v>
      </c>
      <c r="H1134" s="28"/>
      <c r="I1134" s="23"/>
      <c r="J1134" s="16"/>
      <c r="K1134" s="36"/>
    </row>
    <row r="1135" spans="1:11" ht="30" hidden="1" customHeight="1" x14ac:dyDescent="0.25">
      <c r="A1135" s="1"/>
      <c r="B1135" s="7" t="s">
        <v>2136</v>
      </c>
      <c r="C1135" s="7">
        <v>93</v>
      </c>
      <c r="D1135" s="7" t="s">
        <v>45</v>
      </c>
      <c r="E1135" s="7" t="s">
        <v>11</v>
      </c>
      <c r="F1135" s="7" t="s">
        <v>2155</v>
      </c>
      <c r="G1135" s="7" t="s">
        <v>2156</v>
      </c>
      <c r="H1135" s="28"/>
      <c r="I1135" s="23"/>
      <c r="J1135" s="16"/>
      <c r="K1135" s="36"/>
    </row>
    <row r="1136" spans="1:11" ht="30" hidden="1" customHeight="1" x14ac:dyDescent="0.25">
      <c r="A1136" s="1"/>
      <c r="B1136" s="7" t="s">
        <v>2136</v>
      </c>
      <c r="C1136" s="7">
        <v>93</v>
      </c>
      <c r="D1136" s="7" t="s">
        <v>10</v>
      </c>
      <c r="E1136" s="7" t="s">
        <v>109</v>
      </c>
      <c r="F1136" s="7" t="s">
        <v>166</v>
      </c>
      <c r="G1136" s="7" t="s">
        <v>2157</v>
      </c>
      <c r="H1136" s="28"/>
      <c r="I1136" s="23"/>
      <c r="J1136" s="16"/>
      <c r="K1136" s="36"/>
    </row>
    <row r="1137" spans="1:11" ht="30" hidden="1" customHeight="1" x14ac:dyDescent="0.25">
      <c r="A1137" s="1"/>
      <c r="B1137" s="7" t="s">
        <v>2136</v>
      </c>
      <c r="C1137" s="7">
        <v>93</v>
      </c>
      <c r="D1137" s="7" t="s">
        <v>10</v>
      </c>
      <c r="E1137" s="7" t="s">
        <v>35</v>
      </c>
      <c r="F1137" s="7" t="s">
        <v>24</v>
      </c>
      <c r="G1137" s="7" t="s">
        <v>2158</v>
      </c>
      <c r="H1137" s="28"/>
      <c r="I1137" s="23"/>
      <c r="J1137" s="16"/>
      <c r="K1137" s="36"/>
    </row>
    <row r="1138" spans="1:11" ht="30" hidden="1" customHeight="1" x14ac:dyDescent="0.25">
      <c r="A1138" s="1"/>
      <c r="B1138" s="7" t="s">
        <v>2136</v>
      </c>
      <c r="C1138" s="7">
        <v>93</v>
      </c>
      <c r="D1138" s="7" t="s">
        <v>10</v>
      </c>
      <c r="E1138" s="7" t="s">
        <v>17</v>
      </c>
      <c r="F1138" s="7" t="s">
        <v>166</v>
      </c>
      <c r="G1138" s="7" t="s">
        <v>2159</v>
      </c>
      <c r="H1138" s="28"/>
      <c r="I1138" s="23"/>
      <c r="J1138" s="16"/>
      <c r="K1138" s="36"/>
    </row>
    <row r="1139" spans="1:11" ht="30" hidden="1" customHeight="1" x14ac:dyDescent="0.25">
      <c r="A1139" s="1"/>
      <c r="B1139" s="7" t="s">
        <v>2136</v>
      </c>
      <c r="C1139" s="7">
        <v>93</v>
      </c>
      <c r="D1139" s="7" t="s">
        <v>45</v>
      </c>
      <c r="E1139" s="7" t="s">
        <v>33</v>
      </c>
      <c r="F1139" s="7" t="s">
        <v>446</v>
      </c>
      <c r="G1139" s="7" t="s">
        <v>2160</v>
      </c>
      <c r="H1139" s="28"/>
      <c r="I1139" s="23"/>
      <c r="J1139" s="16"/>
      <c r="K1139" s="36"/>
    </row>
    <row r="1140" spans="1:11" ht="30" hidden="1" customHeight="1" x14ac:dyDescent="0.25">
      <c r="A1140" s="1"/>
      <c r="B1140" s="7" t="s">
        <v>2136</v>
      </c>
      <c r="C1140" s="7">
        <v>93</v>
      </c>
      <c r="D1140" s="7" t="s">
        <v>413</v>
      </c>
      <c r="E1140" s="7" t="s">
        <v>20</v>
      </c>
      <c r="F1140" s="7" t="s">
        <v>461</v>
      </c>
      <c r="G1140" s="7" t="s">
        <v>2161</v>
      </c>
      <c r="H1140" s="28"/>
      <c r="I1140" s="23"/>
      <c r="J1140" s="16"/>
      <c r="K1140" s="36"/>
    </row>
    <row r="1141" spans="1:11" ht="30" hidden="1" customHeight="1" x14ac:dyDescent="0.25">
      <c r="A1141" s="1"/>
      <c r="B1141" s="7" t="s">
        <v>2136</v>
      </c>
      <c r="C1141" s="7">
        <v>93</v>
      </c>
      <c r="D1141" s="7" t="s">
        <v>45</v>
      </c>
      <c r="E1141" s="7" t="s">
        <v>20</v>
      </c>
      <c r="F1141" s="7" t="s">
        <v>24</v>
      </c>
      <c r="G1141" s="7" t="s">
        <v>2162</v>
      </c>
      <c r="H1141" s="28"/>
      <c r="I1141" s="23"/>
      <c r="J1141" s="16"/>
      <c r="K1141" s="36"/>
    </row>
    <row r="1142" spans="1:11" ht="30" hidden="1" customHeight="1" x14ac:dyDescent="0.25">
      <c r="A1142" s="1"/>
      <c r="B1142" s="7" t="s">
        <v>2136</v>
      </c>
      <c r="C1142" s="7">
        <v>93</v>
      </c>
      <c r="D1142" s="7" t="s">
        <v>28</v>
      </c>
      <c r="E1142" s="7" t="s">
        <v>26</v>
      </c>
      <c r="F1142" s="7" t="s">
        <v>2133</v>
      </c>
      <c r="G1142" s="7" t="s">
        <v>2163</v>
      </c>
      <c r="H1142" s="28"/>
      <c r="I1142" s="23"/>
      <c r="J1142" s="16"/>
      <c r="K1142" s="36"/>
    </row>
    <row r="1143" spans="1:11" ht="30" hidden="1" customHeight="1" x14ac:dyDescent="0.25">
      <c r="A1143" s="1"/>
      <c r="B1143" s="7" t="s">
        <v>2136</v>
      </c>
      <c r="C1143" s="7">
        <v>93</v>
      </c>
      <c r="D1143" s="7" t="s">
        <v>28</v>
      </c>
      <c r="E1143" s="7" t="s">
        <v>17</v>
      </c>
      <c r="F1143" s="7" t="s">
        <v>2133</v>
      </c>
      <c r="G1143" s="7" t="s">
        <v>2164</v>
      </c>
      <c r="H1143" s="28"/>
      <c r="I1143" s="23"/>
      <c r="J1143" s="16"/>
      <c r="K1143" s="36"/>
    </row>
    <row r="1144" spans="1:11" ht="30" hidden="1" customHeight="1" x14ac:dyDescent="0.25">
      <c r="A1144" s="1"/>
      <c r="B1144" s="7" t="s">
        <v>2136</v>
      </c>
      <c r="C1144" s="7">
        <v>93</v>
      </c>
      <c r="D1144" s="7" t="s">
        <v>28</v>
      </c>
      <c r="E1144" s="7" t="s">
        <v>20</v>
      </c>
      <c r="F1144" s="7" t="s">
        <v>40</v>
      </c>
      <c r="G1144" s="7" t="s">
        <v>2165</v>
      </c>
      <c r="H1144" s="28"/>
      <c r="I1144" s="23"/>
      <c r="J1144" s="16"/>
      <c r="K1144" s="36"/>
    </row>
    <row r="1145" spans="1:11" ht="30" hidden="1" customHeight="1" x14ac:dyDescent="0.25">
      <c r="A1145" s="1"/>
      <c r="B1145" s="7" t="s">
        <v>2136</v>
      </c>
      <c r="C1145" s="7">
        <v>93</v>
      </c>
      <c r="D1145" s="7" t="s">
        <v>10</v>
      </c>
      <c r="E1145" s="7" t="s">
        <v>20</v>
      </c>
      <c r="F1145" s="7" t="s">
        <v>291</v>
      </c>
      <c r="G1145" s="7" t="s">
        <v>2166</v>
      </c>
      <c r="H1145" s="28"/>
      <c r="I1145" s="23"/>
      <c r="J1145" s="16"/>
      <c r="K1145" s="36"/>
    </row>
    <row r="1146" spans="1:11" ht="30" customHeight="1" x14ac:dyDescent="0.25">
      <c r="A1146" s="1"/>
      <c r="B1146" s="7" t="s">
        <v>2167</v>
      </c>
      <c r="C1146" s="7">
        <v>94</v>
      </c>
      <c r="D1146" s="7" t="s">
        <v>10</v>
      </c>
      <c r="E1146" s="7" t="s">
        <v>11</v>
      </c>
      <c r="F1146" s="7" t="s">
        <v>2169</v>
      </c>
      <c r="G1146" s="7" t="s">
        <v>2170</v>
      </c>
      <c r="H1146" s="20">
        <f>+I1146/100</f>
        <v>3478.1</v>
      </c>
      <c r="I1146" s="21">
        <v>347810</v>
      </c>
      <c r="J1146" s="33" t="s">
        <v>2168</v>
      </c>
      <c r="K1146" s="36"/>
    </row>
    <row r="1147" spans="1:11" ht="30" hidden="1" customHeight="1" x14ac:dyDescent="0.25">
      <c r="A1147" s="1"/>
      <c r="B1147" s="7" t="s">
        <v>2167</v>
      </c>
      <c r="C1147" s="7">
        <v>94</v>
      </c>
      <c r="D1147" s="7" t="s">
        <v>28</v>
      </c>
      <c r="E1147" s="7" t="s">
        <v>20</v>
      </c>
      <c r="F1147" s="7" t="s">
        <v>371</v>
      </c>
      <c r="G1147" s="7" t="s">
        <v>2171</v>
      </c>
      <c r="H1147" s="28"/>
      <c r="I1147" s="23"/>
      <c r="J1147" s="16"/>
      <c r="K1147" s="36"/>
    </row>
    <row r="1148" spans="1:11" ht="30" hidden="1" customHeight="1" x14ac:dyDescent="0.25">
      <c r="A1148" s="1"/>
      <c r="B1148" s="7" t="s">
        <v>2167</v>
      </c>
      <c r="C1148" s="7">
        <v>94</v>
      </c>
      <c r="D1148" s="7" t="s">
        <v>10</v>
      </c>
      <c r="E1148" s="7" t="s">
        <v>33</v>
      </c>
      <c r="F1148" s="7" t="s">
        <v>349</v>
      </c>
      <c r="G1148" s="7" t="s">
        <v>2172</v>
      </c>
      <c r="H1148" s="28"/>
      <c r="I1148" s="23"/>
      <c r="J1148" s="16"/>
      <c r="K1148" s="36"/>
    </row>
    <row r="1149" spans="1:11" ht="30" hidden="1" customHeight="1" x14ac:dyDescent="0.25">
      <c r="A1149" s="1"/>
      <c r="B1149" s="7" t="s">
        <v>2167</v>
      </c>
      <c r="C1149" s="7">
        <v>94</v>
      </c>
      <c r="D1149" s="7" t="s">
        <v>10</v>
      </c>
      <c r="E1149" s="7" t="s">
        <v>75</v>
      </c>
      <c r="F1149" s="7" t="s">
        <v>349</v>
      </c>
      <c r="G1149" s="7" t="s">
        <v>2173</v>
      </c>
      <c r="H1149" s="28"/>
      <c r="I1149" s="23"/>
      <c r="J1149" s="16"/>
      <c r="K1149" s="36"/>
    </row>
    <row r="1150" spans="1:11" ht="30" hidden="1" customHeight="1" x14ac:dyDescent="0.25">
      <c r="A1150" s="1"/>
      <c r="B1150" s="7" t="s">
        <v>2167</v>
      </c>
      <c r="C1150" s="7">
        <v>94</v>
      </c>
      <c r="D1150" s="7" t="s">
        <v>10</v>
      </c>
      <c r="E1150" s="7" t="s">
        <v>20</v>
      </c>
      <c r="F1150" s="7" t="s">
        <v>349</v>
      </c>
      <c r="G1150" s="7" t="s">
        <v>2174</v>
      </c>
      <c r="H1150" s="28"/>
      <c r="I1150" s="23"/>
      <c r="J1150" s="16"/>
      <c r="K1150" s="36"/>
    </row>
    <row r="1151" spans="1:11" ht="30" hidden="1" customHeight="1" x14ac:dyDescent="0.25">
      <c r="A1151" s="1"/>
      <c r="B1151" s="7" t="s">
        <v>2167</v>
      </c>
      <c r="C1151" s="7">
        <v>94</v>
      </c>
      <c r="D1151" s="7" t="s">
        <v>10</v>
      </c>
      <c r="E1151" s="7" t="s">
        <v>17</v>
      </c>
      <c r="F1151" s="7" t="s">
        <v>349</v>
      </c>
      <c r="G1151" s="7" t="s">
        <v>2172</v>
      </c>
      <c r="H1151" s="28"/>
      <c r="I1151" s="23"/>
      <c r="J1151" s="16"/>
      <c r="K1151" s="36"/>
    </row>
    <row r="1152" spans="1:11" ht="30" hidden="1" customHeight="1" x14ac:dyDescent="0.25">
      <c r="A1152" s="1"/>
      <c r="B1152" s="7" t="s">
        <v>2167</v>
      </c>
      <c r="C1152" s="7">
        <v>94</v>
      </c>
      <c r="D1152" s="7" t="s">
        <v>10</v>
      </c>
      <c r="E1152" s="7" t="s">
        <v>43</v>
      </c>
      <c r="F1152" s="7" t="s">
        <v>349</v>
      </c>
      <c r="G1152" s="7" t="s">
        <v>2175</v>
      </c>
      <c r="H1152" s="28"/>
      <c r="I1152" s="23"/>
      <c r="J1152" s="16"/>
      <c r="K1152" s="36"/>
    </row>
    <row r="1153" spans="1:11" ht="30" hidden="1" customHeight="1" x14ac:dyDescent="0.25">
      <c r="A1153" s="1"/>
      <c r="B1153" s="7" t="s">
        <v>2167</v>
      </c>
      <c r="C1153" s="7">
        <v>94</v>
      </c>
      <c r="D1153" s="7" t="s">
        <v>10</v>
      </c>
      <c r="E1153" s="7" t="s">
        <v>38</v>
      </c>
      <c r="F1153" s="7" t="s">
        <v>349</v>
      </c>
      <c r="G1153" s="7" t="s">
        <v>2176</v>
      </c>
      <c r="H1153" s="28"/>
      <c r="I1153" s="23"/>
      <c r="J1153" s="16"/>
      <c r="K1153" s="36"/>
    </row>
    <row r="1154" spans="1:11" ht="30" customHeight="1" x14ac:dyDescent="0.25">
      <c r="A1154" s="1"/>
      <c r="B1154" s="7" t="s">
        <v>2177</v>
      </c>
      <c r="C1154" s="7">
        <v>95</v>
      </c>
      <c r="D1154" s="7" t="s">
        <v>28</v>
      </c>
      <c r="E1154" s="7" t="s">
        <v>17</v>
      </c>
      <c r="F1154" s="7" t="s">
        <v>24</v>
      </c>
      <c r="G1154" s="7" t="s">
        <v>2179</v>
      </c>
      <c r="H1154" s="20">
        <f>+I1154/30</f>
        <v>1635.3536666666666</v>
      </c>
      <c r="I1154" s="21">
        <v>49060.61</v>
      </c>
      <c r="J1154" s="33" t="s">
        <v>2178</v>
      </c>
      <c r="K1154" s="36"/>
    </row>
    <row r="1155" spans="1:11" ht="30" hidden="1" customHeight="1" x14ac:dyDescent="0.25">
      <c r="A1155" s="1"/>
      <c r="B1155" s="7" t="s">
        <v>2177</v>
      </c>
      <c r="C1155" s="7">
        <v>95</v>
      </c>
      <c r="D1155" s="7" t="s">
        <v>10</v>
      </c>
      <c r="E1155" s="7" t="s">
        <v>11</v>
      </c>
      <c r="F1155" s="7" t="s">
        <v>2180</v>
      </c>
      <c r="G1155" s="7" t="s">
        <v>2181</v>
      </c>
      <c r="H1155" s="28"/>
      <c r="I1155" s="23"/>
      <c r="J1155" s="16"/>
      <c r="K1155" s="36"/>
    </row>
    <row r="1156" spans="1:11" ht="30" hidden="1" customHeight="1" x14ac:dyDescent="0.25">
      <c r="A1156" s="1"/>
      <c r="B1156" s="7" t="s">
        <v>2177</v>
      </c>
      <c r="C1156" s="7">
        <v>95</v>
      </c>
      <c r="D1156" s="7" t="s">
        <v>413</v>
      </c>
      <c r="E1156" s="7" t="s">
        <v>26</v>
      </c>
      <c r="F1156" s="7" t="s">
        <v>21</v>
      </c>
      <c r="G1156" s="7" t="s">
        <v>2182</v>
      </c>
      <c r="H1156" s="28"/>
      <c r="I1156" s="23"/>
      <c r="J1156" s="16"/>
      <c r="K1156" s="36"/>
    </row>
    <row r="1157" spans="1:11" ht="30" hidden="1" customHeight="1" x14ac:dyDescent="0.25">
      <c r="A1157" s="1"/>
      <c r="B1157" s="7" t="s">
        <v>2177</v>
      </c>
      <c r="C1157" s="7">
        <v>95</v>
      </c>
      <c r="D1157" s="7" t="s">
        <v>10</v>
      </c>
      <c r="E1157" s="7" t="s">
        <v>20</v>
      </c>
      <c r="F1157" s="7" t="s">
        <v>21</v>
      </c>
      <c r="G1157" s="7" t="s">
        <v>2183</v>
      </c>
      <c r="H1157" s="28"/>
      <c r="I1157" s="23"/>
      <c r="J1157" s="16"/>
      <c r="K1157" s="36"/>
    </row>
    <row r="1158" spans="1:11" ht="30" hidden="1" customHeight="1" x14ac:dyDescent="0.25">
      <c r="A1158" s="1"/>
      <c r="B1158" s="7" t="s">
        <v>2177</v>
      </c>
      <c r="C1158" s="7">
        <v>95</v>
      </c>
      <c r="D1158" s="7" t="s">
        <v>10</v>
      </c>
      <c r="E1158" s="7" t="s">
        <v>14</v>
      </c>
      <c r="F1158" s="7" t="s">
        <v>2184</v>
      </c>
      <c r="G1158" s="7" t="s">
        <v>2185</v>
      </c>
      <c r="H1158" s="28"/>
      <c r="I1158" s="23"/>
      <c r="J1158" s="16"/>
      <c r="K1158" s="36"/>
    </row>
    <row r="1159" spans="1:11" ht="30" hidden="1" customHeight="1" x14ac:dyDescent="0.25">
      <c r="A1159" s="1"/>
      <c r="B1159" s="7" t="s">
        <v>2177</v>
      </c>
      <c r="C1159" s="7">
        <v>95</v>
      </c>
      <c r="D1159" s="7" t="s">
        <v>28</v>
      </c>
      <c r="E1159" s="7" t="s">
        <v>11</v>
      </c>
      <c r="F1159" s="7" t="s">
        <v>2186</v>
      </c>
      <c r="G1159" s="7" t="s">
        <v>2187</v>
      </c>
      <c r="H1159" s="28"/>
      <c r="I1159" s="23"/>
      <c r="J1159" s="16"/>
      <c r="K1159" s="36"/>
    </row>
    <row r="1160" spans="1:11" ht="30" hidden="1" customHeight="1" x14ac:dyDescent="0.25">
      <c r="A1160" s="1"/>
      <c r="B1160" s="7" t="s">
        <v>2177</v>
      </c>
      <c r="C1160" s="7">
        <v>95</v>
      </c>
      <c r="D1160" s="7" t="s">
        <v>10</v>
      </c>
      <c r="E1160" s="7" t="s">
        <v>38</v>
      </c>
      <c r="F1160" s="7" t="s">
        <v>24</v>
      </c>
      <c r="G1160" s="7" t="s">
        <v>2188</v>
      </c>
      <c r="H1160" s="28"/>
      <c r="I1160" s="23"/>
      <c r="J1160" s="16"/>
      <c r="K1160" s="36"/>
    </row>
    <row r="1161" spans="1:11" ht="30" hidden="1" customHeight="1" x14ac:dyDescent="0.25">
      <c r="A1161" s="1"/>
      <c r="B1161" s="7" t="s">
        <v>2177</v>
      </c>
      <c r="C1161" s="7">
        <v>95</v>
      </c>
      <c r="D1161" s="7" t="s">
        <v>10</v>
      </c>
      <c r="E1161" s="7" t="s">
        <v>23</v>
      </c>
      <c r="F1161" s="7" t="s">
        <v>24</v>
      </c>
      <c r="G1161" s="7" t="s">
        <v>2189</v>
      </c>
      <c r="H1161" s="28"/>
      <c r="I1161" s="23"/>
      <c r="J1161" s="16"/>
      <c r="K1161" s="36"/>
    </row>
    <row r="1162" spans="1:11" ht="30" hidden="1" customHeight="1" x14ac:dyDescent="0.25">
      <c r="A1162" s="1"/>
      <c r="B1162" s="7" t="s">
        <v>2177</v>
      </c>
      <c r="C1162" s="7">
        <v>95</v>
      </c>
      <c r="D1162" s="7" t="s">
        <v>10</v>
      </c>
      <c r="E1162" s="7" t="s">
        <v>17</v>
      </c>
      <c r="F1162" s="7" t="s">
        <v>21</v>
      </c>
      <c r="G1162" s="7" t="s">
        <v>2190</v>
      </c>
      <c r="H1162" s="28"/>
      <c r="I1162" s="23"/>
      <c r="J1162" s="16"/>
      <c r="K1162" s="36"/>
    </row>
    <row r="1163" spans="1:11" ht="30" hidden="1" customHeight="1" x14ac:dyDescent="0.25">
      <c r="A1163" s="1"/>
      <c r="B1163" s="7" t="s">
        <v>2177</v>
      </c>
      <c r="C1163" s="7">
        <v>95</v>
      </c>
      <c r="D1163" s="7" t="s">
        <v>10</v>
      </c>
      <c r="E1163" s="7" t="s">
        <v>33</v>
      </c>
      <c r="F1163" s="7" t="s">
        <v>24</v>
      </c>
      <c r="G1163" s="7" t="s">
        <v>2191</v>
      </c>
      <c r="H1163" s="28"/>
      <c r="I1163" s="23"/>
      <c r="J1163" s="16"/>
      <c r="K1163" s="36"/>
    </row>
    <row r="1164" spans="1:11" ht="30" hidden="1" customHeight="1" x14ac:dyDescent="0.25">
      <c r="A1164" s="1"/>
      <c r="B1164" s="7" t="s">
        <v>2177</v>
      </c>
      <c r="C1164" s="7">
        <v>95</v>
      </c>
      <c r="D1164" s="7" t="s">
        <v>10</v>
      </c>
      <c r="E1164" s="7" t="s">
        <v>26</v>
      </c>
      <c r="F1164" s="7" t="s">
        <v>24</v>
      </c>
      <c r="G1164" s="7" t="s">
        <v>2192</v>
      </c>
      <c r="H1164" s="28"/>
      <c r="I1164" s="23"/>
      <c r="J1164" s="16"/>
      <c r="K1164" s="36"/>
    </row>
    <row r="1165" spans="1:11" ht="30" hidden="1" customHeight="1" x14ac:dyDescent="0.25">
      <c r="A1165" s="1"/>
      <c r="B1165" s="7" t="s">
        <v>2177</v>
      </c>
      <c r="C1165" s="7">
        <v>95</v>
      </c>
      <c r="D1165" s="7" t="s">
        <v>10</v>
      </c>
      <c r="E1165" s="7" t="s">
        <v>35</v>
      </c>
      <c r="F1165" s="7" t="s">
        <v>24</v>
      </c>
      <c r="G1165" s="7" t="s">
        <v>2193</v>
      </c>
      <c r="H1165" s="28"/>
      <c r="I1165" s="23"/>
      <c r="J1165" s="16"/>
      <c r="K1165" s="36"/>
    </row>
    <row r="1166" spans="1:11" ht="30" hidden="1" customHeight="1" x14ac:dyDescent="0.25">
      <c r="A1166" s="1"/>
      <c r="B1166" s="7" t="s">
        <v>2177</v>
      </c>
      <c r="C1166" s="7">
        <v>95</v>
      </c>
      <c r="D1166" s="7" t="s">
        <v>382</v>
      </c>
      <c r="E1166" s="7" t="s">
        <v>20</v>
      </c>
      <c r="F1166" s="7" t="s">
        <v>40</v>
      </c>
      <c r="G1166" s="7" t="s">
        <v>2194</v>
      </c>
      <c r="H1166" s="28"/>
      <c r="I1166" s="23"/>
      <c r="J1166" s="16"/>
      <c r="K1166" s="36"/>
    </row>
    <row r="1167" spans="1:11" ht="30" hidden="1" customHeight="1" x14ac:dyDescent="0.25">
      <c r="A1167" s="1"/>
      <c r="B1167" s="7" t="s">
        <v>2177</v>
      </c>
      <c r="C1167" s="7">
        <v>95</v>
      </c>
      <c r="D1167" s="7" t="s">
        <v>28</v>
      </c>
      <c r="E1167" s="7" t="s">
        <v>20</v>
      </c>
      <c r="F1167" s="7" t="s">
        <v>87</v>
      </c>
      <c r="G1167" s="7" t="s">
        <v>2195</v>
      </c>
      <c r="H1167" s="28"/>
      <c r="I1167" s="23"/>
      <c r="J1167" s="16"/>
      <c r="K1167" s="36"/>
    </row>
    <row r="1168" spans="1:11" ht="30" hidden="1" customHeight="1" x14ac:dyDescent="0.25">
      <c r="A1168" s="1"/>
      <c r="B1168" s="7" t="s">
        <v>2177</v>
      </c>
      <c r="C1168" s="7">
        <v>95</v>
      </c>
      <c r="D1168" s="7" t="s">
        <v>28</v>
      </c>
      <c r="E1168" s="7" t="s">
        <v>33</v>
      </c>
      <c r="F1168" s="7" t="s">
        <v>87</v>
      </c>
      <c r="G1168" s="7" t="s">
        <v>2196</v>
      </c>
      <c r="H1168" s="28"/>
      <c r="I1168" s="23"/>
      <c r="J1168" s="16"/>
      <c r="K1168" s="36"/>
    </row>
    <row r="1169" spans="1:11" ht="30" hidden="1" customHeight="1" x14ac:dyDescent="0.25">
      <c r="A1169" s="1"/>
      <c r="B1169" s="7" t="s">
        <v>2177</v>
      </c>
      <c r="C1169" s="7">
        <v>95</v>
      </c>
      <c r="D1169" s="7" t="s">
        <v>10</v>
      </c>
      <c r="E1169" s="7" t="s">
        <v>43</v>
      </c>
      <c r="F1169" s="7" t="s">
        <v>24</v>
      </c>
      <c r="G1169" s="7" t="s">
        <v>2197</v>
      </c>
      <c r="H1169" s="28"/>
      <c r="I1169" s="23"/>
      <c r="J1169" s="16"/>
      <c r="K1169" s="36"/>
    </row>
    <row r="1170" spans="1:11" ht="30" hidden="1" customHeight="1" x14ac:dyDescent="0.25">
      <c r="A1170" s="1"/>
      <c r="B1170" s="7" t="s">
        <v>2177</v>
      </c>
      <c r="C1170" s="7">
        <v>95</v>
      </c>
      <c r="D1170" s="7" t="s">
        <v>28</v>
      </c>
      <c r="E1170" s="7" t="s">
        <v>26</v>
      </c>
      <c r="F1170" s="7" t="s">
        <v>87</v>
      </c>
      <c r="G1170" s="7" t="s">
        <v>2198</v>
      </c>
      <c r="H1170" s="28"/>
      <c r="I1170" s="23"/>
      <c r="J1170" s="16"/>
      <c r="K1170" s="36"/>
    </row>
    <row r="1171" spans="1:11" ht="30" hidden="1" customHeight="1" x14ac:dyDescent="0.25">
      <c r="A1171" s="1"/>
      <c r="B1171" s="7" t="s">
        <v>2177</v>
      </c>
      <c r="C1171" s="7">
        <v>95</v>
      </c>
      <c r="D1171" s="7" t="s">
        <v>10</v>
      </c>
      <c r="E1171" s="7" t="s">
        <v>70</v>
      </c>
      <c r="F1171" s="7" t="s">
        <v>470</v>
      </c>
      <c r="G1171" s="7" t="s">
        <v>2199</v>
      </c>
      <c r="H1171" s="28"/>
      <c r="I1171" s="23"/>
      <c r="J1171" s="16"/>
      <c r="K1171" s="36"/>
    </row>
    <row r="1172" spans="1:11" ht="30" hidden="1" customHeight="1" x14ac:dyDescent="0.25">
      <c r="A1172" s="1"/>
      <c r="B1172" s="7" t="s">
        <v>2177</v>
      </c>
      <c r="C1172" s="7">
        <v>95</v>
      </c>
      <c r="D1172" s="7" t="s">
        <v>45</v>
      </c>
      <c r="E1172" s="7" t="s">
        <v>20</v>
      </c>
      <c r="F1172" s="7" t="s">
        <v>470</v>
      </c>
      <c r="G1172" s="7" t="s">
        <v>2200</v>
      </c>
      <c r="H1172" s="28"/>
      <c r="I1172" s="23"/>
      <c r="J1172" s="16"/>
      <c r="K1172" s="36"/>
    </row>
    <row r="1173" spans="1:11" ht="30" hidden="1" customHeight="1" x14ac:dyDescent="0.25">
      <c r="A1173" s="1"/>
      <c r="B1173" s="7" t="s">
        <v>2177</v>
      </c>
      <c r="C1173" s="7">
        <v>95</v>
      </c>
      <c r="D1173" s="7" t="s">
        <v>10</v>
      </c>
      <c r="E1173" s="7" t="s">
        <v>67</v>
      </c>
      <c r="F1173" s="7" t="s">
        <v>87</v>
      </c>
      <c r="G1173" s="7" t="s">
        <v>2201</v>
      </c>
      <c r="H1173" s="28"/>
      <c r="I1173" s="23"/>
      <c r="J1173" s="16"/>
      <c r="K1173" s="36"/>
    </row>
    <row r="1174" spans="1:11" ht="30" hidden="1" customHeight="1" x14ac:dyDescent="0.25">
      <c r="A1174" s="1"/>
      <c r="B1174" s="7" t="s">
        <v>2177</v>
      </c>
      <c r="C1174" s="7">
        <v>95</v>
      </c>
      <c r="D1174" s="7" t="s">
        <v>45</v>
      </c>
      <c r="E1174" s="7" t="s">
        <v>26</v>
      </c>
      <c r="F1174" s="7" t="s">
        <v>470</v>
      </c>
      <c r="G1174" s="7" t="s">
        <v>2202</v>
      </c>
      <c r="H1174" s="28"/>
      <c r="I1174" s="23"/>
      <c r="J1174" s="16"/>
      <c r="K1174" s="36"/>
    </row>
    <row r="1175" spans="1:11" ht="30" hidden="1" customHeight="1" x14ac:dyDescent="0.25">
      <c r="A1175" s="1"/>
      <c r="B1175" s="7" t="s">
        <v>2177</v>
      </c>
      <c r="C1175" s="7">
        <v>95</v>
      </c>
      <c r="D1175" s="7" t="s">
        <v>10</v>
      </c>
      <c r="E1175" s="7" t="s">
        <v>478</v>
      </c>
      <c r="F1175" s="7" t="s">
        <v>470</v>
      </c>
      <c r="G1175" s="7" t="s">
        <v>2203</v>
      </c>
      <c r="H1175" s="28"/>
      <c r="I1175" s="23"/>
      <c r="J1175" s="16"/>
      <c r="K1175" s="36"/>
    </row>
    <row r="1176" spans="1:11" ht="30" hidden="1" customHeight="1" x14ac:dyDescent="0.25">
      <c r="A1176" s="1"/>
      <c r="B1176" s="7" t="s">
        <v>2177</v>
      </c>
      <c r="C1176" s="7">
        <v>95</v>
      </c>
      <c r="D1176" s="7" t="s">
        <v>413</v>
      </c>
      <c r="E1176" s="7" t="s">
        <v>20</v>
      </c>
      <c r="F1176" s="7" t="s">
        <v>24</v>
      </c>
      <c r="G1176" s="7" t="s">
        <v>2204</v>
      </c>
      <c r="H1176" s="28"/>
      <c r="I1176" s="23"/>
      <c r="J1176" s="16"/>
      <c r="K1176" s="36"/>
    </row>
    <row r="1177" spans="1:11" ht="30" hidden="1" customHeight="1" x14ac:dyDescent="0.25">
      <c r="A1177" s="1"/>
      <c r="B1177" s="7" t="s">
        <v>2177</v>
      </c>
      <c r="C1177" s="7">
        <v>95</v>
      </c>
      <c r="D1177" s="7" t="s">
        <v>382</v>
      </c>
      <c r="E1177" s="7" t="s">
        <v>26</v>
      </c>
      <c r="F1177" s="7" t="s">
        <v>2205</v>
      </c>
      <c r="G1177" s="7" t="s">
        <v>2206</v>
      </c>
      <c r="H1177" s="28"/>
      <c r="I1177" s="23"/>
      <c r="J1177" s="16"/>
      <c r="K1177" s="36"/>
    </row>
    <row r="1178" spans="1:11" ht="30" hidden="1" customHeight="1" x14ac:dyDescent="0.25">
      <c r="A1178" s="1"/>
      <c r="B1178" s="7" t="s">
        <v>2177</v>
      </c>
      <c r="C1178" s="7">
        <v>95</v>
      </c>
      <c r="D1178" s="7" t="s">
        <v>434</v>
      </c>
      <c r="E1178" s="7" t="s">
        <v>20</v>
      </c>
      <c r="F1178" s="7" t="s">
        <v>614</v>
      </c>
      <c r="G1178" s="7" t="s">
        <v>2207</v>
      </c>
      <c r="H1178" s="28"/>
      <c r="I1178" s="23"/>
      <c r="J1178" s="16"/>
      <c r="K1178" s="36"/>
    </row>
    <row r="1179" spans="1:11" ht="30" customHeight="1" x14ac:dyDescent="0.25">
      <c r="A1179" s="1"/>
      <c r="B1179" s="7" t="s">
        <v>2208</v>
      </c>
      <c r="C1179" s="7">
        <v>96</v>
      </c>
      <c r="D1179" s="7" t="s">
        <v>10</v>
      </c>
      <c r="E1179" s="7" t="s">
        <v>38</v>
      </c>
      <c r="F1179" s="7" t="s">
        <v>259</v>
      </c>
      <c r="G1179" s="7" t="s">
        <v>2210</v>
      </c>
      <c r="H1179" s="20">
        <f>+I1179</f>
        <v>68331.55</v>
      </c>
      <c r="I1179" s="21">
        <v>68331.55</v>
      </c>
      <c r="J1179" s="33" t="s">
        <v>2209</v>
      </c>
      <c r="K1179" s="36"/>
    </row>
    <row r="1180" spans="1:11" ht="30" hidden="1" customHeight="1" x14ac:dyDescent="0.25">
      <c r="A1180" s="1"/>
      <c r="B1180" s="7" t="s">
        <v>2208</v>
      </c>
      <c r="C1180" s="7">
        <v>96</v>
      </c>
      <c r="D1180" s="7" t="s">
        <v>10</v>
      </c>
      <c r="E1180" s="7" t="s">
        <v>33</v>
      </c>
      <c r="F1180" s="7" t="s">
        <v>259</v>
      </c>
      <c r="G1180" s="7" t="s">
        <v>2211</v>
      </c>
      <c r="H1180" s="28"/>
      <c r="I1180" s="23"/>
      <c r="J1180" s="16"/>
      <c r="K1180" s="36"/>
    </row>
    <row r="1181" spans="1:11" ht="30" hidden="1" customHeight="1" x14ac:dyDescent="0.25">
      <c r="A1181" s="1"/>
      <c r="B1181" s="7" t="s">
        <v>2208</v>
      </c>
      <c r="C1181" s="7">
        <v>96</v>
      </c>
      <c r="D1181" s="7" t="s">
        <v>10</v>
      </c>
      <c r="E1181" s="7" t="s">
        <v>43</v>
      </c>
      <c r="F1181" s="7" t="s">
        <v>2212</v>
      </c>
      <c r="G1181" s="7" t="s">
        <v>2213</v>
      </c>
      <c r="H1181" s="28"/>
      <c r="I1181" s="23"/>
      <c r="J1181" s="16"/>
      <c r="K1181" s="36"/>
    </row>
    <row r="1182" spans="1:11" ht="30" hidden="1" customHeight="1" x14ac:dyDescent="0.25">
      <c r="A1182" s="1"/>
      <c r="B1182" s="7" t="s">
        <v>2208</v>
      </c>
      <c r="C1182" s="7">
        <v>96</v>
      </c>
      <c r="D1182" s="7" t="s">
        <v>10</v>
      </c>
      <c r="E1182" s="7" t="s">
        <v>20</v>
      </c>
      <c r="F1182" s="7" t="s">
        <v>259</v>
      </c>
      <c r="G1182" s="7" t="s">
        <v>2214</v>
      </c>
      <c r="H1182" s="28"/>
      <c r="I1182" s="23"/>
      <c r="J1182" s="16"/>
      <c r="K1182" s="36"/>
    </row>
    <row r="1183" spans="1:11" ht="30" customHeight="1" x14ac:dyDescent="0.25">
      <c r="A1183" s="1"/>
      <c r="B1183" s="7" t="s">
        <v>2215</v>
      </c>
      <c r="C1183" s="7">
        <v>97</v>
      </c>
      <c r="D1183" s="7" t="s">
        <v>10</v>
      </c>
      <c r="E1183" s="7" t="s">
        <v>80</v>
      </c>
      <c r="F1183" s="7" t="s">
        <v>2217</v>
      </c>
      <c r="G1183" s="7" t="s">
        <v>2218</v>
      </c>
      <c r="H1183" s="20">
        <f>+I1183</f>
        <v>8659.35</v>
      </c>
      <c r="I1183" s="20">
        <v>8659.35</v>
      </c>
      <c r="J1183" s="33" t="s">
        <v>2216</v>
      </c>
      <c r="K1183" s="36"/>
    </row>
    <row r="1184" spans="1:11" ht="30" hidden="1" customHeight="1" x14ac:dyDescent="0.25">
      <c r="A1184" s="1"/>
      <c r="B1184" s="7" t="s">
        <v>2215</v>
      </c>
      <c r="C1184" s="7">
        <v>97</v>
      </c>
      <c r="D1184" s="7" t="s">
        <v>28</v>
      </c>
      <c r="E1184" s="7" t="s">
        <v>75</v>
      </c>
      <c r="F1184" s="7" t="s">
        <v>2219</v>
      </c>
      <c r="G1184" s="7" t="s">
        <v>2220</v>
      </c>
      <c r="H1184" s="28"/>
      <c r="I1184" s="23"/>
      <c r="J1184" s="16"/>
      <c r="K1184" s="36"/>
    </row>
    <row r="1185" spans="1:11" ht="30" hidden="1" customHeight="1" x14ac:dyDescent="0.25">
      <c r="A1185" s="1"/>
      <c r="B1185" s="7" t="s">
        <v>2215</v>
      </c>
      <c r="C1185" s="7">
        <v>97</v>
      </c>
      <c r="D1185" s="7" t="s">
        <v>10</v>
      </c>
      <c r="E1185" s="7" t="s">
        <v>75</v>
      </c>
      <c r="F1185" s="7" t="s">
        <v>2221</v>
      </c>
      <c r="G1185" s="7" t="s">
        <v>2222</v>
      </c>
      <c r="H1185" s="28"/>
      <c r="I1185" s="23"/>
      <c r="J1185" s="16"/>
      <c r="K1185" s="36"/>
    </row>
    <row r="1186" spans="1:11" ht="30" hidden="1" customHeight="1" x14ac:dyDescent="0.25">
      <c r="A1186" s="1"/>
      <c r="B1186" s="7" t="s">
        <v>2215</v>
      </c>
      <c r="C1186" s="7">
        <v>97</v>
      </c>
      <c r="D1186" s="7" t="s">
        <v>10</v>
      </c>
      <c r="E1186" s="7" t="s">
        <v>26</v>
      </c>
      <c r="F1186" s="7" t="s">
        <v>2223</v>
      </c>
      <c r="G1186" s="7" t="s">
        <v>2224</v>
      </c>
      <c r="H1186" s="28"/>
      <c r="I1186" s="23"/>
      <c r="J1186" s="16"/>
      <c r="K1186" s="36"/>
    </row>
    <row r="1187" spans="1:11" ht="30" hidden="1" customHeight="1" x14ac:dyDescent="0.25">
      <c r="A1187" s="1"/>
      <c r="B1187" s="7" t="s">
        <v>2215</v>
      </c>
      <c r="C1187" s="7">
        <v>97</v>
      </c>
      <c r="D1187" s="7" t="s">
        <v>10</v>
      </c>
      <c r="E1187" s="7" t="s">
        <v>38</v>
      </c>
      <c r="F1187" s="7" t="s">
        <v>2223</v>
      </c>
      <c r="G1187" s="7" t="s">
        <v>2225</v>
      </c>
      <c r="H1187" s="28"/>
      <c r="I1187" s="23"/>
      <c r="J1187" s="16"/>
      <c r="K1187" s="36"/>
    </row>
    <row r="1188" spans="1:11" ht="30" hidden="1" customHeight="1" x14ac:dyDescent="0.25">
      <c r="A1188" s="1"/>
      <c r="B1188" s="7" t="s">
        <v>2215</v>
      </c>
      <c r="C1188" s="7">
        <v>97</v>
      </c>
      <c r="D1188" s="7" t="s">
        <v>10</v>
      </c>
      <c r="E1188" s="7" t="s">
        <v>201</v>
      </c>
      <c r="F1188" s="7" t="s">
        <v>2217</v>
      </c>
      <c r="G1188" s="7" t="s">
        <v>2226</v>
      </c>
      <c r="H1188" s="28"/>
      <c r="I1188" s="23"/>
      <c r="J1188" s="16"/>
      <c r="K1188" s="36"/>
    </row>
    <row r="1189" spans="1:11" ht="30" hidden="1" customHeight="1" x14ac:dyDescent="0.25">
      <c r="A1189" s="1"/>
      <c r="B1189" s="7" t="s">
        <v>2215</v>
      </c>
      <c r="C1189" s="7">
        <v>97</v>
      </c>
      <c r="D1189" s="7" t="s">
        <v>10</v>
      </c>
      <c r="E1189" s="7" t="s">
        <v>2227</v>
      </c>
      <c r="F1189" s="7" t="s">
        <v>2228</v>
      </c>
      <c r="G1189" s="7" t="s">
        <v>2229</v>
      </c>
      <c r="H1189" s="28"/>
      <c r="I1189" s="23"/>
      <c r="J1189" s="16"/>
      <c r="K1189" s="36"/>
    </row>
    <row r="1190" spans="1:11" ht="30" hidden="1" customHeight="1" x14ac:dyDescent="0.25">
      <c r="A1190" s="1"/>
      <c r="B1190" s="7" t="s">
        <v>2215</v>
      </c>
      <c r="C1190" s="7">
        <v>97</v>
      </c>
      <c r="D1190" s="7" t="s">
        <v>10</v>
      </c>
      <c r="E1190" s="7" t="s">
        <v>17</v>
      </c>
      <c r="F1190" s="7" t="s">
        <v>2217</v>
      </c>
      <c r="G1190" s="7" t="s">
        <v>2230</v>
      </c>
      <c r="H1190" s="28"/>
      <c r="I1190" s="23"/>
      <c r="J1190" s="16"/>
      <c r="K1190" s="36"/>
    </row>
    <row r="1191" spans="1:11" ht="30" hidden="1" customHeight="1" x14ac:dyDescent="0.25">
      <c r="A1191" s="1"/>
      <c r="B1191" s="7" t="s">
        <v>2215</v>
      </c>
      <c r="C1191" s="7">
        <v>97</v>
      </c>
      <c r="D1191" s="7" t="s">
        <v>28</v>
      </c>
      <c r="E1191" s="7" t="s">
        <v>2227</v>
      </c>
      <c r="F1191" s="7" t="s">
        <v>2217</v>
      </c>
      <c r="G1191" s="7" t="s">
        <v>2229</v>
      </c>
      <c r="H1191" s="28"/>
      <c r="I1191" s="23"/>
      <c r="J1191" s="16"/>
      <c r="K1191" s="36"/>
    </row>
    <row r="1192" spans="1:11" ht="30" hidden="1" customHeight="1" x14ac:dyDescent="0.25">
      <c r="A1192" s="1"/>
      <c r="B1192" s="7" t="s">
        <v>2215</v>
      </c>
      <c r="C1192" s="7">
        <v>97</v>
      </c>
      <c r="D1192" s="7" t="s">
        <v>10</v>
      </c>
      <c r="E1192" s="7" t="s">
        <v>33</v>
      </c>
      <c r="F1192" s="7" t="s">
        <v>2223</v>
      </c>
      <c r="G1192" s="7" t="s">
        <v>2231</v>
      </c>
      <c r="H1192" s="28"/>
      <c r="I1192" s="23"/>
      <c r="J1192" s="16"/>
      <c r="K1192" s="36"/>
    </row>
    <row r="1193" spans="1:11" ht="30" hidden="1" customHeight="1" x14ac:dyDescent="0.25">
      <c r="A1193" s="1"/>
      <c r="B1193" s="7" t="s">
        <v>2215</v>
      </c>
      <c r="C1193" s="7">
        <v>97</v>
      </c>
      <c r="D1193" s="7" t="s">
        <v>28</v>
      </c>
      <c r="E1193" s="7" t="s">
        <v>20</v>
      </c>
      <c r="F1193" s="7" t="s">
        <v>87</v>
      </c>
      <c r="G1193" s="7" t="s">
        <v>2232</v>
      </c>
      <c r="H1193" s="28"/>
      <c r="I1193" s="23"/>
      <c r="J1193" s="16"/>
      <c r="K1193" s="36"/>
    </row>
    <row r="1194" spans="1:11" ht="30" customHeight="1" x14ac:dyDescent="0.25">
      <c r="A1194" s="1"/>
      <c r="B1194" s="7" t="s">
        <v>2237</v>
      </c>
      <c r="C1194" s="7">
        <v>98</v>
      </c>
      <c r="D1194" s="7" t="s">
        <v>10</v>
      </c>
      <c r="E1194" s="7" t="s">
        <v>26</v>
      </c>
      <c r="F1194" s="7" t="s">
        <v>87</v>
      </c>
      <c r="G1194" s="7" t="s">
        <v>2240</v>
      </c>
      <c r="H1194" s="20">
        <f>+I1194</f>
        <v>18918.93</v>
      </c>
      <c r="I1194" s="20">
        <v>18918.93</v>
      </c>
      <c r="J1194" s="33" t="s">
        <v>2239</v>
      </c>
      <c r="K1194" s="36"/>
    </row>
    <row r="1195" spans="1:11" ht="30" hidden="1" customHeight="1" x14ac:dyDescent="0.25">
      <c r="A1195" s="1"/>
      <c r="B1195" s="7" t="s">
        <v>2237</v>
      </c>
      <c r="C1195" s="7">
        <v>98</v>
      </c>
      <c r="D1195" s="7" t="s">
        <v>10</v>
      </c>
      <c r="E1195" s="7" t="s">
        <v>43</v>
      </c>
      <c r="F1195" s="7" t="s">
        <v>87</v>
      </c>
      <c r="G1195" s="7" t="s">
        <v>2241</v>
      </c>
      <c r="H1195" s="28"/>
      <c r="I1195" s="23"/>
      <c r="J1195" s="16"/>
      <c r="K1195" s="36"/>
    </row>
    <row r="1196" spans="1:11" ht="30" customHeight="1" x14ac:dyDescent="0.25">
      <c r="A1196" s="1"/>
      <c r="B1196" s="7" t="s">
        <v>2246</v>
      </c>
      <c r="C1196" s="7">
        <v>101</v>
      </c>
      <c r="D1196" s="7" t="s">
        <v>10</v>
      </c>
      <c r="E1196" s="7" t="s">
        <v>33</v>
      </c>
      <c r="F1196" s="7" t="s">
        <v>1057</v>
      </c>
      <c r="G1196" s="7" t="s">
        <v>2248</v>
      </c>
      <c r="H1196" s="20">
        <f>+I1196/30</f>
        <v>353.60433333333333</v>
      </c>
      <c r="I1196" s="20">
        <v>10608.13</v>
      </c>
      <c r="J1196" s="33" t="s">
        <v>2247</v>
      </c>
      <c r="K1196" s="36"/>
    </row>
    <row r="1197" spans="1:11" ht="30" hidden="1" customHeight="1" x14ac:dyDescent="0.25">
      <c r="A1197" s="1"/>
      <c r="B1197" s="7" t="s">
        <v>2246</v>
      </c>
      <c r="C1197" s="7">
        <v>101</v>
      </c>
      <c r="D1197" s="7" t="s">
        <v>10</v>
      </c>
      <c r="E1197" s="7" t="s">
        <v>11</v>
      </c>
      <c r="F1197" s="7" t="s">
        <v>2249</v>
      </c>
      <c r="G1197" s="7" t="s">
        <v>2250</v>
      </c>
      <c r="H1197" s="28"/>
      <c r="I1197" s="23"/>
      <c r="J1197" s="16"/>
      <c r="K1197" s="36"/>
    </row>
    <row r="1198" spans="1:11" ht="30" hidden="1" customHeight="1" x14ac:dyDescent="0.25">
      <c r="A1198" s="1"/>
      <c r="B1198" s="7" t="s">
        <v>2246</v>
      </c>
      <c r="C1198" s="7">
        <v>101</v>
      </c>
      <c r="D1198" s="7" t="s">
        <v>10</v>
      </c>
      <c r="E1198" s="7" t="s">
        <v>177</v>
      </c>
      <c r="F1198" s="7" t="s">
        <v>1071</v>
      </c>
      <c r="G1198" s="7" t="s">
        <v>2251</v>
      </c>
      <c r="H1198" s="28"/>
      <c r="I1198" s="23"/>
      <c r="J1198" s="16"/>
      <c r="K1198" s="36"/>
    </row>
    <row r="1199" spans="1:11" ht="30" hidden="1" customHeight="1" x14ac:dyDescent="0.25">
      <c r="A1199" s="1"/>
      <c r="B1199" s="7" t="s">
        <v>2246</v>
      </c>
      <c r="C1199" s="7">
        <v>101</v>
      </c>
      <c r="D1199" s="7" t="s">
        <v>10</v>
      </c>
      <c r="E1199" s="7" t="s">
        <v>75</v>
      </c>
      <c r="F1199" s="7" t="s">
        <v>1057</v>
      </c>
      <c r="G1199" s="7" t="s">
        <v>2252</v>
      </c>
      <c r="H1199" s="28"/>
      <c r="I1199" s="23"/>
      <c r="J1199" s="16"/>
      <c r="K1199" s="36"/>
    </row>
    <row r="1200" spans="1:11" ht="30" hidden="1" customHeight="1" x14ac:dyDescent="0.25">
      <c r="A1200" s="1"/>
      <c r="B1200" s="7" t="s">
        <v>2246</v>
      </c>
      <c r="C1200" s="7">
        <v>101</v>
      </c>
      <c r="D1200" s="7" t="s">
        <v>10</v>
      </c>
      <c r="E1200" s="7" t="s">
        <v>35</v>
      </c>
      <c r="F1200" s="7" t="s">
        <v>1057</v>
      </c>
      <c r="G1200" s="7" t="s">
        <v>2253</v>
      </c>
      <c r="H1200" s="28"/>
      <c r="I1200" s="23"/>
      <c r="J1200" s="16"/>
      <c r="K1200" s="36"/>
    </row>
    <row r="1201" spans="1:11" ht="30" hidden="1" customHeight="1" x14ac:dyDescent="0.25">
      <c r="A1201" s="1"/>
      <c r="B1201" s="7" t="s">
        <v>2246</v>
      </c>
      <c r="C1201" s="7">
        <v>101</v>
      </c>
      <c r="D1201" s="7" t="s">
        <v>10</v>
      </c>
      <c r="E1201" s="7" t="s">
        <v>14</v>
      </c>
      <c r="F1201" s="7" t="s">
        <v>2254</v>
      </c>
      <c r="G1201" s="7" t="s">
        <v>2255</v>
      </c>
      <c r="H1201" s="28"/>
      <c r="I1201" s="23"/>
      <c r="J1201" s="16"/>
      <c r="K1201" s="36"/>
    </row>
    <row r="1202" spans="1:11" ht="30" hidden="1" customHeight="1" x14ac:dyDescent="0.25">
      <c r="A1202" s="1"/>
      <c r="B1202" s="7" t="s">
        <v>2246</v>
      </c>
      <c r="C1202" s="7">
        <v>101</v>
      </c>
      <c r="D1202" s="7" t="s">
        <v>10</v>
      </c>
      <c r="E1202" s="7" t="s">
        <v>20</v>
      </c>
      <c r="F1202" s="7" t="s">
        <v>2256</v>
      </c>
      <c r="G1202" s="7" t="s">
        <v>2257</v>
      </c>
      <c r="H1202" s="28"/>
      <c r="I1202" s="23"/>
      <c r="J1202" s="16"/>
      <c r="K1202" s="36"/>
    </row>
    <row r="1203" spans="1:11" ht="30" customHeight="1" x14ac:dyDescent="0.25">
      <c r="A1203" s="1"/>
      <c r="B1203" s="7" t="s">
        <v>2259</v>
      </c>
      <c r="C1203" s="7">
        <v>102</v>
      </c>
      <c r="D1203" s="7" t="s">
        <v>10</v>
      </c>
      <c r="E1203" s="7" t="s">
        <v>33</v>
      </c>
      <c r="F1203" s="7" t="s">
        <v>1057</v>
      </c>
      <c r="G1203" s="7" t="s">
        <v>2248</v>
      </c>
      <c r="H1203" s="20">
        <f>+I1203/50</f>
        <v>763.46500000000003</v>
      </c>
      <c r="I1203" s="20">
        <v>38173.25</v>
      </c>
      <c r="J1203" s="33" t="s">
        <v>2247</v>
      </c>
      <c r="K1203" s="36"/>
    </row>
    <row r="1204" spans="1:11" ht="30" hidden="1" customHeight="1" x14ac:dyDescent="0.25">
      <c r="A1204" s="1"/>
      <c r="B1204" s="7" t="s">
        <v>2259</v>
      </c>
      <c r="C1204" s="7">
        <v>102</v>
      </c>
      <c r="D1204" s="7" t="s">
        <v>10</v>
      </c>
      <c r="E1204" s="7" t="s">
        <v>38</v>
      </c>
      <c r="F1204" s="7" t="s">
        <v>1057</v>
      </c>
      <c r="G1204" s="7" t="s">
        <v>2260</v>
      </c>
      <c r="H1204" s="28"/>
      <c r="I1204" s="23"/>
      <c r="J1204" s="16"/>
      <c r="K1204" s="36"/>
    </row>
    <row r="1205" spans="1:11" ht="30" hidden="1" customHeight="1" x14ac:dyDescent="0.25">
      <c r="A1205" s="1"/>
      <c r="B1205" s="7" t="s">
        <v>2259</v>
      </c>
      <c r="C1205" s="7">
        <v>102</v>
      </c>
      <c r="D1205" s="7" t="s">
        <v>10</v>
      </c>
      <c r="E1205" s="7" t="s">
        <v>43</v>
      </c>
      <c r="F1205" s="7" t="s">
        <v>1057</v>
      </c>
      <c r="G1205" s="7" t="s">
        <v>2261</v>
      </c>
      <c r="H1205" s="28"/>
      <c r="I1205" s="23"/>
      <c r="J1205" s="16"/>
      <c r="K1205" s="36"/>
    </row>
    <row r="1206" spans="1:11" ht="30" customHeight="1" x14ac:dyDescent="0.25">
      <c r="A1206" s="1"/>
      <c r="B1206" s="7" t="s">
        <v>2262</v>
      </c>
      <c r="C1206" s="7">
        <v>104</v>
      </c>
      <c r="D1206" s="7" t="s">
        <v>10</v>
      </c>
      <c r="E1206" s="7" t="s">
        <v>33</v>
      </c>
      <c r="F1206" s="7" t="s">
        <v>1057</v>
      </c>
      <c r="G1206" s="7" t="s">
        <v>2248</v>
      </c>
      <c r="H1206" s="20">
        <f>+I1206/100</f>
        <v>1573.1945999999998</v>
      </c>
      <c r="I1206" s="20">
        <v>157319.46</v>
      </c>
      <c r="J1206" s="33" t="s">
        <v>2247</v>
      </c>
      <c r="K1206" s="36"/>
    </row>
    <row r="1207" spans="1:11" ht="30" hidden="1" customHeight="1" x14ac:dyDescent="0.25">
      <c r="A1207" s="1"/>
      <c r="B1207" s="7" t="s">
        <v>2262</v>
      </c>
      <c r="C1207" s="7">
        <v>104</v>
      </c>
      <c r="D1207" s="7" t="s">
        <v>10</v>
      </c>
      <c r="E1207" s="7" t="s">
        <v>177</v>
      </c>
      <c r="F1207" s="7" t="s">
        <v>1071</v>
      </c>
      <c r="G1207" s="7" t="s">
        <v>2263</v>
      </c>
      <c r="H1207" s="28"/>
      <c r="I1207" s="23"/>
      <c r="J1207" s="16"/>
      <c r="K1207" s="36"/>
    </row>
    <row r="1208" spans="1:11" ht="30" hidden="1" customHeight="1" x14ac:dyDescent="0.25">
      <c r="A1208" s="1"/>
      <c r="B1208" s="7" t="s">
        <v>2262</v>
      </c>
      <c r="C1208" s="7">
        <v>104</v>
      </c>
      <c r="D1208" s="7" t="s">
        <v>10</v>
      </c>
      <c r="E1208" s="7" t="s">
        <v>75</v>
      </c>
      <c r="F1208" s="7" t="s">
        <v>1057</v>
      </c>
      <c r="G1208" s="7" t="s">
        <v>2264</v>
      </c>
      <c r="H1208" s="28"/>
      <c r="I1208" s="23"/>
      <c r="J1208" s="16"/>
      <c r="K1208" s="36"/>
    </row>
    <row r="1209" spans="1:11" ht="30" hidden="1" customHeight="1" x14ac:dyDescent="0.25">
      <c r="A1209" s="1"/>
      <c r="B1209" s="7" t="s">
        <v>2262</v>
      </c>
      <c r="C1209" s="7">
        <v>104</v>
      </c>
      <c r="D1209" s="7" t="s">
        <v>10</v>
      </c>
      <c r="E1209" s="7" t="s">
        <v>35</v>
      </c>
      <c r="F1209" s="7" t="s">
        <v>1057</v>
      </c>
      <c r="G1209" s="7" t="s">
        <v>2265</v>
      </c>
      <c r="H1209" s="28"/>
      <c r="I1209" s="23"/>
      <c r="J1209" s="16"/>
      <c r="K1209" s="36"/>
    </row>
    <row r="1210" spans="1:11" ht="30" hidden="1" customHeight="1" x14ac:dyDescent="0.25">
      <c r="A1210" s="1"/>
      <c r="B1210" s="7" t="s">
        <v>2262</v>
      </c>
      <c r="C1210" s="7">
        <v>104</v>
      </c>
      <c r="D1210" s="7" t="s">
        <v>10</v>
      </c>
      <c r="E1210" s="7" t="s">
        <v>11</v>
      </c>
      <c r="F1210" s="7" t="s">
        <v>2266</v>
      </c>
      <c r="G1210" s="7" t="s">
        <v>2267</v>
      </c>
      <c r="H1210" s="28"/>
      <c r="I1210" s="23"/>
      <c r="J1210" s="16"/>
      <c r="K1210" s="36"/>
    </row>
    <row r="1211" spans="1:11" ht="30" hidden="1" customHeight="1" x14ac:dyDescent="0.25">
      <c r="A1211" s="1"/>
      <c r="B1211" s="7" t="s">
        <v>2262</v>
      </c>
      <c r="C1211" s="7">
        <v>104</v>
      </c>
      <c r="D1211" s="7" t="s">
        <v>10</v>
      </c>
      <c r="E1211" s="7" t="s">
        <v>14</v>
      </c>
      <c r="F1211" s="7" t="s">
        <v>2268</v>
      </c>
      <c r="G1211" s="7" t="s">
        <v>2269</v>
      </c>
      <c r="H1211" s="28"/>
      <c r="I1211" s="23"/>
      <c r="J1211" s="16"/>
      <c r="K1211" s="36"/>
    </row>
    <row r="1212" spans="1:11" ht="30" hidden="1" customHeight="1" x14ac:dyDescent="0.25">
      <c r="A1212" s="1"/>
      <c r="B1212" s="7" t="s">
        <v>2262</v>
      </c>
      <c r="C1212" s="7">
        <v>104</v>
      </c>
      <c r="D1212" s="7" t="s">
        <v>10</v>
      </c>
      <c r="E1212" s="7" t="s">
        <v>20</v>
      </c>
      <c r="F1212" s="7" t="s">
        <v>2256</v>
      </c>
      <c r="G1212" s="7" t="s">
        <v>2270</v>
      </c>
      <c r="H1212" s="28"/>
      <c r="I1212" s="23"/>
      <c r="J1212" s="16"/>
      <c r="K1212" s="36"/>
    </row>
    <row r="1213" spans="1:11" ht="30" customHeight="1" x14ac:dyDescent="0.25">
      <c r="A1213" s="1"/>
      <c r="B1213" s="7" t="s">
        <v>2271</v>
      </c>
      <c r="C1213" s="7">
        <v>105</v>
      </c>
      <c r="D1213" s="7" t="s">
        <v>10</v>
      </c>
      <c r="E1213" s="7" t="s">
        <v>20</v>
      </c>
      <c r="F1213" s="7" t="s">
        <v>2273</v>
      </c>
      <c r="G1213" s="7" t="s">
        <v>2274</v>
      </c>
      <c r="H1213" s="20">
        <f>+I1213/30</f>
        <v>2413.5256666666669</v>
      </c>
      <c r="I1213" s="20">
        <v>72405.77</v>
      </c>
      <c r="J1213" s="33" t="s">
        <v>2272</v>
      </c>
      <c r="K1213" s="36"/>
    </row>
    <row r="1214" spans="1:11" ht="30" hidden="1" customHeight="1" x14ac:dyDescent="0.25">
      <c r="A1214" s="1"/>
      <c r="B1214" s="7" t="s">
        <v>2271</v>
      </c>
      <c r="C1214" s="7">
        <v>105</v>
      </c>
      <c r="D1214" s="7" t="s">
        <v>10</v>
      </c>
      <c r="E1214" s="7" t="s">
        <v>33</v>
      </c>
      <c r="F1214" s="7" t="s">
        <v>2275</v>
      </c>
      <c r="G1214" s="7" t="s">
        <v>2276</v>
      </c>
      <c r="H1214" s="28"/>
      <c r="I1214" s="23"/>
      <c r="J1214" s="16"/>
      <c r="K1214" s="36"/>
    </row>
    <row r="1215" spans="1:11" ht="30" hidden="1" customHeight="1" x14ac:dyDescent="0.25">
      <c r="A1215" s="1"/>
      <c r="B1215" s="7" t="s">
        <v>2271</v>
      </c>
      <c r="C1215" s="7">
        <v>105</v>
      </c>
      <c r="D1215" s="7" t="s">
        <v>10</v>
      </c>
      <c r="E1215" s="7" t="s">
        <v>38</v>
      </c>
      <c r="F1215" s="7" t="s">
        <v>2275</v>
      </c>
      <c r="G1215" s="7" t="s">
        <v>2277</v>
      </c>
      <c r="H1215" s="28"/>
      <c r="I1215" s="23"/>
      <c r="J1215" s="16"/>
      <c r="K1215" s="36"/>
    </row>
    <row r="1216" spans="1:11" ht="30" customHeight="1" x14ac:dyDescent="0.25">
      <c r="A1216" s="1"/>
      <c r="B1216" s="7" t="s">
        <v>2278</v>
      </c>
      <c r="C1216" s="7">
        <v>106</v>
      </c>
      <c r="D1216" s="7" t="s">
        <v>10</v>
      </c>
      <c r="E1216" s="7" t="s">
        <v>33</v>
      </c>
      <c r="F1216" s="7" t="s">
        <v>2279</v>
      </c>
      <c r="G1216" s="7" t="s">
        <v>2280</v>
      </c>
      <c r="H1216" s="20">
        <f>+I1216/30</f>
        <v>598.64499999999998</v>
      </c>
      <c r="I1216" s="20">
        <v>17959.349999999999</v>
      </c>
      <c r="J1216" s="33" t="s">
        <v>7947</v>
      </c>
      <c r="K1216" s="36"/>
    </row>
    <row r="1217" spans="1:11" ht="30" hidden="1" customHeight="1" x14ac:dyDescent="0.25">
      <c r="A1217" s="1"/>
      <c r="B1217" s="7" t="s">
        <v>2278</v>
      </c>
      <c r="C1217" s="7">
        <v>106</v>
      </c>
      <c r="D1217" s="7" t="s">
        <v>10</v>
      </c>
      <c r="E1217" s="7" t="s">
        <v>38</v>
      </c>
      <c r="F1217" s="7" t="s">
        <v>2281</v>
      </c>
      <c r="G1217" s="7" t="s">
        <v>2282</v>
      </c>
      <c r="H1217" s="28"/>
      <c r="I1217" s="23"/>
      <c r="J1217" s="16"/>
      <c r="K1217" s="36"/>
    </row>
    <row r="1218" spans="1:11" ht="30" hidden="1" customHeight="1" x14ac:dyDescent="0.25">
      <c r="A1218" s="1"/>
      <c r="B1218" s="7" t="s">
        <v>2278</v>
      </c>
      <c r="C1218" s="7">
        <v>106</v>
      </c>
      <c r="D1218" s="7" t="s">
        <v>10</v>
      </c>
      <c r="E1218" s="7" t="s">
        <v>17</v>
      </c>
      <c r="F1218" s="7" t="s">
        <v>2283</v>
      </c>
      <c r="G1218" s="7" t="s">
        <v>2284</v>
      </c>
      <c r="H1218" s="28"/>
      <c r="I1218" s="23"/>
      <c r="J1218" s="16"/>
      <c r="K1218" s="36"/>
    </row>
    <row r="1219" spans="1:11" ht="30" customHeight="1" x14ac:dyDescent="0.25">
      <c r="A1219" s="1"/>
      <c r="B1219" s="7" t="s">
        <v>2288</v>
      </c>
      <c r="C1219" s="7">
        <v>107</v>
      </c>
      <c r="D1219" s="7" t="s">
        <v>10</v>
      </c>
      <c r="E1219" s="7" t="s">
        <v>38</v>
      </c>
      <c r="F1219" s="7" t="s">
        <v>306</v>
      </c>
      <c r="G1219" s="7" t="s">
        <v>2290</v>
      </c>
      <c r="H1219" s="20">
        <f>+I1219/28</f>
        <v>2136.7857142857142</v>
      </c>
      <c r="I1219" s="20">
        <v>59830</v>
      </c>
      <c r="J1219" s="33" t="s">
        <v>2289</v>
      </c>
      <c r="K1219" s="36"/>
    </row>
    <row r="1220" spans="1:11" ht="30" hidden="1" customHeight="1" x14ac:dyDescent="0.25">
      <c r="A1220" s="1"/>
      <c r="B1220" s="7" t="s">
        <v>2288</v>
      </c>
      <c r="C1220" s="7">
        <v>107</v>
      </c>
      <c r="D1220" s="7" t="s">
        <v>10</v>
      </c>
      <c r="E1220" s="7" t="s">
        <v>14</v>
      </c>
      <c r="F1220" s="7" t="s">
        <v>2291</v>
      </c>
      <c r="G1220" s="7" t="s">
        <v>2292</v>
      </c>
      <c r="H1220" s="28"/>
      <c r="I1220" s="23"/>
      <c r="J1220" s="16"/>
      <c r="K1220" s="36"/>
    </row>
    <row r="1221" spans="1:11" ht="30" hidden="1" customHeight="1" x14ac:dyDescent="0.25">
      <c r="A1221" s="1"/>
      <c r="B1221" s="7" t="s">
        <v>2288</v>
      </c>
      <c r="C1221" s="7">
        <v>107</v>
      </c>
      <c r="D1221" s="7" t="s">
        <v>10</v>
      </c>
      <c r="E1221" s="7" t="s">
        <v>80</v>
      </c>
      <c r="F1221" s="7" t="s">
        <v>306</v>
      </c>
      <c r="G1221" s="7" t="s">
        <v>2293</v>
      </c>
      <c r="H1221" s="28"/>
      <c r="I1221" s="23"/>
      <c r="J1221" s="16"/>
      <c r="K1221" s="36"/>
    </row>
    <row r="1222" spans="1:11" ht="30" hidden="1" customHeight="1" x14ac:dyDescent="0.25">
      <c r="A1222" s="1"/>
      <c r="B1222" s="7" t="s">
        <v>2288</v>
      </c>
      <c r="C1222" s="7">
        <v>107</v>
      </c>
      <c r="D1222" s="7" t="s">
        <v>28</v>
      </c>
      <c r="E1222" s="7" t="s">
        <v>20</v>
      </c>
      <c r="F1222" s="7" t="s">
        <v>2294</v>
      </c>
      <c r="G1222" s="7" t="s">
        <v>2295</v>
      </c>
      <c r="H1222" s="28"/>
      <c r="I1222" s="23"/>
      <c r="J1222" s="16"/>
      <c r="K1222" s="36"/>
    </row>
    <row r="1223" spans="1:11" ht="30" hidden="1" customHeight="1" x14ac:dyDescent="0.25">
      <c r="A1223" s="1"/>
      <c r="B1223" s="7" t="s">
        <v>2288</v>
      </c>
      <c r="C1223" s="7">
        <v>107</v>
      </c>
      <c r="D1223" s="7" t="s">
        <v>413</v>
      </c>
      <c r="E1223" s="7" t="s">
        <v>26</v>
      </c>
      <c r="F1223" s="7" t="s">
        <v>263</v>
      </c>
      <c r="G1223" s="7" t="s">
        <v>2296</v>
      </c>
      <c r="H1223" s="28"/>
      <c r="I1223" s="23"/>
      <c r="J1223" s="16"/>
      <c r="K1223" s="36"/>
    </row>
    <row r="1224" spans="1:11" ht="30" hidden="1" customHeight="1" x14ac:dyDescent="0.25">
      <c r="A1224" s="1"/>
      <c r="B1224" s="7" t="s">
        <v>2288</v>
      </c>
      <c r="C1224" s="7">
        <v>107</v>
      </c>
      <c r="D1224" s="7" t="s">
        <v>45</v>
      </c>
      <c r="E1224" s="7" t="s">
        <v>20</v>
      </c>
      <c r="F1224" s="7" t="s">
        <v>2297</v>
      </c>
      <c r="G1224" s="7" t="s">
        <v>2298</v>
      </c>
      <c r="H1224" s="28"/>
      <c r="I1224" s="23"/>
      <c r="J1224" s="16"/>
      <c r="K1224" s="36"/>
    </row>
    <row r="1225" spans="1:11" ht="30" hidden="1" customHeight="1" x14ac:dyDescent="0.25">
      <c r="A1225" s="1"/>
      <c r="B1225" s="7" t="s">
        <v>2288</v>
      </c>
      <c r="C1225" s="7">
        <v>107</v>
      </c>
      <c r="D1225" s="7" t="s">
        <v>10</v>
      </c>
      <c r="E1225" s="7" t="s">
        <v>26</v>
      </c>
      <c r="F1225" s="7" t="s">
        <v>820</v>
      </c>
      <c r="G1225" s="7" t="s">
        <v>2299</v>
      </c>
      <c r="H1225" s="28"/>
      <c r="I1225" s="23"/>
      <c r="J1225" s="16"/>
      <c r="K1225" s="36"/>
    </row>
    <row r="1226" spans="1:11" ht="30" customHeight="1" x14ac:dyDescent="0.25">
      <c r="A1226" s="1"/>
      <c r="B1226" s="7" t="s">
        <v>2315</v>
      </c>
      <c r="C1226" s="7">
        <v>108</v>
      </c>
      <c r="D1226" s="7" t="s">
        <v>10</v>
      </c>
      <c r="E1226" s="7" t="s">
        <v>20</v>
      </c>
      <c r="F1226" s="7" t="s">
        <v>2317</v>
      </c>
      <c r="G1226" s="7" t="s">
        <v>2318</v>
      </c>
      <c r="H1226" s="20">
        <f>+I1226/30</f>
        <v>2047.2730000000001</v>
      </c>
      <c r="I1226" s="20">
        <v>61418.19</v>
      </c>
      <c r="J1226" s="33" t="s">
        <v>2316</v>
      </c>
      <c r="K1226" s="36"/>
    </row>
    <row r="1227" spans="1:11" ht="30" hidden="1" customHeight="1" x14ac:dyDescent="0.25">
      <c r="A1227" s="1"/>
      <c r="B1227" s="7" t="s">
        <v>2315</v>
      </c>
      <c r="C1227" s="7">
        <v>108</v>
      </c>
      <c r="D1227" s="7" t="s">
        <v>10</v>
      </c>
      <c r="E1227" s="7" t="s">
        <v>11</v>
      </c>
      <c r="F1227" s="7" t="s">
        <v>2319</v>
      </c>
      <c r="G1227" s="7" t="s">
        <v>2320</v>
      </c>
      <c r="H1227" s="28"/>
      <c r="I1227" s="23"/>
      <c r="J1227" s="16"/>
      <c r="K1227" s="36"/>
    </row>
    <row r="1228" spans="1:11" ht="30" hidden="1" customHeight="1" x14ac:dyDescent="0.25">
      <c r="A1228" s="1"/>
      <c r="B1228" s="7" t="s">
        <v>2315</v>
      </c>
      <c r="C1228" s="7">
        <v>108</v>
      </c>
      <c r="D1228" s="7" t="s">
        <v>10</v>
      </c>
      <c r="E1228" s="7" t="s">
        <v>75</v>
      </c>
      <c r="F1228" s="7" t="s">
        <v>2321</v>
      </c>
      <c r="G1228" s="7" t="s">
        <v>2322</v>
      </c>
      <c r="H1228" s="28"/>
      <c r="I1228" s="23"/>
      <c r="J1228" s="16"/>
      <c r="K1228" s="36"/>
    </row>
    <row r="1229" spans="1:11" ht="30" hidden="1" customHeight="1" x14ac:dyDescent="0.25">
      <c r="A1229" s="1"/>
      <c r="B1229" s="7" t="s">
        <v>2315</v>
      </c>
      <c r="C1229" s="7">
        <v>108</v>
      </c>
      <c r="D1229" s="7" t="s">
        <v>10</v>
      </c>
      <c r="E1229" s="7" t="s">
        <v>14</v>
      </c>
      <c r="F1229" s="7" t="s">
        <v>2323</v>
      </c>
      <c r="G1229" s="7" t="s">
        <v>2324</v>
      </c>
      <c r="H1229" s="28"/>
      <c r="I1229" s="23"/>
      <c r="J1229" s="16"/>
      <c r="K1229" s="36"/>
    </row>
    <row r="1230" spans="1:11" ht="30" hidden="1" customHeight="1" x14ac:dyDescent="0.25">
      <c r="A1230" s="1"/>
      <c r="B1230" s="7" t="s">
        <v>2315</v>
      </c>
      <c r="C1230" s="7">
        <v>108</v>
      </c>
      <c r="D1230" s="7" t="s">
        <v>10</v>
      </c>
      <c r="E1230" s="7" t="s">
        <v>35</v>
      </c>
      <c r="F1230" s="7" t="s">
        <v>2325</v>
      </c>
      <c r="G1230" s="7" t="s">
        <v>2326</v>
      </c>
      <c r="H1230" s="28"/>
      <c r="I1230" s="23"/>
      <c r="J1230" s="16"/>
      <c r="K1230" s="36"/>
    </row>
    <row r="1231" spans="1:11" ht="30" hidden="1" customHeight="1" x14ac:dyDescent="0.25">
      <c r="A1231" s="1"/>
      <c r="B1231" s="7" t="s">
        <v>2315</v>
      </c>
      <c r="C1231" s="7">
        <v>108</v>
      </c>
      <c r="D1231" s="7" t="s">
        <v>10</v>
      </c>
      <c r="E1231" s="7" t="s">
        <v>26</v>
      </c>
      <c r="F1231" s="7" t="s">
        <v>164</v>
      </c>
      <c r="G1231" s="7" t="s">
        <v>2327</v>
      </c>
      <c r="H1231" s="28"/>
      <c r="I1231" s="23"/>
      <c r="J1231" s="16"/>
      <c r="K1231" s="36"/>
    </row>
    <row r="1232" spans="1:11" ht="30" hidden="1" customHeight="1" x14ac:dyDescent="0.25">
      <c r="A1232" s="1"/>
      <c r="B1232" s="7" t="s">
        <v>2315</v>
      </c>
      <c r="C1232" s="7">
        <v>108</v>
      </c>
      <c r="D1232" s="7" t="s">
        <v>10</v>
      </c>
      <c r="E1232" s="7" t="s">
        <v>17</v>
      </c>
      <c r="F1232" s="7" t="s">
        <v>164</v>
      </c>
      <c r="G1232" s="7" t="s">
        <v>2328</v>
      </c>
      <c r="H1232" s="28"/>
      <c r="I1232" s="23"/>
      <c r="J1232" s="16"/>
      <c r="K1232" s="36"/>
    </row>
    <row r="1233" spans="1:11" ht="30" hidden="1" customHeight="1" x14ac:dyDescent="0.25">
      <c r="A1233" s="1"/>
      <c r="B1233" s="7" t="s">
        <v>2315</v>
      </c>
      <c r="C1233" s="7">
        <v>108</v>
      </c>
      <c r="D1233" s="7" t="s">
        <v>10</v>
      </c>
      <c r="E1233" s="7" t="s">
        <v>33</v>
      </c>
      <c r="F1233" s="7" t="s">
        <v>164</v>
      </c>
      <c r="G1233" s="7" t="s">
        <v>2329</v>
      </c>
      <c r="H1233" s="28"/>
      <c r="I1233" s="23"/>
      <c r="J1233" s="16"/>
      <c r="K1233" s="36"/>
    </row>
    <row r="1234" spans="1:11" ht="30" hidden="1" customHeight="1" x14ac:dyDescent="0.25">
      <c r="A1234" s="1"/>
      <c r="B1234" s="7" t="s">
        <v>2315</v>
      </c>
      <c r="C1234" s="7">
        <v>108</v>
      </c>
      <c r="D1234" s="7" t="s">
        <v>10</v>
      </c>
      <c r="E1234" s="7" t="s">
        <v>38</v>
      </c>
      <c r="F1234" s="7" t="s">
        <v>164</v>
      </c>
      <c r="G1234" s="7" t="s">
        <v>2330</v>
      </c>
      <c r="H1234" s="28"/>
      <c r="I1234" s="23"/>
      <c r="J1234" s="16"/>
      <c r="K1234" s="36"/>
    </row>
    <row r="1235" spans="1:11" ht="30" hidden="1" customHeight="1" x14ac:dyDescent="0.25">
      <c r="A1235" s="1"/>
      <c r="B1235" s="7" t="s">
        <v>2315</v>
      </c>
      <c r="C1235" s="7">
        <v>108</v>
      </c>
      <c r="D1235" s="7" t="s">
        <v>10</v>
      </c>
      <c r="E1235" s="7" t="s">
        <v>43</v>
      </c>
      <c r="F1235" s="7" t="s">
        <v>2331</v>
      </c>
      <c r="G1235" s="7" t="s">
        <v>2332</v>
      </c>
      <c r="H1235" s="28"/>
      <c r="I1235" s="23"/>
      <c r="J1235" s="16"/>
      <c r="K1235" s="36"/>
    </row>
    <row r="1236" spans="1:11" ht="30" hidden="1" customHeight="1" x14ac:dyDescent="0.25">
      <c r="A1236" s="1"/>
      <c r="B1236" s="7" t="s">
        <v>2315</v>
      </c>
      <c r="C1236" s="7">
        <v>108</v>
      </c>
      <c r="D1236" s="7" t="s">
        <v>10</v>
      </c>
      <c r="E1236" s="7" t="s">
        <v>80</v>
      </c>
      <c r="F1236" s="7" t="s">
        <v>2333</v>
      </c>
      <c r="G1236" s="7" t="s">
        <v>2334</v>
      </c>
      <c r="H1236" s="28"/>
      <c r="I1236" s="23"/>
      <c r="J1236" s="16"/>
      <c r="K1236" s="36"/>
    </row>
    <row r="1237" spans="1:11" ht="30" hidden="1" customHeight="1" x14ac:dyDescent="0.25">
      <c r="A1237" s="1"/>
      <c r="B1237" s="7" t="s">
        <v>2315</v>
      </c>
      <c r="C1237" s="7">
        <v>108</v>
      </c>
      <c r="D1237" s="7" t="s">
        <v>28</v>
      </c>
      <c r="E1237" s="7" t="s">
        <v>14</v>
      </c>
      <c r="F1237" s="7" t="s">
        <v>2335</v>
      </c>
      <c r="G1237" s="7" t="s">
        <v>2336</v>
      </c>
      <c r="H1237" s="28"/>
      <c r="I1237" s="23"/>
      <c r="J1237" s="16"/>
      <c r="K1237" s="36"/>
    </row>
    <row r="1238" spans="1:11" ht="30" customHeight="1" x14ac:dyDescent="0.25">
      <c r="A1238" s="1"/>
      <c r="B1238" s="7" t="s">
        <v>2337</v>
      </c>
      <c r="C1238" s="7">
        <v>109</v>
      </c>
      <c r="D1238" s="7" t="s">
        <v>10</v>
      </c>
      <c r="E1238" s="7" t="s">
        <v>20</v>
      </c>
      <c r="F1238" s="7" t="s">
        <v>2317</v>
      </c>
      <c r="G1238" s="7" t="s">
        <v>2339</v>
      </c>
      <c r="H1238" s="20">
        <f>+I1238</f>
        <v>145887.85999999999</v>
      </c>
      <c r="I1238" s="20">
        <v>145887.85999999999</v>
      </c>
      <c r="J1238" s="33" t="s">
        <v>2338</v>
      </c>
      <c r="K1238" s="36"/>
    </row>
    <row r="1239" spans="1:11" ht="30" hidden="1" customHeight="1" x14ac:dyDescent="0.25">
      <c r="A1239" s="1"/>
      <c r="B1239" s="7" t="s">
        <v>2337</v>
      </c>
      <c r="C1239" s="7">
        <v>109</v>
      </c>
      <c r="D1239" s="7" t="s">
        <v>10</v>
      </c>
      <c r="E1239" s="7" t="s">
        <v>75</v>
      </c>
      <c r="F1239" s="7" t="s">
        <v>2340</v>
      </c>
      <c r="G1239" s="7" t="s">
        <v>2341</v>
      </c>
      <c r="H1239" s="28"/>
      <c r="I1239" s="23"/>
      <c r="J1239" s="16"/>
      <c r="K1239" s="36"/>
    </row>
    <row r="1240" spans="1:11" ht="30" hidden="1" customHeight="1" x14ac:dyDescent="0.25">
      <c r="A1240" s="1"/>
      <c r="B1240" s="7" t="s">
        <v>2337</v>
      </c>
      <c r="C1240" s="7">
        <v>109</v>
      </c>
      <c r="D1240" s="7" t="s">
        <v>10</v>
      </c>
      <c r="E1240" s="7" t="s">
        <v>11</v>
      </c>
      <c r="F1240" s="7" t="s">
        <v>2342</v>
      </c>
      <c r="G1240" s="7" t="s">
        <v>2343</v>
      </c>
      <c r="H1240" s="28"/>
      <c r="I1240" s="23"/>
      <c r="J1240" s="16"/>
      <c r="K1240" s="36"/>
    </row>
    <row r="1241" spans="1:11" ht="30" hidden="1" customHeight="1" x14ac:dyDescent="0.25">
      <c r="A1241" s="1"/>
      <c r="B1241" s="7" t="s">
        <v>2337</v>
      </c>
      <c r="C1241" s="7">
        <v>109</v>
      </c>
      <c r="D1241" s="7" t="s">
        <v>10</v>
      </c>
      <c r="E1241" s="7" t="s">
        <v>14</v>
      </c>
      <c r="F1241" s="7" t="s">
        <v>2344</v>
      </c>
      <c r="G1241" s="7" t="s">
        <v>2345</v>
      </c>
      <c r="H1241" s="28"/>
      <c r="I1241" s="23"/>
      <c r="J1241" s="16"/>
      <c r="K1241" s="36"/>
    </row>
    <row r="1242" spans="1:11" ht="30" hidden="1" customHeight="1" x14ac:dyDescent="0.25">
      <c r="A1242" s="1"/>
      <c r="B1242" s="7" t="s">
        <v>2337</v>
      </c>
      <c r="C1242" s="7">
        <v>109</v>
      </c>
      <c r="D1242" s="7" t="s">
        <v>10</v>
      </c>
      <c r="E1242" s="7" t="s">
        <v>35</v>
      </c>
      <c r="F1242" s="7" t="s">
        <v>2325</v>
      </c>
      <c r="G1242" s="7" t="s">
        <v>2346</v>
      </c>
      <c r="H1242" s="28"/>
      <c r="I1242" s="23"/>
      <c r="J1242" s="16"/>
      <c r="K1242" s="36"/>
    </row>
    <row r="1243" spans="1:11" ht="30" hidden="1" customHeight="1" x14ac:dyDescent="0.25">
      <c r="A1243" s="1"/>
      <c r="B1243" s="7" t="s">
        <v>2337</v>
      </c>
      <c r="C1243" s="7">
        <v>109</v>
      </c>
      <c r="D1243" s="7" t="s">
        <v>10</v>
      </c>
      <c r="E1243" s="7" t="s">
        <v>26</v>
      </c>
      <c r="F1243" s="7" t="s">
        <v>164</v>
      </c>
      <c r="G1243" s="7" t="s">
        <v>2327</v>
      </c>
      <c r="H1243" s="28"/>
      <c r="I1243" s="23"/>
      <c r="J1243" s="16"/>
      <c r="K1243" s="36"/>
    </row>
    <row r="1244" spans="1:11" ht="30" hidden="1" customHeight="1" x14ac:dyDescent="0.25">
      <c r="A1244" s="1"/>
      <c r="B1244" s="7" t="s">
        <v>2337</v>
      </c>
      <c r="C1244" s="7">
        <v>109</v>
      </c>
      <c r="D1244" s="7" t="s">
        <v>10</v>
      </c>
      <c r="E1244" s="7" t="s">
        <v>17</v>
      </c>
      <c r="F1244" s="7" t="s">
        <v>164</v>
      </c>
      <c r="G1244" s="7" t="s">
        <v>2329</v>
      </c>
      <c r="H1244" s="28"/>
      <c r="I1244" s="23"/>
      <c r="J1244" s="16"/>
      <c r="K1244" s="36"/>
    </row>
    <row r="1245" spans="1:11" ht="30" hidden="1" customHeight="1" x14ac:dyDescent="0.25">
      <c r="A1245" s="1"/>
      <c r="B1245" s="7" t="s">
        <v>2337</v>
      </c>
      <c r="C1245" s="7">
        <v>109</v>
      </c>
      <c r="D1245" s="7" t="s">
        <v>10</v>
      </c>
      <c r="E1245" s="7" t="s">
        <v>43</v>
      </c>
      <c r="F1245" s="7" t="s">
        <v>2331</v>
      </c>
      <c r="G1245" s="7" t="s">
        <v>2347</v>
      </c>
      <c r="H1245" s="28"/>
      <c r="I1245" s="23"/>
      <c r="J1245" s="16"/>
      <c r="K1245" s="36"/>
    </row>
    <row r="1246" spans="1:11" ht="30" customHeight="1" x14ac:dyDescent="0.25">
      <c r="A1246" s="1"/>
      <c r="B1246" s="7" t="s">
        <v>2349</v>
      </c>
      <c r="C1246" s="7">
        <v>110</v>
      </c>
      <c r="D1246" s="7" t="s">
        <v>10</v>
      </c>
      <c r="E1246" s="7" t="s">
        <v>26</v>
      </c>
      <c r="F1246" s="7" t="s">
        <v>87</v>
      </c>
      <c r="G1246" s="7" t="s">
        <v>2351</v>
      </c>
      <c r="H1246" s="20">
        <f>+I1246/28</f>
        <v>805.70857142857142</v>
      </c>
      <c r="I1246" s="20">
        <v>22559.84</v>
      </c>
      <c r="J1246" s="33" t="s">
        <v>2350</v>
      </c>
      <c r="K1246" s="36"/>
    </row>
    <row r="1247" spans="1:11" ht="30" hidden="1" customHeight="1" x14ac:dyDescent="0.25">
      <c r="A1247" s="1"/>
      <c r="B1247" s="7" t="s">
        <v>2349</v>
      </c>
      <c r="C1247" s="7">
        <v>110</v>
      </c>
      <c r="D1247" s="7" t="s">
        <v>10</v>
      </c>
      <c r="E1247" s="7" t="s">
        <v>14</v>
      </c>
      <c r="F1247" s="7" t="s">
        <v>2352</v>
      </c>
      <c r="G1247" s="7" t="s">
        <v>2353</v>
      </c>
      <c r="H1247" s="28"/>
      <c r="I1247" s="23"/>
      <c r="J1247" s="16"/>
      <c r="K1247" s="36"/>
    </row>
    <row r="1248" spans="1:11" ht="30" hidden="1" customHeight="1" x14ac:dyDescent="0.25">
      <c r="A1248" s="1"/>
      <c r="B1248" s="7" t="s">
        <v>2349</v>
      </c>
      <c r="C1248" s="7">
        <v>110</v>
      </c>
      <c r="D1248" s="7" t="s">
        <v>10</v>
      </c>
      <c r="E1248" s="7" t="s">
        <v>38</v>
      </c>
      <c r="F1248" s="7" t="s">
        <v>2354</v>
      </c>
      <c r="G1248" s="7" t="s">
        <v>2355</v>
      </c>
      <c r="H1248" s="28"/>
      <c r="I1248" s="23"/>
      <c r="J1248" s="16"/>
      <c r="K1248" s="36"/>
    </row>
    <row r="1249" spans="1:11" ht="30" hidden="1" customHeight="1" x14ac:dyDescent="0.25">
      <c r="A1249" s="1"/>
      <c r="B1249" s="7" t="s">
        <v>2349</v>
      </c>
      <c r="C1249" s="7">
        <v>110</v>
      </c>
      <c r="D1249" s="7" t="s">
        <v>28</v>
      </c>
      <c r="E1249" s="7" t="s">
        <v>38</v>
      </c>
      <c r="F1249" s="7" t="s">
        <v>87</v>
      </c>
      <c r="G1249" s="7" t="s">
        <v>2356</v>
      </c>
      <c r="H1249" s="28"/>
      <c r="I1249" s="23"/>
      <c r="J1249" s="16"/>
      <c r="K1249" s="36"/>
    </row>
    <row r="1250" spans="1:11" ht="30" hidden="1" customHeight="1" x14ac:dyDescent="0.25">
      <c r="A1250" s="1"/>
      <c r="B1250" s="7" t="s">
        <v>2349</v>
      </c>
      <c r="C1250" s="7">
        <v>110</v>
      </c>
      <c r="D1250" s="7" t="s">
        <v>10</v>
      </c>
      <c r="E1250" s="7" t="s">
        <v>20</v>
      </c>
      <c r="F1250" s="7" t="s">
        <v>1083</v>
      </c>
      <c r="G1250" s="7" t="s">
        <v>2357</v>
      </c>
      <c r="H1250" s="28"/>
      <c r="I1250" s="23"/>
      <c r="J1250" s="16"/>
      <c r="K1250" s="36"/>
    </row>
    <row r="1251" spans="1:11" ht="30" hidden="1" customHeight="1" x14ac:dyDescent="0.25">
      <c r="A1251" s="1"/>
      <c r="B1251" s="7" t="s">
        <v>2349</v>
      </c>
      <c r="C1251" s="7">
        <v>110</v>
      </c>
      <c r="D1251" s="7" t="s">
        <v>10</v>
      </c>
      <c r="E1251" s="7" t="s">
        <v>33</v>
      </c>
      <c r="F1251" s="7" t="s">
        <v>87</v>
      </c>
      <c r="G1251" s="7" t="s">
        <v>2358</v>
      </c>
      <c r="H1251" s="28"/>
      <c r="I1251" s="23"/>
      <c r="J1251" s="16"/>
      <c r="K1251" s="36"/>
    </row>
    <row r="1252" spans="1:11" ht="30" hidden="1" customHeight="1" x14ac:dyDescent="0.25">
      <c r="A1252" s="1"/>
      <c r="B1252" s="7" t="s">
        <v>2349</v>
      </c>
      <c r="C1252" s="7">
        <v>110</v>
      </c>
      <c r="D1252" s="7" t="s">
        <v>28</v>
      </c>
      <c r="E1252" s="7" t="s">
        <v>20</v>
      </c>
      <c r="F1252" s="7" t="s">
        <v>2359</v>
      </c>
      <c r="G1252" s="7" t="s">
        <v>2360</v>
      </c>
      <c r="H1252" s="28"/>
      <c r="I1252" s="23"/>
      <c r="J1252" s="16"/>
      <c r="K1252" s="36"/>
    </row>
    <row r="1253" spans="1:11" ht="30" hidden="1" customHeight="1" x14ac:dyDescent="0.25">
      <c r="A1253" s="1"/>
      <c r="B1253" s="7" t="s">
        <v>2349</v>
      </c>
      <c r="C1253" s="7">
        <v>110</v>
      </c>
      <c r="D1253" s="7" t="s">
        <v>45</v>
      </c>
      <c r="E1253" s="7" t="s">
        <v>20</v>
      </c>
      <c r="F1253" s="7" t="s">
        <v>2354</v>
      </c>
      <c r="G1253" s="7" t="s">
        <v>2361</v>
      </c>
      <c r="H1253" s="28"/>
      <c r="I1253" s="23"/>
      <c r="J1253" s="16"/>
      <c r="K1253" s="36"/>
    </row>
    <row r="1254" spans="1:11" ht="30" hidden="1" customHeight="1" x14ac:dyDescent="0.25">
      <c r="A1254" s="1"/>
      <c r="B1254" s="7" t="s">
        <v>2349</v>
      </c>
      <c r="C1254" s="7">
        <v>110</v>
      </c>
      <c r="D1254" s="7" t="s">
        <v>382</v>
      </c>
      <c r="E1254" s="7" t="s">
        <v>20</v>
      </c>
      <c r="F1254" s="7" t="s">
        <v>2362</v>
      </c>
      <c r="G1254" s="7" t="s">
        <v>2363</v>
      </c>
      <c r="H1254" s="28"/>
      <c r="I1254" s="23"/>
      <c r="J1254" s="16"/>
      <c r="K1254" s="36"/>
    </row>
    <row r="1255" spans="1:11" ht="30" customHeight="1" x14ac:dyDescent="0.25">
      <c r="A1255" s="1"/>
      <c r="B1255" s="7" t="s">
        <v>2364</v>
      </c>
      <c r="C1255" s="7">
        <v>111</v>
      </c>
      <c r="D1255" s="7" t="s">
        <v>10</v>
      </c>
      <c r="E1255" s="7" t="s">
        <v>33</v>
      </c>
      <c r="F1255" s="7" t="s">
        <v>1057</v>
      </c>
      <c r="G1255" s="7" t="s">
        <v>2366</v>
      </c>
      <c r="H1255" s="20">
        <f>+I1255/20</f>
        <v>660.66549999999995</v>
      </c>
      <c r="I1255" s="20">
        <v>13213.31</v>
      </c>
      <c r="J1255" s="33" t="s">
        <v>2365</v>
      </c>
      <c r="K1255" s="36" t="s">
        <v>7976</v>
      </c>
    </row>
    <row r="1256" spans="1:11" ht="30" hidden="1" customHeight="1" x14ac:dyDescent="0.25">
      <c r="A1256" s="1"/>
      <c r="B1256" s="7" t="s">
        <v>2364</v>
      </c>
      <c r="C1256" s="7">
        <v>111</v>
      </c>
      <c r="D1256" s="7" t="s">
        <v>45</v>
      </c>
      <c r="E1256" s="7" t="s">
        <v>70</v>
      </c>
      <c r="F1256" s="7" t="s">
        <v>2256</v>
      </c>
      <c r="G1256" s="7" t="s">
        <v>2367</v>
      </c>
      <c r="H1256" s="28"/>
      <c r="I1256" s="23"/>
      <c r="J1256" s="16"/>
      <c r="K1256" s="36"/>
    </row>
    <row r="1257" spans="1:11" ht="30" hidden="1" customHeight="1" x14ac:dyDescent="0.25">
      <c r="A1257" s="1"/>
      <c r="B1257" s="7" t="s">
        <v>2364</v>
      </c>
      <c r="C1257" s="7">
        <v>111</v>
      </c>
      <c r="D1257" s="7" t="s">
        <v>10</v>
      </c>
      <c r="E1257" s="7" t="s">
        <v>11</v>
      </c>
      <c r="F1257" s="7" t="s">
        <v>2368</v>
      </c>
      <c r="G1257" s="7" t="s">
        <v>2369</v>
      </c>
      <c r="H1257" s="28"/>
      <c r="I1257" s="23"/>
      <c r="J1257" s="16"/>
      <c r="K1257" s="36"/>
    </row>
    <row r="1258" spans="1:11" ht="30" hidden="1" customHeight="1" x14ac:dyDescent="0.25">
      <c r="A1258" s="1"/>
      <c r="B1258" s="7" t="s">
        <v>2364</v>
      </c>
      <c r="C1258" s="7">
        <v>111</v>
      </c>
      <c r="D1258" s="7" t="s">
        <v>10</v>
      </c>
      <c r="E1258" s="7" t="s">
        <v>177</v>
      </c>
      <c r="F1258" s="7" t="s">
        <v>1071</v>
      </c>
      <c r="G1258" s="7" t="s">
        <v>2370</v>
      </c>
      <c r="H1258" s="28"/>
      <c r="I1258" s="23"/>
      <c r="J1258" s="16"/>
      <c r="K1258" s="36"/>
    </row>
    <row r="1259" spans="1:11" ht="30" hidden="1" customHeight="1" x14ac:dyDescent="0.25">
      <c r="A1259" s="1"/>
      <c r="B1259" s="7" t="s">
        <v>2364</v>
      </c>
      <c r="C1259" s="7">
        <v>111</v>
      </c>
      <c r="D1259" s="7" t="s">
        <v>10</v>
      </c>
      <c r="E1259" s="7" t="s">
        <v>35</v>
      </c>
      <c r="F1259" s="7" t="s">
        <v>2371</v>
      </c>
      <c r="G1259" s="7" t="s">
        <v>2372</v>
      </c>
      <c r="H1259" s="28"/>
      <c r="I1259" s="23"/>
      <c r="J1259" s="16"/>
      <c r="K1259" s="36"/>
    </row>
    <row r="1260" spans="1:11" ht="30" hidden="1" customHeight="1" x14ac:dyDescent="0.25">
      <c r="A1260" s="1"/>
      <c r="B1260" s="7" t="s">
        <v>2364</v>
      </c>
      <c r="C1260" s="7">
        <v>111</v>
      </c>
      <c r="D1260" s="7" t="s">
        <v>10</v>
      </c>
      <c r="E1260" s="7" t="s">
        <v>75</v>
      </c>
      <c r="F1260" s="7" t="s">
        <v>1057</v>
      </c>
      <c r="G1260" s="7" t="s">
        <v>2373</v>
      </c>
      <c r="H1260" s="28"/>
      <c r="I1260" s="23"/>
      <c r="J1260" s="16"/>
      <c r="K1260" s="36"/>
    </row>
    <row r="1261" spans="1:11" ht="30" hidden="1" customHeight="1" x14ac:dyDescent="0.25">
      <c r="A1261" s="1"/>
      <c r="B1261" s="7" t="s">
        <v>2364</v>
      </c>
      <c r="C1261" s="7">
        <v>111</v>
      </c>
      <c r="D1261" s="7" t="s">
        <v>28</v>
      </c>
      <c r="E1261" s="7" t="s">
        <v>70</v>
      </c>
      <c r="F1261" s="7" t="s">
        <v>1268</v>
      </c>
      <c r="G1261" s="7" t="s">
        <v>2374</v>
      </c>
      <c r="H1261" s="28"/>
      <c r="I1261" s="23"/>
      <c r="J1261" s="16"/>
      <c r="K1261" s="36"/>
    </row>
    <row r="1262" spans="1:11" ht="30" hidden="1" customHeight="1" x14ac:dyDescent="0.25">
      <c r="A1262" s="1"/>
      <c r="B1262" s="7" t="s">
        <v>2364</v>
      </c>
      <c r="C1262" s="7">
        <v>111</v>
      </c>
      <c r="D1262" s="7" t="s">
        <v>10</v>
      </c>
      <c r="E1262" s="7" t="s">
        <v>171</v>
      </c>
      <c r="F1262" s="7" t="s">
        <v>2375</v>
      </c>
      <c r="G1262" s="7" t="s">
        <v>2376</v>
      </c>
      <c r="H1262" s="28"/>
      <c r="I1262" s="23"/>
      <c r="J1262" s="16"/>
      <c r="K1262" s="36"/>
    </row>
    <row r="1263" spans="1:11" ht="30" hidden="1" customHeight="1" x14ac:dyDescent="0.25">
      <c r="A1263" s="1"/>
      <c r="B1263" s="7" t="s">
        <v>2364</v>
      </c>
      <c r="C1263" s="7">
        <v>111</v>
      </c>
      <c r="D1263" s="7" t="s">
        <v>413</v>
      </c>
      <c r="E1263" s="7" t="s">
        <v>20</v>
      </c>
      <c r="F1263" s="7" t="s">
        <v>1272</v>
      </c>
      <c r="G1263" s="7" t="s">
        <v>2377</v>
      </c>
      <c r="H1263" s="28"/>
      <c r="I1263" s="23"/>
      <c r="J1263" s="16"/>
      <c r="K1263" s="36"/>
    </row>
    <row r="1264" spans="1:11" ht="30" hidden="1" customHeight="1" x14ac:dyDescent="0.25">
      <c r="A1264" s="1"/>
      <c r="B1264" s="7" t="s">
        <v>2364</v>
      </c>
      <c r="C1264" s="7">
        <v>111</v>
      </c>
      <c r="D1264" s="7" t="s">
        <v>28</v>
      </c>
      <c r="E1264" s="7" t="s">
        <v>75</v>
      </c>
      <c r="F1264" s="7" t="s">
        <v>446</v>
      </c>
      <c r="G1264" s="7" t="s">
        <v>2378</v>
      </c>
      <c r="H1264" s="28"/>
      <c r="I1264" s="23"/>
      <c r="J1264" s="16"/>
      <c r="K1264" s="36"/>
    </row>
    <row r="1265" spans="1:11" ht="30" hidden="1" customHeight="1" x14ac:dyDescent="0.25">
      <c r="A1265" s="1"/>
      <c r="B1265" s="7" t="s">
        <v>2364</v>
      </c>
      <c r="C1265" s="7">
        <v>111</v>
      </c>
      <c r="D1265" s="7" t="s">
        <v>10</v>
      </c>
      <c r="E1265" s="7" t="s">
        <v>14</v>
      </c>
      <c r="F1265" s="7" t="s">
        <v>2379</v>
      </c>
      <c r="G1265" s="7" t="s">
        <v>2380</v>
      </c>
      <c r="H1265" s="28"/>
      <c r="I1265" s="23"/>
      <c r="J1265" s="16"/>
      <c r="K1265" s="36"/>
    </row>
    <row r="1266" spans="1:11" ht="30" hidden="1" customHeight="1" x14ac:dyDescent="0.25">
      <c r="A1266" s="1"/>
      <c r="B1266" s="7" t="s">
        <v>2364</v>
      </c>
      <c r="C1266" s="7">
        <v>111</v>
      </c>
      <c r="D1266" s="7" t="s">
        <v>28</v>
      </c>
      <c r="E1266" s="7" t="s">
        <v>11</v>
      </c>
      <c r="F1266" s="7" t="s">
        <v>2381</v>
      </c>
      <c r="G1266" s="7" t="s">
        <v>2382</v>
      </c>
      <c r="H1266" s="28"/>
      <c r="I1266" s="23"/>
      <c r="J1266" s="16"/>
      <c r="K1266" s="36"/>
    </row>
    <row r="1267" spans="1:11" ht="30" hidden="1" customHeight="1" x14ac:dyDescent="0.25">
      <c r="A1267" s="1"/>
      <c r="B1267" s="7" t="s">
        <v>2364</v>
      </c>
      <c r="C1267" s="7">
        <v>111</v>
      </c>
      <c r="D1267" s="7" t="s">
        <v>10</v>
      </c>
      <c r="E1267" s="7" t="s">
        <v>406</v>
      </c>
      <c r="F1267" s="7" t="s">
        <v>2383</v>
      </c>
      <c r="G1267" s="7" t="s">
        <v>2384</v>
      </c>
      <c r="H1267" s="28"/>
      <c r="I1267" s="23"/>
      <c r="J1267" s="16"/>
      <c r="K1267" s="36"/>
    </row>
    <row r="1268" spans="1:11" ht="30" hidden="1" customHeight="1" x14ac:dyDescent="0.25">
      <c r="A1268" s="1"/>
      <c r="B1268" s="7" t="s">
        <v>2364</v>
      </c>
      <c r="C1268" s="7">
        <v>111</v>
      </c>
      <c r="D1268" s="7" t="s">
        <v>10</v>
      </c>
      <c r="E1268" s="7" t="s">
        <v>765</v>
      </c>
      <c r="F1268" s="7" t="s">
        <v>1272</v>
      </c>
      <c r="G1268" s="7" t="s">
        <v>2385</v>
      </c>
      <c r="H1268" s="28"/>
      <c r="I1268" s="23"/>
      <c r="J1268" s="16"/>
      <c r="K1268" s="36"/>
    </row>
    <row r="1269" spans="1:11" ht="30" hidden="1" customHeight="1" x14ac:dyDescent="0.25">
      <c r="A1269" s="1"/>
      <c r="B1269" s="7" t="s">
        <v>2364</v>
      </c>
      <c r="C1269" s="7">
        <v>111</v>
      </c>
      <c r="D1269" s="7" t="s">
        <v>10</v>
      </c>
      <c r="E1269" s="7" t="s">
        <v>201</v>
      </c>
      <c r="F1269" s="7" t="s">
        <v>446</v>
      </c>
      <c r="G1269" s="7" t="s">
        <v>2386</v>
      </c>
      <c r="H1269" s="28"/>
      <c r="I1269" s="23"/>
      <c r="J1269" s="16"/>
      <c r="K1269" s="36"/>
    </row>
    <row r="1270" spans="1:11" ht="30" hidden="1" customHeight="1" x14ac:dyDescent="0.25">
      <c r="A1270" s="1"/>
      <c r="B1270" s="7" t="s">
        <v>2364</v>
      </c>
      <c r="C1270" s="7">
        <v>111</v>
      </c>
      <c r="D1270" s="7" t="s">
        <v>28</v>
      </c>
      <c r="E1270" s="7" t="s">
        <v>765</v>
      </c>
      <c r="F1270" s="7" t="s">
        <v>2256</v>
      </c>
      <c r="G1270" s="7" t="s">
        <v>2387</v>
      </c>
      <c r="H1270" s="28"/>
      <c r="I1270" s="23"/>
      <c r="J1270" s="16"/>
      <c r="K1270" s="36"/>
    </row>
    <row r="1271" spans="1:11" ht="30" hidden="1" customHeight="1" x14ac:dyDescent="0.25">
      <c r="A1271" s="1"/>
      <c r="B1271" s="7" t="s">
        <v>2364</v>
      </c>
      <c r="C1271" s="7">
        <v>111</v>
      </c>
      <c r="D1271" s="7" t="s">
        <v>28</v>
      </c>
      <c r="E1271" s="7" t="s">
        <v>33</v>
      </c>
      <c r="F1271" s="7" t="s">
        <v>446</v>
      </c>
      <c r="G1271" s="7" t="s">
        <v>2388</v>
      </c>
      <c r="H1271" s="28"/>
      <c r="I1271" s="23"/>
      <c r="J1271" s="16"/>
      <c r="K1271" s="36"/>
    </row>
    <row r="1272" spans="1:11" ht="30" hidden="1" customHeight="1" x14ac:dyDescent="0.25">
      <c r="A1272" s="1"/>
      <c r="B1272" s="7" t="s">
        <v>2364</v>
      </c>
      <c r="C1272" s="7">
        <v>111</v>
      </c>
      <c r="D1272" s="7" t="s">
        <v>10</v>
      </c>
      <c r="E1272" s="7" t="s">
        <v>26</v>
      </c>
      <c r="F1272" s="7" t="s">
        <v>446</v>
      </c>
      <c r="G1272" s="7" t="s">
        <v>2389</v>
      </c>
      <c r="H1272" s="28"/>
      <c r="I1272" s="23"/>
      <c r="J1272" s="16"/>
      <c r="K1272" s="36"/>
    </row>
    <row r="1273" spans="1:11" ht="30" hidden="1" customHeight="1" x14ac:dyDescent="0.25">
      <c r="A1273" s="1"/>
      <c r="B1273" s="7" t="s">
        <v>2364</v>
      </c>
      <c r="C1273" s="7">
        <v>111</v>
      </c>
      <c r="D1273" s="7" t="s">
        <v>10</v>
      </c>
      <c r="E1273" s="7" t="s">
        <v>70</v>
      </c>
      <c r="F1273" s="7" t="s">
        <v>71</v>
      </c>
      <c r="G1273" s="7" t="s">
        <v>2390</v>
      </c>
      <c r="H1273" s="28"/>
      <c r="I1273" s="23"/>
      <c r="J1273" s="16"/>
      <c r="K1273" s="36"/>
    </row>
    <row r="1274" spans="1:11" ht="30" hidden="1" customHeight="1" x14ac:dyDescent="0.25">
      <c r="A1274" s="1"/>
      <c r="B1274" s="7" t="s">
        <v>2364</v>
      </c>
      <c r="C1274" s="7">
        <v>111</v>
      </c>
      <c r="D1274" s="7" t="s">
        <v>10</v>
      </c>
      <c r="E1274" s="7" t="s">
        <v>23</v>
      </c>
      <c r="F1274" s="7" t="s">
        <v>446</v>
      </c>
      <c r="G1274" s="7" t="s">
        <v>2391</v>
      </c>
      <c r="H1274" s="28"/>
      <c r="I1274" s="23"/>
      <c r="J1274" s="16"/>
      <c r="K1274" s="36"/>
    </row>
    <row r="1275" spans="1:11" ht="30" hidden="1" customHeight="1" x14ac:dyDescent="0.25">
      <c r="A1275" s="1"/>
      <c r="B1275" s="7" t="s">
        <v>2364</v>
      </c>
      <c r="C1275" s="7">
        <v>111</v>
      </c>
      <c r="D1275" s="7" t="s">
        <v>382</v>
      </c>
      <c r="E1275" s="7" t="s">
        <v>20</v>
      </c>
      <c r="F1275" s="7" t="s">
        <v>2392</v>
      </c>
      <c r="G1275" s="7" t="s">
        <v>2393</v>
      </c>
      <c r="H1275" s="28"/>
      <c r="I1275" s="23"/>
      <c r="J1275" s="16"/>
      <c r="K1275" s="36"/>
    </row>
    <row r="1276" spans="1:11" ht="30" hidden="1" customHeight="1" x14ac:dyDescent="0.25">
      <c r="A1276" s="1"/>
      <c r="B1276" s="7" t="s">
        <v>2364</v>
      </c>
      <c r="C1276" s="7">
        <v>111</v>
      </c>
      <c r="D1276" s="7" t="s">
        <v>10</v>
      </c>
      <c r="E1276" s="7" t="s">
        <v>38</v>
      </c>
      <c r="F1276" s="7" t="s">
        <v>446</v>
      </c>
      <c r="G1276" s="7" t="s">
        <v>2395</v>
      </c>
      <c r="H1276" s="28"/>
      <c r="I1276" s="23"/>
      <c r="J1276" s="16"/>
      <c r="K1276" s="36"/>
    </row>
    <row r="1277" spans="1:11" ht="30" hidden="1" customHeight="1" x14ac:dyDescent="0.25">
      <c r="A1277" s="1"/>
      <c r="B1277" s="7" t="s">
        <v>2364</v>
      </c>
      <c r="C1277" s="7">
        <v>111</v>
      </c>
      <c r="D1277" s="7" t="s">
        <v>45</v>
      </c>
      <c r="E1277" s="7" t="s">
        <v>75</v>
      </c>
      <c r="F1277" s="7" t="s">
        <v>349</v>
      </c>
      <c r="G1277" s="7" t="s">
        <v>2396</v>
      </c>
      <c r="H1277" s="28"/>
      <c r="I1277" s="23"/>
      <c r="J1277" s="16"/>
      <c r="K1277" s="36"/>
    </row>
    <row r="1278" spans="1:11" ht="30" hidden="1" customHeight="1" x14ac:dyDescent="0.25">
      <c r="A1278" s="1"/>
      <c r="B1278" s="7" t="s">
        <v>2364</v>
      </c>
      <c r="C1278" s="7">
        <v>111</v>
      </c>
      <c r="D1278" s="7" t="s">
        <v>382</v>
      </c>
      <c r="E1278" s="7" t="s">
        <v>75</v>
      </c>
      <c r="F1278" s="7" t="s">
        <v>2397</v>
      </c>
      <c r="G1278" s="7" t="s">
        <v>2398</v>
      </c>
      <c r="H1278" s="28"/>
      <c r="I1278" s="23"/>
      <c r="J1278" s="16"/>
      <c r="K1278" s="36"/>
    </row>
    <row r="1279" spans="1:11" ht="30" hidden="1" customHeight="1" x14ac:dyDescent="0.25">
      <c r="A1279" s="1"/>
      <c r="B1279" s="7" t="s">
        <v>2364</v>
      </c>
      <c r="C1279" s="7">
        <v>111</v>
      </c>
      <c r="D1279" s="7" t="s">
        <v>45</v>
      </c>
      <c r="E1279" s="7" t="s">
        <v>17</v>
      </c>
      <c r="F1279" s="7" t="s">
        <v>446</v>
      </c>
      <c r="G1279" s="7" t="s">
        <v>2399</v>
      </c>
      <c r="H1279" s="28"/>
      <c r="I1279" s="23"/>
      <c r="J1279" s="16"/>
      <c r="K1279" s="36"/>
    </row>
    <row r="1280" spans="1:11" ht="30" hidden="1" customHeight="1" x14ac:dyDescent="0.25">
      <c r="A1280" s="1"/>
      <c r="B1280" s="7" t="s">
        <v>2364</v>
      </c>
      <c r="C1280" s="7">
        <v>111</v>
      </c>
      <c r="D1280" s="7" t="s">
        <v>10</v>
      </c>
      <c r="E1280" s="7" t="s">
        <v>67</v>
      </c>
      <c r="F1280" s="7" t="s">
        <v>1057</v>
      </c>
      <c r="G1280" s="7" t="s">
        <v>2400</v>
      </c>
      <c r="H1280" s="28"/>
      <c r="I1280" s="23"/>
      <c r="J1280" s="16"/>
      <c r="K1280" s="36"/>
    </row>
    <row r="1281" spans="1:11" ht="30" hidden="1" customHeight="1" x14ac:dyDescent="0.25">
      <c r="A1281" s="1"/>
      <c r="B1281" s="7" t="s">
        <v>2364</v>
      </c>
      <c r="C1281" s="7">
        <v>111</v>
      </c>
      <c r="D1281" s="7" t="s">
        <v>10</v>
      </c>
      <c r="E1281" s="7" t="s">
        <v>20</v>
      </c>
      <c r="F1281" s="7" t="s">
        <v>1368</v>
      </c>
      <c r="G1281" s="7" t="s">
        <v>2401</v>
      </c>
      <c r="H1281" s="28"/>
      <c r="I1281" s="23"/>
      <c r="J1281" s="16"/>
      <c r="K1281" s="36"/>
    </row>
    <row r="1282" spans="1:11" ht="30" hidden="1" customHeight="1" x14ac:dyDescent="0.25">
      <c r="A1282" s="1"/>
      <c r="B1282" s="7" t="s">
        <v>2364</v>
      </c>
      <c r="C1282" s="7">
        <v>111</v>
      </c>
      <c r="D1282" s="7" t="s">
        <v>413</v>
      </c>
      <c r="E1282" s="7" t="s">
        <v>75</v>
      </c>
      <c r="F1282" s="7" t="s">
        <v>2402</v>
      </c>
      <c r="G1282" s="7" t="s">
        <v>2403</v>
      </c>
      <c r="H1282" s="28"/>
      <c r="I1282" s="23"/>
      <c r="J1282" s="16"/>
      <c r="K1282" s="36"/>
    </row>
    <row r="1283" spans="1:11" ht="30" hidden="1" customHeight="1" x14ac:dyDescent="0.25">
      <c r="A1283" s="1"/>
      <c r="B1283" s="7" t="s">
        <v>2364</v>
      </c>
      <c r="C1283" s="7">
        <v>111</v>
      </c>
      <c r="D1283" s="7" t="s">
        <v>10</v>
      </c>
      <c r="E1283" s="7" t="s">
        <v>17</v>
      </c>
      <c r="F1283" s="7" t="s">
        <v>73</v>
      </c>
      <c r="G1283" s="7" t="s">
        <v>2404</v>
      </c>
      <c r="H1283" s="28"/>
      <c r="I1283" s="23"/>
      <c r="J1283" s="16"/>
      <c r="K1283" s="36"/>
    </row>
    <row r="1284" spans="1:11" ht="30" hidden="1" customHeight="1" x14ac:dyDescent="0.25">
      <c r="A1284" s="1"/>
      <c r="B1284" s="7" t="s">
        <v>2364</v>
      </c>
      <c r="C1284" s="7">
        <v>111</v>
      </c>
      <c r="D1284" s="7" t="s">
        <v>28</v>
      </c>
      <c r="E1284" s="7" t="s">
        <v>17</v>
      </c>
      <c r="F1284" s="7" t="s">
        <v>349</v>
      </c>
      <c r="G1284" s="7" t="s">
        <v>2405</v>
      </c>
      <c r="H1284" s="28"/>
      <c r="I1284" s="23"/>
      <c r="J1284" s="16"/>
      <c r="K1284" s="36"/>
    </row>
    <row r="1285" spans="1:11" ht="30" hidden="1" customHeight="1" x14ac:dyDescent="0.25">
      <c r="A1285" s="1"/>
      <c r="B1285" s="7" t="s">
        <v>2364</v>
      </c>
      <c r="C1285" s="7">
        <v>111</v>
      </c>
      <c r="D1285" s="7" t="s">
        <v>28</v>
      </c>
      <c r="E1285" s="7" t="s">
        <v>26</v>
      </c>
      <c r="F1285" s="7" t="s">
        <v>332</v>
      </c>
      <c r="G1285" s="7" t="s">
        <v>2406</v>
      </c>
      <c r="H1285" s="28"/>
      <c r="I1285" s="23"/>
      <c r="J1285" s="16"/>
      <c r="K1285" s="36"/>
    </row>
    <row r="1286" spans="1:11" ht="30" hidden="1" customHeight="1" x14ac:dyDescent="0.25">
      <c r="A1286" s="1"/>
      <c r="B1286" s="7" t="s">
        <v>2364</v>
      </c>
      <c r="C1286" s="7">
        <v>111</v>
      </c>
      <c r="D1286" s="7" t="s">
        <v>45</v>
      </c>
      <c r="E1286" s="7" t="s">
        <v>20</v>
      </c>
      <c r="F1286" s="7" t="s">
        <v>332</v>
      </c>
      <c r="G1286" s="7" t="s">
        <v>2407</v>
      </c>
      <c r="H1286" s="28"/>
      <c r="I1286" s="23"/>
      <c r="J1286" s="16"/>
      <c r="K1286" s="36"/>
    </row>
    <row r="1287" spans="1:11" ht="30" hidden="1" customHeight="1" x14ac:dyDescent="0.25">
      <c r="A1287" s="1"/>
      <c r="B1287" s="7" t="s">
        <v>2364</v>
      </c>
      <c r="C1287" s="7">
        <v>111</v>
      </c>
      <c r="D1287" s="7" t="s">
        <v>10</v>
      </c>
      <c r="E1287" s="7" t="s">
        <v>43</v>
      </c>
      <c r="F1287" s="7" t="s">
        <v>2408</v>
      </c>
      <c r="G1287" s="7" t="s">
        <v>2409</v>
      </c>
      <c r="H1287" s="28"/>
      <c r="I1287" s="23"/>
      <c r="J1287" s="16"/>
      <c r="K1287" s="36"/>
    </row>
    <row r="1288" spans="1:11" ht="30" customHeight="1" x14ac:dyDescent="0.25">
      <c r="A1288" s="1"/>
      <c r="B1288" s="7" t="s">
        <v>2411</v>
      </c>
      <c r="C1288" s="7">
        <v>112</v>
      </c>
      <c r="D1288" s="7" t="s">
        <v>10</v>
      </c>
      <c r="E1288" s="7" t="s">
        <v>38</v>
      </c>
      <c r="F1288" s="7" t="s">
        <v>156</v>
      </c>
      <c r="G1288" s="7" t="s">
        <v>2413</v>
      </c>
      <c r="H1288" s="20">
        <f>+I1288/50</f>
        <v>32573.591400000001</v>
      </c>
      <c r="I1288" s="20">
        <v>1628679.57</v>
      </c>
      <c r="J1288" s="33" t="s">
        <v>2412</v>
      </c>
      <c r="K1288" s="36"/>
    </row>
    <row r="1289" spans="1:11" ht="30" hidden="1" customHeight="1" x14ac:dyDescent="0.25">
      <c r="A1289" s="1"/>
      <c r="B1289" s="7" t="s">
        <v>2411</v>
      </c>
      <c r="C1289" s="7">
        <v>112</v>
      </c>
      <c r="D1289" s="7" t="s">
        <v>28</v>
      </c>
      <c r="E1289" s="7" t="s">
        <v>38</v>
      </c>
      <c r="F1289" s="7" t="s">
        <v>332</v>
      </c>
      <c r="G1289" s="7" t="s">
        <v>2414</v>
      </c>
      <c r="H1289" s="28"/>
      <c r="I1289" s="23"/>
      <c r="J1289" s="16"/>
      <c r="K1289" s="36"/>
    </row>
    <row r="1290" spans="1:11" ht="30" hidden="1" customHeight="1" x14ac:dyDescent="0.25">
      <c r="A1290" s="1"/>
      <c r="B1290" s="7" t="s">
        <v>2411</v>
      </c>
      <c r="C1290" s="7">
        <v>112</v>
      </c>
      <c r="D1290" s="7" t="s">
        <v>10</v>
      </c>
      <c r="E1290" s="7" t="s">
        <v>70</v>
      </c>
      <c r="F1290" s="7" t="s">
        <v>470</v>
      </c>
      <c r="G1290" s="7" t="s">
        <v>2415</v>
      </c>
      <c r="H1290" s="28"/>
      <c r="I1290" s="23"/>
      <c r="J1290" s="16"/>
      <c r="K1290" s="36"/>
    </row>
    <row r="1291" spans="1:11" ht="30" hidden="1" customHeight="1" x14ac:dyDescent="0.25">
      <c r="A1291" s="1"/>
      <c r="B1291" s="7" t="s">
        <v>2411</v>
      </c>
      <c r="C1291" s="7">
        <v>112</v>
      </c>
      <c r="D1291" s="7" t="s">
        <v>28</v>
      </c>
      <c r="E1291" s="7" t="s">
        <v>26</v>
      </c>
      <c r="F1291" s="7" t="s">
        <v>470</v>
      </c>
      <c r="G1291" s="7" t="s">
        <v>2416</v>
      </c>
      <c r="H1291" s="28"/>
      <c r="I1291" s="23"/>
      <c r="J1291" s="16"/>
      <c r="K1291" s="36"/>
    </row>
    <row r="1292" spans="1:11" ht="30" hidden="1" customHeight="1" x14ac:dyDescent="0.25">
      <c r="A1292" s="1"/>
      <c r="B1292" s="7" t="s">
        <v>2411</v>
      </c>
      <c r="C1292" s="7">
        <v>112</v>
      </c>
      <c r="D1292" s="7" t="s">
        <v>10</v>
      </c>
      <c r="E1292" s="7" t="s">
        <v>467</v>
      </c>
      <c r="F1292" s="7" t="s">
        <v>468</v>
      </c>
      <c r="G1292" s="7" t="s">
        <v>2417</v>
      </c>
      <c r="H1292" s="28"/>
      <c r="I1292" s="23"/>
      <c r="J1292" s="16"/>
      <c r="K1292" s="36"/>
    </row>
    <row r="1293" spans="1:11" ht="30" hidden="1" customHeight="1" x14ac:dyDescent="0.25">
      <c r="A1293" s="1"/>
      <c r="B1293" s="7" t="s">
        <v>2411</v>
      </c>
      <c r="C1293" s="7">
        <v>112</v>
      </c>
      <c r="D1293" s="7" t="s">
        <v>10</v>
      </c>
      <c r="E1293" s="7" t="s">
        <v>20</v>
      </c>
      <c r="F1293" s="7" t="s">
        <v>1776</v>
      </c>
      <c r="G1293" s="7" t="s">
        <v>2418</v>
      </c>
      <c r="H1293" s="28"/>
      <c r="I1293" s="23"/>
      <c r="J1293" s="16"/>
      <c r="K1293" s="36"/>
    </row>
    <row r="1294" spans="1:11" ht="30" hidden="1" customHeight="1" x14ac:dyDescent="0.25">
      <c r="A1294" s="1"/>
      <c r="B1294" s="7" t="s">
        <v>2411</v>
      </c>
      <c r="C1294" s="7">
        <v>112</v>
      </c>
      <c r="D1294" s="7" t="s">
        <v>10</v>
      </c>
      <c r="E1294" s="7" t="s">
        <v>33</v>
      </c>
      <c r="F1294" s="7" t="s">
        <v>470</v>
      </c>
      <c r="G1294" s="7" t="s">
        <v>2419</v>
      </c>
      <c r="H1294" s="28"/>
      <c r="I1294" s="23"/>
      <c r="J1294" s="16"/>
      <c r="K1294" s="36"/>
    </row>
    <row r="1295" spans="1:11" ht="30" hidden="1" customHeight="1" x14ac:dyDescent="0.25">
      <c r="A1295" s="1"/>
      <c r="B1295" s="7" t="s">
        <v>2411</v>
      </c>
      <c r="C1295" s="7">
        <v>112</v>
      </c>
      <c r="D1295" s="7" t="s">
        <v>10</v>
      </c>
      <c r="E1295" s="7" t="s">
        <v>75</v>
      </c>
      <c r="F1295" s="7" t="s">
        <v>2420</v>
      </c>
      <c r="G1295" s="7" t="s">
        <v>2421</v>
      </c>
      <c r="H1295" s="28"/>
      <c r="I1295" s="23"/>
      <c r="J1295" s="16"/>
      <c r="K1295" s="36"/>
    </row>
    <row r="1296" spans="1:11" ht="30" hidden="1" customHeight="1" x14ac:dyDescent="0.25">
      <c r="A1296" s="1"/>
      <c r="B1296" s="7" t="s">
        <v>2411</v>
      </c>
      <c r="C1296" s="7">
        <v>112</v>
      </c>
      <c r="D1296" s="7" t="s">
        <v>10</v>
      </c>
      <c r="E1296" s="7" t="s">
        <v>35</v>
      </c>
      <c r="F1296" s="7" t="s">
        <v>470</v>
      </c>
      <c r="G1296" s="7" t="s">
        <v>2422</v>
      </c>
      <c r="H1296" s="28"/>
      <c r="I1296" s="23"/>
      <c r="J1296" s="16"/>
      <c r="K1296" s="36"/>
    </row>
    <row r="1297" spans="1:11" ht="30" hidden="1" customHeight="1" x14ac:dyDescent="0.25">
      <c r="A1297" s="1"/>
      <c r="B1297" s="7" t="s">
        <v>2411</v>
      </c>
      <c r="C1297" s="7">
        <v>112</v>
      </c>
      <c r="D1297" s="7" t="s">
        <v>10</v>
      </c>
      <c r="E1297" s="7" t="s">
        <v>26</v>
      </c>
      <c r="F1297" s="7" t="s">
        <v>332</v>
      </c>
      <c r="G1297" s="7" t="s">
        <v>2423</v>
      </c>
      <c r="H1297" s="28"/>
      <c r="I1297" s="23"/>
      <c r="J1297" s="16"/>
      <c r="K1297" s="36"/>
    </row>
    <row r="1298" spans="1:11" ht="30" hidden="1" customHeight="1" x14ac:dyDescent="0.25">
      <c r="A1298" s="1"/>
      <c r="B1298" s="7" t="s">
        <v>2411</v>
      </c>
      <c r="C1298" s="7">
        <v>112</v>
      </c>
      <c r="D1298" s="7" t="s">
        <v>45</v>
      </c>
      <c r="E1298" s="7" t="s">
        <v>20</v>
      </c>
      <c r="F1298" s="7" t="s">
        <v>1314</v>
      </c>
      <c r="G1298" s="7" t="s">
        <v>2424</v>
      </c>
      <c r="H1298" s="28"/>
      <c r="I1298" s="23"/>
      <c r="J1298" s="16"/>
      <c r="K1298" s="36"/>
    </row>
    <row r="1299" spans="1:11" ht="30" hidden="1" customHeight="1" x14ac:dyDescent="0.25">
      <c r="A1299" s="1"/>
      <c r="B1299" s="7" t="s">
        <v>2411</v>
      </c>
      <c r="C1299" s="7">
        <v>112</v>
      </c>
      <c r="D1299" s="7" t="s">
        <v>28</v>
      </c>
      <c r="E1299" s="7" t="s">
        <v>70</v>
      </c>
      <c r="F1299" s="7" t="s">
        <v>1314</v>
      </c>
      <c r="G1299" s="7" t="s">
        <v>2425</v>
      </c>
      <c r="H1299" s="28"/>
      <c r="I1299" s="23"/>
      <c r="J1299" s="16"/>
      <c r="K1299" s="36"/>
    </row>
    <row r="1300" spans="1:11" ht="30" hidden="1" customHeight="1" x14ac:dyDescent="0.25">
      <c r="A1300" s="1"/>
      <c r="B1300" s="7" t="s">
        <v>2411</v>
      </c>
      <c r="C1300" s="7">
        <v>112</v>
      </c>
      <c r="D1300" s="7" t="s">
        <v>10</v>
      </c>
      <c r="E1300" s="7" t="s">
        <v>478</v>
      </c>
      <c r="F1300" s="7" t="s">
        <v>470</v>
      </c>
      <c r="G1300" s="7" t="s">
        <v>2426</v>
      </c>
      <c r="H1300" s="28"/>
      <c r="I1300" s="23"/>
      <c r="J1300" s="16"/>
      <c r="K1300" s="36"/>
    </row>
    <row r="1301" spans="1:11" ht="30" hidden="1" customHeight="1" x14ac:dyDescent="0.25">
      <c r="A1301" s="1"/>
      <c r="B1301" s="7" t="s">
        <v>2411</v>
      </c>
      <c r="C1301" s="7">
        <v>112</v>
      </c>
      <c r="D1301" s="7" t="s">
        <v>10</v>
      </c>
      <c r="E1301" s="7" t="s">
        <v>67</v>
      </c>
      <c r="F1301" s="7" t="s">
        <v>332</v>
      </c>
      <c r="G1301" s="7" t="s">
        <v>2427</v>
      </c>
      <c r="H1301" s="28"/>
      <c r="I1301" s="23"/>
      <c r="J1301" s="16"/>
      <c r="K1301" s="36"/>
    </row>
    <row r="1302" spans="1:11" ht="30" hidden="1" customHeight="1" x14ac:dyDescent="0.25">
      <c r="A1302" s="1"/>
      <c r="B1302" s="7" t="s">
        <v>2411</v>
      </c>
      <c r="C1302" s="7">
        <v>112</v>
      </c>
      <c r="D1302" s="7" t="s">
        <v>10</v>
      </c>
      <c r="E1302" s="7" t="s">
        <v>43</v>
      </c>
      <c r="F1302" s="7" t="s">
        <v>2428</v>
      </c>
      <c r="G1302" s="7" t="s">
        <v>2429</v>
      </c>
      <c r="H1302" s="28"/>
      <c r="I1302" s="23"/>
      <c r="J1302" s="16"/>
      <c r="K1302" s="36"/>
    </row>
    <row r="1303" spans="1:11" ht="30" hidden="1" customHeight="1" x14ac:dyDescent="0.25">
      <c r="A1303" s="1"/>
      <c r="B1303" s="7" t="s">
        <v>2411</v>
      </c>
      <c r="C1303" s="7">
        <v>112</v>
      </c>
      <c r="D1303" s="7" t="s">
        <v>28</v>
      </c>
      <c r="E1303" s="7" t="s">
        <v>67</v>
      </c>
      <c r="F1303" s="7" t="s">
        <v>470</v>
      </c>
      <c r="G1303" s="7" t="s">
        <v>2430</v>
      </c>
      <c r="H1303" s="28"/>
      <c r="I1303" s="23"/>
      <c r="J1303" s="16"/>
      <c r="K1303" s="36"/>
    </row>
    <row r="1304" spans="1:11" ht="30" hidden="1" customHeight="1" x14ac:dyDescent="0.25">
      <c r="A1304" s="1"/>
      <c r="B1304" s="7" t="s">
        <v>2411</v>
      </c>
      <c r="C1304" s="7">
        <v>112</v>
      </c>
      <c r="D1304" s="7" t="s">
        <v>10</v>
      </c>
      <c r="E1304" s="7" t="s">
        <v>17</v>
      </c>
      <c r="F1304" s="7" t="s">
        <v>470</v>
      </c>
      <c r="G1304" s="7" t="s">
        <v>2431</v>
      </c>
      <c r="H1304" s="28"/>
      <c r="I1304" s="23"/>
      <c r="J1304" s="16"/>
      <c r="K1304" s="36"/>
    </row>
    <row r="1305" spans="1:11" ht="30" hidden="1" customHeight="1" x14ac:dyDescent="0.25">
      <c r="A1305" s="1"/>
      <c r="B1305" s="7" t="s">
        <v>2411</v>
      </c>
      <c r="C1305" s="7">
        <v>112</v>
      </c>
      <c r="D1305" s="7" t="s">
        <v>28</v>
      </c>
      <c r="E1305" s="7" t="s">
        <v>20</v>
      </c>
      <c r="F1305" s="7" t="s">
        <v>332</v>
      </c>
      <c r="G1305" s="7" t="s">
        <v>2432</v>
      </c>
      <c r="H1305" s="28"/>
      <c r="I1305" s="23"/>
      <c r="J1305" s="16"/>
      <c r="K1305" s="36"/>
    </row>
    <row r="1306" spans="1:11" ht="30" customHeight="1" x14ac:dyDescent="0.25">
      <c r="A1306" s="1"/>
      <c r="B1306" s="7" t="s">
        <v>2436</v>
      </c>
      <c r="C1306" s="7">
        <v>113</v>
      </c>
      <c r="D1306" s="7" t="s">
        <v>10</v>
      </c>
      <c r="E1306" s="7" t="s">
        <v>26</v>
      </c>
      <c r="F1306" s="7" t="s">
        <v>358</v>
      </c>
      <c r="G1306" s="7" t="s">
        <v>2438</v>
      </c>
      <c r="H1306" s="20">
        <f>+I1306</f>
        <v>8925.59</v>
      </c>
      <c r="I1306" s="20">
        <v>8925.59</v>
      </c>
      <c r="J1306" s="33" t="s">
        <v>2437</v>
      </c>
      <c r="K1306" s="36"/>
    </row>
    <row r="1307" spans="1:11" ht="30" hidden="1" customHeight="1" x14ac:dyDescent="0.25">
      <c r="A1307" s="1"/>
      <c r="B1307" s="7" t="s">
        <v>2436</v>
      </c>
      <c r="C1307" s="7">
        <v>113</v>
      </c>
      <c r="D1307" s="7" t="s">
        <v>10</v>
      </c>
      <c r="E1307" s="7" t="s">
        <v>33</v>
      </c>
      <c r="F1307" s="7" t="s">
        <v>2439</v>
      </c>
      <c r="G1307" s="7" t="s">
        <v>2440</v>
      </c>
      <c r="H1307" s="28"/>
      <c r="I1307" s="23"/>
      <c r="J1307" s="16"/>
      <c r="K1307" s="36"/>
    </row>
    <row r="1308" spans="1:11" ht="30" hidden="1" customHeight="1" x14ac:dyDescent="0.25">
      <c r="A1308" s="1"/>
      <c r="B1308" s="7" t="s">
        <v>2436</v>
      </c>
      <c r="C1308" s="7">
        <v>113</v>
      </c>
      <c r="D1308" s="7" t="s">
        <v>10</v>
      </c>
      <c r="E1308" s="7" t="s">
        <v>38</v>
      </c>
      <c r="F1308" s="7" t="s">
        <v>367</v>
      </c>
      <c r="G1308" s="7" t="s">
        <v>2441</v>
      </c>
      <c r="H1308" s="28"/>
      <c r="I1308" s="23"/>
      <c r="J1308" s="16"/>
      <c r="K1308" s="36"/>
    </row>
    <row r="1309" spans="1:11" ht="30" hidden="1" customHeight="1" x14ac:dyDescent="0.25">
      <c r="A1309" s="1"/>
      <c r="B1309" s="7" t="s">
        <v>2436</v>
      </c>
      <c r="C1309" s="7">
        <v>113</v>
      </c>
      <c r="D1309" s="7" t="s">
        <v>28</v>
      </c>
      <c r="E1309" s="7" t="s">
        <v>38</v>
      </c>
      <c r="F1309" s="7" t="s">
        <v>358</v>
      </c>
      <c r="G1309" s="7" t="s">
        <v>2442</v>
      </c>
      <c r="H1309" s="28"/>
      <c r="I1309" s="23"/>
      <c r="J1309" s="16"/>
      <c r="K1309" s="36"/>
    </row>
    <row r="1310" spans="1:11" ht="30" customHeight="1" x14ac:dyDescent="0.25">
      <c r="A1310" s="1"/>
      <c r="B1310" s="7" t="s">
        <v>2445</v>
      </c>
      <c r="C1310" s="7">
        <v>114</v>
      </c>
      <c r="D1310" s="7" t="s">
        <v>10</v>
      </c>
      <c r="E1310" s="7" t="s">
        <v>70</v>
      </c>
      <c r="F1310" s="7" t="s">
        <v>71</v>
      </c>
      <c r="G1310" s="7" t="s">
        <v>2447</v>
      </c>
      <c r="H1310" s="20">
        <f>+I1310/21</f>
        <v>272.1409523809524</v>
      </c>
      <c r="I1310" s="20">
        <v>5714.96</v>
      </c>
      <c r="J1310" s="33" t="s">
        <v>2446</v>
      </c>
      <c r="K1310" s="36" t="s">
        <v>7976</v>
      </c>
    </row>
    <row r="1311" spans="1:11" ht="30" hidden="1" customHeight="1" x14ac:dyDescent="0.25">
      <c r="A1311" s="1"/>
      <c r="B1311" s="7" t="s">
        <v>2445</v>
      </c>
      <c r="C1311" s="7">
        <v>114</v>
      </c>
      <c r="D1311" s="7" t="s">
        <v>28</v>
      </c>
      <c r="E1311" s="7" t="s">
        <v>20</v>
      </c>
      <c r="F1311" s="7" t="s">
        <v>71</v>
      </c>
      <c r="G1311" s="7" t="s">
        <v>2448</v>
      </c>
      <c r="H1311" s="28"/>
      <c r="I1311" s="23"/>
      <c r="J1311" s="16"/>
      <c r="K1311" s="36"/>
    </row>
    <row r="1312" spans="1:11" ht="30" hidden="1" customHeight="1" x14ac:dyDescent="0.25">
      <c r="A1312" s="1"/>
      <c r="B1312" s="7" t="s">
        <v>2445</v>
      </c>
      <c r="C1312" s="7">
        <v>114</v>
      </c>
      <c r="D1312" s="7" t="s">
        <v>10</v>
      </c>
      <c r="E1312" s="7" t="s">
        <v>75</v>
      </c>
      <c r="F1312" s="7" t="s">
        <v>73</v>
      </c>
      <c r="G1312" s="7" t="s">
        <v>2449</v>
      </c>
      <c r="H1312" s="28"/>
      <c r="I1312" s="23"/>
      <c r="J1312" s="16"/>
      <c r="K1312" s="36"/>
    </row>
    <row r="1313" spans="1:11" ht="30" hidden="1" customHeight="1" x14ac:dyDescent="0.25">
      <c r="A1313" s="1"/>
      <c r="B1313" s="7" t="s">
        <v>2445</v>
      </c>
      <c r="C1313" s="7">
        <v>114</v>
      </c>
      <c r="D1313" s="7" t="s">
        <v>10</v>
      </c>
      <c r="E1313" s="7" t="s">
        <v>23</v>
      </c>
      <c r="F1313" s="7" t="s">
        <v>73</v>
      </c>
      <c r="G1313" s="7" t="s">
        <v>2450</v>
      </c>
      <c r="H1313" s="28"/>
      <c r="I1313" s="23"/>
      <c r="J1313" s="16"/>
      <c r="K1313" s="36"/>
    </row>
    <row r="1314" spans="1:11" ht="30" hidden="1" customHeight="1" x14ac:dyDescent="0.25">
      <c r="A1314" s="1"/>
      <c r="B1314" s="7" t="s">
        <v>2445</v>
      </c>
      <c r="C1314" s="7">
        <v>114</v>
      </c>
      <c r="D1314" s="7" t="s">
        <v>10</v>
      </c>
      <c r="E1314" s="7" t="s">
        <v>33</v>
      </c>
      <c r="F1314" s="7" t="s">
        <v>73</v>
      </c>
      <c r="G1314" s="7" t="s">
        <v>2451</v>
      </c>
      <c r="H1314" s="28"/>
      <c r="I1314" s="23"/>
      <c r="J1314" s="16"/>
      <c r="K1314" s="36"/>
    </row>
    <row r="1315" spans="1:11" ht="30" hidden="1" customHeight="1" x14ac:dyDescent="0.25">
      <c r="A1315" s="1"/>
      <c r="B1315" s="7" t="s">
        <v>2445</v>
      </c>
      <c r="C1315" s="7">
        <v>114</v>
      </c>
      <c r="D1315" s="7" t="s">
        <v>10</v>
      </c>
      <c r="E1315" s="7" t="s">
        <v>38</v>
      </c>
      <c r="F1315" s="7" t="s">
        <v>533</v>
      </c>
      <c r="G1315" s="7" t="s">
        <v>2452</v>
      </c>
      <c r="H1315" s="28"/>
      <c r="I1315" s="23"/>
      <c r="J1315" s="16"/>
      <c r="K1315" s="36"/>
    </row>
    <row r="1316" spans="1:11" ht="30" hidden="1" customHeight="1" x14ac:dyDescent="0.25">
      <c r="A1316" s="1"/>
      <c r="B1316" s="7" t="s">
        <v>2445</v>
      </c>
      <c r="C1316" s="7">
        <v>114</v>
      </c>
      <c r="D1316" s="7" t="s">
        <v>10</v>
      </c>
      <c r="E1316" s="7" t="s">
        <v>17</v>
      </c>
      <c r="F1316" s="7" t="s">
        <v>73</v>
      </c>
      <c r="G1316" s="7" t="s">
        <v>2451</v>
      </c>
      <c r="H1316" s="28"/>
      <c r="I1316" s="23"/>
      <c r="J1316" s="16"/>
      <c r="K1316" s="36"/>
    </row>
    <row r="1317" spans="1:11" ht="30" hidden="1" customHeight="1" x14ac:dyDescent="0.25">
      <c r="A1317" s="1"/>
      <c r="B1317" s="7" t="s">
        <v>2445</v>
      </c>
      <c r="C1317" s="7">
        <v>114</v>
      </c>
      <c r="D1317" s="7" t="s">
        <v>28</v>
      </c>
      <c r="E1317" s="7" t="s">
        <v>26</v>
      </c>
      <c r="F1317" s="7" t="s">
        <v>533</v>
      </c>
      <c r="G1317" s="7" t="s">
        <v>2453</v>
      </c>
      <c r="H1317" s="28"/>
      <c r="I1317" s="23"/>
      <c r="J1317" s="16"/>
      <c r="K1317" s="36"/>
    </row>
    <row r="1318" spans="1:11" ht="30" hidden="1" customHeight="1" x14ac:dyDescent="0.25">
      <c r="A1318" s="1"/>
      <c r="B1318" s="7" t="s">
        <v>2445</v>
      </c>
      <c r="C1318" s="7">
        <v>114</v>
      </c>
      <c r="D1318" s="7" t="s">
        <v>10</v>
      </c>
      <c r="E1318" s="7" t="s">
        <v>20</v>
      </c>
      <c r="F1318" s="7" t="s">
        <v>1981</v>
      </c>
      <c r="G1318" s="7" t="s">
        <v>2454</v>
      </c>
      <c r="H1318" s="28"/>
      <c r="I1318" s="23"/>
      <c r="J1318" s="16"/>
      <c r="K1318" s="36"/>
    </row>
    <row r="1319" spans="1:11" ht="30" hidden="1" customHeight="1" x14ac:dyDescent="0.25">
      <c r="A1319" s="1"/>
      <c r="B1319" s="7" t="s">
        <v>2445</v>
      </c>
      <c r="C1319" s="7">
        <v>114</v>
      </c>
      <c r="D1319" s="7" t="s">
        <v>10</v>
      </c>
      <c r="E1319" s="7" t="s">
        <v>14</v>
      </c>
      <c r="F1319" s="7" t="s">
        <v>2455</v>
      </c>
      <c r="G1319" s="7" t="s">
        <v>2456</v>
      </c>
      <c r="H1319" s="28"/>
      <c r="I1319" s="23"/>
      <c r="J1319" s="16"/>
      <c r="K1319" s="36"/>
    </row>
    <row r="1320" spans="1:11" ht="30" hidden="1" customHeight="1" x14ac:dyDescent="0.25">
      <c r="A1320" s="1"/>
      <c r="B1320" s="7" t="s">
        <v>2445</v>
      </c>
      <c r="C1320" s="7">
        <v>114</v>
      </c>
      <c r="D1320" s="7" t="s">
        <v>10</v>
      </c>
      <c r="E1320" s="7" t="s">
        <v>43</v>
      </c>
      <c r="F1320" s="7" t="s">
        <v>544</v>
      </c>
      <c r="G1320" s="7" t="s">
        <v>2457</v>
      </c>
      <c r="H1320" s="28"/>
      <c r="I1320" s="23"/>
      <c r="J1320" s="16"/>
      <c r="K1320" s="36"/>
    </row>
    <row r="1321" spans="1:11" ht="30" hidden="1" customHeight="1" x14ac:dyDescent="0.25">
      <c r="A1321" s="1"/>
      <c r="B1321" s="7" t="s">
        <v>2445</v>
      </c>
      <c r="C1321" s="7">
        <v>114</v>
      </c>
      <c r="D1321" s="7" t="s">
        <v>10</v>
      </c>
      <c r="E1321" s="7" t="s">
        <v>177</v>
      </c>
      <c r="F1321" s="7" t="s">
        <v>178</v>
      </c>
      <c r="G1321" s="7" t="s">
        <v>2458</v>
      </c>
      <c r="H1321" s="28"/>
      <c r="I1321" s="23"/>
      <c r="J1321" s="16"/>
      <c r="K1321" s="36"/>
    </row>
    <row r="1322" spans="1:11" ht="30" hidden="1" customHeight="1" x14ac:dyDescent="0.25">
      <c r="A1322" s="1"/>
      <c r="B1322" s="7" t="s">
        <v>2445</v>
      </c>
      <c r="C1322" s="7">
        <v>114</v>
      </c>
      <c r="D1322" s="7" t="s">
        <v>10</v>
      </c>
      <c r="E1322" s="7" t="s">
        <v>11</v>
      </c>
      <c r="F1322" s="7" t="s">
        <v>2459</v>
      </c>
      <c r="G1322" s="7" t="s">
        <v>2460</v>
      </c>
      <c r="H1322" s="28"/>
      <c r="I1322" s="23"/>
      <c r="J1322" s="16"/>
      <c r="K1322" s="36"/>
    </row>
    <row r="1323" spans="1:11" ht="30" hidden="1" customHeight="1" x14ac:dyDescent="0.25">
      <c r="A1323" s="1"/>
      <c r="B1323" s="7" t="s">
        <v>2445</v>
      </c>
      <c r="C1323" s="7">
        <v>114</v>
      </c>
      <c r="D1323" s="7" t="s">
        <v>10</v>
      </c>
      <c r="E1323" s="7" t="s">
        <v>171</v>
      </c>
      <c r="F1323" s="7" t="s">
        <v>2461</v>
      </c>
      <c r="G1323" s="7" t="s">
        <v>2462</v>
      </c>
      <c r="H1323" s="28"/>
      <c r="I1323" s="23"/>
      <c r="J1323" s="16"/>
      <c r="K1323" s="36"/>
    </row>
    <row r="1324" spans="1:11" ht="30" hidden="1" customHeight="1" x14ac:dyDescent="0.25">
      <c r="A1324" s="1"/>
      <c r="B1324" s="7" t="s">
        <v>2445</v>
      </c>
      <c r="C1324" s="7">
        <v>114</v>
      </c>
      <c r="D1324" s="7" t="s">
        <v>28</v>
      </c>
      <c r="E1324" s="7" t="s">
        <v>33</v>
      </c>
      <c r="F1324" s="7" t="s">
        <v>166</v>
      </c>
      <c r="G1324" s="7" t="s">
        <v>2463</v>
      </c>
      <c r="H1324" s="28"/>
      <c r="I1324" s="23"/>
      <c r="J1324" s="16"/>
      <c r="K1324" s="36"/>
    </row>
    <row r="1325" spans="1:11" ht="30" hidden="1" customHeight="1" x14ac:dyDescent="0.25">
      <c r="A1325" s="1"/>
      <c r="B1325" s="7" t="s">
        <v>2445</v>
      </c>
      <c r="C1325" s="7">
        <v>114</v>
      </c>
      <c r="D1325" s="7" t="s">
        <v>10</v>
      </c>
      <c r="E1325" s="7" t="s">
        <v>26</v>
      </c>
      <c r="F1325" s="7" t="s">
        <v>166</v>
      </c>
      <c r="G1325" s="7" t="s">
        <v>2464</v>
      </c>
      <c r="H1325" s="28"/>
      <c r="I1325" s="23"/>
      <c r="J1325" s="16"/>
      <c r="K1325" s="36"/>
    </row>
    <row r="1326" spans="1:11" ht="30" hidden="1" customHeight="1" x14ac:dyDescent="0.25">
      <c r="A1326" s="1"/>
      <c r="B1326" s="7" t="s">
        <v>2445</v>
      </c>
      <c r="C1326" s="7">
        <v>114</v>
      </c>
      <c r="D1326" s="7" t="s">
        <v>10</v>
      </c>
      <c r="E1326" s="7" t="s">
        <v>109</v>
      </c>
      <c r="F1326" s="7" t="s">
        <v>166</v>
      </c>
      <c r="G1326" s="7" t="s">
        <v>2465</v>
      </c>
      <c r="H1326" s="28"/>
      <c r="I1326" s="23"/>
      <c r="J1326" s="16"/>
      <c r="K1326" s="36"/>
    </row>
    <row r="1327" spans="1:11" ht="30" hidden="1" customHeight="1" x14ac:dyDescent="0.25">
      <c r="A1327" s="1"/>
      <c r="B1327" s="7" t="s">
        <v>2445</v>
      </c>
      <c r="C1327" s="7">
        <v>114</v>
      </c>
      <c r="D1327" s="7" t="s">
        <v>10</v>
      </c>
      <c r="E1327" s="7" t="s">
        <v>35</v>
      </c>
      <c r="F1327" s="7" t="s">
        <v>166</v>
      </c>
      <c r="G1327" s="7" t="s">
        <v>2466</v>
      </c>
      <c r="H1327" s="28"/>
      <c r="I1327" s="23"/>
      <c r="J1327" s="16"/>
      <c r="K1327" s="36"/>
    </row>
    <row r="1328" spans="1:11" ht="30" hidden="1" customHeight="1" x14ac:dyDescent="0.25">
      <c r="A1328" s="1"/>
      <c r="B1328" s="7" t="s">
        <v>2445</v>
      </c>
      <c r="C1328" s="7">
        <v>114</v>
      </c>
      <c r="D1328" s="7" t="s">
        <v>28</v>
      </c>
      <c r="E1328" s="7" t="s">
        <v>17</v>
      </c>
      <c r="F1328" s="7" t="s">
        <v>166</v>
      </c>
      <c r="G1328" s="7" t="s">
        <v>2463</v>
      </c>
      <c r="H1328" s="28"/>
      <c r="I1328" s="23"/>
      <c r="J1328" s="16"/>
      <c r="K1328" s="36"/>
    </row>
    <row r="1329" spans="1:11" ht="30" customHeight="1" x14ac:dyDescent="0.25">
      <c r="A1329" s="1"/>
      <c r="B1329" s="7" t="s">
        <v>2468</v>
      </c>
      <c r="C1329" s="7">
        <v>115</v>
      </c>
      <c r="D1329" s="7" t="s">
        <v>10</v>
      </c>
      <c r="E1329" s="7" t="s">
        <v>70</v>
      </c>
      <c r="F1329" s="7" t="s">
        <v>71</v>
      </c>
      <c r="G1329" s="7" t="s">
        <v>2447</v>
      </c>
      <c r="H1329" s="20">
        <f>+I1329/50</f>
        <v>289.06</v>
      </c>
      <c r="I1329" s="20">
        <v>14453</v>
      </c>
      <c r="J1329" s="33" t="s">
        <v>2469</v>
      </c>
      <c r="K1329" s="36"/>
    </row>
    <row r="1330" spans="1:11" ht="30" hidden="1" customHeight="1" x14ac:dyDescent="0.25">
      <c r="A1330" s="1"/>
      <c r="B1330" s="7" t="s">
        <v>2468</v>
      </c>
      <c r="C1330" s="7">
        <v>115</v>
      </c>
      <c r="D1330" s="7" t="s">
        <v>10</v>
      </c>
      <c r="E1330" s="7" t="s">
        <v>406</v>
      </c>
      <c r="F1330" s="7" t="s">
        <v>2470</v>
      </c>
      <c r="G1330" s="7" t="s">
        <v>2471</v>
      </c>
      <c r="H1330" s="28"/>
      <c r="I1330" s="23"/>
      <c r="J1330" s="16"/>
      <c r="K1330" s="36"/>
    </row>
    <row r="1331" spans="1:11" ht="30" hidden="1" customHeight="1" x14ac:dyDescent="0.25">
      <c r="A1331" s="1"/>
      <c r="B1331" s="7" t="s">
        <v>2468</v>
      </c>
      <c r="C1331" s="7">
        <v>115</v>
      </c>
      <c r="D1331" s="7" t="s">
        <v>28</v>
      </c>
      <c r="E1331" s="7" t="s">
        <v>20</v>
      </c>
      <c r="F1331" s="7" t="s">
        <v>71</v>
      </c>
      <c r="G1331" s="7" t="s">
        <v>2472</v>
      </c>
      <c r="H1331" s="28"/>
      <c r="I1331" s="23"/>
      <c r="J1331" s="16"/>
      <c r="K1331" s="36"/>
    </row>
    <row r="1332" spans="1:11" ht="30" hidden="1" customHeight="1" x14ac:dyDescent="0.25">
      <c r="A1332" s="1"/>
      <c r="B1332" s="7" t="s">
        <v>2468</v>
      </c>
      <c r="C1332" s="7">
        <v>115</v>
      </c>
      <c r="D1332" s="7" t="s">
        <v>10</v>
      </c>
      <c r="E1332" s="7" t="s">
        <v>75</v>
      </c>
      <c r="F1332" s="7" t="s">
        <v>73</v>
      </c>
      <c r="G1332" s="7" t="s">
        <v>2473</v>
      </c>
      <c r="H1332" s="28"/>
      <c r="I1332" s="23"/>
      <c r="J1332" s="16"/>
      <c r="K1332" s="36"/>
    </row>
    <row r="1333" spans="1:11" ht="30" hidden="1" customHeight="1" x14ac:dyDescent="0.25">
      <c r="A1333" s="1"/>
      <c r="B1333" s="7" t="s">
        <v>2468</v>
      </c>
      <c r="C1333" s="7">
        <v>115</v>
      </c>
      <c r="D1333" s="7" t="s">
        <v>28</v>
      </c>
      <c r="E1333" s="7" t="s">
        <v>17</v>
      </c>
      <c r="F1333" s="7" t="s">
        <v>73</v>
      </c>
      <c r="G1333" s="7" t="s">
        <v>2451</v>
      </c>
      <c r="H1333" s="28"/>
      <c r="I1333" s="23"/>
      <c r="J1333" s="16"/>
      <c r="K1333" s="36"/>
    </row>
    <row r="1334" spans="1:11" ht="30" hidden="1" customHeight="1" x14ac:dyDescent="0.25">
      <c r="A1334" s="1"/>
      <c r="B1334" s="7" t="s">
        <v>2468</v>
      </c>
      <c r="C1334" s="7">
        <v>115</v>
      </c>
      <c r="D1334" s="7" t="s">
        <v>28</v>
      </c>
      <c r="E1334" s="7" t="s">
        <v>33</v>
      </c>
      <c r="F1334" s="7" t="s">
        <v>407</v>
      </c>
      <c r="G1334" s="7" t="s">
        <v>2475</v>
      </c>
      <c r="H1334" s="28"/>
      <c r="I1334" s="23"/>
      <c r="J1334" s="16"/>
      <c r="K1334" s="36"/>
    </row>
    <row r="1335" spans="1:11" ht="30" hidden="1" customHeight="1" x14ac:dyDescent="0.25">
      <c r="A1335" s="1"/>
      <c r="B1335" s="7" t="s">
        <v>2468</v>
      </c>
      <c r="C1335" s="7">
        <v>115</v>
      </c>
      <c r="D1335" s="7" t="s">
        <v>10</v>
      </c>
      <c r="E1335" s="7" t="s">
        <v>38</v>
      </c>
      <c r="F1335" s="7" t="s">
        <v>349</v>
      </c>
      <c r="G1335" s="7" t="s">
        <v>2476</v>
      </c>
      <c r="H1335" s="28"/>
      <c r="I1335" s="23"/>
      <c r="J1335" s="16"/>
      <c r="K1335" s="36"/>
    </row>
    <row r="1336" spans="1:11" ht="30" hidden="1" customHeight="1" x14ac:dyDescent="0.25">
      <c r="A1336" s="1"/>
      <c r="B1336" s="7" t="s">
        <v>2468</v>
      </c>
      <c r="C1336" s="7">
        <v>115</v>
      </c>
      <c r="D1336" s="7" t="s">
        <v>28</v>
      </c>
      <c r="E1336" s="7" t="s">
        <v>38</v>
      </c>
      <c r="F1336" s="7" t="s">
        <v>407</v>
      </c>
      <c r="G1336" s="7" t="s">
        <v>2477</v>
      </c>
      <c r="H1336" s="28"/>
      <c r="I1336" s="23"/>
      <c r="J1336" s="16"/>
      <c r="K1336" s="36"/>
    </row>
    <row r="1337" spans="1:11" ht="30" hidden="1" customHeight="1" x14ac:dyDescent="0.25">
      <c r="A1337" s="1"/>
      <c r="B1337" s="7" t="s">
        <v>2468</v>
      </c>
      <c r="C1337" s="7">
        <v>115</v>
      </c>
      <c r="D1337" s="7" t="s">
        <v>10</v>
      </c>
      <c r="E1337" s="7" t="s">
        <v>33</v>
      </c>
      <c r="F1337" s="7" t="s">
        <v>349</v>
      </c>
      <c r="G1337" s="7" t="s">
        <v>2478</v>
      </c>
      <c r="H1337" s="28"/>
      <c r="I1337" s="23"/>
      <c r="J1337" s="16"/>
      <c r="K1337" s="36"/>
    </row>
    <row r="1338" spans="1:11" ht="30" hidden="1" customHeight="1" x14ac:dyDescent="0.25">
      <c r="A1338" s="1"/>
      <c r="B1338" s="7" t="s">
        <v>2468</v>
      </c>
      <c r="C1338" s="7">
        <v>115</v>
      </c>
      <c r="D1338" s="7" t="s">
        <v>382</v>
      </c>
      <c r="E1338" s="7" t="s">
        <v>20</v>
      </c>
      <c r="F1338" s="7" t="s">
        <v>2479</v>
      </c>
      <c r="G1338" s="7" t="s">
        <v>2480</v>
      </c>
      <c r="H1338" s="28"/>
      <c r="I1338" s="23"/>
      <c r="J1338" s="16"/>
      <c r="K1338" s="36"/>
    </row>
    <row r="1339" spans="1:11" ht="30" hidden="1" customHeight="1" x14ac:dyDescent="0.25">
      <c r="A1339" s="1"/>
      <c r="B1339" s="7" t="s">
        <v>2468</v>
      </c>
      <c r="C1339" s="7">
        <v>115</v>
      </c>
      <c r="D1339" s="7" t="s">
        <v>10</v>
      </c>
      <c r="E1339" s="7" t="s">
        <v>17</v>
      </c>
      <c r="F1339" s="7" t="s">
        <v>349</v>
      </c>
      <c r="G1339" s="7" t="s">
        <v>2478</v>
      </c>
      <c r="H1339" s="28"/>
      <c r="I1339" s="23"/>
      <c r="J1339" s="16"/>
      <c r="K1339" s="36"/>
    </row>
    <row r="1340" spans="1:11" ht="30" hidden="1" customHeight="1" x14ac:dyDescent="0.25">
      <c r="A1340" s="1"/>
      <c r="B1340" s="7" t="s">
        <v>2468</v>
      </c>
      <c r="C1340" s="7">
        <v>115</v>
      </c>
      <c r="D1340" s="7" t="s">
        <v>28</v>
      </c>
      <c r="E1340" s="7" t="s">
        <v>75</v>
      </c>
      <c r="F1340" s="7" t="s">
        <v>349</v>
      </c>
      <c r="G1340" s="7" t="s">
        <v>2481</v>
      </c>
      <c r="H1340" s="28"/>
      <c r="I1340" s="23"/>
      <c r="J1340" s="16"/>
      <c r="K1340" s="36"/>
    </row>
    <row r="1341" spans="1:11" ht="30" hidden="1" customHeight="1" x14ac:dyDescent="0.25">
      <c r="A1341" s="1"/>
      <c r="B1341" s="7" t="s">
        <v>2468</v>
      </c>
      <c r="C1341" s="7">
        <v>115</v>
      </c>
      <c r="D1341" s="7" t="s">
        <v>45</v>
      </c>
      <c r="E1341" s="7" t="s">
        <v>20</v>
      </c>
      <c r="F1341" s="7" t="s">
        <v>494</v>
      </c>
      <c r="G1341" s="7" t="s">
        <v>2482</v>
      </c>
      <c r="H1341" s="28"/>
      <c r="I1341" s="23"/>
      <c r="J1341" s="16"/>
      <c r="K1341" s="36"/>
    </row>
    <row r="1342" spans="1:11" ht="30" hidden="1" customHeight="1" x14ac:dyDescent="0.25">
      <c r="A1342" s="1"/>
      <c r="B1342" s="7" t="s">
        <v>2468</v>
      </c>
      <c r="C1342" s="7">
        <v>115</v>
      </c>
      <c r="D1342" s="7" t="s">
        <v>10</v>
      </c>
      <c r="E1342" s="7" t="s">
        <v>20</v>
      </c>
      <c r="F1342" s="7" t="s">
        <v>349</v>
      </c>
      <c r="G1342" s="7" t="s">
        <v>2483</v>
      </c>
      <c r="H1342" s="28"/>
      <c r="I1342" s="23"/>
      <c r="J1342" s="16"/>
      <c r="K1342" s="36"/>
    </row>
    <row r="1343" spans="1:11" ht="30" hidden="1" customHeight="1" x14ac:dyDescent="0.25">
      <c r="A1343" s="1"/>
      <c r="B1343" s="7" t="s">
        <v>2468</v>
      </c>
      <c r="C1343" s="7">
        <v>115</v>
      </c>
      <c r="D1343" s="7" t="s">
        <v>10</v>
      </c>
      <c r="E1343" s="7" t="s">
        <v>43</v>
      </c>
      <c r="F1343" s="7" t="s">
        <v>2484</v>
      </c>
      <c r="G1343" s="7" t="s">
        <v>2485</v>
      </c>
      <c r="H1343" s="28"/>
      <c r="I1343" s="23"/>
      <c r="J1343" s="16"/>
      <c r="K1343" s="36"/>
    </row>
    <row r="1344" spans="1:11" ht="30" customHeight="1" x14ac:dyDescent="0.25">
      <c r="A1344" s="1"/>
      <c r="B1344" s="7" t="s">
        <v>2486</v>
      </c>
      <c r="C1344" s="7">
        <v>116</v>
      </c>
      <c r="D1344" s="7" t="s">
        <v>28</v>
      </c>
      <c r="E1344" s="7" t="s">
        <v>70</v>
      </c>
      <c r="F1344" s="7" t="s">
        <v>1268</v>
      </c>
      <c r="G1344" s="7" t="s">
        <v>2488</v>
      </c>
      <c r="H1344" s="20">
        <f>+I1344/6</f>
        <v>2335.2616666666668</v>
      </c>
      <c r="I1344" s="20">
        <v>14011.57</v>
      </c>
      <c r="J1344" s="33" t="s">
        <v>2487</v>
      </c>
      <c r="K1344" s="36"/>
    </row>
    <row r="1345" spans="1:11" ht="30" hidden="1" customHeight="1" x14ac:dyDescent="0.25">
      <c r="A1345" s="1"/>
      <c r="B1345" s="7" t="s">
        <v>2486</v>
      </c>
      <c r="C1345" s="7">
        <v>116</v>
      </c>
      <c r="D1345" s="7" t="s">
        <v>10</v>
      </c>
      <c r="E1345" s="7" t="s">
        <v>11</v>
      </c>
      <c r="F1345" s="7" t="s">
        <v>2489</v>
      </c>
      <c r="G1345" s="7" t="s">
        <v>2490</v>
      </c>
      <c r="H1345" s="28"/>
      <c r="I1345" s="23"/>
      <c r="J1345" s="16"/>
      <c r="K1345" s="36"/>
    </row>
    <row r="1346" spans="1:11" ht="30" hidden="1" customHeight="1" x14ac:dyDescent="0.25">
      <c r="A1346" s="1"/>
      <c r="B1346" s="7" t="s">
        <v>2486</v>
      </c>
      <c r="C1346" s="7">
        <v>116</v>
      </c>
      <c r="D1346" s="7" t="s">
        <v>10</v>
      </c>
      <c r="E1346" s="7" t="s">
        <v>177</v>
      </c>
      <c r="F1346" s="7" t="s">
        <v>483</v>
      </c>
      <c r="G1346" s="7" t="s">
        <v>2491</v>
      </c>
      <c r="H1346" s="28"/>
      <c r="I1346" s="23"/>
      <c r="J1346" s="16"/>
      <c r="K1346" s="36"/>
    </row>
    <row r="1347" spans="1:11" ht="30" hidden="1" customHeight="1" x14ac:dyDescent="0.25">
      <c r="A1347" s="1"/>
      <c r="B1347" s="7" t="s">
        <v>2486</v>
      </c>
      <c r="C1347" s="7">
        <v>116</v>
      </c>
      <c r="D1347" s="7" t="s">
        <v>10</v>
      </c>
      <c r="E1347" s="7" t="s">
        <v>80</v>
      </c>
      <c r="F1347" s="7" t="s">
        <v>1272</v>
      </c>
      <c r="G1347" s="7" t="s">
        <v>2492</v>
      </c>
      <c r="H1347" s="28"/>
      <c r="I1347" s="23"/>
      <c r="J1347" s="16"/>
      <c r="K1347" s="36"/>
    </row>
    <row r="1348" spans="1:11" ht="30" hidden="1" customHeight="1" x14ac:dyDescent="0.25">
      <c r="A1348" s="1"/>
      <c r="B1348" s="7" t="s">
        <v>2486</v>
      </c>
      <c r="C1348" s="7">
        <v>116</v>
      </c>
      <c r="D1348" s="7" t="s">
        <v>413</v>
      </c>
      <c r="E1348" s="7" t="s">
        <v>75</v>
      </c>
      <c r="F1348" s="7" t="s">
        <v>527</v>
      </c>
      <c r="G1348" s="7" t="s">
        <v>2493</v>
      </c>
      <c r="H1348" s="28"/>
      <c r="I1348" s="23"/>
      <c r="J1348" s="16"/>
      <c r="K1348" s="36"/>
    </row>
    <row r="1349" spans="1:11" ht="30" hidden="1" customHeight="1" x14ac:dyDescent="0.25">
      <c r="A1349" s="1"/>
      <c r="B1349" s="7" t="s">
        <v>2486</v>
      </c>
      <c r="C1349" s="7">
        <v>116</v>
      </c>
      <c r="D1349" s="7" t="s">
        <v>382</v>
      </c>
      <c r="E1349" s="7" t="s">
        <v>20</v>
      </c>
      <c r="F1349" s="7" t="s">
        <v>494</v>
      </c>
      <c r="G1349" s="7" t="s">
        <v>2494</v>
      </c>
      <c r="H1349" s="28"/>
      <c r="I1349" s="23"/>
      <c r="J1349" s="16"/>
      <c r="K1349" s="36"/>
    </row>
    <row r="1350" spans="1:11" ht="30" hidden="1" customHeight="1" x14ac:dyDescent="0.25">
      <c r="A1350" s="1"/>
      <c r="B1350" s="7" t="s">
        <v>2486</v>
      </c>
      <c r="C1350" s="7">
        <v>116</v>
      </c>
      <c r="D1350" s="7" t="s">
        <v>10</v>
      </c>
      <c r="E1350" s="7" t="s">
        <v>14</v>
      </c>
      <c r="F1350" s="7" t="s">
        <v>2495</v>
      </c>
      <c r="G1350" s="7" t="s">
        <v>2496</v>
      </c>
      <c r="H1350" s="28"/>
      <c r="I1350" s="23"/>
      <c r="J1350" s="16"/>
      <c r="K1350" s="36"/>
    </row>
    <row r="1351" spans="1:11" ht="30" hidden="1" customHeight="1" x14ac:dyDescent="0.25">
      <c r="A1351" s="1"/>
      <c r="B1351" s="7" t="s">
        <v>2486</v>
      </c>
      <c r="C1351" s="7">
        <v>116</v>
      </c>
      <c r="D1351" s="7" t="s">
        <v>10</v>
      </c>
      <c r="E1351" s="7" t="s">
        <v>33</v>
      </c>
      <c r="F1351" s="7" t="s">
        <v>446</v>
      </c>
      <c r="G1351" s="7" t="s">
        <v>2497</v>
      </c>
      <c r="H1351" s="28"/>
      <c r="I1351" s="23"/>
      <c r="J1351" s="16"/>
      <c r="K1351" s="36"/>
    </row>
    <row r="1352" spans="1:11" ht="30" hidden="1" customHeight="1" x14ac:dyDescent="0.25">
      <c r="A1352" s="1"/>
      <c r="B1352" s="7" t="s">
        <v>2486</v>
      </c>
      <c r="C1352" s="7">
        <v>116</v>
      </c>
      <c r="D1352" s="7" t="s">
        <v>28</v>
      </c>
      <c r="E1352" s="7" t="s">
        <v>11</v>
      </c>
      <c r="F1352" s="7" t="s">
        <v>2498</v>
      </c>
      <c r="G1352" s="7" t="s">
        <v>2499</v>
      </c>
      <c r="H1352" s="28"/>
      <c r="I1352" s="23"/>
      <c r="J1352" s="16"/>
      <c r="K1352" s="36"/>
    </row>
    <row r="1353" spans="1:11" ht="30" hidden="1" customHeight="1" x14ac:dyDescent="0.25">
      <c r="A1353" s="1"/>
      <c r="B1353" s="7" t="s">
        <v>2486</v>
      </c>
      <c r="C1353" s="7">
        <v>116</v>
      </c>
      <c r="D1353" s="7" t="s">
        <v>10</v>
      </c>
      <c r="E1353" s="7" t="s">
        <v>75</v>
      </c>
      <c r="F1353" s="7" t="s">
        <v>1355</v>
      </c>
      <c r="G1353" s="7" t="s">
        <v>2500</v>
      </c>
      <c r="H1353" s="28"/>
      <c r="I1353" s="23"/>
      <c r="J1353" s="16"/>
      <c r="K1353" s="36"/>
    </row>
    <row r="1354" spans="1:11" ht="30" hidden="1" customHeight="1" x14ac:dyDescent="0.25">
      <c r="A1354" s="1"/>
      <c r="B1354" s="7" t="s">
        <v>2486</v>
      </c>
      <c r="C1354" s="7">
        <v>116</v>
      </c>
      <c r="D1354" s="7" t="s">
        <v>28</v>
      </c>
      <c r="E1354" s="7" t="s">
        <v>75</v>
      </c>
      <c r="F1354" s="7" t="s">
        <v>349</v>
      </c>
      <c r="G1354" s="7" t="s">
        <v>2501</v>
      </c>
      <c r="H1354" s="28"/>
      <c r="I1354" s="23"/>
      <c r="J1354" s="16"/>
      <c r="K1354" s="36"/>
    </row>
    <row r="1355" spans="1:11" ht="30" hidden="1" customHeight="1" x14ac:dyDescent="0.25">
      <c r="A1355" s="1"/>
      <c r="B1355" s="7" t="s">
        <v>2486</v>
      </c>
      <c r="C1355" s="7">
        <v>116</v>
      </c>
      <c r="D1355" s="7" t="s">
        <v>45</v>
      </c>
      <c r="E1355" s="7" t="s">
        <v>75</v>
      </c>
      <c r="F1355" s="7" t="s">
        <v>446</v>
      </c>
      <c r="G1355" s="7" t="s">
        <v>2502</v>
      </c>
      <c r="H1355" s="28"/>
      <c r="I1355" s="23"/>
      <c r="J1355" s="16"/>
      <c r="K1355" s="36"/>
    </row>
    <row r="1356" spans="1:11" ht="30" hidden="1" customHeight="1" x14ac:dyDescent="0.25">
      <c r="A1356" s="1"/>
      <c r="B1356" s="7" t="s">
        <v>2486</v>
      </c>
      <c r="C1356" s="7">
        <v>116</v>
      </c>
      <c r="D1356" s="7" t="s">
        <v>10</v>
      </c>
      <c r="E1356" s="7" t="s">
        <v>20</v>
      </c>
      <c r="F1356" s="7" t="s">
        <v>1368</v>
      </c>
      <c r="G1356" s="7" t="s">
        <v>2503</v>
      </c>
      <c r="H1356" s="28"/>
      <c r="I1356" s="23"/>
      <c r="J1356" s="16"/>
      <c r="K1356" s="36"/>
    </row>
    <row r="1357" spans="1:11" ht="30" hidden="1" customHeight="1" x14ac:dyDescent="0.25">
      <c r="A1357" s="1"/>
      <c r="B1357" s="7" t="s">
        <v>2486</v>
      </c>
      <c r="C1357" s="7">
        <v>116</v>
      </c>
      <c r="D1357" s="7" t="s">
        <v>413</v>
      </c>
      <c r="E1357" s="7" t="s">
        <v>17</v>
      </c>
      <c r="F1357" s="7" t="s">
        <v>371</v>
      </c>
      <c r="G1357" s="7" t="s">
        <v>2504</v>
      </c>
      <c r="H1357" s="28"/>
      <c r="I1357" s="23"/>
      <c r="J1357" s="16"/>
      <c r="K1357" s="36"/>
    </row>
    <row r="1358" spans="1:11" ht="30" hidden="1" customHeight="1" x14ac:dyDescent="0.25">
      <c r="A1358" s="1"/>
      <c r="B1358" s="7" t="s">
        <v>2486</v>
      </c>
      <c r="C1358" s="7">
        <v>116</v>
      </c>
      <c r="D1358" s="7" t="s">
        <v>10</v>
      </c>
      <c r="E1358" s="7" t="s">
        <v>26</v>
      </c>
      <c r="F1358" s="7" t="s">
        <v>1355</v>
      </c>
      <c r="G1358" s="7" t="s">
        <v>2505</v>
      </c>
      <c r="H1358" s="28"/>
      <c r="I1358" s="23"/>
      <c r="J1358" s="16"/>
      <c r="K1358" s="36"/>
    </row>
    <row r="1359" spans="1:11" ht="30" hidden="1" customHeight="1" x14ac:dyDescent="0.25">
      <c r="A1359" s="1"/>
      <c r="B1359" s="7" t="s">
        <v>2486</v>
      </c>
      <c r="C1359" s="7">
        <v>116</v>
      </c>
      <c r="D1359" s="7" t="s">
        <v>45</v>
      </c>
      <c r="E1359" s="7" t="s">
        <v>20</v>
      </c>
      <c r="F1359" s="7" t="s">
        <v>2506</v>
      </c>
      <c r="G1359" s="7" t="s">
        <v>2507</v>
      </c>
      <c r="H1359" s="28"/>
      <c r="I1359" s="23"/>
      <c r="J1359" s="16"/>
      <c r="K1359" s="36"/>
    </row>
    <row r="1360" spans="1:11" ht="30" hidden="1" customHeight="1" x14ac:dyDescent="0.25">
      <c r="A1360" s="1"/>
      <c r="B1360" s="7" t="s">
        <v>2486</v>
      </c>
      <c r="C1360" s="7">
        <v>116</v>
      </c>
      <c r="D1360" s="7" t="s">
        <v>10</v>
      </c>
      <c r="E1360" s="7" t="s">
        <v>38</v>
      </c>
      <c r="F1360" s="7" t="s">
        <v>1057</v>
      </c>
      <c r="G1360" s="7" t="s">
        <v>2508</v>
      </c>
      <c r="H1360" s="28"/>
      <c r="I1360" s="23"/>
      <c r="J1360" s="16"/>
      <c r="K1360" s="36"/>
    </row>
    <row r="1361" spans="1:11" ht="30" hidden="1" customHeight="1" x14ac:dyDescent="0.25">
      <c r="A1361" s="1"/>
      <c r="B1361" s="7" t="s">
        <v>2486</v>
      </c>
      <c r="C1361" s="7">
        <v>116</v>
      </c>
      <c r="D1361" s="7" t="s">
        <v>28</v>
      </c>
      <c r="E1361" s="7" t="s">
        <v>38</v>
      </c>
      <c r="F1361" s="7" t="s">
        <v>446</v>
      </c>
      <c r="G1361" s="7" t="s">
        <v>2509</v>
      </c>
      <c r="H1361" s="28"/>
      <c r="I1361" s="23"/>
      <c r="J1361" s="16"/>
      <c r="K1361" s="36"/>
    </row>
    <row r="1362" spans="1:11" ht="30" hidden="1" customHeight="1" x14ac:dyDescent="0.25">
      <c r="A1362" s="1"/>
      <c r="B1362" s="7" t="s">
        <v>2486</v>
      </c>
      <c r="C1362" s="7">
        <v>116</v>
      </c>
      <c r="D1362" s="7" t="s">
        <v>10</v>
      </c>
      <c r="E1362" s="7" t="s">
        <v>35</v>
      </c>
      <c r="F1362" s="7" t="s">
        <v>1355</v>
      </c>
      <c r="G1362" s="7" t="s">
        <v>2510</v>
      </c>
      <c r="H1362" s="28"/>
      <c r="I1362" s="23"/>
      <c r="J1362" s="16"/>
      <c r="K1362" s="36"/>
    </row>
    <row r="1363" spans="1:11" ht="30" hidden="1" customHeight="1" x14ac:dyDescent="0.25">
      <c r="A1363" s="1"/>
      <c r="B1363" s="7" t="s">
        <v>2486</v>
      </c>
      <c r="C1363" s="7">
        <v>116</v>
      </c>
      <c r="D1363" s="7" t="s">
        <v>28</v>
      </c>
      <c r="E1363" s="7" t="s">
        <v>33</v>
      </c>
      <c r="F1363" s="7" t="s">
        <v>1355</v>
      </c>
      <c r="G1363" s="7" t="s">
        <v>2511</v>
      </c>
      <c r="H1363" s="28"/>
      <c r="I1363" s="23"/>
      <c r="J1363" s="16"/>
      <c r="K1363" s="36"/>
    </row>
    <row r="1364" spans="1:11" ht="30" hidden="1" customHeight="1" x14ac:dyDescent="0.25">
      <c r="A1364" s="1"/>
      <c r="B1364" s="7" t="s">
        <v>2486</v>
      </c>
      <c r="C1364" s="7">
        <v>116</v>
      </c>
      <c r="D1364" s="7" t="s">
        <v>10</v>
      </c>
      <c r="E1364" s="7" t="s">
        <v>171</v>
      </c>
      <c r="F1364" s="7" t="s">
        <v>2512</v>
      </c>
      <c r="G1364" s="7" t="s">
        <v>2513</v>
      </c>
      <c r="H1364" s="28"/>
      <c r="I1364" s="23"/>
      <c r="J1364" s="16"/>
      <c r="K1364" s="36"/>
    </row>
    <row r="1365" spans="1:11" ht="30" hidden="1" customHeight="1" x14ac:dyDescent="0.25">
      <c r="A1365" s="1"/>
      <c r="B1365" s="7" t="s">
        <v>2486</v>
      </c>
      <c r="C1365" s="7">
        <v>116</v>
      </c>
      <c r="D1365" s="7" t="s">
        <v>28</v>
      </c>
      <c r="E1365" s="7" t="s">
        <v>20</v>
      </c>
      <c r="F1365" s="7" t="s">
        <v>1630</v>
      </c>
      <c r="G1365" s="7" t="s">
        <v>2514</v>
      </c>
      <c r="H1365" s="28"/>
      <c r="I1365" s="23"/>
      <c r="J1365" s="16"/>
      <c r="K1365" s="36"/>
    </row>
    <row r="1366" spans="1:11" ht="30" hidden="1" customHeight="1" x14ac:dyDescent="0.25">
      <c r="A1366" s="1"/>
      <c r="B1366" s="7" t="s">
        <v>2486</v>
      </c>
      <c r="C1366" s="7">
        <v>116</v>
      </c>
      <c r="D1366" s="7" t="s">
        <v>45</v>
      </c>
      <c r="E1366" s="7" t="s">
        <v>11</v>
      </c>
      <c r="F1366" s="7" t="s">
        <v>2515</v>
      </c>
      <c r="G1366" s="7" t="s">
        <v>2516</v>
      </c>
      <c r="H1366" s="28"/>
      <c r="I1366" s="23"/>
      <c r="J1366" s="16"/>
      <c r="K1366" s="36"/>
    </row>
    <row r="1367" spans="1:11" ht="30" hidden="1" customHeight="1" x14ac:dyDescent="0.25">
      <c r="A1367" s="1"/>
      <c r="B1367" s="7" t="s">
        <v>2486</v>
      </c>
      <c r="C1367" s="7">
        <v>116</v>
      </c>
      <c r="D1367" s="7" t="s">
        <v>28</v>
      </c>
      <c r="E1367" s="7" t="s">
        <v>17</v>
      </c>
      <c r="F1367" s="7" t="s">
        <v>349</v>
      </c>
      <c r="G1367" s="7" t="s">
        <v>2517</v>
      </c>
      <c r="H1367" s="28"/>
      <c r="I1367" s="23"/>
      <c r="J1367" s="16"/>
      <c r="K1367" s="36"/>
    </row>
    <row r="1368" spans="1:11" ht="30" hidden="1" customHeight="1" x14ac:dyDescent="0.25">
      <c r="A1368" s="1"/>
      <c r="B1368" s="7" t="s">
        <v>2486</v>
      </c>
      <c r="C1368" s="7">
        <v>116</v>
      </c>
      <c r="D1368" s="7" t="s">
        <v>10</v>
      </c>
      <c r="E1368" s="7" t="s">
        <v>201</v>
      </c>
      <c r="F1368" s="7" t="s">
        <v>446</v>
      </c>
      <c r="G1368" s="7" t="s">
        <v>2518</v>
      </c>
      <c r="H1368" s="28"/>
      <c r="I1368" s="23"/>
      <c r="J1368" s="16"/>
      <c r="K1368" s="36"/>
    </row>
    <row r="1369" spans="1:11" ht="30" hidden="1" customHeight="1" x14ac:dyDescent="0.25">
      <c r="A1369" s="1"/>
      <c r="B1369" s="7" t="s">
        <v>2486</v>
      </c>
      <c r="C1369" s="7">
        <v>116</v>
      </c>
      <c r="D1369" s="7" t="s">
        <v>10</v>
      </c>
      <c r="E1369" s="7" t="s">
        <v>23</v>
      </c>
      <c r="F1369" s="7" t="s">
        <v>446</v>
      </c>
      <c r="G1369" s="7" t="s">
        <v>2519</v>
      </c>
      <c r="H1369" s="28"/>
      <c r="I1369" s="23"/>
      <c r="J1369" s="16"/>
      <c r="K1369" s="36"/>
    </row>
    <row r="1370" spans="1:11" ht="30" hidden="1" customHeight="1" x14ac:dyDescent="0.25">
      <c r="A1370" s="1"/>
      <c r="B1370" s="7" t="s">
        <v>2486</v>
      </c>
      <c r="C1370" s="7">
        <v>116</v>
      </c>
      <c r="D1370" s="7" t="s">
        <v>45</v>
      </c>
      <c r="E1370" s="7" t="s">
        <v>17</v>
      </c>
      <c r="F1370" s="7" t="s">
        <v>1355</v>
      </c>
      <c r="G1370" s="7" t="s">
        <v>2511</v>
      </c>
      <c r="H1370" s="28"/>
      <c r="I1370" s="23"/>
      <c r="J1370" s="16"/>
      <c r="K1370" s="36"/>
    </row>
    <row r="1371" spans="1:11" ht="30" hidden="1" customHeight="1" x14ac:dyDescent="0.25">
      <c r="A1371" s="1"/>
      <c r="B1371" s="7" t="s">
        <v>2486</v>
      </c>
      <c r="C1371" s="7">
        <v>116</v>
      </c>
      <c r="D1371" s="7" t="s">
        <v>10</v>
      </c>
      <c r="E1371" s="7" t="s">
        <v>366</v>
      </c>
      <c r="F1371" s="7" t="s">
        <v>367</v>
      </c>
      <c r="G1371" s="7" t="s">
        <v>2520</v>
      </c>
      <c r="H1371" s="28"/>
      <c r="I1371" s="23"/>
      <c r="J1371" s="16"/>
      <c r="K1371" s="36"/>
    </row>
    <row r="1372" spans="1:11" ht="30" hidden="1" customHeight="1" x14ac:dyDescent="0.25">
      <c r="A1372" s="1"/>
      <c r="B1372" s="7" t="s">
        <v>2486</v>
      </c>
      <c r="C1372" s="7">
        <v>116</v>
      </c>
      <c r="D1372" s="7" t="s">
        <v>28</v>
      </c>
      <c r="E1372" s="7" t="s">
        <v>26</v>
      </c>
      <c r="F1372" s="7" t="s">
        <v>446</v>
      </c>
      <c r="G1372" s="7" t="s">
        <v>2521</v>
      </c>
      <c r="H1372" s="28"/>
      <c r="I1372" s="23"/>
      <c r="J1372" s="16"/>
      <c r="K1372" s="36"/>
    </row>
    <row r="1373" spans="1:11" ht="30" hidden="1" customHeight="1" x14ac:dyDescent="0.25">
      <c r="A1373" s="1"/>
      <c r="B1373" s="7" t="s">
        <v>2486</v>
      </c>
      <c r="C1373" s="7">
        <v>116</v>
      </c>
      <c r="D1373" s="7" t="s">
        <v>10</v>
      </c>
      <c r="E1373" s="7" t="s">
        <v>765</v>
      </c>
      <c r="F1373" s="7" t="s">
        <v>1272</v>
      </c>
      <c r="G1373" s="7" t="s">
        <v>2522</v>
      </c>
      <c r="H1373" s="28"/>
      <c r="I1373" s="23"/>
      <c r="J1373" s="16"/>
      <c r="K1373" s="36"/>
    </row>
    <row r="1374" spans="1:11" ht="30" hidden="1" customHeight="1" x14ac:dyDescent="0.25">
      <c r="A1374" s="1"/>
      <c r="B1374" s="7" t="s">
        <v>2486</v>
      </c>
      <c r="C1374" s="7">
        <v>116</v>
      </c>
      <c r="D1374" s="7" t="s">
        <v>10</v>
      </c>
      <c r="E1374" s="7" t="s">
        <v>70</v>
      </c>
      <c r="F1374" s="7" t="s">
        <v>71</v>
      </c>
      <c r="G1374" s="7" t="s">
        <v>2523</v>
      </c>
      <c r="H1374" s="28"/>
      <c r="I1374" s="23"/>
      <c r="J1374" s="16"/>
      <c r="K1374" s="36"/>
    </row>
    <row r="1375" spans="1:11" ht="30" hidden="1" customHeight="1" x14ac:dyDescent="0.25">
      <c r="A1375" s="1"/>
      <c r="B1375" s="7" t="s">
        <v>2486</v>
      </c>
      <c r="C1375" s="7">
        <v>116</v>
      </c>
      <c r="D1375" s="7" t="s">
        <v>413</v>
      </c>
      <c r="E1375" s="7" t="s">
        <v>20</v>
      </c>
      <c r="F1375" s="7" t="s">
        <v>71</v>
      </c>
      <c r="G1375" s="7" t="s">
        <v>2524</v>
      </c>
      <c r="H1375" s="28"/>
      <c r="I1375" s="23"/>
      <c r="J1375" s="16"/>
      <c r="K1375" s="36"/>
    </row>
    <row r="1376" spans="1:11" ht="30" hidden="1" customHeight="1" x14ac:dyDescent="0.25">
      <c r="A1376" s="1"/>
      <c r="B1376" s="7" t="s">
        <v>2486</v>
      </c>
      <c r="C1376" s="7">
        <v>116</v>
      </c>
      <c r="D1376" s="7" t="s">
        <v>382</v>
      </c>
      <c r="E1376" s="7" t="s">
        <v>11</v>
      </c>
      <c r="F1376" s="7" t="s">
        <v>2525</v>
      </c>
      <c r="G1376" s="7" t="s">
        <v>2526</v>
      </c>
      <c r="H1376" s="28"/>
      <c r="I1376" s="23"/>
      <c r="J1376" s="16"/>
      <c r="K1376" s="36"/>
    </row>
    <row r="1377" spans="1:11" ht="30" hidden="1" customHeight="1" x14ac:dyDescent="0.25">
      <c r="A1377" s="1"/>
      <c r="B1377" s="7" t="s">
        <v>2486</v>
      </c>
      <c r="C1377" s="7">
        <v>116</v>
      </c>
      <c r="D1377" s="7" t="s">
        <v>382</v>
      </c>
      <c r="E1377" s="7" t="s">
        <v>17</v>
      </c>
      <c r="F1377" s="7" t="s">
        <v>446</v>
      </c>
      <c r="G1377" s="7" t="s">
        <v>2527</v>
      </c>
      <c r="H1377" s="28"/>
      <c r="I1377" s="23"/>
      <c r="J1377" s="16"/>
      <c r="K1377" s="36"/>
    </row>
    <row r="1378" spans="1:11" ht="30" hidden="1" customHeight="1" x14ac:dyDescent="0.25">
      <c r="A1378" s="1"/>
      <c r="B1378" s="7" t="s">
        <v>2486</v>
      </c>
      <c r="C1378" s="7">
        <v>116</v>
      </c>
      <c r="D1378" s="7" t="s">
        <v>382</v>
      </c>
      <c r="E1378" s="7" t="s">
        <v>75</v>
      </c>
      <c r="F1378" s="7" t="s">
        <v>73</v>
      </c>
      <c r="G1378" s="7" t="s">
        <v>2528</v>
      </c>
      <c r="H1378" s="28"/>
      <c r="I1378" s="23"/>
      <c r="J1378" s="16"/>
      <c r="K1378" s="36"/>
    </row>
    <row r="1379" spans="1:11" ht="30" hidden="1" customHeight="1" x14ac:dyDescent="0.25">
      <c r="A1379" s="1"/>
      <c r="B1379" s="7" t="s">
        <v>2486</v>
      </c>
      <c r="C1379" s="7">
        <v>116</v>
      </c>
      <c r="D1379" s="7" t="s">
        <v>10</v>
      </c>
      <c r="E1379" s="7" t="s">
        <v>43</v>
      </c>
      <c r="F1379" s="7" t="s">
        <v>446</v>
      </c>
      <c r="G1379" s="7" t="s">
        <v>2529</v>
      </c>
      <c r="H1379" s="28"/>
      <c r="I1379" s="23"/>
      <c r="J1379" s="16"/>
      <c r="K1379" s="36"/>
    </row>
    <row r="1380" spans="1:11" ht="30" hidden="1" customHeight="1" x14ac:dyDescent="0.25">
      <c r="A1380" s="1"/>
      <c r="B1380" s="7" t="s">
        <v>2486</v>
      </c>
      <c r="C1380" s="7">
        <v>116</v>
      </c>
      <c r="D1380" s="7" t="s">
        <v>10</v>
      </c>
      <c r="E1380" s="7" t="s">
        <v>17</v>
      </c>
      <c r="F1380" s="7" t="s">
        <v>73</v>
      </c>
      <c r="G1380" s="7" t="s">
        <v>2530</v>
      </c>
      <c r="H1380" s="28"/>
      <c r="I1380" s="23"/>
      <c r="J1380" s="16"/>
      <c r="K1380" s="36"/>
    </row>
    <row r="1381" spans="1:11" ht="30" customHeight="1" x14ac:dyDescent="0.25">
      <c r="A1381" s="1"/>
      <c r="B1381" s="7" t="s">
        <v>2532</v>
      </c>
      <c r="C1381" s="7">
        <v>117</v>
      </c>
      <c r="D1381" s="7" t="s">
        <v>10</v>
      </c>
      <c r="E1381" s="7" t="s">
        <v>14</v>
      </c>
      <c r="F1381" s="7" t="s">
        <v>2534</v>
      </c>
      <c r="G1381" s="7" t="s">
        <v>2535</v>
      </c>
      <c r="H1381" s="20">
        <f>+I1381/15</f>
        <v>522.66666666666663</v>
      </c>
      <c r="I1381" s="20">
        <v>7840</v>
      </c>
      <c r="J1381" s="33" t="s">
        <v>2533</v>
      </c>
      <c r="K1381" s="36"/>
    </row>
    <row r="1382" spans="1:11" ht="30" hidden="1" customHeight="1" x14ac:dyDescent="0.25">
      <c r="A1382" s="1"/>
      <c r="B1382" s="7" t="s">
        <v>2532</v>
      </c>
      <c r="C1382" s="7">
        <v>117</v>
      </c>
      <c r="D1382" s="7" t="s">
        <v>28</v>
      </c>
      <c r="E1382" s="7" t="s">
        <v>177</v>
      </c>
      <c r="F1382" s="7" t="s">
        <v>632</v>
      </c>
      <c r="G1382" s="7" t="s">
        <v>2536</v>
      </c>
      <c r="H1382" s="28"/>
      <c r="I1382" s="23"/>
      <c r="J1382" s="16"/>
      <c r="K1382" s="36"/>
    </row>
    <row r="1383" spans="1:11" ht="30" hidden="1" customHeight="1" x14ac:dyDescent="0.25">
      <c r="A1383" s="1"/>
      <c r="B1383" s="7" t="s">
        <v>2532</v>
      </c>
      <c r="C1383" s="7">
        <v>117</v>
      </c>
      <c r="D1383" s="7" t="s">
        <v>10</v>
      </c>
      <c r="E1383" s="7" t="s">
        <v>11</v>
      </c>
      <c r="F1383" s="7" t="s">
        <v>2537</v>
      </c>
      <c r="G1383" s="7" t="s">
        <v>2538</v>
      </c>
      <c r="H1383" s="28"/>
      <c r="I1383" s="23"/>
      <c r="J1383" s="16"/>
      <c r="K1383" s="36"/>
    </row>
    <row r="1384" spans="1:11" ht="30" hidden="1" customHeight="1" x14ac:dyDescent="0.25">
      <c r="A1384" s="1"/>
      <c r="B1384" s="7" t="s">
        <v>2532</v>
      </c>
      <c r="C1384" s="7">
        <v>117</v>
      </c>
      <c r="D1384" s="7" t="s">
        <v>45</v>
      </c>
      <c r="E1384" s="7" t="s">
        <v>20</v>
      </c>
      <c r="F1384" s="7" t="s">
        <v>2539</v>
      </c>
      <c r="G1384" s="7" t="s">
        <v>2540</v>
      </c>
      <c r="H1384" s="28"/>
      <c r="I1384" s="23"/>
      <c r="J1384" s="16"/>
      <c r="K1384" s="36"/>
    </row>
    <row r="1385" spans="1:11" ht="30" hidden="1" customHeight="1" x14ac:dyDescent="0.25">
      <c r="A1385" s="1"/>
      <c r="B1385" s="7" t="s">
        <v>2532</v>
      </c>
      <c r="C1385" s="7">
        <v>117</v>
      </c>
      <c r="D1385" s="7" t="s">
        <v>28</v>
      </c>
      <c r="E1385" s="7" t="s">
        <v>26</v>
      </c>
      <c r="F1385" s="7" t="s">
        <v>642</v>
      </c>
      <c r="G1385" s="7" t="s">
        <v>2541</v>
      </c>
      <c r="H1385" s="28"/>
      <c r="I1385" s="23"/>
      <c r="J1385" s="16"/>
      <c r="K1385" s="36"/>
    </row>
    <row r="1386" spans="1:11" ht="30" hidden="1" customHeight="1" x14ac:dyDescent="0.25">
      <c r="A1386" s="1"/>
      <c r="B1386" s="7" t="s">
        <v>2532</v>
      </c>
      <c r="C1386" s="7">
        <v>117</v>
      </c>
      <c r="D1386" s="7" t="s">
        <v>382</v>
      </c>
      <c r="E1386" s="7" t="s">
        <v>20</v>
      </c>
      <c r="F1386" s="7" t="s">
        <v>2542</v>
      </c>
      <c r="G1386" s="7" t="s">
        <v>2543</v>
      </c>
      <c r="H1386" s="28"/>
      <c r="I1386" s="23"/>
      <c r="J1386" s="16"/>
      <c r="K1386" s="36"/>
    </row>
    <row r="1387" spans="1:11" ht="30" hidden="1" customHeight="1" x14ac:dyDescent="0.25">
      <c r="A1387" s="1"/>
      <c r="B1387" s="7" t="s">
        <v>2532</v>
      </c>
      <c r="C1387" s="7">
        <v>117</v>
      </c>
      <c r="D1387" s="7" t="s">
        <v>10</v>
      </c>
      <c r="E1387" s="7" t="s">
        <v>80</v>
      </c>
      <c r="F1387" s="7" t="s">
        <v>132</v>
      </c>
      <c r="G1387" s="7" t="s">
        <v>2544</v>
      </c>
      <c r="H1387" s="28"/>
      <c r="I1387" s="23"/>
      <c r="J1387" s="16"/>
      <c r="K1387" s="36"/>
    </row>
    <row r="1388" spans="1:11" ht="30" hidden="1" customHeight="1" x14ac:dyDescent="0.25">
      <c r="A1388" s="1"/>
      <c r="B1388" s="7" t="s">
        <v>2532</v>
      </c>
      <c r="C1388" s="7">
        <v>117</v>
      </c>
      <c r="D1388" s="7" t="s">
        <v>413</v>
      </c>
      <c r="E1388" s="7" t="s">
        <v>20</v>
      </c>
      <c r="F1388" s="7" t="s">
        <v>128</v>
      </c>
      <c r="G1388" s="7" t="s">
        <v>2545</v>
      </c>
      <c r="H1388" s="28"/>
      <c r="I1388" s="23"/>
      <c r="J1388" s="16"/>
      <c r="K1388" s="36"/>
    </row>
    <row r="1389" spans="1:11" ht="30" hidden="1" customHeight="1" x14ac:dyDescent="0.25">
      <c r="A1389" s="1"/>
      <c r="B1389" s="7" t="s">
        <v>2532</v>
      </c>
      <c r="C1389" s="7">
        <v>117</v>
      </c>
      <c r="D1389" s="7" t="s">
        <v>28</v>
      </c>
      <c r="E1389" s="7" t="s">
        <v>75</v>
      </c>
      <c r="F1389" s="7" t="s">
        <v>642</v>
      </c>
      <c r="G1389" s="7" t="s">
        <v>2546</v>
      </c>
      <c r="H1389" s="28"/>
      <c r="I1389" s="23"/>
      <c r="J1389" s="16"/>
      <c r="K1389" s="36"/>
    </row>
    <row r="1390" spans="1:11" ht="30" hidden="1" customHeight="1" x14ac:dyDescent="0.25">
      <c r="A1390" s="1"/>
      <c r="B1390" s="7" t="s">
        <v>2532</v>
      </c>
      <c r="C1390" s="7">
        <v>117</v>
      </c>
      <c r="D1390" s="7" t="s">
        <v>10</v>
      </c>
      <c r="E1390" s="7" t="s">
        <v>35</v>
      </c>
      <c r="F1390" s="7" t="s">
        <v>2547</v>
      </c>
      <c r="G1390" s="7" t="s">
        <v>2548</v>
      </c>
      <c r="H1390" s="28"/>
      <c r="I1390" s="23"/>
      <c r="J1390" s="16"/>
      <c r="K1390" s="36"/>
    </row>
    <row r="1391" spans="1:11" ht="30" hidden="1" customHeight="1" x14ac:dyDescent="0.25">
      <c r="A1391" s="1"/>
      <c r="B1391" s="7" t="s">
        <v>2532</v>
      </c>
      <c r="C1391" s="7">
        <v>117</v>
      </c>
      <c r="D1391" s="7" t="s">
        <v>10</v>
      </c>
      <c r="E1391" s="7" t="s">
        <v>67</v>
      </c>
      <c r="F1391" s="7" t="s">
        <v>647</v>
      </c>
      <c r="G1391" s="7" t="s">
        <v>2549</v>
      </c>
      <c r="H1391" s="28"/>
      <c r="I1391" s="23"/>
      <c r="J1391" s="16"/>
      <c r="K1391" s="36"/>
    </row>
    <row r="1392" spans="1:11" ht="30" hidden="1" customHeight="1" x14ac:dyDescent="0.25">
      <c r="A1392" s="1"/>
      <c r="B1392" s="7" t="s">
        <v>2532</v>
      </c>
      <c r="C1392" s="7">
        <v>117</v>
      </c>
      <c r="D1392" s="7" t="s">
        <v>382</v>
      </c>
      <c r="E1392" s="7" t="s">
        <v>26</v>
      </c>
      <c r="F1392" s="7" t="s">
        <v>132</v>
      </c>
      <c r="G1392" s="7" t="s">
        <v>2550</v>
      </c>
      <c r="H1392" s="28"/>
      <c r="I1392" s="23"/>
      <c r="J1392" s="16"/>
      <c r="K1392" s="36"/>
    </row>
    <row r="1393" spans="1:11" ht="30" hidden="1" customHeight="1" x14ac:dyDescent="0.25">
      <c r="A1393" s="1"/>
      <c r="B1393" s="7" t="s">
        <v>2532</v>
      </c>
      <c r="C1393" s="7">
        <v>117</v>
      </c>
      <c r="D1393" s="7" t="s">
        <v>10</v>
      </c>
      <c r="E1393" s="7" t="s">
        <v>38</v>
      </c>
      <c r="F1393" s="7" t="s">
        <v>1396</v>
      </c>
      <c r="G1393" s="7" t="s">
        <v>2551</v>
      </c>
      <c r="H1393" s="28"/>
      <c r="I1393" s="23"/>
      <c r="J1393" s="16"/>
      <c r="K1393" s="36"/>
    </row>
    <row r="1394" spans="1:11" ht="30" hidden="1" customHeight="1" x14ac:dyDescent="0.25">
      <c r="A1394" s="1"/>
      <c r="B1394" s="7" t="s">
        <v>2532</v>
      </c>
      <c r="C1394" s="7">
        <v>117</v>
      </c>
      <c r="D1394" s="7" t="s">
        <v>28</v>
      </c>
      <c r="E1394" s="7" t="s">
        <v>38</v>
      </c>
      <c r="F1394" s="7" t="s">
        <v>618</v>
      </c>
      <c r="G1394" s="7" t="s">
        <v>2552</v>
      </c>
      <c r="H1394" s="28"/>
      <c r="I1394" s="23"/>
      <c r="J1394" s="16"/>
      <c r="K1394" s="36"/>
    </row>
    <row r="1395" spans="1:11" ht="30" hidden="1" customHeight="1" x14ac:dyDescent="0.25">
      <c r="A1395" s="1"/>
      <c r="B1395" s="7" t="s">
        <v>2532</v>
      </c>
      <c r="C1395" s="7">
        <v>117</v>
      </c>
      <c r="D1395" s="7" t="s">
        <v>413</v>
      </c>
      <c r="E1395" s="7" t="s">
        <v>17</v>
      </c>
      <c r="F1395" s="7" t="s">
        <v>618</v>
      </c>
      <c r="G1395" s="7" t="s">
        <v>2553</v>
      </c>
      <c r="H1395" s="28"/>
      <c r="I1395" s="23"/>
      <c r="J1395" s="16"/>
      <c r="K1395" s="36"/>
    </row>
    <row r="1396" spans="1:11" ht="30" hidden="1" customHeight="1" x14ac:dyDescent="0.25">
      <c r="A1396" s="1"/>
      <c r="B1396" s="7" t="s">
        <v>2532</v>
      </c>
      <c r="C1396" s="7">
        <v>117</v>
      </c>
      <c r="D1396" s="7" t="s">
        <v>28</v>
      </c>
      <c r="E1396" s="7" t="s">
        <v>11</v>
      </c>
      <c r="F1396" s="7" t="s">
        <v>2554</v>
      </c>
      <c r="G1396" s="7" t="s">
        <v>2555</v>
      </c>
      <c r="H1396" s="28"/>
      <c r="I1396" s="23"/>
      <c r="J1396" s="16"/>
      <c r="K1396" s="36"/>
    </row>
    <row r="1397" spans="1:11" ht="30" hidden="1" customHeight="1" x14ac:dyDescent="0.25">
      <c r="A1397" s="1"/>
      <c r="B1397" s="7" t="s">
        <v>2532</v>
      </c>
      <c r="C1397" s="7">
        <v>117</v>
      </c>
      <c r="D1397" s="7" t="s">
        <v>10</v>
      </c>
      <c r="E1397" s="7" t="s">
        <v>33</v>
      </c>
      <c r="F1397" s="7" t="s">
        <v>128</v>
      </c>
      <c r="G1397" s="7" t="s">
        <v>2556</v>
      </c>
      <c r="H1397" s="28"/>
      <c r="I1397" s="23"/>
      <c r="J1397" s="16"/>
      <c r="K1397" s="36"/>
    </row>
    <row r="1398" spans="1:11" ht="30" hidden="1" customHeight="1" x14ac:dyDescent="0.25">
      <c r="A1398" s="1"/>
      <c r="B1398" s="7" t="s">
        <v>2532</v>
      </c>
      <c r="C1398" s="7">
        <v>117</v>
      </c>
      <c r="D1398" s="7" t="s">
        <v>10</v>
      </c>
      <c r="E1398" s="7" t="s">
        <v>17</v>
      </c>
      <c r="F1398" s="7" t="s">
        <v>132</v>
      </c>
      <c r="G1398" s="7" t="s">
        <v>2557</v>
      </c>
      <c r="H1398" s="28"/>
      <c r="I1398" s="23"/>
      <c r="J1398" s="16"/>
      <c r="K1398" s="36"/>
    </row>
    <row r="1399" spans="1:11" ht="30" hidden="1" customHeight="1" x14ac:dyDescent="0.25">
      <c r="A1399" s="1"/>
      <c r="B1399" s="7" t="s">
        <v>2532</v>
      </c>
      <c r="C1399" s="7">
        <v>117</v>
      </c>
      <c r="D1399" s="7" t="s">
        <v>45</v>
      </c>
      <c r="E1399" s="7" t="s">
        <v>75</v>
      </c>
      <c r="F1399" s="7" t="s">
        <v>2558</v>
      </c>
      <c r="G1399" s="7" t="s">
        <v>2559</v>
      </c>
      <c r="H1399" s="28"/>
      <c r="I1399" s="23"/>
      <c r="J1399" s="16"/>
      <c r="K1399" s="36"/>
    </row>
    <row r="1400" spans="1:11" ht="30" hidden="1" customHeight="1" x14ac:dyDescent="0.25">
      <c r="A1400" s="1"/>
      <c r="B1400" s="7" t="s">
        <v>2532</v>
      </c>
      <c r="C1400" s="7">
        <v>117</v>
      </c>
      <c r="D1400" s="7" t="s">
        <v>434</v>
      </c>
      <c r="E1400" s="7" t="s">
        <v>17</v>
      </c>
      <c r="F1400" s="7" t="s">
        <v>106</v>
      </c>
      <c r="G1400" s="7" t="s">
        <v>2560</v>
      </c>
      <c r="H1400" s="28"/>
      <c r="I1400" s="23"/>
      <c r="J1400" s="16"/>
      <c r="K1400" s="36"/>
    </row>
    <row r="1401" spans="1:11" ht="30" hidden="1" customHeight="1" x14ac:dyDescent="0.25">
      <c r="A1401" s="1"/>
      <c r="B1401" s="7" t="s">
        <v>2532</v>
      </c>
      <c r="C1401" s="7">
        <v>117</v>
      </c>
      <c r="D1401" s="7" t="s">
        <v>10</v>
      </c>
      <c r="E1401" s="7" t="s">
        <v>43</v>
      </c>
      <c r="F1401" s="7" t="s">
        <v>2561</v>
      </c>
      <c r="G1401" s="7" t="s">
        <v>2562</v>
      </c>
      <c r="H1401" s="28"/>
      <c r="I1401" s="23"/>
      <c r="J1401" s="16"/>
      <c r="K1401" s="36"/>
    </row>
    <row r="1402" spans="1:11" ht="30" customHeight="1" x14ac:dyDescent="0.25">
      <c r="A1402" s="1"/>
      <c r="B1402" s="7" t="s">
        <v>2581</v>
      </c>
      <c r="C1402" s="7">
        <v>118</v>
      </c>
      <c r="D1402" s="7" t="s">
        <v>10</v>
      </c>
      <c r="E1402" s="7" t="s">
        <v>33</v>
      </c>
      <c r="F1402" s="7" t="s">
        <v>1057</v>
      </c>
      <c r="G1402" s="7" t="s">
        <v>2583</v>
      </c>
      <c r="H1402" s="20">
        <f>+I1402</f>
        <v>8725.2099999999991</v>
      </c>
      <c r="I1402" s="20">
        <v>8725.2099999999991</v>
      </c>
      <c r="J1402" s="33" t="s">
        <v>2582</v>
      </c>
      <c r="K1402" s="36"/>
    </row>
    <row r="1403" spans="1:11" ht="30" hidden="1" customHeight="1" x14ac:dyDescent="0.25">
      <c r="A1403" s="1"/>
      <c r="B1403" s="7" t="s">
        <v>2581</v>
      </c>
      <c r="C1403" s="7">
        <v>118</v>
      </c>
      <c r="D1403" s="7" t="s">
        <v>28</v>
      </c>
      <c r="E1403" s="7" t="s">
        <v>70</v>
      </c>
      <c r="F1403" s="7" t="s">
        <v>2256</v>
      </c>
      <c r="G1403" s="7" t="s">
        <v>2584</v>
      </c>
      <c r="H1403" s="28"/>
      <c r="I1403" s="23"/>
      <c r="J1403" s="16"/>
      <c r="K1403" s="36"/>
    </row>
    <row r="1404" spans="1:11" ht="30" hidden="1" customHeight="1" x14ac:dyDescent="0.25">
      <c r="A1404" s="1"/>
      <c r="B1404" s="7" t="s">
        <v>2581</v>
      </c>
      <c r="C1404" s="7">
        <v>118</v>
      </c>
      <c r="D1404" s="7" t="s">
        <v>10</v>
      </c>
      <c r="E1404" s="7" t="s">
        <v>11</v>
      </c>
      <c r="F1404" s="7" t="s">
        <v>2585</v>
      </c>
      <c r="G1404" s="7" t="s">
        <v>2586</v>
      </c>
      <c r="H1404" s="28"/>
      <c r="I1404" s="23"/>
      <c r="J1404" s="16"/>
      <c r="K1404" s="36"/>
    </row>
    <row r="1405" spans="1:11" ht="30" hidden="1" customHeight="1" x14ac:dyDescent="0.25">
      <c r="A1405" s="1"/>
      <c r="B1405" s="7" t="s">
        <v>2581</v>
      </c>
      <c r="C1405" s="7">
        <v>118</v>
      </c>
      <c r="D1405" s="7" t="s">
        <v>28</v>
      </c>
      <c r="E1405" s="7" t="s">
        <v>177</v>
      </c>
      <c r="F1405" s="7" t="s">
        <v>1071</v>
      </c>
      <c r="G1405" s="7" t="s">
        <v>2587</v>
      </c>
      <c r="H1405" s="28"/>
      <c r="I1405" s="23"/>
      <c r="J1405" s="16"/>
      <c r="K1405" s="36"/>
    </row>
    <row r="1406" spans="1:11" ht="30" hidden="1" customHeight="1" x14ac:dyDescent="0.25">
      <c r="A1406" s="1"/>
      <c r="B1406" s="7" t="s">
        <v>2581</v>
      </c>
      <c r="C1406" s="7">
        <v>118</v>
      </c>
      <c r="D1406" s="7" t="s">
        <v>10</v>
      </c>
      <c r="E1406" s="7" t="s">
        <v>35</v>
      </c>
      <c r="F1406" s="7" t="s">
        <v>2588</v>
      </c>
      <c r="G1406" s="7" t="s">
        <v>2589</v>
      </c>
      <c r="H1406" s="28"/>
      <c r="I1406" s="23"/>
      <c r="J1406" s="16"/>
      <c r="K1406" s="36"/>
    </row>
    <row r="1407" spans="1:11" ht="30" hidden="1" customHeight="1" x14ac:dyDescent="0.25">
      <c r="A1407" s="1"/>
      <c r="B1407" s="7" t="s">
        <v>2581</v>
      </c>
      <c r="C1407" s="7">
        <v>118</v>
      </c>
      <c r="D1407" s="7" t="s">
        <v>10</v>
      </c>
      <c r="E1407" s="7" t="s">
        <v>14</v>
      </c>
      <c r="F1407" s="7" t="s">
        <v>2590</v>
      </c>
      <c r="G1407" s="7" t="s">
        <v>2591</v>
      </c>
      <c r="H1407" s="28"/>
      <c r="I1407" s="23"/>
      <c r="J1407" s="16"/>
      <c r="K1407" s="36"/>
    </row>
    <row r="1408" spans="1:11" ht="30" hidden="1" customHeight="1" x14ac:dyDescent="0.25">
      <c r="A1408" s="1"/>
      <c r="B1408" s="7" t="s">
        <v>2581</v>
      </c>
      <c r="C1408" s="7">
        <v>118</v>
      </c>
      <c r="D1408" s="7" t="s">
        <v>28</v>
      </c>
      <c r="E1408" s="7" t="s">
        <v>26</v>
      </c>
      <c r="F1408" s="7" t="s">
        <v>618</v>
      </c>
      <c r="G1408" s="7" t="s">
        <v>2592</v>
      </c>
      <c r="H1408" s="28"/>
      <c r="I1408" s="23"/>
      <c r="J1408" s="16"/>
      <c r="K1408" s="36"/>
    </row>
    <row r="1409" spans="1:11" ht="30" hidden="1" customHeight="1" x14ac:dyDescent="0.25">
      <c r="A1409" s="1"/>
      <c r="B1409" s="7" t="s">
        <v>2581</v>
      </c>
      <c r="C1409" s="7">
        <v>118</v>
      </c>
      <c r="D1409" s="7" t="s">
        <v>45</v>
      </c>
      <c r="E1409" s="7" t="s">
        <v>20</v>
      </c>
      <c r="F1409" s="7" t="s">
        <v>2256</v>
      </c>
      <c r="G1409" s="7" t="s">
        <v>2593</v>
      </c>
      <c r="H1409" s="28"/>
      <c r="I1409" s="23"/>
      <c r="J1409" s="16"/>
      <c r="K1409" s="36"/>
    </row>
    <row r="1410" spans="1:11" ht="30" hidden="1" customHeight="1" x14ac:dyDescent="0.25">
      <c r="A1410" s="1"/>
      <c r="B1410" s="7" t="s">
        <v>2581</v>
      </c>
      <c r="C1410" s="7">
        <v>118</v>
      </c>
      <c r="D1410" s="7" t="s">
        <v>28</v>
      </c>
      <c r="E1410" s="7" t="s">
        <v>75</v>
      </c>
      <c r="F1410" s="7" t="s">
        <v>2594</v>
      </c>
      <c r="G1410" s="7" t="s">
        <v>2595</v>
      </c>
      <c r="H1410" s="28"/>
      <c r="I1410" s="23"/>
      <c r="J1410" s="16"/>
      <c r="K1410" s="36"/>
    </row>
    <row r="1411" spans="1:11" ht="30" hidden="1" customHeight="1" x14ac:dyDescent="0.25">
      <c r="A1411" s="1"/>
      <c r="B1411" s="7" t="s">
        <v>2581</v>
      </c>
      <c r="C1411" s="7">
        <v>118</v>
      </c>
      <c r="D1411" s="7" t="s">
        <v>10</v>
      </c>
      <c r="E1411" s="7" t="s">
        <v>38</v>
      </c>
      <c r="F1411" s="7" t="s">
        <v>618</v>
      </c>
      <c r="G1411" s="7" t="s">
        <v>2596</v>
      </c>
      <c r="H1411" s="28"/>
      <c r="I1411" s="23"/>
      <c r="J1411" s="16"/>
      <c r="K1411" s="36"/>
    </row>
    <row r="1412" spans="1:11" ht="30" hidden="1" customHeight="1" x14ac:dyDescent="0.25">
      <c r="A1412" s="1"/>
      <c r="B1412" s="7" t="s">
        <v>2581</v>
      </c>
      <c r="C1412" s="7">
        <v>118</v>
      </c>
      <c r="D1412" s="7" t="s">
        <v>28</v>
      </c>
      <c r="E1412" s="7" t="s">
        <v>38</v>
      </c>
      <c r="F1412" s="7" t="s">
        <v>1057</v>
      </c>
      <c r="G1412" s="7" t="s">
        <v>2597</v>
      </c>
      <c r="H1412" s="28"/>
      <c r="I1412" s="23"/>
      <c r="J1412" s="16"/>
      <c r="K1412" s="36"/>
    </row>
    <row r="1413" spans="1:11" ht="30" hidden="1" customHeight="1" x14ac:dyDescent="0.25">
      <c r="A1413" s="1"/>
      <c r="B1413" s="7" t="s">
        <v>2581</v>
      </c>
      <c r="C1413" s="7">
        <v>118</v>
      </c>
      <c r="D1413" s="7" t="s">
        <v>10</v>
      </c>
      <c r="E1413" s="7" t="s">
        <v>17</v>
      </c>
      <c r="F1413" s="7" t="s">
        <v>1057</v>
      </c>
      <c r="G1413" s="7" t="s">
        <v>2598</v>
      </c>
      <c r="H1413" s="28"/>
      <c r="I1413" s="23"/>
      <c r="J1413" s="16"/>
      <c r="K1413" s="36"/>
    </row>
    <row r="1414" spans="1:11" ht="30" hidden="1" customHeight="1" x14ac:dyDescent="0.25">
      <c r="A1414" s="1"/>
      <c r="B1414" s="7" t="s">
        <v>2581</v>
      </c>
      <c r="C1414" s="7">
        <v>118</v>
      </c>
      <c r="D1414" s="7" t="s">
        <v>10</v>
      </c>
      <c r="E1414" s="7" t="s">
        <v>67</v>
      </c>
      <c r="F1414" s="7" t="s">
        <v>618</v>
      </c>
      <c r="G1414" s="7" t="s">
        <v>2599</v>
      </c>
      <c r="H1414" s="28"/>
      <c r="I1414" s="23"/>
      <c r="J1414" s="16"/>
      <c r="K1414" s="36"/>
    </row>
    <row r="1415" spans="1:11" ht="30" customHeight="1" x14ac:dyDescent="0.25">
      <c r="A1415" s="1"/>
      <c r="B1415" s="7" t="s">
        <v>2617</v>
      </c>
      <c r="C1415" s="7">
        <v>119</v>
      </c>
      <c r="D1415" s="7" t="s">
        <v>10</v>
      </c>
      <c r="E1415" s="7" t="s">
        <v>11</v>
      </c>
      <c r="F1415" s="7" t="s">
        <v>2619</v>
      </c>
      <c r="G1415" s="7" t="s">
        <v>2620</v>
      </c>
      <c r="H1415" s="20">
        <f>+I1415/100</f>
        <v>3097.9</v>
      </c>
      <c r="I1415" s="20">
        <v>309790</v>
      </c>
      <c r="J1415" s="33" t="s">
        <v>2618</v>
      </c>
      <c r="K1415" s="36"/>
    </row>
    <row r="1416" spans="1:11" ht="30" hidden="1" customHeight="1" x14ac:dyDescent="0.25">
      <c r="A1416" s="1"/>
      <c r="B1416" s="7" t="s">
        <v>2617</v>
      </c>
      <c r="C1416" s="7">
        <v>119</v>
      </c>
      <c r="D1416" s="7" t="s">
        <v>28</v>
      </c>
      <c r="E1416" s="7" t="s">
        <v>20</v>
      </c>
      <c r="F1416" s="7" t="s">
        <v>494</v>
      </c>
      <c r="G1416" s="7" t="s">
        <v>2621</v>
      </c>
      <c r="H1416" s="28"/>
      <c r="I1416" s="23"/>
      <c r="J1416" s="16"/>
      <c r="K1416" s="36"/>
    </row>
    <row r="1417" spans="1:11" ht="30" hidden="1" customHeight="1" x14ac:dyDescent="0.25">
      <c r="A1417" s="1"/>
      <c r="B1417" s="7" t="s">
        <v>2617</v>
      </c>
      <c r="C1417" s="7">
        <v>119</v>
      </c>
      <c r="D1417" s="7" t="s">
        <v>28</v>
      </c>
      <c r="E1417" s="7" t="s">
        <v>75</v>
      </c>
      <c r="F1417" s="7" t="s">
        <v>527</v>
      </c>
      <c r="G1417" s="7" t="s">
        <v>2622</v>
      </c>
      <c r="H1417" s="28"/>
      <c r="I1417" s="23"/>
      <c r="J1417" s="16"/>
      <c r="K1417" s="36"/>
    </row>
    <row r="1418" spans="1:11" ht="30" hidden="1" customHeight="1" x14ac:dyDescent="0.25">
      <c r="A1418" s="1"/>
      <c r="B1418" s="7" t="s">
        <v>2617</v>
      </c>
      <c r="C1418" s="7">
        <v>119</v>
      </c>
      <c r="D1418" s="7" t="s">
        <v>45</v>
      </c>
      <c r="E1418" s="7" t="s">
        <v>17</v>
      </c>
      <c r="F1418" s="7" t="s">
        <v>494</v>
      </c>
      <c r="G1418" s="7" t="s">
        <v>2623</v>
      </c>
      <c r="H1418" s="28"/>
      <c r="I1418" s="23"/>
      <c r="J1418" s="16"/>
      <c r="K1418" s="36"/>
    </row>
    <row r="1419" spans="1:11" ht="30" hidden="1" customHeight="1" x14ac:dyDescent="0.25">
      <c r="A1419" s="1"/>
      <c r="B1419" s="7" t="s">
        <v>2617</v>
      </c>
      <c r="C1419" s="7">
        <v>119</v>
      </c>
      <c r="D1419" s="7" t="s">
        <v>10</v>
      </c>
      <c r="E1419" s="7" t="s">
        <v>70</v>
      </c>
      <c r="F1419" s="7" t="s">
        <v>73</v>
      </c>
      <c r="G1419" s="7" t="s">
        <v>2600</v>
      </c>
      <c r="H1419" s="28"/>
      <c r="I1419" s="23"/>
      <c r="J1419" s="16"/>
      <c r="K1419" s="36"/>
    </row>
    <row r="1420" spans="1:11" ht="30" hidden="1" customHeight="1" x14ac:dyDescent="0.25">
      <c r="A1420" s="1"/>
      <c r="B1420" s="7" t="s">
        <v>2617</v>
      </c>
      <c r="C1420" s="7">
        <v>119</v>
      </c>
      <c r="D1420" s="7" t="s">
        <v>10</v>
      </c>
      <c r="E1420" s="7" t="s">
        <v>33</v>
      </c>
      <c r="F1420" s="7" t="s">
        <v>489</v>
      </c>
      <c r="G1420" s="7" t="s">
        <v>2624</v>
      </c>
      <c r="H1420" s="28"/>
      <c r="I1420" s="23"/>
      <c r="J1420" s="16"/>
      <c r="K1420" s="36"/>
    </row>
    <row r="1421" spans="1:11" ht="30" hidden="1" customHeight="1" x14ac:dyDescent="0.25">
      <c r="A1421" s="1"/>
      <c r="B1421" s="7" t="s">
        <v>2617</v>
      </c>
      <c r="C1421" s="7">
        <v>119</v>
      </c>
      <c r="D1421" s="7" t="s">
        <v>10</v>
      </c>
      <c r="E1421" s="7" t="s">
        <v>20</v>
      </c>
      <c r="F1421" s="7" t="s">
        <v>71</v>
      </c>
      <c r="G1421" s="7" t="s">
        <v>2625</v>
      </c>
      <c r="H1421" s="28"/>
      <c r="I1421" s="23"/>
      <c r="J1421" s="16"/>
      <c r="K1421" s="36"/>
    </row>
    <row r="1422" spans="1:11" ht="30" hidden="1" customHeight="1" x14ac:dyDescent="0.25">
      <c r="A1422" s="1"/>
      <c r="B1422" s="7" t="s">
        <v>2617</v>
      </c>
      <c r="C1422" s="7">
        <v>119</v>
      </c>
      <c r="D1422" s="7" t="s">
        <v>28</v>
      </c>
      <c r="E1422" s="7" t="s">
        <v>11</v>
      </c>
      <c r="F1422" s="7" t="s">
        <v>2626</v>
      </c>
      <c r="G1422" s="7" t="s">
        <v>2627</v>
      </c>
      <c r="H1422" s="28"/>
      <c r="I1422" s="23"/>
      <c r="J1422" s="16"/>
      <c r="K1422" s="36"/>
    </row>
    <row r="1423" spans="1:11" ht="30" hidden="1" customHeight="1" x14ac:dyDescent="0.25">
      <c r="A1423" s="1"/>
      <c r="B1423" s="7" t="s">
        <v>2617</v>
      </c>
      <c r="C1423" s="7">
        <v>119</v>
      </c>
      <c r="D1423" s="7" t="s">
        <v>28</v>
      </c>
      <c r="E1423" s="7" t="s">
        <v>33</v>
      </c>
      <c r="F1423" s="7" t="s">
        <v>73</v>
      </c>
      <c r="G1423" s="7" t="s">
        <v>2605</v>
      </c>
      <c r="H1423" s="28"/>
      <c r="I1423" s="23"/>
      <c r="J1423" s="16"/>
      <c r="K1423" s="36"/>
    </row>
    <row r="1424" spans="1:11" ht="30" hidden="1" customHeight="1" x14ac:dyDescent="0.25">
      <c r="A1424" s="1"/>
      <c r="B1424" s="7" t="s">
        <v>2617</v>
      </c>
      <c r="C1424" s="7">
        <v>119</v>
      </c>
      <c r="D1424" s="7" t="s">
        <v>10</v>
      </c>
      <c r="E1424" s="7" t="s">
        <v>26</v>
      </c>
      <c r="F1424" s="7" t="s">
        <v>371</v>
      </c>
      <c r="G1424" s="7" t="s">
        <v>2629</v>
      </c>
      <c r="H1424" s="28"/>
      <c r="I1424" s="23"/>
      <c r="J1424" s="16"/>
      <c r="K1424" s="36"/>
    </row>
    <row r="1425" spans="1:11" ht="30" hidden="1" customHeight="1" x14ac:dyDescent="0.25">
      <c r="A1425" s="1"/>
      <c r="B1425" s="7" t="s">
        <v>2617</v>
      </c>
      <c r="C1425" s="7">
        <v>119</v>
      </c>
      <c r="D1425" s="7" t="s">
        <v>10</v>
      </c>
      <c r="E1425" s="7" t="s">
        <v>75</v>
      </c>
      <c r="F1425" s="7" t="s">
        <v>2606</v>
      </c>
      <c r="G1425" s="7" t="s">
        <v>2630</v>
      </c>
      <c r="H1425" s="28"/>
      <c r="I1425" s="23"/>
      <c r="J1425" s="16"/>
      <c r="K1425" s="36"/>
    </row>
    <row r="1426" spans="1:11" ht="30" hidden="1" customHeight="1" x14ac:dyDescent="0.25">
      <c r="A1426" s="1"/>
      <c r="B1426" s="7" t="s">
        <v>2617</v>
      </c>
      <c r="C1426" s="7">
        <v>119</v>
      </c>
      <c r="D1426" s="7" t="s">
        <v>10</v>
      </c>
      <c r="E1426" s="7" t="s">
        <v>35</v>
      </c>
      <c r="F1426" s="7" t="s">
        <v>2631</v>
      </c>
      <c r="G1426" s="7" t="s">
        <v>2632</v>
      </c>
      <c r="H1426" s="28"/>
      <c r="I1426" s="23"/>
      <c r="J1426" s="16"/>
      <c r="K1426" s="36"/>
    </row>
    <row r="1427" spans="1:11" ht="30" hidden="1" customHeight="1" x14ac:dyDescent="0.25">
      <c r="A1427" s="1"/>
      <c r="B1427" s="7" t="s">
        <v>2617</v>
      </c>
      <c r="C1427" s="7">
        <v>119</v>
      </c>
      <c r="D1427" s="7" t="s">
        <v>10</v>
      </c>
      <c r="E1427" s="7" t="s">
        <v>17</v>
      </c>
      <c r="F1427" s="7" t="s">
        <v>73</v>
      </c>
      <c r="G1427" s="7" t="s">
        <v>2605</v>
      </c>
      <c r="H1427" s="28"/>
      <c r="I1427" s="23"/>
      <c r="J1427" s="16"/>
      <c r="K1427" s="36"/>
    </row>
    <row r="1428" spans="1:11" ht="30" customHeight="1" x14ac:dyDescent="0.25">
      <c r="A1428" s="1"/>
      <c r="B1428" s="7" t="s">
        <v>2649</v>
      </c>
      <c r="C1428" s="7">
        <v>120</v>
      </c>
      <c r="D1428" s="7" t="s">
        <v>10</v>
      </c>
      <c r="E1428" s="7" t="s">
        <v>70</v>
      </c>
      <c r="F1428" s="7" t="s">
        <v>71</v>
      </c>
      <c r="G1428" s="7" t="s">
        <v>1134</v>
      </c>
      <c r="H1428" s="20">
        <f>+I1428/30</f>
        <v>198.58566666666667</v>
      </c>
      <c r="I1428" s="20">
        <v>5957.57</v>
      </c>
      <c r="J1428" s="33" t="s">
        <v>2650</v>
      </c>
      <c r="K1428" s="36"/>
    </row>
    <row r="1429" spans="1:11" ht="30" hidden="1" customHeight="1" x14ac:dyDescent="0.25">
      <c r="A1429" s="1"/>
      <c r="B1429" s="7" t="s">
        <v>2649</v>
      </c>
      <c r="C1429" s="7">
        <v>120</v>
      </c>
      <c r="D1429" s="7" t="s">
        <v>10</v>
      </c>
      <c r="E1429" s="7" t="s">
        <v>11</v>
      </c>
      <c r="F1429" s="7" t="s">
        <v>2651</v>
      </c>
      <c r="G1429" s="7" t="s">
        <v>2652</v>
      </c>
      <c r="H1429" s="28"/>
      <c r="I1429" s="23"/>
      <c r="J1429" s="16"/>
      <c r="K1429" s="36"/>
    </row>
    <row r="1430" spans="1:11" ht="30" hidden="1" customHeight="1" x14ac:dyDescent="0.25">
      <c r="A1430" s="1"/>
      <c r="B1430" s="7" t="s">
        <v>2649</v>
      </c>
      <c r="C1430" s="7">
        <v>120</v>
      </c>
      <c r="D1430" s="7" t="s">
        <v>28</v>
      </c>
      <c r="E1430" s="7" t="s">
        <v>20</v>
      </c>
      <c r="F1430" s="7" t="s">
        <v>73</v>
      </c>
      <c r="G1430" s="7" t="s">
        <v>2653</v>
      </c>
      <c r="H1430" s="28"/>
      <c r="I1430" s="23"/>
      <c r="J1430" s="16"/>
      <c r="K1430" s="36"/>
    </row>
    <row r="1431" spans="1:11" ht="30" hidden="1" customHeight="1" x14ac:dyDescent="0.25">
      <c r="A1431" s="1"/>
      <c r="B1431" s="7" t="s">
        <v>2649</v>
      </c>
      <c r="C1431" s="7">
        <v>120</v>
      </c>
      <c r="D1431" s="7" t="s">
        <v>10</v>
      </c>
      <c r="E1431" s="7" t="s">
        <v>23</v>
      </c>
      <c r="F1431" s="7" t="s">
        <v>73</v>
      </c>
      <c r="G1431" s="7" t="s">
        <v>2654</v>
      </c>
      <c r="H1431" s="28"/>
      <c r="I1431" s="23"/>
      <c r="J1431" s="16"/>
      <c r="K1431" s="36"/>
    </row>
    <row r="1432" spans="1:11" ht="30" hidden="1" customHeight="1" x14ac:dyDescent="0.25">
      <c r="A1432" s="1"/>
      <c r="B1432" s="7" t="s">
        <v>2649</v>
      </c>
      <c r="C1432" s="7">
        <v>120</v>
      </c>
      <c r="D1432" s="7" t="s">
        <v>10</v>
      </c>
      <c r="E1432" s="7" t="s">
        <v>33</v>
      </c>
      <c r="F1432" s="7" t="s">
        <v>73</v>
      </c>
      <c r="G1432" s="7" t="s">
        <v>2655</v>
      </c>
      <c r="H1432" s="28"/>
      <c r="I1432" s="23"/>
      <c r="J1432" s="16"/>
      <c r="K1432" s="36"/>
    </row>
    <row r="1433" spans="1:11" ht="30" hidden="1" customHeight="1" x14ac:dyDescent="0.25">
      <c r="A1433" s="1"/>
      <c r="B1433" s="7" t="s">
        <v>2649</v>
      </c>
      <c r="C1433" s="7">
        <v>120</v>
      </c>
      <c r="D1433" s="7" t="s">
        <v>10</v>
      </c>
      <c r="E1433" s="7" t="s">
        <v>75</v>
      </c>
      <c r="F1433" s="7" t="s">
        <v>2606</v>
      </c>
      <c r="G1433" s="7" t="s">
        <v>2656</v>
      </c>
      <c r="H1433" s="28"/>
      <c r="I1433" s="23"/>
      <c r="J1433" s="16"/>
      <c r="K1433" s="36"/>
    </row>
    <row r="1434" spans="1:11" ht="30" hidden="1" customHeight="1" x14ac:dyDescent="0.25">
      <c r="A1434" s="1"/>
      <c r="B1434" s="7" t="s">
        <v>2649</v>
      </c>
      <c r="C1434" s="7">
        <v>120</v>
      </c>
      <c r="D1434" s="7" t="s">
        <v>10</v>
      </c>
      <c r="E1434" s="7" t="s">
        <v>35</v>
      </c>
      <c r="F1434" s="7" t="s">
        <v>2631</v>
      </c>
      <c r="G1434" s="7" t="s">
        <v>2657</v>
      </c>
      <c r="H1434" s="28"/>
      <c r="I1434" s="23"/>
      <c r="J1434" s="16"/>
      <c r="K1434" s="36"/>
    </row>
    <row r="1435" spans="1:11" ht="30" hidden="1" customHeight="1" x14ac:dyDescent="0.25">
      <c r="A1435" s="1"/>
      <c r="B1435" s="7" t="s">
        <v>2649</v>
      </c>
      <c r="C1435" s="7">
        <v>120</v>
      </c>
      <c r="D1435" s="7" t="s">
        <v>10</v>
      </c>
      <c r="E1435" s="7" t="s">
        <v>17</v>
      </c>
      <c r="F1435" s="7" t="s">
        <v>73</v>
      </c>
      <c r="G1435" s="7" t="s">
        <v>2658</v>
      </c>
      <c r="H1435" s="28"/>
      <c r="I1435" s="23"/>
      <c r="J1435" s="16"/>
      <c r="K1435" s="36"/>
    </row>
    <row r="1436" spans="1:11" ht="30" hidden="1" customHeight="1" x14ac:dyDescent="0.25">
      <c r="A1436" s="1"/>
      <c r="B1436" s="7" t="s">
        <v>2649</v>
      </c>
      <c r="C1436" s="7">
        <v>120</v>
      </c>
      <c r="D1436" s="7" t="s">
        <v>10</v>
      </c>
      <c r="E1436" s="7" t="s">
        <v>38</v>
      </c>
      <c r="F1436" s="7" t="s">
        <v>73</v>
      </c>
      <c r="G1436" s="7" t="s">
        <v>2659</v>
      </c>
      <c r="H1436" s="28"/>
      <c r="I1436" s="23"/>
      <c r="J1436" s="16"/>
      <c r="K1436" s="36"/>
    </row>
    <row r="1437" spans="1:11" ht="30" hidden="1" customHeight="1" x14ac:dyDescent="0.25">
      <c r="A1437" s="1"/>
      <c r="B1437" s="7" t="s">
        <v>2649</v>
      </c>
      <c r="C1437" s="7">
        <v>120</v>
      </c>
      <c r="D1437" s="7" t="s">
        <v>10</v>
      </c>
      <c r="E1437" s="7" t="s">
        <v>20</v>
      </c>
      <c r="F1437" s="7" t="s">
        <v>87</v>
      </c>
      <c r="G1437" s="7" t="s">
        <v>2660</v>
      </c>
      <c r="H1437" s="28"/>
      <c r="I1437" s="23"/>
      <c r="J1437" s="16"/>
      <c r="K1437" s="36"/>
    </row>
    <row r="1438" spans="1:11" ht="30" hidden="1" customHeight="1" x14ac:dyDescent="0.25">
      <c r="A1438" s="1"/>
      <c r="B1438" s="7" t="s">
        <v>2649</v>
      </c>
      <c r="C1438" s="7">
        <v>120</v>
      </c>
      <c r="D1438" s="7" t="s">
        <v>10</v>
      </c>
      <c r="E1438" s="7" t="s">
        <v>26</v>
      </c>
      <c r="F1438" s="7" t="s">
        <v>2661</v>
      </c>
      <c r="G1438" s="7" t="s">
        <v>2662</v>
      </c>
      <c r="H1438" s="28"/>
      <c r="I1438" s="23"/>
      <c r="J1438" s="16"/>
      <c r="K1438" s="36"/>
    </row>
    <row r="1439" spans="1:11" ht="30" customHeight="1" x14ac:dyDescent="0.25">
      <c r="A1439" s="1"/>
      <c r="B1439" s="7" t="s">
        <v>2663</v>
      </c>
      <c r="C1439" s="7">
        <v>121</v>
      </c>
      <c r="D1439" s="7" t="s">
        <v>10</v>
      </c>
      <c r="E1439" s="7" t="s">
        <v>366</v>
      </c>
      <c r="F1439" s="7" t="s">
        <v>367</v>
      </c>
      <c r="G1439" s="7" t="s">
        <v>2665</v>
      </c>
      <c r="H1439" s="20">
        <f>+I1439</f>
        <v>3483.51</v>
      </c>
      <c r="I1439" s="20">
        <v>3483.51</v>
      </c>
      <c r="J1439" s="33" t="s">
        <v>2664</v>
      </c>
      <c r="K1439" s="36"/>
    </row>
    <row r="1440" spans="1:11" ht="30" hidden="1" customHeight="1" x14ac:dyDescent="0.25">
      <c r="A1440" s="1"/>
      <c r="B1440" s="7" t="s">
        <v>2663</v>
      </c>
      <c r="C1440" s="7">
        <v>121</v>
      </c>
      <c r="D1440" s="7" t="s">
        <v>10</v>
      </c>
      <c r="E1440" s="7" t="s">
        <v>26</v>
      </c>
      <c r="F1440" s="7" t="s">
        <v>358</v>
      </c>
      <c r="G1440" s="7" t="s">
        <v>2666</v>
      </c>
      <c r="H1440" s="28"/>
      <c r="I1440" s="23"/>
      <c r="J1440" s="16"/>
      <c r="K1440" s="36"/>
    </row>
    <row r="1441" spans="1:11" ht="30" hidden="1" customHeight="1" x14ac:dyDescent="0.25">
      <c r="A1441" s="1"/>
      <c r="B1441" s="7" t="s">
        <v>2663</v>
      </c>
      <c r="C1441" s="7">
        <v>121</v>
      </c>
      <c r="D1441" s="7" t="s">
        <v>10</v>
      </c>
      <c r="E1441" s="7" t="s">
        <v>80</v>
      </c>
      <c r="F1441" s="7" t="s">
        <v>358</v>
      </c>
      <c r="G1441" s="7" t="s">
        <v>2667</v>
      </c>
      <c r="H1441" s="28"/>
      <c r="I1441" s="23"/>
      <c r="J1441" s="16"/>
      <c r="K1441" s="36"/>
    </row>
    <row r="1442" spans="1:11" ht="30" hidden="1" customHeight="1" x14ac:dyDescent="0.25">
      <c r="A1442" s="1"/>
      <c r="B1442" s="7" t="s">
        <v>2663</v>
      </c>
      <c r="C1442" s="7">
        <v>121</v>
      </c>
      <c r="D1442" s="7" t="s">
        <v>10</v>
      </c>
      <c r="E1442" s="7" t="s">
        <v>70</v>
      </c>
      <c r="F1442" s="7" t="s">
        <v>71</v>
      </c>
      <c r="G1442" s="7" t="s">
        <v>2668</v>
      </c>
      <c r="H1442" s="28"/>
      <c r="I1442" s="23"/>
      <c r="J1442" s="16"/>
      <c r="K1442" s="36"/>
    </row>
    <row r="1443" spans="1:11" ht="30" hidden="1" customHeight="1" x14ac:dyDescent="0.25">
      <c r="A1443" s="1"/>
      <c r="B1443" s="7" t="s">
        <v>2663</v>
      </c>
      <c r="C1443" s="7">
        <v>121</v>
      </c>
      <c r="D1443" s="7" t="s">
        <v>10</v>
      </c>
      <c r="E1443" s="7" t="s">
        <v>20</v>
      </c>
      <c r="F1443" s="7" t="s">
        <v>73</v>
      </c>
      <c r="G1443" s="7" t="s">
        <v>2669</v>
      </c>
      <c r="H1443" s="28"/>
      <c r="I1443" s="23"/>
      <c r="J1443" s="16"/>
      <c r="K1443" s="36"/>
    </row>
    <row r="1444" spans="1:11" ht="30" hidden="1" customHeight="1" x14ac:dyDescent="0.25">
      <c r="A1444" s="1"/>
      <c r="B1444" s="7" t="s">
        <v>2663</v>
      </c>
      <c r="C1444" s="7">
        <v>121</v>
      </c>
      <c r="D1444" s="7" t="s">
        <v>10</v>
      </c>
      <c r="E1444" s="7" t="s">
        <v>11</v>
      </c>
      <c r="F1444" s="7" t="s">
        <v>2670</v>
      </c>
      <c r="G1444" s="7" t="s">
        <v>2671</v>
      </c>
      <c r="H1444" s="28"/>
      <c r="I1444" s="23"/>
      <c r="J1444" s="16"/>
      <c r="K1444" s="36"/>
    </row>
    <row r="1445" spans="1:11" ht="30" hidden="1" customHeight="1" x14ac:dyDescent="0.25">
      <c r="A1445" s="1"/>
      <c r="B1445" s="7" t="s">
        <v>2663</v>
      </c>
      <c r="C1445" s="7">
        <v>121</v>
      </c>
      <c r="D1445" s="7" t="s">
        <v>10</v>
      </c>
      <c r="E1445" s="7" t="s">
        <v>33</v>
      </c>
      <c r="F1445" s="7" t="s">
        <v>73</v>
      </c>
      <c r="G1445" s="7" t="s">
        <v>2673</v>
      </c>
      <c r="H1445" s="28"/>
      <c r="I1445" s="23"/>
      <c r="J1445" s="16"/>
      <c r="K1445" s="36"/>
    </row>
    <row r="1446" spans="1:11" ht="30" hidden="1" customHeight="1" x14ac:dyDescent="0.25">
      <c r="A1446" s="1"/>
      <c r="B1446" s="7" t="s">
        <v>2663</v>
      </c>
      <c r="C1446" s="7">
        <v>121</v>
      </c>
      <c r="D1446" s="7" t="s">
        <v>10</v>
      </c>
      <c r="E1446" s="7" t="s">
        <v>75</v>
      </c>
      <c r="F1446" s="7" t="s">
        <v>73</v>
      </c>
      <c r="G1446" s="7" t="s">
        <v>2674</v>
      </c>
      <c r="H1446" s="28"/>
      <c r="I1446" s="23"/>
      <c r="J1446" s="16"/>
      <c r="K1446" s="36"/>
    </row>
    <row r="1447" spans="1:11" ht="30" hidden="1" customHeight="1" x14ac:dyDescent="0.25">
      <c r="A1447" s="1"/>
      <c r="B1447" s="7" t="s">
        <v>2663</v>
      </c>
      <c r="C1447" s="7">
        <v>121</v>
      </c>
      <c r="D1447" s="7" t="s">
        <v>10</v>
      </c>
      <c r="E1447" s="7" t="s">
        <v>35</v>
      </c>
      <c r="F1447" s="7" t="s">
        <v>73</v>
      </c>
      <c r="G1447" s="7" t="s">
        <v>2675</v>
      </c>
      <c r="H1447" s="28"/>
      <c r="I1447" s="23"/>
      <c r="J1447" s="16"/>
      <c r="K1447" s="36"/>
    </row>
    <row r="1448" spans="1:11" ht="30" hidden="1" customHeight="1" x14ac:dyDescent="0.25">
      <c r="A1448" s="1"/>
      <c r="B1448" s="7" t="s">
        <v>2663</v>
      </c>
      <c r="C1448" s="7">
        <v>121</v>
      </c>
      <c r="D1448" s="7" t="s">
        <v>28</v>
      </c>
      <c r="E1448" s="7" t="s">
        <v>17</v>
      </c>
      <c r="F1448" s="7" t="s">
        <v>73</v>
      </c>
      <c r="G1448" s="7" t="s">
        <v>2676</v>
      </c>
      <c r="H1448" s="28"/>
      <c r="I1448" s="23"/>
      <c r="J1448" s="16"/>
      <c r="K1448" s="36"/>
    </row>
    <row r="1449" spans="1:11" ht="30" hidden="1" customHeight="1" x14ac:dyDescent="0.25">
      <c r="A1449" s="1"/>
      <c r="B1449" s="7" t="s">
        <v>2663</v>
      </c>
      <c r="C1449" s="7">
        <v>121</v>
      </c>
      <c r="D1449" s="7" t="s">
        <v>28</v>
      </c>
      <c r="E1449" s="7" t="s">
        <v>11</v>
      </c>
      <c r="F1449" s="7" t="s">
        <v>2677</v>
      </c>
      <c r="G1449" s="7" t="s">
        <v>2678</v>
      </c>
      <c r="H1449" s="28"/>
      <c r="I1449" s="23"/>
      <c r="J1449" s="16"/>
      <c r="K1449" s="36"/>
    </row>
    <row r="1450" spans="1:11" ht="30" hidden="1" customHeight="1" x14ac:dyDescent="0.25">
      <c r="A1450" s="1"/>
      <c r="B1450" s="7" t="s">
        <v>2663</v>
      </c>
      <c r="C1450" s="7">
        <v>121</v>
      </c>
      <c r="D1450" s="7" t="s">
        <v>10</v>
      </c>
      <c r="E1450" s="7" t="s">
        <v>38</v>
      </c>
      <c r="F1450" s="7" t="s">
        <v>358</v>
      </c>
      <c r="G1450" s="7" t="s">
        <v>2679</v>
      </c>
      <c r="H1450" s="28"/>
      <c r="I1450" s="23"/>
      <c r="J1450" s="16"/>
      <c r="K1450" s="36"/>
    </row>
    <row r="1451" spans="1:11" ht="30" hidden="1" customHeight="1" x14ac:dyDescent="0.25">
      <c r="A1451" s="1"/>
      <c r="B1451" s="7" t="s">
        <v>2663</v>
      </c>
      <c r="C1451" s="7">
        <v>121</v>
      </c>
      <c r="D1451" s="7" t="s">
        <v>28</v>
      </c>
      <c r="E1451" s="7" t="s">
        <v>20</v>
      </c>
      <c r="F1451" s="7" t="s">
        <v>371</v>
      </c>
      <c r="G1451" s="7" t="s">
        <v>2680</v>
      </c>
      <c r="H1451" s="28"/>
      <c r="I1451" s="23"/>
      <c r="J1451" s="16"/>
      <c r="K1451" s="36"/>
    </row>
    <row r="1452" spans="1:11" ht="30" hidden="1" customHeight="1" x14ac:dyDescent="0.25">
      <c r="A1452" s="1"/>
      <c r="B1452" s="7" t="s">
        <v>2663</v>
      </c>
      <c r="C1452" s="7">
        <v>121</v>
      </c>
      <c r="D1452" s="7" t="s">
        <v>28</v>
      </c>
      <c r="E1452" s="7" t="s">
        <v>75</v>
      </c>
      <c r="F1452" s="7" t="s">
        <v>349</v>
      </c>
      <c r="G1452" s="7" t="s">
        <v>2681</v>
      </c>
      <c r="H1452" s="28"/>
      <c r="I1452" s="23"/>
      <c r="J1452" s="16"/>
      <c r="K1452" s="36"/>
    </row>
    <row r="1453" spans="1:11" ht="30" hidden="1" customHeight="1" x14ac:dyDescent="0.25">
      <c r="A1453" s="1"/>
      <c r="B1453" s="7" t="s">
        <v>2663</v>
      </c>
      <c r="C1453" s="7">
        <v>121</v>
      </c>
      <c r="D1453" s="7" t="s">
        <v>45</v>
      </c>
      <c r="E1453" s="7" t="s">
        <v>20</v>
      </c>
      <c r="F1453" s="7" t="s">
        <v>349</v>
      </c>
      <c r="G1453" s="7" t="s">
        <v>2682</v>
      </c>
      <c r="H1453" s="28"/>
      <c r="I1453" s="23"/>
      <c r="J1453" s="16"/>
      <c r="K1453" s="36"/>
    </row>
    <row r="1454" spans="1:11" ht="30" hidden="1" customHeight="1" x14ac:dyDescent="0.25">
      <c r="A1454" s="1"/>
      <c r="B1454" s="7" t="s">
        <v>2663</v>
      </c>
      <c r="C1454" s="7">
        <v>121</v>
      </c>
      <c r="D1454" s="7" t="s">
        <v>10</v>
      </c>
      <c r="E1454" s="7" t="s">
        <v>43</v>
      </c>
      <c r="F1454" s="7" t="s">
        <v>358</v>
      </c>
      <c r="G1454" s="7" t="s">
        <v>2683</v>
      </c>
      <c r="H1454" s="28"/>
      <c r="I1454" s="23"/>
      <c r="J1454" s="16"/>
      <c r="K1454" s="36"/>
    </row>
    <row r="1455" spans="1:11" ht="30" hidden="1" customHeight="1" x14ac:dyDescent="0.25">
      <c r="A1455" s="1"/>
      <c r="B1455" s="7" t="s">
        <v>2663</v>
      </c>
      <c r="C1455" s="7">
        <v>121</v>
      </c>
      <c r="D1455" s="7" t="s">
        <v>28</v>
      </c>
      <c r="E1455" s="7" t="s">
        <v>26</v>
      </c>
      <c r="F1455" s="7" t="s">
        <v>345</v>
      </c>
      <c r="G1455" s="7" t="s">
        <v>2684</v>
      </c>
      <c r="H1455" s="28"/>
      <c r="I1455" s="23"/>
      <c r="J1455" s="16"/>
      <c r="K1455" s="36"/>
    </row>
    <row r="1456" spans="1:11" ht="30" hidden="1" customHeight="1" x14ac:dyDescent="0.25">
      <c r="A1456" s="1"/>
      <c r="B1456" s="7" t="s">
        <v>2663</v>
      </c>
      <c r="C1456" s="7">
        <v>121</v>
      </c>
      <c r="D1456" s="7" t="s">
        <v>10</v>
      </c>
      <c r="E1456" s="7" t="s">
        <v>17</v>
      </c>
      <c r="F1456" s="7" t="s">
        <v>349</v>
      </c>
      <c r="G1456" s="7" t="s">
        <v>2685</v>
      </c>
      <c r="H1456" s="28"/>
      <c r="I1456" s="23"/>
      <c r="J1456" s="16"/>
      <c r="K1456" s="36"/>
    </row>
    <row r="1457" spans="1:11" ht="30" hidden="1" customHeight="1" x14ac:dyDescent="0.25">
      <c r="A1457" s="1"/>
      <c r="B1457" s="7" t="s">
        <v>2663</v>
      </c>
      <c r="C1457" s="7">
        <v>121</v>
      </c>
      <c r="D1457" s="7" t="s">
        <v>45</v>
      </c>
      <c r="E1457" s="7" t="s">
        <v>17</v>
      </c>
      <c r="F1457" s="7" t="s">
        <v>345</v>
      </c>
      <c r="G1457" s="7" t="s">
        <v>2686</v>
      </c>
      <c r="H1457" s="28"/>
      <c r="I1457" s="23"/>
      <c r="J1457" s="16"/>
      <c r="K1457" s="36"/>
    </row>
    <row r="1458" spans="1:11" ht="30" customHeight="1" x14ac:dyDescent="0.25">
      <c r="A1458" s="1"/>
      <c r="B1458" s="7" t="s">
        <v>2688</v>
      </c>
      <c r="C1458" s="7">
        <v>122</v>
      </c>
      <c r="D1458" s="7" t="s">
        <v>28</v>
      </c>
      <c r="E1458" s="7" t="s">
        <v>20</v>
      </c>
      <c r="F1458" s="7" t="s">
        <v>911</v>
      </c>
      <c r="G1458" s="7" t="s">
        <v>2690</v>
      </c>
      <c r="H1458" s="20">
        <f>+I1458</f>
        <v>35821.72</v>
      </c>
      <c r="I1458" s="20">
        <v>35821.72</v>
      </c>
      <c r="J1458" s="33" t="s">
        <v>2689</v>
      </c>
      <c r="K1458" s="36"/>
    </row>
    <row r="1459" spans="1:11" ht="30" hidden="1" customHeight="1" x14ac:dyDescent="0.25">
      <c r="A1459" s="1"/>
      <c r="B1459" s="7" t="s">
        <v>2688</v>
      </c>
      <c r="C1459" s="7">
        <v>122</v>
      </c>
      <c r="D1459" s="7" t="s">
        <v>28</v>
      </c>
      <c r="E1459" s="7" t="s">
        <v>33</v>
      </c>
      <c r="F1459" s="7" t="s">
        <v>349</v>
      </c>
      <c r="G1459" s="7" t="s">
        <v>2691</v>
      </c>
      <c r="H1459" s="28"/>
      <c r="I1459" s="23"/>
      <c r="J1459" s="16"/>
      <c r="K1459" s="36"/>
    </row>
    <row r="1460" spans="1:11" ht="30" hidden="1" customHeight="1" x14ac:dyDescent="0.25">
      <c r="A1460" s="1"/>
      <c r="B1460" s="7" t="s">
        <v>2688</v>
      </c>
      <c r="C1460" s="7">
        <v>122</v>
      </c>
      <c r="D1460" s="7" t="s">
        <v>10</v>
      </c>
      <c r="E1460" s="7" t="s">
        <v>20</v>
      </c>
      <c r="F1460" s="7" t="s">
        <v>349</v>
      </c>
      <c r="G1460" s="7" t="s">
        <v>2692</v>
      </c>
      <c r="H1460" s="28"/>
      <c r="I1460" s="23"/>
      <c r="J1460" s="16"/>
      <c r="K1460" s="36"/>
    </row>
    <row r="1461" spans="1:11" ht="30" hidden="1" customHeight="1" x14ac:dyDescent="0.25">
      <c r="A1461" s="1"/>
      <c r="B1461" s="7" t="s">
        <v>2688</v>
      </c>
      <c r="C1461" s="7">
        <v>122</v>
      </c>
      <c r="D1461" s="7" t="s">
        <v>10</v>
      </c>
      <c r="E1461" s="7" t="s">
        <v>75</v>
      </c>
      <c r="F1461" s="7" t="s">
        <v>349</v>
      </c>
      <c r="G1461" s="7" t="s">
        <v>2693</v>
      </c>
      <c r="H1461" s="28"/>
      <c r="I1461" s="23"/>
      <c r="J1461" s="16"/>
      <c r="K1461" s="36"/>
    </row>
    <row r="1462" spans="1:11" ht="30" hidden="1" customHeight="1" x14ac:dyDescent="0.25">
      <c r="A1462" s="1"/>
      <c r="B1462" s="7" t="s">
        <v>2688</v>
      </c>
      <c r="C1462" s="7">
        <v>122</v>
      </c>
      <c r="D1462" s="7" t="s">
        <v>10</v>
      </c>
      <c r="E1462" s="7" t="s">
        <v>38</v>
      </c>
      <c r="F1462" s="7" t="s">
        <v>911</v>
      </c>
      <c r="G1462" s="7" t="s">
        <v>2694</v>
      </c>
      <c r="H1462" s="28"/>
      <c r="I1462" s="23"/>
      <c r="J1462" s="16"/>
      <c r="K1462" s="36"/>
    </row>
    <row r="1463" spans="1:11" ht="30" hidden="1" customHeight="1" x14ac:dyDescent="0.25">
      <c r="A1463" s="1"/>
      <c r="B1463" s="7" t="s">
        <v>2688</v>
      </c>
      <c r="C1463" s="7">
        <v>122</v>
      </c>
      <c r="D1463" s="7" t="s">
        <v>10</v>
      </c>
      <c r="E1463" s="7" t="s">
        <v>17</v>
      </c>
      <c r="F1463" s="7" t="s">
        <v>349</v>
      </c>
      <c r="G1463" s="7" t="s">
        <v>2691</v>
      </c>
      <c r="H1463" s="28"/>
      <c r="I1463" s="23"/>
      <c r="J1463" s="16"/>
      <c r="K1463" s="36"/>
    </row>
    <row r="1464" spans="1:11" ht="30" hidden="1" customHeight="1" x14ac:dyDescent="0.25">
      <c r="A1464" s="1"/>
      <c r="B1464" s="7" t="s">
        <v>2688</v>
      </c>
      <c r="C1464" s="7">
        <v>122</v>
      </c>
      <c r="D1464" s="7" t="s">
        <v>10</v>
      </c>
      <c r="E1464" s="7" t="s">
        <v>467</v>
      </c>
      <c r="F1464" s="7" t="s">
        <v>468</v>
      </c>
      <c r="G1464" s="7" t="s">
        <v>2695</v>
      </c>
      <c r="H1464" s="28"/>
      <c r="I1464" s="23"/>
      <c r="J1464" s="16"/>
      <c r="K1464" s="36"/>
    </row>
    <row r="1465" spans="1:11" ht="30" hidden="1" customHeight="1" x14ac:dyDescent="0.25">
      <c r="A1465" s="1"/>
      <c r="B1465" s="7" t="s">
        <v>2688</v>
      </c>
      <c r="C1465" s="7">
        <v>122</v>
      </c>
      <c r="D1465" s="7" t="s">
        <v>10</v>
      </c>
      <c r="E1465" s="7" t="s">
        <v>70</v>
      </c>
      <c r="F1465" s="7" t="s">
        <v>470</v>
      </c>
      <c r="G1465" s="7" t="s">
        <v>2696</v>
      </c>
      <c r="H1465" s="28"/>
      <c r="I1465" s="23"/>
      <c r="J1465" s="16"/>
      <c r="K1465" s="36"/>
    </row>
    <row r="1466" spans="1:11" ht="30" hidden="1" customHeight="1" x14ac:dyDescent="0.25">
      <c r="A1466" s="1"/>
      <c r="B1466" s="7" t="s">
        <v>2688</v>
      </c>
      <c r="C1466" s="7">
        <v>122</v>
      </c>
      <c r="D1466" s="7" t="s">
        <v>10</v>
      </c>
      <c r="E1466" s="7" t="s">
        <v>67</v>
      </c>
      <c r="F1466" s="7" t="s">
        <v>914</v>
      </c>
      <c r="G1466" s="7" t="s">
        <v>2697</v>
      </c>
      <c r="H1466" s="28"/>
      <c r="I1466" s="23"/>
      <c r="J1466" s="16"/>
      <c r="K1466" s="36"/>
    </row>
    <row r="1467" spans="1:11" ht="30" hidden="1" customHeight="1" x14ac:dyDescent="0.25">
      <c r="A1467" s="1"/>
      <c r="B1467" s="7" t="s">
        <v>2688</v>
      </c>
      <c r="C1467" s="7">
        <v>122</v>
      </c>
      <c r="D1467" s="7" t="s">
        <v>45</v>
      </c>
      <c r="E1467" s="7" t="s">
        <v>20</v>
      </c>
      <c r="F1467" s="7" t="s">
        <v>470</v>
      </c>
      <c r="G1467" s="7" t="s">
        <v>2698</v>
      </c>
      <c r="H1467" s="28"/>
      <c r="I1467" s="23"/>
      <c r="J1467" s="16"/>
      <c r="K1467" s="36"/>
    </row>
    <row r="1468" spans="1:11" ht="30" hidden="1" customHeight="1" x14ac:dyDescent="0.25">
      <c r="A1468" s="1"/>
      <c r="B1468" s="7" t="s">
        <v>2688</v>
      </c>
      <c r="C1468" s="7">
        <v>122</v>
      </c>
      <c r="D1468" s="7" t="s">
        <v>10</v>
      </c>
      <c r="E1468" s="7" t="s">
        <v>33</v>
      </c>
      <c r="F1468" s="7" t="s">
        <v>470</v>
      </c>
      <c r="G1468" s="7" t="s">
        <v>2699</v>
      </c>
      <c r="H1468" s="28"/>
      <c r="I1468" s="23"/>
      <c r="J1468" s="16"/>
      <c r="K1468" s="36"/>
    </row>
    <row r="1469" spans="1:11" ht="30" hidden="1" customHeight="1" x14ac:dyDescent="0.25">
      <c r="A1469" s="1"/>
      <c r="B1469" s="7" t="s">
        <v>2688</v>
      </c>
      <c r="C1469" s="7">
        <v>122</v>
      </c>
      <c r="D1469" s="7" t="s">
        <v>10</v>
      </c>
      <c r="E1469" s="7" t="s">
        <v>35</v>
      </c>
      <c r="F1469" s="7" t="s">
        <v>470</v>
      </c>
      <c r="G1469" s="7" t="s">
        <v>2700</v>
      </c>
      <c r="H1469" s="28"/>
      <c r="I1469" s="23"/>
      <c r="J1469" s="16"/>
      <c r="K1469" s="36"/>
    </row>
    <row r="1470" spans="1:11" ht="30" hidden="1" customHeight="1" x14ac:dyDescent="0.25">
      <c r="A1470" s="1"/>
      <c r="B1470" s="7" t="s">
        <v>2688</v>
      </c>
      <c r="C1470" s="7">
        <v>122</v>
      </c>
      <c r="D1470" s="7" t="s">
        <v>10</v>
      </c>
      <c r="E1470" s="7" t="s">
        <v>43</v>
      </c>
      <c r="F1470" s="7" t="s">
        <v>349</v>
      </c>
      <c r="G1470" s="7" t="s">
        <v>2701</v>
      </c>
      <c r="H1470" s="28"/>
      <c r="I1470" s="23"/>
      <c r="J1470" s="16"/>
      <c r="K1470" s="36"/>
    </row>
    <row r="1471" spans="1:11" ht="30" customHeight="1" x14ac:dyDescent="0.25">
      <c r="A1471" s="1"/>
      <c r="B1471" s="7" t="s">
        <v>2704</v>
      </c>
      <c r="C1471" s="7">
        <v>124</v>
      </c>
      <c r="D1471" s="7" t="s">
        <v>10</v>
      </c>
      <c r="E1471" s="7" t="s">
        <v>406</v>
      </c>
      <c r="F1471" s="7" t="s">
        <v>2706</v>
      </c>
      <c r="G1471" s="7" t="s">
        <v>2707</v>
      </c>
      <c r="H1471" s="20">
        <f>+I1471/25</f>
        <v>6615.6012000000001</v>
      </c>
      <c r="I1471" s="20">
        <v>165390.03</v>
      </c>
      <c r="J1471" s="33" t="s">
        <v>2705</v>
      </c>
      <c r="K1471" s="36"/>
    </row>
    <row r="1472" spans="1:11" ht="30" hidden="1" customHeight="1" x14ac:dyDescent="0.25">
      <c r="A1472" s="1"/>
      <c r="B1472" s="7" t="s">
        <v>2704</v>
      </c>
      <c r="C1472" s="7">
        <v>124</v>
      </c>
      <c r="D1472" s="7" t="s">
        <v>10</v>
      </c>
      <c r="E1472" s="7" t="s">
        <v>38</v>
      </c>
      <c r="F1472" s="7" t="s">
        <v>1057</v>
      </c>
      <c r="G1472" s="7" t="s">
        <v>2708</v>
      </c>
      <c r="H1472" s="28"/>
      <c r="I1472" s="23"/>
      <c r="J1472" s="16"/>
      <c r="K1472" s="36"/>
    </row>
    <row r="1473" spans="1:11" ht="30" customHeight="1" x14ac:dyDescent="0.25">
      <c r="A1473" s="1"/>
      <c r="B1473" s="7" t="s">
        <v>2709</v>
      </c>
      <c r="C1473" s="7">
        <v>125</v>
      </c>
      <c r="D1473" s="7" t="s">
        <v>10</v>
      </c>
      <c r="E1473" s="7" t="s">
        <v>70</v>
      </c>
      <c r="F1473" s="7" t="s">
        <v>2711</v>
      </c>
      <c r="G1473" s="7" t="s">
        <v>2712</v>
      </c>
      <c r="H1473" s="20">
        <f>+I1473/20</f>
        <v>1191</v>
      </c>
      <c r="I1473" s="20">
        <v>23820</v>
      </c>
      <c r="J1473" s="33" t="s">
        <v>2710</v>
      </c>
      <c r="K1473" s="36"/>
    </row>
    <row r="1474" spans="1:11" ht="30" hidden="1" customHeight="1" x14ac:dyDescent="0.25">
      <c r="A1474" s="1"/>
      <c r="B1474" s="7" t="s">
        <v>2709</v>
      </c>
      <c r="C1474" s="7">
        <v>125</v>
      </c>
      <c r="D1474" s="7" t="s">
        <v>28</v>
      </c>
      <c r="E1474" s="7" t="s">
        <v>20</v>
      </c>
      <c r="F1474" s="7" t="s">
        <v>95</v>
      </c>
      <c r="G1474" s="7" t="s">
        <v>2713</v>
      </c>
      <c r="H1474" s="28"/>
      <c r="I1474" s="23"/>
      <c r="J1474" s="16"/>
      <c r="K1474" s="36"/>
    </row>
    <row r="1475" spans="1:11" ht="30" hidden="1" customHeight="1" x14ac:dyDescent="0.25">
      <c r="A1475" s="1"/>
      <c r="B1475" s="7" t="s">
        <v>2709</v>
      </c>
      <c r="C1475" s="7">
        <v>125</v>
      </c>
      <c r="D1475" s="7" t="s">
        <v>10</v>
      </c>
      <c r="E1475" s="7" t="s">
        <v>35</v>
      </c>
      <c r="F1475" s="7" t="s">
        <v>2714</v>
      </c>
      <c r="G1475" s="7" t="s">
        <v>2715</v>
      </c>
      <c r="H1475" s="28"/>
      <c r="I1475" s="23"/>
      <c r="J1475" s="16"/>
      <c r="K1475" s="36"/>
    </row>
    <row r="1476" spans="1:11" ht="30" hidden="1" customHeight="1" x14ac:dyDescent="0.25">
      <c r="A1476" s="1"/>
      <c r="B1476" s="7" t="s">
        <v>2709</v>
      </c>
      <c r="C1476" s="7">
        <v>125</v>
      </c>
      <c r="D1476" s="7" t="s">
        <v>10</v>
      </c>
      <c r="E1476" s="7" t="s">
        <v>26</v>
      </c>
      <c r="F1476" s="7" t="s">
        <v>95</v>
      </c>
      <c r="G1476" s="7" t="s">
        <v>2716</v>
      </c>
      <c r="H1476" s="28"/>
      <c r="I1476" s="23"/>
      <c r="J1476" s="16"/>
      <c r="K1476" s="36"/>
    </row>
    <row r="1477" spans="1:11" ht="30" hidden="1" customHeight="1" x14ac:dyDescent="0.25">
      <c r="A1477" s="1"/>
      <c r="B1477" s="7" t="s">
        <v>2709</v>
      </c>
      <c r="C1477" s="7">
        <v>125</v>
      </c>
      <c r="D1477" s="7" t="s">
        <v>10</v>
      </c>
      <c r="E1477" s="7" t="s">
        <v>75</v>
      </c>
      <c r="F1477" s="7" t="s">
        <v>95</v>
      </c>
      <c r="G1477" s="7" t="s">
        <v>2717</v>
      </c>
      <c r="H1477" s="28"/>
      <c r="I1477" s="23"/>
      <c r="J1477" s="16"/>
      <c r="K1477" s="36"/>
    </row>
    <row r="1478" spans="1:11" ht="30" hidden="1" customHeight="1" x14ac:dyDescent="0.25">
      <c r="A1478" s="1"/>
      <c r="B1478" s="7" t="s">
        <v>2709</v>
      </c>
      <c r="C1478" s="7">
        <v>125</v>
      </c>
      <c r="D1478" s="7" t="s">
        <v>10</v>
      </c>
      <c r="E1478" s="7" t="s">
        <v>43</v>
      </c>
      <c r="F1478" s="7" t="s">
        <v>95</v>
      </c>
      <c r="G1478" s="7" t="s">
        <v>2718</v>
      </c>
      <c r="H1478" s="28"/>
      <c r="I1478" s="23"/>
      <c r="J1478" s="16"/>
      <c r="K1478" s="36"/>
    </row>
    <row r="1479" spans="1:11" ht="30" hidden="1" customHeight="1" x14ac:dyDescent="0.25">
      <c r="A1479" s="1"/>
      <c r="B1479" s="7" t="s">
        <v>2709</v>
      </c>
      <c r="C1479" s="7">
        <v>125</v>
      </c>
      <c r="D1479" s="7" t="s">
        <v>28</v>
      </c>
      <c r="E1479" s="7" t="s">
        <v>33</v>
      </c>
      <c r="F1479" s="7" t="s">
        <v>95</v>
      </c>
      <c r="G1479" s="7" t="s">
        <v>2719</v>
      </c>
      <c r="H1479" s="28"/>
      <c r="I1479" s="23"/>
      <c r="J1479" s="16"/>
      <c r="K1479" s="36"/>
    </row>
    <row r="1480" spans="1:11" ht="30" hidden="1" customHeight="1" x14ac:dyDescent="0.25">
      <c r="A1480" s="1"/>
      <c r="B1480" s="7" t="s">
        <v>2709</v>
      </c>
      <c r="C1480" s="7">
        <v>125</v>
      </c>
      <c r="D1480" s="7" t="s">
        <v>45</v>
      </c>
      <c r="E1480" s="7" t="s">
        <v>20</v>
      </c>
      <c r="F1480" s="7" t="s">
        <v>219</v>
      </c>
      <c r="G1480" s="7" t="s">
        <v>2720</v>
      </c>
      <c r="H1480" s="28"/>
      <c r="I1480" s="23"/>
      <c r="J1480" s="16"/>
      <c r="K1480" s="36"/>
    </row>
    <row r="1481" spans="1:11" ht="30" hidden="1" customHeight="1" x14ac:dyDescent="0.25">
      <c r="A1481" s="1"/>
      <c r="B1481" s="7" t="s">
        <v>2709</v>
      </c>
      <c r="C1481" s="7">
        <v>125</v>
      </c>
      <c r="D1481" s="7" t="s">
        <v>10</v>
      </c>
      <c r="E1481" s="7" t="s">
        <v>38</v>
      </c>
      <c r="F1481" s="7" t="s">
        <v>1396</v>
      </c>
      <c r="G1481" s="7" t="s">
        <v>2721</v>
      </c>
      <c r="H1481" s="28"/>
      <c r="I1481" s="23"/>
      <c r="J1481" s="16"/>
      <c r="K1481" s="36"/>
    </row>
    <row r="1482" spans="1:11" ht="30" hidden="1" customHeight="1" x14ac:dyDescent="0.25">
      <c r="A1482" s="1"/>
      <c r="B1482" s="7" t="s">
        <v>2709</v>
      </c>
      <c r="C1482" s="7">
        <v>125</v>
      </c>
      <c r="D1482" s="7" t="s">
        <v>10</v>
      </c>
      <c r="E1482" s="7" t="s">
        <v>33</v>
      </c>
      <c r="F1482" s="7" t="s">
        <v>1396</v>
      </c>
      <c r="G1482" s="7" t="s">
        <v>2722</v>
      </c>
      <c r="H1482" s="28"/>
      <c r="I1482" s="23"/>
      <c r="J1482" s="16"/>
      <c r="K1482" s="36"/>
    </row>
    <row r="1483" spans="1:11" ht="30" hidden="1" customHeight="1" x14ac:dyDescent="0.25">
      <c r="A1483" s="1"/>
      <c r="B1483" s="7" t="s">
        <v>2709</v>
      </c>
      <c r="C1483" s="7">
        <v>125</v>
      </c>
      <c r="D1483" s="7" t="s">
        <v>10</v>
      </c>
      <c r="E1483" s="7" t="s">
        <v>20</v>
      </c>
      <c r="F1483" s="7" t="s">
        <v>1382</v>
      </c>
      <c r="G1483" s="7" t="s">
        <v>2723</v>
      </c>
      <c r="H1483" s="28"/>
      <c r="I1483" s="23"/>
      <c r="J1483" s="16"/>
      <c r="K1483" s="36"/>
    </row>
    <row r="1484" spans="1:11" ht="30" customHeight="1" x14ac:dyDescent="0.25">
      <c r="A1484" s="1"/>
      <c r="B1484" s="7" t="s">
        <v>2724</v>
      </c>
      <c r="C1484" s="7">
        <v>126</v>
      </c>
      <c r="D1484" s="7" t="s">
        <v>10</v>
      </c>
      <c r="E1484" s="7" t="s">
        <v>38</v>
      </c>
      <c r="F1484" s="7" t="s">
        <v>128</v>
      </c>
      <c r="G1484" s="7" t="s">
        <v>2726</v>
      </c>
      <c r="H1484" s="20">
        <f>I1484/30</f>
        <v>206.80200000000002</v>
      </c>
      <c r="I1484" s="20">
        <v>6204.06</v>
      </c>
      <c r="J1484" s="33" t="s">
        <v>2725</v>
      </c>
      <c r="K1484" s="36"/>
    </row>
    <row r="1485" spans="1:11" ht="30" hidden="1" customHeight="1" x14ac:dyDescent="0.25">
      <c r="A1485" s="1"/>
      <c r="B1485" s="7" t="s">
        <v>2724</v>
      </c>
      <c r="C1485" s="7">
        <v>126</v>
      </c>
      <c r="D1485" s="7" t="s">
        <v>28</v>
      </c>
      <c r="E1485" s="7" t="s">
        <v>38</v>
      </c>
      <c r="F1485" s="7" t="s">
        <v>618</v>
      </c>
      <c r="G1485" s="7" t="s">
        <v>2727</v>
      </c>
      <c r="H1485" s="28"/>
      <c r="I1485" s="23"/>
      <c r="J1485" s="16"/>
      <c r="K1485" s="36"/>
    </row>
    <row r="1486" spans="1:11" ht="30" hidden="1" customHeight="1" x14ac:dyDescent="0.25">
      <c r="A1486" s="1"/>
      <c r="B1486" s="7" t="s">
        <v>2724</v>
      </c>
      <c r="C1486" s="7">
        <v>126</v>
      </c>
      <c r="D1486" s="7" t="s">
        <v>28</v>
      </c>
      <c r="E1486" s="7" t="s">
        <v>33</v>
      </c>
      <c r="F1486" s="7" t="s">
        <v>1057</v>
      </c>
      <c r="G1486" s="7" t="s">
        <v>2728</v>
      </c>
      <c r="H1486" s="28"/>
      <c r="I1486" s="23"/>
      <c r="J1486" s="16"/>
      <c r="K1486" s="36"/>
    </row>
    <row r="1487" spans="1:11" ht="30" hidden="1" customHeight="1" x14ac:dyDescent="0.25">
      <c r="A1487" s="1"/>
      <c r="B1487" s="7" t="s">
        <v>2724</v>
      </c>
      <c r="C1487" s="7">
        <v>126</v>
      </c>
      <c r="D1487" s="7" t="s">
        <v>10</v>
      </c>
      <c r="E1487" s="7" t="s">
        <v>17</v>
      </c>
      <c r="F1487" s="7" t="s">
        <v>1057</v>
      </c>
      <c r="G1487" s="7" t="s">
        <v>2728</v>
      </c>
      <c r="H1487" s="28"/>
      <c r="I1487" s="23"/>
      <c r="J1487" s="16"/>
      <c r="K1487" s="36"/>
    </row>
    <row r="1488" spans="1:11" ht="30" hidden="1" customHeight="1" x14ac:dyDescent="0.25">
      <c r="A1488" s="1"/>
      <c r="B1488" s="7" t="s">
        <v>2724</v>
      </c>
      <c r="C1488" s="7">
        <v>126</v>
      </c>
      <c r="D1488" s="7" t="s">
        <v>28</v>
      </c>
      <c r="E1488" s="7" t="s">
        <v>17</v>
      </c>
      <c r="F1488" s="7" t="s">
        <v>424</v>
      </c>
      <c r="G1488" s="7" t="s">
        <v>2729</v>
      </c>
      <c r="H1488" s="28"/>
      <c r="I1488" s="23"/>
      <c r="J1488" s="16"/>
      <c r="K1488" s="36"/>
    </row>
    <row r="1489" spans="1:11" ht="30" hidden="1" customHeight="1" x14ac:dyDescent="0.25">
      <c r="A1489" s="1"/>
      <c r="B1489" s="7" t="s">
        <v>2724</v>
      </c>
      <c r="C1489" s="7">
        <v>126</v>
      </c>
      <c r="D1489" s="7" t="s">
        <v>28</v>
      </c>
      <c r="E1489" s="7" t="s">
        <v>70</v>
      </c>
      <c r="F1489" s="7" t="s">
        <v>71</v>
      </c>
      <c r="G1489" s="7" t="s">
        <v>2730</v>
      </c>
      <c r="H1489" s="28"/>
      <c r="I1489" s="23"/>
      <c r="J1489" s="16"/>
      <c r="K1489" s="36"/>
    </row>
    <row r="1490" spans="1:11" ht="30" hidden="1" customHeight="1" x14ac:dyDescent="0.25">
      <c r="A1490" s="1"/>
      <c r="B1490" s="7" t="s">
        <v>2724</v>
      </c>
      <c r="C1490" s="7">
        <v>126</v>
      </c>
      <c r="D1490" s="7" t="s">
        <v>413</v>
      </c>
      <c r="E1490" s="7" t="s">
        <v>20</v>
      </c>
      <c r="F1490" s="7" t="s">
        <v>128</v>
      </c>
      <c r="G1490" s="7" t="s">
        <v>2731</v>
      </c>
      <c r="H1490" s="28"/>
      <c r="I1490" s="23"/>
      <c r="J1490" s="16"/>
      <c r="K1490" s="36"/>
    </row>
    <row r="1491" spans="1:11" ht="30" hidden="1" customHeight="1" x14ac:dyDescent="0.25">
      <c r="A1491" s="1"/>
      <c r="B1491" s="7" t="s">
        <v>2724</v>
      </c>
      <c r="C1491" s="7">
        <v>126</v>
      </c>
      <c r="D1491" s="7" t="s">
        <v>10</v>
      </c>
      <c r="E1491" s="7" t="s">
        <v>80</v>
      </c>
      <c r="F1491" s="7" t="s">
        <v>132</v>
      </c>
      <c r="G1491" s="7" t="s">
        <v>2732</v>
      </c>
      <c r="H1491" s="28"/>
      <c r="I1491" s="23"/>
      <c r="J1491" s="16"/>
      <c r="K1491" s="36"/>
    </row>
    <row r="1492" spans="1:11" ht="30" hidden="1" customHeight="1" x14ac:dyDescent="0.25">
      <c r="A1492" s="1"/>
      <c r="B1492" s="7" t="s">
        <v>2724</v>
      </c>
      <c r="C1492" s="7">
        <v>126</v>
      </c>
      <c r="D1492" s="7" t="s">
        <v>45</v>
      </c>
      <c r="E1492" s="7" t="s">
        <v>20</v>
      </c>
      <c r="F1492" s="7" t="s">
        <v>73</v>
      </c>
      <c r="G1492" s="7" t="s">
        <v>2733</v>
      </c>
      <c r="H1492" s="28"/>
      <c r="I1492" s="23"/>
      <c r="J1492" s="16"/>
      <c r="K1492" s="36"/>
    </row>
    <row r="1493" spans="1:11" ht="30" hidden="1" customHeight="1" x14ac:dyDescent="0.25">
      <c r="A1493" s="1"/>
      <c r="B1493" s="7" t="s">
        <v>2724</v>
      </c>
      <c r="C1493" s="7">
        <v>126</v>
      </c>
      <c r="D1493" s="7" t="s">
        <v>10</v>
      </c>
      <c r="E1493" s="7" t="s">
        <v>11</v>
      </c>
      <c r="F1493" s="7" t="s">
        <v>2734</v>
      </c>
      <c r="G1493" s="7" t="s">
        <v>2735</v>
      </c>
      <c r="H1493" s="28"/>
      <c r="I1493" s="23"/>
      <c r="J1493" s="16"/>
      <c r="K1493" s="36"/>
    </row>
    <row r="1494" spans="1:11" ht="30" hidden="1" customHeight="1" x14ac:dyDescent="0.25">
      <c r="A1494" s="1"/>
      <c r="B1494" s="7" t="s">
        <v>2724</v>
      </c>
      <c r="C1494" s="7">
        <v>126</v>
      </c>
      <c r="D1494" s="7" t="s">
        <v>413</v>
      </c>
      <c r="E1494" s="7" t="s">
        <v>26</v>
      </c>
      <c r="F1494" s="7" t="s">
        <v>128</v>
      </c>
      <c r="G1494" s="7" t="s">
        <v>2736</v>
      </c>
      <c r="H1494" s="28"/>
      <c r="I1494" s="23"/>
      <c r="J1494" s="16"/>
      <c r="K1494" s="36"/>
    </row>
    <row r="1495" spans="1:11" ht="30" hidden="1" customHeight="1" x14ac:dyDescent="0.25">
      <c r="A1495" s="1"/>
      <c r="B1495" s="7" t="s">
        <v>2724</v>
      </c>
      <c r="C1495" s="7">
        <v>126</v>
      </c>
      <c r="D1495" s="7" t="s">
        <v>10</v>
      </c>
      <c r="E1495" s="7" t="s">
        <v>23</v>
      </c>
      <c r="F1495" s="7" t="s">
        <v>73</v>
      </c>
      <c r="G1495" s="7" t="s">
        <v>2737</v>
      </c>
      <c r="H1495" s="28"/>
      <c r="I1495" s="23"/>
      <c r="J1495" s="16"/>
      <c r="K1495" s="36"/>
    </row>
    <row r="1496" spans="1:11" ht="30" hidden="1" customHeight="1" x14ac:dyDescent="0.25">
      <c r="A1496" s="1"/>
      <c r="B1496" s="7" t="s">
        <v>2724</v>
      </c>
      <c r="C1496" s="7">
        <v>126</v>
      </c>
      <c r="D1496" s="7" t="s">
        <v>28</v>
      </c>
      <c r="E1496" s="7" t="s">
        <v>75</v>
      </c>
      <c r="F1496" s="7" t="s">
        <v>73</v>
      </c>
      <c r="G1496" s="7" t="s">
        <v>2738</v>
      </c>
      <c r="H1496" s="28"/>
      <c r="I1496" s="23"/>
      <c r="J1496" s="16"/>
      <c r="K1496" s="36"/>
    </row>
    <row r="1497" spans="1:11" ht="30" hidden="1" customHeight="1" x14ac:dyDescent="0.25">
      <c r="A1497" s="1"/>
      <c r="B1497" s="7" t="s">
        <v>2724</v>
      </c>
      <c r="C1497" s="7">
        <v>126</v>
      </c>
      <c r="D1497" s="7" t="s">
        <v>10</v>
      </c>
      <c r="E1497" s="7" t="s">
        <v>35</v>
      </c>
      <c r="F1497" s="7" t="s">
        <v>2739</v>
      </c>
      <c r="G1497" s="7" t="s">
        <v>2740</v>
      </c>
      <c r="H1497" s="28"/>
      <c r="I1497" s="23"/>
      <c r="J1497" s="16"/>
      <c r="K1497" s="36"/>
    </row>
    <row r="1498" spans="1:11" ht="30" hidden="1" customHeight="1" x14ac:dyDescent="0.25">
      <c r="A1498" s="1"/>
      <c r="B1498" s="7" t="s">
        <v>2724</v>
      </c>
      <c r="C1498" s="7">
        <v>126</v>
      </c>
      <c r="D1498" s="7" t="s">
        <v>28</v>
      </c>
      <c r="E1498" s="7" t="s">
        <v>11</v>
      </c>
      <c r="F1498" s="7" t="s">
        <v>2741</v>
      </c>
      <c r="G1498" s="7" t="s">
        <v>2742</v>
      </c>
      <c r="H1498" s="28"/>
      <c r="I1498" s="23"/>
      <c r="J1498" s="16"/>
      <c r="K1498" s="36"/>
    </row>
    <row r="1499" spans="1:11" ht="30" hidden="1" customHeight="1" x14ac:dyDescent="0.25">
      <c r="A1499" s="1"/>
      <c r="B1499" s="7" t="s">
        <v>2724</v>
      </c>
      <c r="C1499" s="7">
        <v>126</v>
      </c>
      <c r="D1499" s="7" t="s">
        <v>10</v>
      </c>
      <c r="E1499" s="7" t="s">
        <v>33</v>
      </c>
      <c r="F1499" s="7" t="s">
        <v>128</v>
      </c>
      <c r="G1499" s="7" t="s">
        <v>2743</v>
      </c>
      <c r="H1499" s="28"/>
      <c r="I1499" s="23"/>
      <c r="J1499" s="16"/>
      <c r="K1499" s="36"/>
    </row>
    <row r="1500" spans="1:11" ht="30" hidden="1" customHeight="1" x14ac:dyDescent="0.25">
      <c r="A1500" s="1"/>
      <c r="B1500" s="7" t="s">
        <v>2724</v>
      </c>
      <c r="C1500" s="7">
        <v>126</v>
      </c>
      <c r="D1500" s="7" t="s">
        <v>45</v>
      </c>
      <c r="E1500" s="7" t="s">
        <v>70</v>
      </c>
      <c r="F1500" s="7" t="s">
        <v>2256</v>
      </c>
      <c r="G1500" s="7" t="s">
        <v>2744</v>
      </c>
      <c r="H1500" s="28"/>
      <c r="I1500" s="23"/>
      <c r="J1500" s="16"/>
      <c r="K1500" s="36"/>
    </row>
    <row r="1501" spans="1:11" ht="30" hidden="1" customHeight="1" x14ac:dyDescent="0.25">
      <c r="A1501" s="1"/>
      <c r="B1501" s="7" t="s">
        <v>2724</v>
      </c>
      <c r="C1501" s="7">
        <v>126</v>
      </c>
      <c r="D1501" s="7" t="s">
        <v>10</v>
      </c>
      <c r="E1501" s="7" t="s">
        <v>177</v>
      </c>
      <c r="F1501" s="7" t="s">
        <v>1071</v>
      </c>
      <c r="G1501" s="7" t="s">
        <v>2745</v>
      </c>
      <c r="H1501" s="28"/>
      <c r="I1501" s="23"/>
      <c r="J1501" s="16"/>
      <c r="K1501" s="36"/>
    </row>
    <row r="1502" spans="1:11" ht="30" hidden="1" customHeight="1" x14ac:dyDescent="0.25">
      <c r="A1502" s="1"/>
      <c r="B1502" s="7" t="s">
        <v>2724</v>
      </c>
      <c r="C1502" s="7">
        <v>126</v>
      </c>
      <c r="D1502" s="7" t="s">
        <v>45</v>
      </c>
      <c r="E1502" s="7" t="s">
        <v>11</v>
      </c>
      <c r="F1502" s="7" t="s">
        <v>2746</v>
      </c>
      <c r="G1502" s="7" t="s">
        <v>2747</v>
      </c>
      <c r="H1502" s="28"/>
      <c r="I1502" s="23"/>
      <c r="J1502" s="16"/>
      <c r="K1502" s="36"/>
    </row>
    <row r="1503" spans="1:11" ht="30" hidden="1" customHeight="1" x14ac:dyDescent="0.25">
      <c r="A1503" s="1"/>
      <c r="B1503" s="7" t="s">
        <v>2724</v>
      </c>
      <c r="C1503" s="7">
        <v>126</v>
      </c>
      <c r="D1503" s="7" t="s">
        <v>382</v>
      </c>
      <c r="E1503" s="7" t="s">
        <v>17</v>
      </c>
      <c r="F1503" s="7" t="s">
        <v>73</v>
      </c>
      <c r="G1503" s="7" t="s">
        <v>2748</v>
      </c>
      <c r="H1503" s="28"/>
      <c r="I1503" s="23"/>
      <c r="J1503" s="16"/>
      <c r="K1503" s="36"/>
    </row>
    <row r="1504" spans="1:11" ht="30" hidden="1" customHeight="1" x14ac:dyDescent="0.25">
      <c r="A1504" s="1"/>
      <c r="B1504" s="7" t="s">
        <v>2724</v>
      </c>
      <c r="C1504" s="7">
        <v>126</v>
      </c>
      <c r="D1504" s="7" t="s">
        <v>382</v>
      </c>
      <c r="E1504" s="7" t="s">
        <v>75</v>
      </c>
      <c r="F1504" s="7" t="s">
        <v>1057</v>
      </c>
      <c r="G1504" s="7" t="s">
        <v>2749</v>
      </c>
      <c r="H1504" s="28"/>
      <c r="I1504" s="23"/>
      <c r="J1504" s="16"/>
      <c r="K1504" s="36"/>
    </row>
    <row r="1505" spans="1:11" ht="30" hidden="1" customHeight="1" x14ac:dyDescent="0.25">
      <c r="A1505" s="1"/>
      <c r="B1505" s="7" t="s">
        <v>2724</v>
      </c>
      <c r="C1505" s="7">
        <v>126</v>
      </c>
      <c r="D1505" s="7" t="s">
        <v>413</v>
      </c>
      <c r="E1505" s="7" t="s">
        <v>17</v>
      </c>
      <c r="F1505" s="7" t="s">
        <v>132</v>
      </c>
      <c r="G1505" s="7" t="s">
        <v>2743</v>
      </c>
      <c r="H1505" s="28"/>
      <c r="I1505" s="23"/>
      <c r="J1505" s="16"/>
      <c r="K1505" s="36"/>
    </row>
    <row r="1506" spans="1:11" ht="30" hidden="1" customHeight="1" x14ac:dyDescent="0.25">
      <c r="A1506" s="1"/>
      <c r="B1506" s="7" t="s">
        <v>2724</v>
      </c>
      <c r="C1506" s="7">
        <v>126</v>
      </c>
      <c r="D1506" s="7" t="s">
        <v>10</v>
      </c>
      <c r="E1506" s="7" t="s">
        <v>14</v>
      </c>
      <c r="F1506" s="7" t="s">
        <v>2750</v>
      </c>
      <c r="G1506" s="7" t="s">
        <v>2751</v>
      </c>
      <c r="H1506" s="28"/>
      <c r="I1506" s="23"/>
      <c r="J1506" s="16"/>
      <c r="K1506" s="36"/>
    </row>
    <row r="1507" spans="1:11" ht="30" hidden="1" customHeight="1" x14ac:dyDescent="0.25">
      <c r="A1507" s="1"/>
      <c r="B1507" s="7" t="s">
        <v>2724</v>
      </c>
      <c r="C1507" s="7">
        <v>126</v>
      </c>
      <c r="D1507" s="7" t="s">
        <v>434</v>
      </c>
      <c r="E1507" s="7" t="s">
        <v>17</v>
      </c>
      <c r="F1507" s="7" t="s">
        <v>618</v>
      </c>
      <c r="G1507" s="7" t="s">
        <v>2752</v>
      </c>
      <c r="H1507" s="28"/>
      <c r="I1507" s="23"/>
      <c r="J1507" s="16"/>
      <c r="K1507" s="36"/>
    </row>
    <row r="1508" spans="1:11" ht="30" hidden="1" customHeight="1" x14ac:dyDescent="0.25">
      <c r="A1508" s="1"/>
      <c r="B1508" s="7" t="s">
        <v>2724</v>
      </c>
      <c r="C1508" s="7">
        <v>126</v>
      </c>
      <c r="D1508" s="7" t="s">
        <v>28</v>
      </c>
      <c r="E1508" s="7" t="s">
        <v>20</v>
      </c>
      <c r="F1508" s="7" t="s">
        <v>1057</v>
      </c>
      <c r="G1508" s="7" t="s">
        <v>2753</v>
      </c>
      <c r="H1508" s="28"/>
      <c r="I1508" s="23"/>
      <c r="J1508" s="16"/>
      <c r="K1508" s="36"/>
    </row>
    <row r="1509" spans="1:11" ht="30" hidden="1" customHeight="1" x14ac:dyDescent="0.25">
      <c r="A1509" s="1"/>
      <c r="B1509" s="7" t="s">
        <v>2724</v>
      </c>
      <c r="C1509" s="7">
        <v>126</v>
      </c>
      <c r="D1509" s="7" t="s">
        <v>10</v>
      </c>
      <c r="E1509" s="7" t="s">
        <v>20</v>
      </c>
      <c r="F1509" s="7" t="s">
        <v>642</v>
      </c>
      <c r="G1509" s="7" t="s">
        <v>2754</v>
      </c>
      <c r="H1509" s="28"/>
      <c r="I1509" s="23"/>
      <c r="J1509" s="16"/>
      <c r="K1509" s="36"/>
    </row>
    <row r="1510" spans="1:11" ht="30" hidden="1" customHeight="1" x14ac:dyDescent="0.25">
      <c r="A1510" s="1"/>
      <c r="B1510" s="7" t="s">
        <v>2724</v>
      </c>
      <c r="C1510" s="7">
        <v>126</v>
      </c>
      <c r="D1510" s="7" t="s">
        <v>382</v>
      </c>
      <c r="E1510" s="7" t="s">
        <v>11</v>
      </c>
      <c r="F1510" s="7" t="s">
        <v>2755</v>
      </c>
      <c r="G1510" s="7" t="s">
        <v>2756</v>
      </c>
      <c r="H1510" s="28"/>
      <c r="I1510" s="23"/>
      <c r="J1510" s="16"/>
      <c r="K1510" s="36"/>
    </row>
    <row r="1511" spans="1:11" ht="30" hidden="1" customHeight="1" x14ac:dyDescent="0.25">
      <c r="A1511" s="1"/>
      <c r="B1511" s="7" t="s">
        <v>2724</v>
      </c>
      <c r="C1511" s="7">
        <v>126</v>
      </c>
      <c r="D1511" s="7" t="s">
        <v>45</v>
      </c>
      <c r="E1511" s="7" t="s">
        <v>75</v>
      </c>
      <c r="F1511" s="7" t="s">
        <v>642</v>
      </c>
      <c r="G1511" s="7" t="s">
        <v>2757</v>
      </c>
      <c r="H1511" s="28"/>
      <c r="I1511" s="23"/>
      <c r="J1511" s="16"/>
      <c r="K1511" s="36"/>
    </row>
    <row r="1512" spans="1:11" ht="30" customHeight="1" x14ac:dyDescent="0.25">
      <c r="A1512" s="1"/>
      <c r="B1512" s="7" t="s">
        <v>2774</v>
      </c>
      <c r="C1512" s="7">
        <v>127</v>
      </c>
      <c r="D1512" s="7" t="s">
        <v>10</v>
      </c>
      <c r="E1512" s="7" t="s">
        <v>20</v>
      </c>
      <c r="F1512" s="7" t="s">
        <v>40</v>
      </c>
      <c r="G1512" s="7" t="s">
        <v>2776</v>
      </c>
      <c r="H1512" s="20">
        <f>I1512/60</f>
        <v>129.62983333333332</v>
      </c>
      <c r="I1512" s="20">
        <v>7777.79</v>
      </c>
      <c r="J1512" s="33" t="s">
        <v>2775</v>
      </c>
      <c r="K1512" s="36"/>
    </row>
    <row r="1513" spans="1:11" ht="30" hidden="1" customHeight="1" x14ac:dyDescent="0.25">
      <c r="A1513" s="1"/>
      <c r="B1513" s="7" t="s">
        <v>2774</v>
      </c>
      <c r="C1513" s="7">
        <v>127</v>
      </c>
      <c r="D1513" s="7" t="s">
        <v>10</v>
      </c>
      <c r="E1513" s="7" t="s">
        <v>14</v>
      </c>
      <c r="F1513" s="7" t="s">
        <v>2777</v>
      </c>
      <c r="G1513" s="7" t="s">
        <v>2778</v>
      </c>
      <c r="H1513" s="28"/>
      <c r="I1513" s="23"/>
      <c r="J1513" s="16"/>
      <c r="K1513" s="36"/>
    </row>
    <row r="1514" spans="1:11" ht="30" hidden="1" customHeight="1" x14ac:dyDescent="0.25">
      <c r="A1514" s="1"/>
      <c r="B1514" s="7" t="s">
        <v>2774</v>
      </c>
      <c r="C1514" s="7">
        <v>127</v>
      </c>
      <c r="D1514" s="7" t="s">
        <v>10</v>
      </c>
      <c r="E1514" s="7" t="s">
        <v>43</v>
      </c>
      <c r="F1514" s="7" t="s">
        <v>2779</v>
      </c>
      <c r="G1514" s="7" t="s">
        <v>2780</v>
      </c>
      <c r="H1514" s="28"/>
      <c r="I1514" s="23"/>
      <c r="J1514" s="16"/>
      <c r="K1514" s="36"/>
    </row>
    <row r="1515" spans="1:11" ht="30" hidden="1" customHeight="1" x14ac:dyDescent="0.25">
      <c r="A1515" s="1"/>
      <c r="B1515" s="7" t="s">
        <v>2774</v>
      </c>
      <c r="C1515" s="7">
        <v>127</v>
      </c>
      <c r="D1515" s="7" t="s">
        <v>10</v>
      </c>
      <c r="E1515" s="7" t="s">
        <v>26</v>
      </c>
      <c r="F1515" s="7" t="s">
        <v>40</v>
      </c>
      <c r="G1515" s="7" t="s">
        <v>2781</v>
      </c>
      <c r="H1515" s="28"/>
      <c r="I1515" s="23"/>
      <c r="J1515" s="16"/>
      <c r="K1515" s="36"/>
    </row>
    <row r="1516" spans="1:11" ht="30" hidden="1" customHeight="1" x14ac:dyDescent="0.25">
      <c r="A1516" s="1"/>
      <c r="B1516" s="7" t="s">
        <v>2774</v>
      </c>
      <c r="C1516" s="7">
        <v>127</v>
      </c>
      <c r="D1516" s="7" t="s">
        <v>10</v>
      </c>
      <c r="E1516" s="7" t="s">
        <v>33</v>
      </c>
      <c r="F1516" s="7" t="s">
        <v>515</v>
      </c>
      <c r="G1516" s="7" t="s">
        <v>2782</v>
      </c>
      <c r="H1516" s="28"/>
      <c r="I1516" s="23"/>
      <c r="J1516" s="16"/>
      <c r="K1516" s="36"/>
    </row>
    <row r="1517" spans="1:11" ht="30" hidden="1" customHeight="1" x14ac:dyDescent="0.25">
      <c r="A1517" s="1"/>
      <c r="B1517" s="7" t="s">
        <v>2774</v>
      </c>
      <c r="C1517" s="7">
        <v>127</v>
      </c>
      <c r="D1517" s="7" t="s">
        <v>28</v>
      </c>
      <c r="E1517" s="7" t="s">
        <v>20</v>
      </c>
      <c r="F1517" s="7" t="s">
        <v>291</v>
      </c>
      <c r="G1517" s="7" t="s">
        <v>2783</v>
      </c>
      <c r="H1517" s="28"/>
      <c r="I1517" s="23"/>
      <c r="J1517" s="16"/>
      <c r="K1517" s="36"/>
    </row>
    <row r="1518" spans="1:11" ht="30" hidden="1" customHeight="1" x14ac:dyDescent="0.25">
      <c r="A1518" s="1"/>
      <c r="B1518" s="7" t="s">
        <v>2774</v>
      </c>
      <c r="C1518" s="7">
        <v>127</v>
      </c>
      <c r="D1518" s="7" t="s">
        <v>10</v>
      </c>
      <c r="E1518" s="7" t="s">
        <v>38</v>
      </c>
      <c r="F1518" s="7" t="s">
        <v>515</v>
      </c>
      <c r="G1518" s="7" t="s">
        <v>2784</v>
      </c>
      <c r="H1518" s="28"/>
      <c r="I1518" s="23"/>
      <c r="J1518" s="16"/>
      <c r="K1518" s="36"/>
    </row>
    <row r="1519" spans="1:11" ht="30" hidden="1" customHeight="1" x14ac:dyDescent="0.25">
      <c r="A1519" s="1"/>
      <c r="B1519" s="7" t="s">
        <v>2774</v>
      </c>
      <c r="C1519" s="7">
        <v>127</v>
      </c>
      <c r="D1519" s="7" t="s">
        <v>28</v>
      </c>
      <c r="E1519" s="7" t="s">
        <v>38</v>
      </c>
      <c r="F1519" s="7" t="s">
        <v>40</v>
      </c>
      <c r="G1519" s="7" t="s">
        <v>2785</v>
      </c>
      <c r="H1519" s="28"/>
      <c r="I1519" s="23"/>
      <c r="J1519" s="16"/>
      <c r="K1519" s="36"/>
    </row>
    <row r="1520" spans="1:11" ht="30" hidden="1" customHeight="1" x14ac:dyDescent="0.25">
      <c r="A1520" s="1"/>
      <c r="B1520" s="7" t="s">
        <v>2774</v>
      </c>
      <c r="C1520" s="7">
        <v>127</v>
      </c>
      <c r="D1520" s="7" t="s">
        <v>10</v>
      </c>
      <c r="E1520" s="7" t="s">
        <v>17</v>
      </c>
      <c r="F1520" s="7" t="s">
        <v>291</v>
      </c>
      <c r="G1520" s="7" t="s">
        <v>2786</v>
      </c>
      <c r="H1520" s="28"/>
      <c r="I1520" s="23"/>
      <c r="J1520" s="16"/>
      <c r="K1520" s="36"/>
    </row>
    <row r="1521" spans="1:11" ht="30" customHeight="1" x14ac:dyDescent="0.25">
      <c r="A1521" s="1"/>
      <c r="B1521" s="7" t="s">
        <v>2787</v>
      </c>
      <c r="C1521" s="7">
        <v>128</v>
      </c>
      <c r="D1521" s="7" t="s">
        <v>10</v>
      </c>
      <c r="E1521" s="7" t="s">
        <v>75</v>
      </c>
      <c r="F1521" s="7" t="s">
        <v>2789</v>
      </c>
      <c r="G1521" s="7" t="s">
        <v>2790</v>
      </c>
      <c r="H1521" s="20">
        <f>I1521/60</f>
        <v>129.62983333333332</v>
      </c>
      <c r="I1521" s="20">
        <v>7777.79</v>
      </c>
      <c r="J1521" s="33" t="s">
        <v>2775</v>
      </c>
      <c r="K1521" s="36"/>
    </row>
    <row r="1522" spans="1:11" ht="30" hidden="1" customHeight="1" x14ac:dyDescent="0.25">
      <c r="A1522" s="1"/>
      <c r="B1522" s="7" t="s">
        <v>2787</v>
      </c>
      <c r="C1522" s="7">
        <v>128</v>
      </c>
      <c r="D1522" s="7" t="s">
        <v>10</v>
      </c>
      <c r="E1522" s="7" t="s">
        <v>20</v>
      </c>
      <c r="F1522" s="7" t="s">
        <v>332</v>
      </c>
      <c r="G1522" s="7" t="s">
        <v>2791</v>
      </c>
      <c r="H1522" s="28"/>
      <c r="I1522" s="23"/>
      <c r="J1522" s="16"/>
      <c r="K1522" s="36"/>
    </row>
    <row r="1523" spans="1:11" ht="30" hidden="1" customHeight="1" x14ac:dyDescent="0.25">
      <c r="A1523" s="1"/>
      <c r="B1523" s="7" t="s">
        <v>2787</v>
      </c>
      <c r="C1523" s="7">
        <v>128</v>
      </c>
      <c r="D1523" s="7" t="s">
        <v>10</v>
      </c>
      <c r="E1523" s="7" t="s">
        <v>109</v>
      </c>
      <c r="F1523" s="7" t="s">
        <v>332</v>
      </c>
      <c r="G1523" s="7" t="s">
        <v>2792</v>
      </c>
      <c r="H1523" s="28"/>
      <c r="I1523" s="23"/>
      <c r="J1523" s="16"/>
      <c r="K1523" s="36"/>
    </row>
    <row r="1524" spans="1:11" ht="30" hidden="1" customHeight="1" x14ac:dyDescent="0.25">
      <c r="A1524" s="1"/>
      <c r="B1524" s="7" t="s">
        <v>2787</v>
      </c>
      <c r="C1524" s="7">
        <v>128</v>
      </c>
      <c r="D1524" s="7" t="s">
        <v>10</v>
      </c>
      <c r="E1524" s="7" t="s">
        <v>43</v>
      </c>
      <c r="F1524" s="7" t="s">
        <v>2793</v>
      </c>
      <c r="G1524" s="7" t="s">
        <v>2794</v>
      </c>
      <c r="H1524" s="28"/>
      <c r="I1524" s="23"/>
      <c r="J1524" s="16"/>
      <c r="K1524" s="36"/>
    </row>
    <row r="1525" spans="1:11" ht="30" hidden="1" customHeight="1" x14ac:dyDescent="0.25">
      <c r="A1525" s="1"/>
      <c r="B1525" s="7" t="s">
        <v>2787</v>
      </c>
      <c r="C1525" s="7">
        <v>128</v>
      </c>
      <c r="D1525" s="7" t="s">
        <v>10</v>
      </c>
      <c r="E1525" s="7" t="s">
        <v>38</v>
      </c>
      <c r="F1525" s="7" t="s">
        <v>332</v>
      </c>
      <c r="G1525" s="7" t="s">
        <v>2795</v>
      </c>
      <c r="H1525" s="28"/>
      <c r="I1525" s="23"/>
      <c r="J1525" s="16"/>
      <c r="K1525" s="36"/>
    </row>
    <row r="1526" spans="1:11" ht="30" hidden="1" customHeight="1" x14ac:dyDescent="0.25">
      <c r="A1526" s="1"/>
      <c r="B1526" s="7" t="s">
        <v>2787</v>
      </c>
      <c r="C1526" s="7">
        <v>128</v>
      </c>
      <c r="D1526" s="7" t="s">
        <v>10</v>
      </c>
      <c r="E1526" s="7" t="s">
        <v>26</v>
      </c>
      <c r="F1526" s="7" t="s">
        <v>332</v>
      </c>
      <c r="G1526" s="7" t="s">
        <v>2796</v>
      </c>
      <c r="H1526" s="28"/>
      <c r="I1526" s="23"/>
      <c r="J1526" s="16"/>
      <c r="K1526" s="36"/>
    </row>
    <row r="1527" spans="1:11" ht="30" customHeight="1" x14ac:dyDescent="0.25">
      <c r="A1527" s="1"/>
      <c r="B1527" s="7" t="s">
        <v>2797</v>
      </c>
      <c r="C1527" s="7">
        <v>129</v>
      </c>
      <c r="D1527" s="7" t="s">
        <v>10</v>
      </c>
      <c r="E1527" s="7" t="s">
        <v>80</v>
      </c>
      <c r="F1527" s="7" t="s">
        <v>332</v>
      </c>
      <c r="G1527" s="7" t="s">
        <v>2798</v>
      </c>
      <c r="H1527" s="20">
        <f>I1527/100</f>
        <v>4553.7541000000001</v>
      </c>
      <c r="I1527" s="20">
        <v>455375.41</v>
      </c>
      <c r="J1527" s="33" t="s">
        <v>2788</v>
      </c>
      <c r="K1527" s="36"/>
    </row>
    <row r="1528" spans="1:11" ht="30" hidden="1" customHeight="1" x14ac:dyDescent="0.25">
      <c r="A1528" s="1"/>
      <c r="B1528" s="7" t="s">
        <v>2797</v>
      </c>
      <c r="C1528" s="7">
        <v>129</v>
      </c>
      <c r="D1528" s="7" t="s">
        <v>10</v>
      </c>
      <c r="E1528" s="7" t="s">
        <v>75</v>
      </c>
      <c r="F1528" s="7" t="s">
        <v>2789</v>
      </c>
      <c r="G1528" s="7" t="s">
        <v>2799</v>
      </c>
      <c r="H1528" s="28"/>
      <c r="I1528" s="23"/>
      <c r="J1528" s="16"/>
      <c r="K1528" s="36"/>
    </row>
    <row r="1529" spans="1:11" ht="30" hidden="1" customHeight="1" x14ac:dyDescent="0.25">
      <c r="A1529" s="1"/>
      <c r="B1529" s="7" t="s">
        <v>2797</v>
      </c>
      <c r="C1529" s="7">
        <v>129</v>
      </c>
      <c r="D1529" s="7" t="s">
        <v>28</v>
      </c>
      <c r="E1529" s="7" t="s">
        <v>75</v>
      </c>
      <c r="F1529" s="7" t="s">
        <v>349</v>
      </c>
      <c r="G1529" s="7" t="s">
        <v>2800</v>
      </c>
      <c r="H1529" s="28"/>
      <c r="I1529" s="23"/>
      <c r="J1529" s="16"/>
      <c r="K1529" s="36"/>
    </row>
    <row r="1530" spans="1:11" ht="30" hidden="1" customHeight="1" x14ac:dyDescent="0.25">
      <c r="A1530" s="1"/>
      <c r="B1530" s="7" t="s">
        <v>2797</v>
      </c>
      <c r="C1530" s="7">
        <v>129</v>
      </c>
      <c r="D1530" s="7" t="s">
        <v>10</v>
      </c>
      <c r="E1530" s="7" t="s">
        <v>26</v>
      </c>
      <c r="F1530" s="7" t="s">
        <v>332</v>
      </c>
      <c r="G1530" s="7" t="s">
        <v>2796</v>
      </c>
      <c r="H1530" s="28"/>
      <c r="I1530" s="23"/>
      <c r="J1530" s="16"/>
      <c r="K1530" s="36"/>
    </row>
    <row r="1531" spans="1:11" ht="30" hidden="1" customHeight="1" x14ac:dyDescent="0.25">
      <c r="A1531" s="1"/>
      <c r="B1531" s="7" t="s">
        <v>2797</v>
      </c>
      <c r="C1531" s="7">
        <v>129</v>
      </c>
      <c r="D1531" s="7" t="s">
        <v>10</v>
      </c>
      <c r="E1531" s="7" t="s">
        <v>20</v>
      </c>
      <c r="F1531" s="7" t="s">
        <v>332</v>
      </c>
      <c r="G1531" s="7" t="s">
        <v>2801</v>
      </c>
      <c r="H1531" s="28"/>
      <c r="I1531" s="23"/>
      <c r="J1531" s="16"/>
      <c r="K1531" s="36"/>
    </row>
    <row r="1532" spans="1:11" ht="30" hidden="1" customHeight="1" x14ac:dyDescent="0.25">
      <c r="A1532" s="1"/>
      <c r="B1532" s="7" t="s">
        <v>2797</v>
      </c>
      <c r="C1532" s="7">
        <v>129</v>
      </c>
      <c r="D1532" s="7" t="s">
        <v>10</v>
      </c>
      <c r="E1532" s="7" t="s">
        <v>17</v>
      </c>
      <c r="F1532" s="7" t="s">
        <v>349</v>
      </c>
      <c r="G1532" s="7" t="s">
        <v>2802</v>
      </c>
      <c r="H1532" s="28"/>
      <c r="I1532" s="23"/>
      <c r="J1532" s="16"/>
      <c r="K1532" s="36"/>
    </row>
    <row r="1533" spans="1:11" ht="30" customHeight="1" x14ac:dyDescent="0.25">
      <c r="A1533" s="1"/>
      <c r="B1533" s="7" t="s">
        <v>2804</v>
      </c>
      <c r="C1533" s="7">
        <v>130</v>
      </c>
      <c r="D1533" s="7" t="s">
        <v>10</v>
      </c>
      <c r="E1533" s="7" t="s">
        <v>33</v>
      </c>
      <c r="F1533" s="7" t="s">
        <v>1840</v>
      </c>
      <c r="G1533" s="7" t="s">
        <v>2806</v>
      </c>
      <c r="H1533" s="20">
        <f>I1533/20</f>
        <v>725.78399999999999</v>
      </c>
      <c r="I1533" s="20">
        <v>14515.68</v>
      </c>
      <c r="J1533" s="33" t="s">
        <v>2805</v>
      </c>
      <c r="K1533" s="36"/>
    </row>
    <row r="1534" spans="1:11" ht="30" hidden="1" customHeight="1" x14ac:dyDescent="0.25">
      <c r="A1534" s="1"/>
      <c r="B1534" s="7" t="s">
        <v>2804</v>
      </c>
      <c r="C1534" s="7">
        <v>130</v>
      </c>
      <c r="D1534" s="7" t="s">
        <v>10</v>
      </c>
      <c r="E1534" s="7" t="s">
        <v>43</v>
      </c>
      <c r="F1534" s="7" t="s">
        <v>2807</v>
      </c>
      <c r="G1534" s="7" t="s">
        <v>2808</v>
      </c>
      <c r="H1534" s="28"/>
      <c r="I1534" s="23"/>
      <c r="J1534" s="16"/>
      <c r="K1534" s="36"/>
    </row>
    <row r="1535" spans="1:11" ht="30" hidden="1" customHeight="1" x14ac:dyDescent="0.25">
      <c r="A1535" s="1"/>
      <c r="B1535" s="7" t="s">
        <v>2804</v>
      </c>
      <c r="C1535" s="7">
        <v>130</v>
      </c>
      <c r="D1535" s="7" t="s">
        <v>45</v>
      </c>
      <c r="E1535" s="7" t="s">
        <v>26</v>
      </c>
      <c r="F1535" s="7" t="s">
        <v>95</v>
      </c>
      <c r="G1535" s="7" t="s">
        <v>2809</v>
      </c>
      <c r="H1535" s="28"/>
      <c r="I1535" s="23"/>
      <c r="J1535" s="16"/>
      <c r="K1535" s="36"/>
    </row>
    <row r="1536" spans="1:11" ht="30" hidden="1" customHeight="1" x14ac:dyDescent="0.25">
      <c r="A1536" s="1"/>
      <c r="B1536" s="7" t="s">
        <v>2804</v>
      </c>
      <c r="C1536" s="7">
        <v>130</v>
      </c>
      <c r="D1536" s="7" t="s">
        <v>28</v>
      </c>
      <c r="E1536" s="7" t="s">
        <v>33</v>
      </c>
      <c r="F1536" s="7" t="s">
        <v>95</v>
      </c>
      <c r="G1536" s="7" t="s">
        <v>2810</v>
      </c>
      <c r="H1536" s="28"/>
      <c r="I1536" s="23"/>
      <c r="J1536" s="16"/>
      <c r="K1536" s="36"/>
    </row>
    <row r="1537" spans="1:11" ht="30" hidden="1" customHeight="1" x14ac:dyDescent="0.25">
      <c r="A1537" s="1"/>
      <c r="B1537" s="7" t="s">
        <v>2804</v>
      </c>
      <c r="C1537" s="7">
        <v>130</v>
      </c>
      <c r="D1537" s="7" t="s">
        <v>45</v>
      </c>
      <c r="E1537" s="7" t="s">
        <v>20</v>
      </c>
      <c r="F1537" s="7" t="s">
        <v>95</v>
      </c>
      <c r="G1537" s="7" t="s">
        <v>2811</v>
      </c>
      <c r="H1537" s="28"/>
      <c r="I1537" s="23"/>
      <c r="J1537" s="16"/>
      <c r="K1537" s="36"/>
    </row>
    <row r="1538" spans="1:11" ht="30" hidden="1" customHeight="1" x14ac:dyDescent="0.25">
      <c r="A1538" s="1"/>
      <c r="B1538" s="7" t="s">
        <v>2804</v>
      </c>
      <c r="C1538" s="7">
        <v>130</v>
      </c>
      <c r="D1538" s="7" t="s">
        <v>10</v>
      </c>
      <c r="E1538" s="7" t="s">
        <v>35</v>
      </c>
      <c r="F1538" s="7" t="s">
        <v>2812</v>
      </c>
      <c r="G1538" s="7" t="s">
        <v>2813</v>
      </c>
      <c r="H1538" s="28"/>
      <c r="I1538" s="23"/>
      <c r="J1538" s="16"/>
      <c r="K1538" s="36"/>
    </row>
    <row r="1539" spans="1:11" ht="30" hidden="1" customHeight="1" x14ac:dyDescent="0.25">
      <c r="A1539" s="1"/>
      <c r="B1539" s="7" t="s">
        <v>2804</v>
      </c>
      <c r="C1539" s="7">
        <v>130</v>
      </c>
      <c r="D1539" s="7" t="s">
        <v>10</v>
      </c>
      <c r="E1539" s="7" t="s">
        <v>75</v>
      </c>
      <c r="F1539" s="7" t="s">
        <v>2814</v>
      </c>
      <c r="G1539" s="7" t="s">
        <v>2815</v>
      </c>
      <c r="H1539" s="28"/>
      <c r="I1539" s="23"/>
      <c r="J1539" s="16"/>
      <c r="K1539" s="36"/>
    </row>
    <row r="1540" spans="1:11" ht="30" hidden="1" customHeight="1" x14ac:dyDescent="0.25">
      <c r="A1540" s="1"/>
      <c r="B1540" s="7" t="s">
        <v>2804</v>
      </c>
      <c r="C1540" s="7">
        <v>130</v>
      </c>
      <c r="D1540" s="7" t="s">
        <v>10</v>
      </c>
      <c r="E1540" s="7" t="s">
        <v>38</v>
      </c>
      <c r="F1540" s="7" t="s">
        <v>95</v>
      </c>
      <c r="G1540" s="7" t="s">
        <v>2816</v>
      </c>
      <c r="H1540" s="28"/>
      <c r="I1540" s="23"/>
      <c r="J1540" s="16"/>
      <c r="K1540" s="36"/>
    </row>
    <row r="1541" spans="1:11" ht="30" hidden="1" customHeight="1" x14ac:dyDescent="0.25">
      <c r="A1541" s="1"/>
      <c r="B1541" s="7" t="s">
        <v>2804</v>
      </c>
      <c r="C1541" s="7">
        <v>130</v>
      </c>
      <c r="D1541" s="7" t="s">
        <v>10</v>
      </c>
      <c r="E1541" s="7" t="s">
        <v>14</v>
      </c>
      <c r="F1541" s="7" t="s">
        <v>2819</v>
      </c>
      <c r="G1541" s="7" t="s">
        <v>2820</v>
      </c>
      <c r="H1541" s="28"/>
      <c r="I1541" s="23"/>
      <c r="J1541" s="16"/>
      <c r="K1541" s="36"/>
    </row>
    <row r="1542" spans="1:11" ht="30" hidden="1" customHeight="1" x14ac:dyDescent="0.25">
      <c r="A1542" s="1"/>
      <c r="B1542" s="7" t="s">
        <v>2804</v>
      </c>
      <c r="C1542" s="7">
        <v>130</v>
      </c>
      <c r="D1542" s="7" t="s">
        <v>28</v>
      </c>
      <c r="E1542" s="7" t="s">
        <v>20</v>
      </c>
      <c r="F1542" s="7" t="s">
        <v>1840</v>
      </c>
      <c r="G1542" s="7" t="s">
        <v>2821</v>
      </c>
      <c r="H1542" s="28"/>
      <c r="I1542" s="23"/>
      <c r="J1542" s="16"/>
      <c r="K1542" s="36"/>
    </row>
    <row r="1543" spans="1:11" ht="30" hidden="1" customHeight="1" x14ac:dyDescent="0.25">
      <c r="A1543" s="1"/>
      <c r="B1543" s="7" t="s">
        <v>2804</v>
      </c>
      <c r="C1543" s="7">
        <v>130</v>
      </c>
      <c r="D1543" s="7" t="s">
        <v>28</v>
      </c>
      <c r="E1543" s="7" t="s">
        <v>26</v>
      </c>
      <c r="F1543" s="7" t="s">
        <v>2822</v>
      </c>
      <c r="G1543" s="7" t="s">
        <v>2823</v>
      </c>
      <c r="H1543" s="28"/>
      <c r="I1543" s="23"/>
      <c r="J1543" s="16"/>
      <c r="K1543" s="36"/>
    </row>
    <row r="1544" spans="1:11" ht="30" customHeight="1" x14ac:dyDescent="0.25">
      <c r="A1544" s="1"/>
      <c r="B1544" s="7" t="s">
        <v>2824</v>
      </c>
      <c r="C1544" s="7">
        <v>131</v>
      </c>
      <c r="D1544" s="7" t="s">
        <v>10</v>
      </c>
      <c r="E1544" s="7" t="s">
        <v>38</v>
      </c>
      <c r="F1544" s="7" t="s">
        <v>2826</v>
      </c>
      <c r="G1544" s="7" t="s">
        <v>2827</v>
      </c>
      <c r="H1544" s="20">
        <f>I1544/100</f>
        <v>13520.2551</v>
      </c>
      <c r="I1544" s="20">
        <v>1352025.51</v>
      </c>
      <c r="J1544" s="33" t="s">
        <v>2825</v>
      </c>
      <c r="K1544" s="36"/>
    </row>
    <row r="1545" spans="1:11" ht="30" hidden="1" customHeight="1" x14ac:dyDescent="0.25">
      <c r="A1545" s="1"/>
      <c r="B1545" s="7" t="s">
        <v>2824</v>
      </c>
      <c r="C1545" s="7">
        <v>131</v>
      </c>
      <c r="D1545" s="7" t="s">
        <v>10</v>
      </c>
      <c r="E1545" s="7" t="s">
        <v>26</v>
      </c>
      <c r="F1545" s="7" t="s">
        <v>2828</v>
      </c>
      <c r="G1545" s="7" t="s">
        <v>2829</v>
      </c>
      <c r="H1545" s="28"/>
      <c r="I1545" s="23"/>
      <c r="J1545" s="16"/>
      <c r="K1545" s="36"/>
    </row>
    <row r="1546" spans="1:11" ht="30" hidden="1" customHeight="1" x14ac:dyDescent="0.25">
      <c r="A1546" s="1"/>
      <c r="B1546" s="7" t="s">
        <v>2824</v>
      </c>
      <c r="C1546" s="7">
        <v>131</v>
      </c>
      <c r="D1546" s="7" t="s">
        <v>45</v>
      </c>
      <c r="E1546" s="7" t="s">
        <v>20</v>
      </c>
      <c r="F1546" s="7" t="s">
        <v>2830</v>
      </c>
      <c r="G1546" s="7" t="s">
        <v>2831</v>
      </c>
      <c r="H1546" s="28"/>
      <c r="I1546" s="23"/>
      <c r="J1546" s="16"/>
      <c r="K1546" s="36"/>
    </row>
    <row r="1547" spans="1:11" ht="30" hidden="1" customHeight="1" x14ac:dyDescent="0.25">
      <c r="A1547" s="1"/>
      <c r="B1547" s="7" t="s">
        <v>2824</v>
      </c>
      <c r="C1547" s="7">
        <v>131</v>
      </c>
      <c r="D1547" s="7" t="s">
        <v>10</v>
      </c>
      <c r="E1547" s="7" t="s">
        <v>14</v>
      </c>
      <c r="F1547" s="7" t="s">
        <v>2832</v>
      </c>
      <c r="G1547" s="7" t="s">
        <v>2833</v>
      </c>
      <c r="H1547" s="28"/>
      <c r="I1547" s="23"/>
      <c r="J1547" s="16"/>
      <c r="K1547" s="36"/>
    </row>
    <row r="1548" spans="1:11" ht="30" hidden="1" customHeight="1" x14ac:dyDescent="0.25">
      <c r="A1548" s="1"/>
      <c r="B1548" s="7" t="s">
        <v>2824</v>
      </c>
      <c r="C1548" s="7">
        <v>131</v>
      </c>
      <c r="D1548" s="7" t="s">
        <v>10</v>
      </c>
      <c r="E1548" s="7" t="s">
        <v>43</v>
      </c>
      <c r="F1548" s="7" t="s">
        <v>1289</v>
      </c>
      <c r="G1548" s="7" t="s">
        <v>2834</v>
      </c>
      <c r="H1548" s="28"/>
      <c r="I1548" s="23"/>
      <c r="J1548" s="16"/>
      <c r="K1548" s="36"/>
    </row>
    <row r="1549" spans="1:11" ht="30" hidden="1" customHeight="1" x14ac:dyDescent="0.25">
      <c r="A1549" s="1"/>
      <c r="B1549" s="7" t="s">
        <v>2824</v>
      </c>
      <c r="C1549" s="7">
        <v>131</v>
      </c>
      <c r="D1549" s="7" t="s">
        <v>28</v>
      </c>
      <c r="E1549" s="7" t="s">
        <v>20</v>
      </c>
      <c r="F1549" s="7" t="s">
        <v>1289</v>
      </c>
      <c r="G1549" s="7" t="s">
        <v>2835</v>
      </c>
      <c r="H1549" s="28"/>
      <c r="I1549" s="23"/>
      <c r="J1549" s="16"/>
      <c r="K1549" s="36"/>
    </row>
    <row r="1550" spans="1:11" ht="30" customHeight="1" x14ac:dyDescent="0.25">
      <c r="A1550" s="1"/>
      <c r="B1550" s="7" t="s">
        <v>2841</v>
      </c>
      <c r="C1550" s="7">
        <v>132</v>
      </c>
      <c r="D1550" s="7" t="s">
        <v>10</v>
      </c>
      <c r="E1550" s="7" t="s">
        <v>26</v>
      </c>
      <c r="F1550" s="7" t="s">
        <v>2830</v>
      </c>
      <c r="G1550" s="7" t="s">
        <v>2842</v>
      </c>
      <c r="H1550" s="20">
        <f>I1550/100</f>
        <v>27386.344500000003</v>
      </c>
      <c r="I1550" s="20">
        <v>2738634.45</v>
      </c>
      <c r="J1550" s="33" t="s">
        <v>2825</v>
      </c>
      <c r="K1550" s="36"/>
    </row>
    <row r="1551" spans="1:11" ht="30" hidden="1" customHeight="1" x14ac:dyDescent="0.25">
      <c r="A1551" s="1"/>
      <c r="B1551" s="7" t="s">
        <v>2841</v>
      </c>
      <c r="C1551" s="7">
        <v>132</v>
      </c>
      <c r="D1551" s="7" t="s">
        <v>382</v>
      </c>
      <c r="E1551" s="7" t="s">
        <v>20</v>
      </c>
      <c r="F1551" s="7" t="s">
        <v>2830</v>
      </c>
      <c r="G1551" s="7" t="s">
        <v>2843</v>
      </c>
      <c r="H1551" s="28"/>
      <c r="I1551" s="23"/>
      <c r="J1551" s="16"/>
      <c r="K1551" s="36"/>
    </row>
    <row r="1552" spans="1:11" ht="30" hidden="1" customHeight="1" x14ac:dyDescent="0.25">
      <c r="A1552" s="1"/>
      <c r="B1552" s="7" t="s">
        <v>2841</v>
      </c>
      <c r="C1552" s="7">
        <v>132</v>
      </c>
      <c r="D1552" s="7" t="s">
        <v>10</v>
      </c>
      <c r="E1552" s="7" t="s">
        <v>14</v>
      </c>
      <c r="F1552" s="7" t="s">
        <v>2844</v>
      </c>
      <c r="G1552" s="7" t="s">
        <v>2845</v>
      </c>
      <c r="H1552" s="28"/>
      <c r="I1552" s="23"/>
      <c r="J1552" s="16"/>
      <c r="K1552" s="36"/>
    </row>
    <row r="1553" spans="1:11" ht="30" hidden="1" customHeight="1" x14ac:dyDescent="0.25">
      <c r="A1553" s="1"/>
      <c r="B1553" s="7" t="s">
        <v>2841</v>
      </c>
      <c r="C1553" s="7">
        <v>132</v>
      </c>
      <c r="D1553" s="7" t="s">
        <v>45</v>
      </c>
      <c r="E1553" s="7" t="s">
        <v>20</v>
      </c>
      <c r="F1553" s="7" t="s">
        <v>2846</v>
      </c>
      <c r="G1553" s="7" t="s">
        <v>2847</v>
      </c>
      <c r="H1553" s="28"/>
      <c r="I1553" s="23"/>
      <c r="J1553" s="16"/>
      <c r="K1553" s="36"/>
    </row>
    <row r="1554" spans="1:11" ht="30" hidden="1" customHeight="1" x14ac:dyDescent="0.25">
      <c r="A1554" s="1"/>
      <c r="B1554" s="7" t="s">
        <v>2841</v>
      </c>
      <c r="C1554" s="7">
        <v>132</v>
      </c>
      <c r="D1554" s="7" t="s">
        <v>28</v>
      </c>
      <c r="E1554" s="7" t="s">
        <v>20</v>
      </c>
      <c r="F1554" s="7" t="s">
        <v>1289</v>
      </c>
      <c r="G1554" s="7" t="s">
        <v>2848</v>
      </c>
      <c r="H1554" s="28"/>
      <c r="I1554" s="23"/>
      <c r="J1554" s="16"/>
      <c r="K1554" s="36"/>
    </row>
    <row r="1555" spans="1:11" ht="30" hidden="1" customHeight="1" x14ac:dyDescent="0.25">
      <c r="A1555" s="1"/>
      <c r="B1555" s="7" t="s">
        <v>2841</v>
      </c>
      <c r="C1555" s="7">
        <v>132</v>
      </c>
      <c r="D1555" s="7" t="s">
        <v>10</v>
      </c>
      <c r="E1555" s="7" t="s">
        <v>38</v>
      </c>
      <c r="F1555" s="7" t="s">
        <v>2826</v>
      </c>
      <c r="G1555" s="7" t="s">
        <v>2849</v>
      </c>
      <c r="H1555" s="28"/>
      <c r="I1555" s="23"/>
      <c r="J1555" s="16"/>
      <c r="K1555" s="36"/>
    </row>
    <row r="1556" spans="1:11" ht="30" customHeight="1" x14ac:dyDescent="0.25">
      <c r="A1556" s="1"/>
      <c r="B1556" s="7" t="s">
        <v>2852</v>
      </c>
      <c r="C1556" s="7">
        <v>133</v>
      </c>
      <c r="D1556" s="7" t="s">
        <v>10</v>
      </c>
      <c r="E1556" s="7" t="s">
        <v>67</v>
      </c>
      <c r="F1556" s="7" t="s">
        <v>470</v>
      </c>
      <c r="G1556" s="7" t="s">
        <v>2854</v>
      </c>
      <c r="H1556" s="20">
        <f>+I1556</f>
        <v>103175.45</v>
      </c>
      <c r="I1556" s="20">
        <v>103175.45</v>
      </c>
      <c r="J1556" s="33" t="s">
        <v>2853</v>
      </c>
      <c r="K1556" s="36"/>
    </row>
    <row r="1557" spans="1:11" ht="30" hidden="1" customHeight="1" x14ac:dyDescent="0.25">
      <c r="A1557" s="1"/>
      <c r="B1557" s="7" t="s">
        <v>2852</v>
      </c>
      <c r="C1557" s="7">
        <v>133</v>
      </c>
      <c r="D1557" s="7" t="s">
        <v>10</v>
      </c>
      <c r="E1557" s="7" t="s">
        <v>26</v>
      </c>
      <c r="F1557" s="7" t="s">
        <v>470</v>
      </c>
      <c r="G1557" s="7" t="s">
        <v>2855</v>
      </c>
      <c r="H1557" s="28"/>
      <c r="I1557" s="23"/>
      <c r="J1557" s="16"/>
      <c r="K1557" s="36"/>
    </row>
    <row r="1558" spans="1:11" ht="30" hidden="1" customHeight="1" x14ac:dyDescent="0.25">
      <c r="A1558" s="1"/>
      <c r="B1558" s="7" t="s">
        <v>2852</v>
      </c>
      <c r="C1558" s="7">
        <v>133</v>
      </c>
      <c r="D1558" s="7" t="s">
        <v>10</v>
      </c>
      <c r="E1558" s="7" t="s">
        <v>467</v>
      </c>
      <c r="F1558" s="7" t="s">
        <v>468</v>
      </c>
      <c r="G1558" s="7" t="s">
        <v>2856</v>
      </c>
      <c r="H1558" s="28"/>
      <c r="I1558" s="23"/>
      <c r="J1558" s="16"/>
      <c r="K1558" s="36"/>
    </row>
    <row r="1559" spans="1:11" ht="30" hidden="1" customHeight="1" x14ac:dyDescent="0.25">
      <c r="A1559" s="1"/>
      <c r="B1559" s="7" t="s">
        <v>2852</v>
      </c>
      <c r="C1559" s="7">
        <v>133</v>
      </c>
      <c r="D1559" s="7" t="s">
        <v>10</v>
      </c>
      <c r="E1559" s="7" t="s">
        <v>20</v>
      </c>
      <c r="F1559" s="7" t="s">
        <v>2857</v>
      </c>
      <c r="G1559" s="7" t="s">
        <v>2858</v>
      </c>
      <c r="H1559" s="28"/>
      <c r="I1559" s="23"/>
      <c r="J1559" s="16"/>
      <c r="K1559" s="36"/>
    </row>
    <row r="1560" spans="1:11" ht="30" hidden="1" customHeight="1" x14ac:dyDescent="0.25">
      <c r="A1560" s="1"/>
      <c r="B1560" s="7" t="s">
        <v>2852</v>
      </c>
      <c r="C1560" s="7">
        <v>133</v>
      </c>
      <c r="D1560" s="7" t="s">
        <v>10</v>
      </c>
      <c r="E1560" s="7" t="s">
        <v>14</v>
      </c>
      <c r="F1560" s="7" t="s">
        <v>2859</v>
      </c>
      <c r="G1560" s="7" t="s">
        <v>2860</v>
      </c>
      <c r="H1560" s="28"/>
      <c r="I1560" s="23"/>
      <c r="J1560" s="16"/>
      <c r="K1560" s="36"/>
    </row>
    <row r="1561" spans="1:11" ht="30" hidden="1" customHeight="1" x14ac:dyDescent="0.25">
      <c r="A1561" s="1"/>
      <c r="B1561" s="7" t="s">
        <v>2852</v>
      </c>
      <c r="C1561" s="7">
        <v>133</v>
      </c>
      <c r="D1561" s="7" t="s">
        <v>10</v>
      </c>
      <c r="E1561" s="7" t="s">
        <v>70</v>
      </c>
      <c r="F1561" s="7" t="s">
        <v>470</v>
      </c>
      <c r="G1561" s="7" t="s">
        <v>2861</v>
      </c>
      <c r="H1561" s="28"/>
      <c r="I1561" s="23"/>
      <c r="J1561" s="16"/>
      <c r="K1561" s="36"/>
    </row>
    <row r="1562" spans="1:11" ht="30" hidden="1" customHeight="1" x14ac:dyDescent="0.25">
      <c r="A1562" s="1"/>
      <c r="B1562" s="7" t="s">
        <v>2852</v>
      </c>
      <c r="C1562" s="7">
        <v>133</v>
      </c>
      <c r="D1562" s="7" t="s">
        <v>10</v>
      </c>
      <c r="E1562" s="7" t="s">
        <v>35</v>
      </c>
      <c r="F1562" s="7" t="s">
        <v>2862</v>
      </c>
      <c r="G1562" s="7" t="s">
        <v>2863</v>
      </c>
      <c r="H1562" s="28"/>
      <c r="I1562" s="23"/>
      <c r="J1562" s="16"/>
      <c r="K1562" s="36"/>
    </row>
    <row r="1563" spans="1:11" ht="30" hidden="1" customHeight="1" x14ac:dyDescent="0.25">
      <c r="A1563" s="1"/>
      <c r="B1563" s="7" t="s">
        <v>2852</v>
      </c>
      <c r="C1563" s="7">
        <v>133</v>
      </c>
      <c r="D1563" s="7" t="s">
        <v>28</v>
      </c>
      <c r="E1563" s="7" t="s">
        <v>20</v>
      </c>
      <c r="F1563" s="7" t="s">
        <v>470</v>
      </c>
      <c r="G1563" s="7" t="s">
        <v>2864</v>
      </c>
      <c r="H1563" s="28"/>
      <c r="I1563" s="23"/>
      <c r="J1563" s="16"/>
      <c r="K1563" s="36"/>
    </row>
    <row r="1564" spans="1:11" ht="30" hidden="1" customHeight="1" x14ac:dyDescent="0.25">
      <c r="A1564" s="1"/>
      <c r="B1564" s="7" t="s">
        <v>2852</v>
      </c>
      <c r="C1564" s="7">
        <v>133</v>
      </c>
      <c r="D1564" s="7" t="s">
        <v>10</v>
      </c>
      <c r="E1564" s="7" t="s">
        <v>33</v>
      </c>
      <c r="F1564" s="7" t="s">
        <v>470</v>
      </c>
      <c r="G1564" s="7" t="s">
        <v>2865</v>
      </c>
      <c r="H1564" s="28"/>
      <c r="I1564" s="23"/>
      <c r="J1564" s="16"/>
      <c r="K1564" s="36"/>
    </row>
    <row r="1565" spans="1:11" ht="30" hidden="1" customHeight="1" x14ac:dyDescent="0.25">
      <c r="A1565" s="1"/>
      <c r="B1565" s="7" t="s">
        <v>2852</v>
      </c>
      <c r="C1565" s="7">
        <v>133</v>
      </c>
      <c r="D1565" s="7" t="s">
        <v>10</v>
      </c>
      <c r="E1565" s="7" t="s">
        <v>38</v>
      </c>
      <c r="F1565" s="7" t="s">
        <v>2857</v>
      </c>
      <c r="G1565" s="7" t="s">
        <v>2866</v>
      </c>
      <c r="H1565" s="28"/>
      <c r="I1565" s="23"/>
      <c r="J1565" s="16"/>
      <c r="K1565" s="36"/>
    </row>
    <row r="1566" spans="1:11" ht="30" hidden="1" customHeight="1" x14ac:dyDescent="0.25">
      <c r="A1566" s="1"/>
      <c r="B1566" s="7" t="s">
        <v>2852</v>
      </c>
      <c r="C1566" s="7">
        <v>133</v>
      </c>
      <c r="D1566" s="7" t="s">
        <v>10</v>
      </c>
      <c r="E1566" s="7" t="s">
        <v>478</v>
      </c>
      <c r="F1566" s="7" t="s">
        <v>470</v>
      </c>
      <c r="G1566" s="7" t="s">
        <v>2867</v>
      </c>
      <c r="H1566" s="28"/>
      <c r="I1566" s="23"/>
      <c r="J1566" s="16"/>
      <c r="K1566" s="36"/>
    </row>
    <row r="1567" spans="1:11" ht="30" hidden="1" customHeight="1" x14ac:dyDescent="0.25">
      <c r="A1567" s="1"/>
      <c r="B1567" s="7" t="s">
        <v>2852</v>
      </c>
      <c r="C1567" s="7">
        <v>133</v>
      </c>
      <c r="D1567" s="7" t="s">
        <v>10</v>
      </c>
      <c r="E1567" s="7" t="s">
        <v>17</v>
      </c>
      <c r="F1567" s="7" t="s">
        <v>470</v>
      </c>
      <c r="G1567" s="7" t="s">
        <v>2868</v>
      </c>
      <c r="H1567" s="28"/>
      <c r="I1567" s="23"/>
      <c r="J1567" s="16"/>
      <c r="K1567" s="36"/>
    </row>
    <row r="1568" spans="1:11" ht="30" customHeight="1" x14ac:dyDescent="0.25">
      <c r="A1568" s="1"/>
      <c r="B1568" s="7" t="s">
        <v>2869</v>
      </c>
      <c r="C1568" s="7">
        <v>134</v>
      </c>
      <c r="D1568" s="7" t="s">
        <v>10</v>
      </c>
      <c r="E1568" s="7" t="s">
        <v>467</v>
      </c>
      <c r="F1568" s="7" t="s">
        <v>468</v>
      </c>
      <c r="G1568" s="7" t="s">
        <v>2871</v>
      </c>
      <c r="H1568" s="20">
        <f>+I1568</f>
        <v>597193.66</v>
      </c>
      <c r="I1568" s="20">
        <v>597193.66</v>
      </c>
      <c r="J1568" s="33" t="s">
        <v>2870</v>
      </c>
      <c r="K1568" s="36"/>
    </row>
    <row r="1569" spans="1:11" ht="30" hidden="1" customHeight="1" x14ac:dyDescent="0.25">
      <c r="A1569" s="1"/>
      <c r="B1569" s="7" t="s">
        <v>2869</v>
      </c>
      <c r="C1569" s="7">
        <v>134</v>
      </c>
      <c r="D1569" s="7" t="s">
        <v>10</v>
      </c>
      <c r="E1569" s="7" t="s">
        <v>26</v>
      </c>
      <c r="F1569" s="7" t="s">
        <v>470</v>
      </c>
      <c r="G1569" s="7" t="s">
        <v>2872</v>
      </c>
      <c r="H1569" s="28"/>
      <c r="I1569" s="23"/>
      <c r="J1569" s="16"/>
      <c r="K1569" s="36"/>
    </row>
    <row r="1570" spans="1:11" ht="30" hidden="1" customHeight="1" x14ac:dyDescent="0.25">
      <c r="A1570" s="1"/>
      <c r="B1570" s="7" t="s">
        <v>2869</v>
      </c>
      <c r="C1570" s="7">
        <v>134</v>
      </c>
      <c r="D1570" s="7" t="s">
        <v>10</v>
      </c>
      <c r="E1570" s="7" t="s">
        <v>43</v>
      </c>
      <c r="F1570" s="7" t="s">
        <v>470</v>
      </c>
      <c r="G1570" s="7" t="s">
        <v>2873</v>
      </c>
      <c r="H1570" s="28"/>
      <c r="I1570" s="23"/>
      <c r="J1570" s="16"/>
      <c r="K1570" s="36"/>
    </row>
    <row r="1571" spans="1:11" ht="30" hidden="1" customHeight="1" x14ac:dyDescent="0.25">
      <c r="A1571" s="1"/>
      <c r="B1571" s="7" t="s">
        <v>2869</v>
      </c>
      <c r="C1571" s="7">
        <v>134</v>
      </c>
      <c r="D1571" s="7" t="s">
        <v>10</v>
      </c>
      <c r="E1571" s="7" t="s">
        <v>70</v>
      </c>
      <c r="F1571" s="7" t="s">
        <v>470</v>
      </c>
      <c r="G1571" s="7" t="s">
        <v>2874</v>
      </c>
      <c r="H1571" s="28"/>
      <c r="I1571" s="23"/>
      <c r="J1571" s="16"/>
      <c r="K1571" s="36"/>
    </row>
    <row r="1572" spans="1:11" ht="30" hidden="1" customHeight="1" x14ac:dyDescent="0.25">
      <c r="A1572" s="1"/>
      <c r="B1572" s="7" t="s">
        <v>2869</v>
      </c>
      <c r="C1572" s="7">
        <v>134</v>
      </c>
      <c r="D1572" s="7" t="s">
        <v>10</v>
      </c>
      <c r="E1572" s="7" t="s">
        <v>20</v>
      </c>
      <c r="F1572" s="7" t="s">
        <v>470</v>
      </c>
      <c r="G1572" s="7" t="s">
        <v>2875</v>
      </c>
      <c r="H1572" s="28"/>
      <c r="I1572" s="23"/>
      <c r="J1572" s="16"/>
      <c r="K1572" s="36"/>
    </row>
    <row r="1573" spans="1:11" ht="30" hidden="1" customHeight="1" x14ac:dyDescent="0.25">
      <c r="A1573" s="1"/>
      <c r="B1573" s="7" t="s">
        <v>2869</v>
      </c>
      <c r="C1573" s="7">
        <v>134</v>
      </c>
      <c r="D1573" s="7" t="s">
        <v>10</v>
      </c>
      <c r="E1573" s="7" t="s">
        <v>67</v>
      </c>
      <c r="F1573" s="7" t="s">
        <v>470</v>
      </c>
      <c r="G1573" s="7" t="s">
        <v>2876</v>
      </c>
      <c r="H1573" s="28"/>
      <c r="I1573" s="23"/>
      <c r="J1573" s="16"/>
      <c r="K1573" s="36"/>
    </row>
    <row r="1574" spans="1:11" ht="30" hidden="1" customHeight="1" x14ac:dyDescent="0.25">
      <c r="A1574" s="1"/>
      <c r="B1574" s="7" t="s">
        <v>2869</v>
      </c>
      <c r="C1574" s="7">
        <v>134</v>
      </c>
      <c r="D1574" s="7" t="s">
        <v>10</v>
      </c>
      <c r="E1574" s="7" t="s">
        <v>33</v>
      </c>
      <c r="F1574" s="7" t="s">
        <v>470</v>
      </c>
      <c r="G1574" s="7" t="s">
        <v>2877</v>
      </c>
      <c r="H1574" s="28"/>
      <c r="I1574" s="23"/>
      <c r="J1574" s="16"/>
      <c r="K1574" s="36"/>
    </row>
    <row r="1575" spans="1:11" ht="30" hidden="1" customHeight="1" x14ac:dyDescent="0.25">
      <c r="A1575" s="1"/>
      <c r="B1575" s="7" t="s">
        <v>2869</v>
      </c>
      <c r="C1575" s="7">
        <v>134</v>
      </c>
      <c r="D1575" s="7" t="s">
        <v>10</v>
      </c>
      <c r="E1575" s="7" t="s">
        <v>17</v>
      </c>
      <c r="F1575" s="7" t="s">
        <v>470</v>
      </c>
      <c r="G1575" s="7" t="s">
        <v>2878</v>
      </c>
      <c r="H1575" s="28"/>
      <c r="I1575" s="23"/>
      <c r="J1575" s="16"/>
      <c r="K1575" s="36"/>
    </row>
    <row r="1576" spans="1:11" ht="30" hidden="1" customHeight="1" x14ac:dyDescent="0.25">
      <c r="A1576" s="1"/>
      <c r="B1576" s="7" t="s">
        <v>2869</v>
      </c>
      <c r="C1576" s="7">
        <v>134</v>
      </c>
      <c r="D1576" s="7" t="s">
        <v>10</v>
      </c>
      <c r="E1576" s="7" t="s">
        <v>35</v>
      </c>
      <c r="F1576" s="7" t="s">
        <v>470</v>
      </c>
      <c r="G1576" s="7" t="s">
        <v>2879</v>
      </c>
      <c r="H1576" s="28"/>
      <c r="I1576" s="23"/>
      <c r="J1576" s="16"/>
      <c r="K1576" s="36"/>
    </row>
    <row r="1577" spans="1:11" ht="30" hidden="1" customHeight="1" x14ac:dyDescent="0.25">
      <c r="A1577" s="1"/>
      <c r="B1577" s="7" t="s">
        <v>2869</v>
      </c>
      <c r="C1577" s="7">
        <v>134</v>
      </c>
      <c r="D1577" s="7" t="s">
        <v>10</v>
      </c>
      <c r="E1577" s="7" t="s">
        <v>38</v>
      </c>
      <c r="F1577" s="7" t="s">
        <v>470</v>
      </c>
      <c r="G1577" s="7" t="s">
        <v>2880</v>
      </c>
      <c r="H1577" s="28"/>
      <c r="I1577" s="23"/>
      <c r="J1577" s="16"/>
      <c r="K1577" s="36"/>
    </row>
    <row r="1578" spans="1:11" ht="30" hidden="1" customHeight="1" x14ac:dyDescent="0.25">
      <c r="A1578" s="1"/>
      <c r="B1578" s="7" t="s">
        <v>2869</v>
      </c>
      <c r="C1578" s="7">
        <v>134</v>
      </c>
      <c r="D1578" s="7" t="s">
        <v>10</v>
      </c>
      <c r="E1578" s="7" t="s">
        <v>478</v>
      </c>
      <c r="F1578" s="7" t="s">
        <v>470</v>
      </c>
      <c r="G1578" s="7" t="s">
        <v>2881</v>
      </c>
      <c r="H1578" s="28"/>
      <c r="I1578" s="23"/>
      <c r="J1578" s="16"/>
      <c r="K1578" s="36"/>
    </row>
    <row r="1579" spans="1:11" ht="30" customHeight="1" x14ac:dyDescent="0.25">
      <c r="A1579" s="1"/>
      <c r="B1579" s="7" t="s">
        <v>2882</v>
      </c>
      <c r="C1579" s="7">
        <v>135</v>
      </c>
      <c r="D1579" s="7" t="s">
        <v>10</v>
      </c>
      <c r="E1579" s="7" t="s">
        <v>70</v>
      </c>
      <c r="F1579" s="7" t="s">
        <v>71</v>
      </c>
      <c r="G1579" s="7" t="s">
        <v>2884</v>
      </c>
      <c r="H1579" s="20">
        <f>I1579/30</f>
        <v>724.00666666666666</v>
      </c>
      <c r="I1579" s="20">
        <v>21720.2</v>
      </c>
      <c r="J1579" s="33" t="s">
        <v>2883</v>
      </c>
      <c r="K1579" s="36"/>
    </row>
    <row r="1580" spans="1:11" ht="30" hidden="1" customHeight="1" x14ac:dyDescent="0.25">
      <c r="A1580" s="1"/>
      <c r="B1580" s="7" t="s">
        <v>2882</v>
      </c>
      <c r="C1580" s="7">
        <v>135</v>
      </c>
      <c r="D1580" s="7" t="s">
        <v>382</v>
      </c>
      <c r="E1580" s="7" t="s">
        <v>20</v>
      </c>
      <c r="F1580" s="7" t="s">
        <v>73</v>
      </c>
      <c r="G1580" s="7" t="s">
        <v>2885</v>
      </c>
      <c r="H1580" s="28"/>
      <c r="I1580" s="23"/>
      <c r="J1580" s="16"/>
      <c r="K1580" s="36"/>
    </row>
    <row r="1581" spans="1:11" ht="30" hidden="1" customHeight="1" x14ac:dyDescent="0.25">
      <c r="A1581" s="1"/>
      <c r="B1581" s="7" t="s">
        <v>2882</v>
      </c>
      <c r="C1581" s="7">
        <v>135</v>
      </c>
      <c r="D1581" s="7" t="s">
        <v>10</v>
      </c>
      <c r="E1581" s="7" t="s">
        <v>75</v>
      </c>
      <c r="F1581" s="7" t="s">
        <v>73</v>
      </c>
      <c r="G1581" s="7" t="s">
        <v>2886</v>
      </c>
      <c r="H1581" s="28"/>
      <c r="I1581" s="23"/>
      <c r="J1581" s="16"/>
      <c r="K1581" s="36"/>
    </row>
    <row r="1582" spans="1:11" ht="30" hidden="1" customHeight="1" x14ac:dyDescent="0.25">
      <c r="A1582" s="1"/>
      <c r="B1582" s="7" t="s">
        <v>2882</v>
      </c>
      <c r="C1582" s="7">
        <v>135</v>
      </c>
      <c r="D1582" s="7" t="s">
        <v>10</v>
      </c>
      <c r="E1582" s="7" t="s">
        <v>23</v>
      </c>
      <c r="F1582" s="7" t="s">
        <v>73</v>
      </c>
      <c r="G1582" s="7" t="s">
        <v>2887</v>
      </c>
      <c r="H1582" s="28"/>
      <c r="I1582" s="23"/>
      <c r="J1582" s="16"/>
      <c r="K1582" s="36"/>
    </row>
    <row r="1583" spans="1:11" ht="30" hidden="1" customHeight="1" x14ac:dyDescent="0.25">
      <c r="A1583" s="1"/>
      <c r="B1583" s="7" t="s">
        <v>2882</v>
      </c>
      <c r="C1583" s="7">
        <v>135</v>
      </c>
      <c r="D1583" s="7" t="s">
        <v>10</v>
      </c>
      <c r="E1583" s="7" t="s">
        <v>33</v>
      </c>
      <c r="F1583" s="7" t="s">
        <v>73</v>
      </c>
      <c r="G1583" s="7" t="s">
        <v>2888</v>
      </c>
      <c r="H1583" s="28"/>
      <c r="I1583" s="23"/>
      <c r="J1583" s="16"/>
      <c r="K1583" s="36"/>
    </row>
    <row r="1584" spans="1:11" ht="30" hidden="1" customHeight="1" x14ac:dyDescent="0.25">
      <c r="A1584" s="1"/>
      <c r="B1584" s="7" t="s">
        <v>2882</v>
      </c>
      <c r="C1584" s="7">
        <v>135</v>
      </c>
      <c r="D1584" s="7" t="s">
        <v>10</v>
      </c>
      <c r="E1584" s="7" t="s">
        <v>26</v>
      </c>
      <c r="F1584" s="7" t="s">
        <v>87</v>
      </c>
      <c r="G1584" s="7" t="s">
        <v>2889</v>
      </c>
      <c r="H1584" s="28"/>
      <c r="I1584" s="23"/>
      <c r="J1584" s="16"/>
      <c r="K1584" s="36"/>
    </row>
    <row r="1585" spans="1:11" ht="30" hidden="1" customHeight="1" x14ac:dyDescent="0.25">
      <c r="A1585" s="1"/>
      <c r="B1585" s="7" t="s">
        <v>2882</v>
      </c>
      <c r="C1585" s="7">
        <v>135</v>
      </c>
      <c r="D1585" s="7" t="s">
        <v>10</v>
      </c>
      <c r="E1585" s="7" t="s">
        <v>20</v>
      </c>
      <c r="F1585" s="7" t="s">
        <v>87</v>
      </c>
      <c r="G1585" s="7" t="s">
        <v>2890</v>
      </c>
      <c r="H1585" s="28"/>
      <c r="I1585" s="23"/>
      <c r="J1585" s="16"/>
      <c r="K1585" s="36"/>
    </row>
    <row r="1586" spans="1:11" ht="30" hidden="1" customHeight="1" x14ac:dyDescent="0.25">
      <c r="A1586" s="1"/>
      <c r="B1586" s="7" t="s">
        <v>2882</v>
      </c>
      <c r="C1586" s="7">
        <v>135</v>
      </c>
      <c r="D1586" s="7" t="s">
        <v>28</v>
      </c>
      <c r="E1586" s="7" t="s">
        <v>33</v>
      </c>
      <c r="F1586" s="7" t="s">
        <v>87</v>
      </c>
      <c r="G1586" s="7" t="s">
        <v>2891</v>
      </c>
      <c r="H1586" s="28"/>
      <c r="I1586" s="23"/>
      <c r="J1586" s="16"/>
      <c r="K1586" s="36"/>
    </row>
    <row r="1587" spans="1:11" ht="30" hidden="1" customHeight="1" x14ac:dyDescent="0.25">
      <c r="A1587" s="1"/>
      <c r="B1587" s="7" t="s">
        <v>2882</v>
      </c>
      <c r="C1587" s="7">
        <v>135</v>
      </c>
      <c r="D1587" s="7" t="s">
        <v>10</v>
      </c>
      <c r="E1587" s="7" t="s">
        <v>11</v>
      </c>
      <c r="F1587" s="7" t="s">
        <v>2892</v>
      </c>
      <c r="G1587" s="7" t="s">
        <v>2893</v>
      </c>
      <c r="H1587" s="28"/>
      <c r="I1587" s="23"/>
      <c r="J1587" s="16"/>
      <c r="K1587" s="36"/>
    </row>
    <row r="1588" spans="1:11" ht="30" hidden="1" customHeight="1" x14ac:dyDescent="0.25">
      <c r="A1588" s="1"/>
      <c r="B1588" s="7" t="s">
        <v>2882</v>
      </c>
      <c r="C1588" s="7">
        <v>135</v>
      </c>
      <c r="D1588" s="7" t="s">
        <v>10</v>
      </c>
      <c r="E1588" s="7" t="s">
        <v>17</v>
      </c>
      <c r="F1588" s="7" t="s">
        <v>73</v>
      </c>
      <c r="G1588" s="7" t="s">
        <v>2894</v>
      </c>
      <c r="H1588" s="28"/>
      <c r="I1588" s="23"/>
      <c r="J1588" s="16"/>
      <c r="K1588" s="36"/>
    </row>
    <row r="1589" spans="1:11" ht="30" hidden="1" customHeight="1" x14ac:dyDescent="0.25">
      <c r="A1589" s="1"/>
      <c r="B1589" s="7" t="s">
        <v>2882</v>
      </c>
      <c r="C1589" s="7">
        <v>135</v>
      </c>
      <c r="D1589" s="7" t="s">
        <v>10</v>
      </c>
      <c r="E1589" s="7" t="s">
        <v>35</v>
      </c>
      <c r="F1589" s="7" t="s">
        <v>2895</v>
      </c>
      <c r="G1589" s="7" t="s">
        <v>2896</v>
      </c>
      <c r="H1589" s="28"/>
      <c r="I1589" s="23"/>
      <c r="J1589" s="16"/>
      <c r="K1589" s="36"/>
    </row>
    <row r="1590" spans="1:11" ht="30" hidden="1" customHeight="1" x14ac:dyDescent="0.25">
      <c r="A1590" s="1"/>
      <c r="B1590" s="7" t="s">
        <v>2882</v>
      </c>
      <c r="C1590" s="7">
        <v>135</v>
      </c>
      <c r="D1590" s="7" t="s">
        <v>10</v>
      </c>
      <c r="E1590" s="7" t="s">
        <v>38</v>
      </c>
      <c r="F1590" s="7" t="s">
        <v>446</v>
      </c>
      <c r="G1590" s="7" t="s">
        <v>2897</v>
      </c>
      <c r="H1590" s="28"/>
      <c r="I1590" s="23"/>
      <c r="J1590" s="16"/>
      <c r="K1590" s="36"/>
    </row>
    <row r="1591" spans="1:11" ht="30" hidden="1" customHeight="1" x14ac:dyDescent="0.25">
      <c r="A1591" s="1"/>
      <c r="B1591" s="7" t="s">
        <v>2882</v>
      </c>
      <c r="C1591" s="7">
        <v>135</v>
      </c>
      <c r="D1591" s="7" t="s">
        <v>28</v>
      </c>
      <c r="E1591" s="7" t="s">
        <v>38</v>
      </c>
      <c r="F1591" s="7" t="s">
        <v>73</v>
      </c>
      <c r="G1591" s="7" t="s">
        <v>2898</v>
      </c>
      <c r="H1591" s="28"/>
      <c r="I1591" s="23"/>
      <c r="J1591" s="16"/>
      <c r="K1591" s="36"/>
    </row>
    <row r="1592" spans="1:11" ht="30" hidden="1" customHeight="1" x14ac:dyDescent="0.25">
      <c r="A1592" s="1"/>
      <c r="B1592" s="7" t="s">
        <v>2882</v>
      </c>
      <c r="C1592" s="7">
        <v>135</v>
      </c>
      <c r="D1592" s="7" t="s">
        <v>10</v>
      </c>
      <c r="E1592" s="7" t="s">
        <v>43</v>
      </c>
      <c r="F1592" s="7" t="s">
        <v>73</v>
      </c>
      <c r="G1592" s="7" t="s">
        <v>2899</v>
      </c>
      <c r="H1592" s="28"/>
      <c r="I1592" s="23"/>
      <c r="J1592" s="16"/>
      <c r="K1592" s="36"/>
    </row>
    <row r="1593" spans="1:11" ht="30" hidden="1" customHeight="1" x14ac:dyDescent="0.25">
      <c r="A1593" s="1"/>
      <c r="B1593" s="7" t="s">
        <v>2882</v>
      </c>
      <c r="C1593" s="7">
        <v>135</v>
      </c>
      <c r="D1593" s="7" t="s">
        <v>28</v>
      </c>
      <c r="E1593" s="7" t="s">
        <v>70</v>
      </c>
      <c r="F1593" s="7" t="s">
        <v>1268</v>
      </c>
      <c r="G1593" s="7" t="s">
        <v>2900</v>
      </c>
      <c r="H1593" s="28"/>
      <c r="I1593" s="23"/>
      <c r="J1593" s="16"/>
      <c r="K1593" s="36"/>
    </row>
    <row r="1594" spans="1:11" ht="30" customHeight="1" x14ac:dyDescent="0.25">
      <c r="A1594" s="1"/>
      <c r="B1594" s="7" t="s">
        <v>2914</v>
      </c>
      <c r="C1594" s="7">
        <v>136</v>
      </c>
      <c r="D1594" s="7" t="s">
        <v>10</v>
      </c>
      <c r="E1594" s="7" t="s">
        <v>70</v>
      </c>
      <c r="F1594" s="7" t="s">
        <v>71</v>
      </c>
      <c r="G1594" s="7" t="s">
        <v>2884</v>
      </c>
      <c r="H1594" s="20">
        <f>I1594/30</f>
        <v>539.21100000000001</v>
      </c>
      <c r="I1594" s="20">
        <v>16176.33</v>
      </c>
      <c r="J1594" s="33" t="s">
        <v>2883</v>
      </c>
      <c r="K1594" s="36"/>
    </row>
    <row r="1595" spans="1:11" ht="30" hidden="1" customHeight="1" x14ac:dyDescent="0.25">
      <c r="A1595" s="1"/>
      <c r="B1595" s="7" t="s">
        <v>2914</v>
      </c>
      <c r="C1595" s="7">
        <v>136</v>
      </c>
      <c r="D1595" s="7" t="s">
        <v>28</v>
      </c>
      <c r="E1595" s="7" t="s">
        <v>20</v>
      </c>
      <c r="F1595" s="7" t="s">
        <v>73</v>
      </c>
      <c r="G1595" s="7" t="s">
        <v>2915</v>
      </c>
      <c r="H1595" s="28"/>
      <c r="I1595" s="23"/>
      <c r="J1595" s="16"/>
      <c r="K1595" s="36"/>
    </row>
    <row r="1596" spans="1:11" ht="30" hidden="1" customHeight="1" x14ac:dyDescent="0.25">
      <c r="A1596" s="1"/>
      <c r="B1596" s="7" t="s">
        <v>2914</v>
      </c>
      <c r="C1596" s="7">
        <v>136</v>
      </c>
      <c r="D1596" s="7" t="s">
        <v>10</v>
      </c>
      <c r="E1596" s="7" t="s">
        <v>75</v>
      </c>
      <c r="F1596" s="7" t="s">
        <v>73</v>
      </c>
      <c r="G1596" s="7" t="s">
        <v>2916</v>
      </c>
      <c r="H1596" s="28"/>
      <c r="I1596" s="23"/>
      <c r="J1596" s="16"/>
      <c r="K1596" s="36"/>
    </row>
    <row r="1597" spans="1:11" ht="30" hidden="1" customHeight="1" x14ac:dyDescent="0.25">
      <c r="A1597" s="1"/>
      <c r="B1597" s="7" t="s">
        <v>2914</v>
      </c>
      <c r="C1597" s="7">
        <v>136</v>
      </c>
      <c r="D1597" s="7" t="s">
        <v>10</v>
      </c>
      <c r="E1597" s="7" t="s">
        <v>23</v>
      </c>
      <c r="F1597" s="7" t="s">
        <v>73</v>
      </c>
      <c r="G1597" s="7" t="s">
        <v>2917</v>
      </c>
      <c r="H1597" s="28"/>
      <c r="I1597" s="23"/>
      <c r="J1597" s="16"/>
      <c r="K1597" s="36"/>
    </row>
    <row r="1598" spans="1:11" ht="30" hidden="1" customHeight="1" x14ac:dyDescent="0.25">
      <c r="A1598" s="1"/>
      <c r="B1598" s="7" t="s">
        <v>2914</v>
      </c>
      <c r="C1598" s="7">
        <v>136</v>
      </c>
      <c r="D1598" s="7" t="s">
        <v>10</v>
      </c>
      <c r="E1598" s="7" t="s">
        <v>33</v>
      </c>
      <c r="F1598" s="7" t="s">
        <v>73</v>
      </c>
      <c r="G1598" s="7" t="s">
        <v>2888</v>
      </c>
      <c r="H1598" s="28"/>
      <c r="I1598" s="23"/>
      <c r="J1598" s="16"/>
      <c r="K1598" s="36"/>
    </row>
    <row r="1599" spans="1:11" ht="30" hidden="1" customHeight="1" x14ac:dyDescent="0.25">
      <c r="A1599" s="1"/>
      <c r="B1599" s="7" t="s">
        <v>2914</v>
      </c>
      <c r="C1599" s="7">
        <v>136</v>
      </c>
      <c r="D1599" s="7" t="s">
        <v>10</v>
      </c>
      <c r="E1599" s="7" t="s">
        <v>11</v>
      </c>
      <c r="F1599" s="7" t="s">
        <v>2918</v>
      </c>
      <c r="G1599" s="7" t="s">
        <v>2919</v>
      </c>
      <c r="H1599" s="28"/>
      <c r="I1599" s="23"/>
      <c r="J1599" s="16"/>
      <c r="K1599" s="36"/>
    </row>
    <row r="1600" spans="1:11" ht="30" hidden="1" customHeight="1" x14ac:dyDescent="0.25">
      <c r="A1600" s="1"/>
      <c r="B1600" s="7" t="s">
        <v>2914</v>
      </c>
      <c r="C1600" s="7">
        <v>136</v>
      </c>
      <c r="D1600" s="7" t="s">
        <v>10</v>
      </c>
      <c r="E1600" s="7" t="s">
        <v>35</v>
      </c>
      <c r="F1600" s="7" t="s">
        <v>2895</v>
      </c>
      <c r="G1600" s="7" t="s">
        <v>2920</v>
      </c>
      <c r="H1600" s="28"/>
      <c r="I1600" s="23"/>
      <c r="J1600" s="16"/>
      <c r="K1600" s="36"/>
    </row>
    <row r="1601" spans="1:11" ht="30" hidden="1" customHeight="1" x14ac:dyDescent="0.25">
      <c r="A1601" s="1"/>
      <c r="B1601" s="7" t="s">
        <v>2914</v>
      </c>
      <c r="C1601" s="7">
        <v>136</v>
      </c>
      <c r="D1601" s="7" t="s">
        <v>10</v>
      </c>
      <c r="E1601" s="7" t="s">
        <v>17</v>
      </c>
      <c r="F1601" s="7" t="s">
        <v>73</v>
      </c>
      <c r="G1601" s="7" t="s">
        <v>2894</v>
      </c>
      <c r="H1601" s="28"/>
      <c r="I1601" s="23"/>
      <c r="J1601" s="16"/>
      <c r="K1601" s="36"/>
    </row>
    <row r="1602" spans="1:11" ht="30" hidden="1" customHeight="1" x14ac:dyDescent="0.25">
      <c r="A1602" s="1"/>
      <c r="B1602" s="7" t="s">
        <v>2914</v>
      </c>
      <c r="C1602" s="7">
        <v>136</v>
      </c>
      <c r="D1602" s="7" t="s">
        <v>10</v>
      </c>
      <c r="E1602" s="7" t="s">
        <v>38</v>
      </c>
      <c r="F1602" s="7" t="s">
        <v>73</v>
      </c>
      <c r="G1602" s="7" t="s">
        <v>2921</v>
      </c>
      <c r="H1602" s="28"/>
      <c r="I1602" s="23"/>
      <c r="J1602" s="16"/>
      <c r="K1602" s="36"/>
    </row>
    <row r="1603" spans="1:11" ht="30" hidden="1" customHeight="1" x14ac:dyDescent="0.25">
      <c r="A1603" s="1"/>
      <c r="B1603" s="7" t="s">
        <v>2914</v>
      </c>
      <c r="C1603" s="7">
        <v>136</v>
      </c>
      <c r="D1603" s="7" t="s">
        <v>382</v>
      </c>
      <c r="E1603" s="7" t="s">
        <v>20</v>
      </c>
      <c r="F1603" s="7" t="s">
        <v>87</v>
      </c>
      <c r="G1603" s="7" t="s">
        <v>2922</v>
      </c>
      <c r="H1603" s="28"/>
      <c r="I1603" s="23"/>
      <c r="J1603" s="16"/>
      <c r="K1603" s="36"/>
    </row>
    <row r="1604" spans="1:11" ht="30" hidden="1" customHeight="1" x14ac:dyDescent="0.25">
      <c r="A1604" s="1"/>
      <c r="B1604" s="7" t="s">
        <v>2914</v>
      </c>
      <c r="C1604" s="7">
        <v>136</v>
      </c>
      <c r="D1604" s="7" t="s">
        <v>45</v>
      </c>
      <c r="E1604" s="7" t="s">
        <v>26</v>
      </c>
      <c r="F1604" s="7" t="s">
        <v>87</v>
      </c>
      <c r="G1604" s="7" t="s">
        <v>2923</v>
      </c>
      <c r="H1604" s="28"/>
      <c r="I1604" s="23"/>
      <c r="J1604" s="16"/>
      <c r="K1604" s="36"/>
    </row>
    <row r="1605" spans="1:11" ht="30" hidden="1" customHeight="1" x14ac:dyDescent="0.25">
      <c r="A1605" s="1"/>
      <c r="B1605" s="7" t="s">
        <v>2914</v>
      </c>
      <c r="C1605" s="7">
        <v>136</v>
      </c>
      <c r="D1605" s="7" t="s">
        <v>28</v>
      </c>
      <c r="E1605" s="7" t="s">
        <v>33</v>
      </c>
      <c r="F1605" s="7" t="s">
        <v>87</v>
      </c>
      <c r="G1605" s="7" t="s">
        <v>2891</v>
      </c>
      <c r="H1605" s="28"/>
      <c r="I1605" s="23"/>
      <c r="J1605" s="16"/>
      <c r="K1605" s="36"/>
    </row>
    <row r="1606" spans="1:11" ht="30" hidden="1" customHeight="1" x14ac:dyDescent="0.25">
      <c r="A1606" s="1"/>
      <c r="B1606" s="7" t="s">
        <v>2914</v>
      </c>
      <c r="C1606" s="7">
        <v>136</v>
      </c>
      <c r="D1606" s="7" t="s">
        <v>10</v>
      </c>
      <c r="E1606" s="7" t="s">
        <v>43</v>
      </c>
      <c r="F1606" s="7" t="s">
        <v>73</v>
      </c>
      <c r="G1606" s="7" t="s">
        <v>2924</v>
      </c>
      <c r="H1606" s="28"/>
      <c r="I1606" s="23"/>
      <c r="J1606" s="16"/>
      <c r="K1606" s="36"/>
    </row>
    <row r="1607" spans="1:11" ht="30" customHeight="1" x14ac:dyDescent="0.25">
      <c r="A1607" s="1"/>
      <c r="B1607" s="7" t="s">
        <v>2936</v>
      </c>
      <c r="C1607" s="7">
        <v>137</v>
      </c>
      <c r="D1607" s="7" t="s">
        <v>10</v>
      </c>
      <c r="E1607" s="7" t="s">
        <v>67</v>
      </c>
      <c r="F1607" s="7" t="s">
        <v>2937</v>
      </c>
      <c r="G1607" s="7" t="s">
        <v>2938</v>
      </c>
      <c r="H1607" s="20">
        <f>+I1607</f>
        <v>13358.2</v>
      </c>
      <c r="I1607" s="20">
        <v>13358.2</v>
      </c>
      <c r="J1607" s="33" t="s">
        <v>7948</v>
      </c>
      <c r="K1607" s="36"/>
    </row>
    <row r="1608" spans="1:11" ht="30" hidden="1" customHeight="1" x14ac:dyDescent="0.25">
      <c r="A1608" s="1"/>
      <c r="B1608" s="7" t="s">
        <v>2936</v>
      </c>
      <c r="C1608" s="7">
        <v>137</v>
      </c>
      <c r="D1608" s="7" t="s">
        <v>10</v>
      </c>
      <c r="E1608" s="7" t="s">
        <v>38</v>
      </c>
      <c r="F1608" s="7" t="s">
        <v>2937</v>
      </c>
      <c r="G1608" s="7" t="s">
        <v>2939</v>
      </c>
      <c r="H1608" s="28"/>
      <c r="I1608" s="23"/>
      <c r="J1608" s="16"/>
      <c r="K1608" s="36"/>
    </row>
    <row r="1609" spans="1:11" ht="30" hidden="1" customHeight="1" x14ac:dyDescent="0.25">
      <c r="A1609" s="1"/>
      <c r="B1609" s="7" t="s">
        <v>2936</v>
      </c>
      <c r="C1609" s="7">
        <v>137</v>
      </c>
      <c r="D1609" s="7" t="s">
        <v>10</v>
      </c>
      <c r="E1609" s="7" t="s">
        <v>14</v>
      </c>
      <c r="F1609" s="7" t="s">
        <v>2940</v>
      </c>
      <c r="G1609" s="7" t="s">
        <v>2941</v>
      </c>
      <c r="H1609" s="28"/>
      <c r="I1609" s="23"/>
      <c r="J1609" s="16"/>
      <c r="K1609" s="36"/>
    </row>
    <row r="1610" spans="1:11" ht="30" hidden="1" customHeight="1" x14ac:dyDescent="0.25">
      <c r="A1610" s="1"/>
      <c r="B1610" s="7" t="s">
        <v>2936</v>
      </c>
      <c r="C1610" s="7">
        <v>137</v>
      </c>
      <c r="D1610" s="7" t="s">
        <v>28</v>
      </c>
      <c r="E1610" s="7" t="s">
        <v>14</v>
      </c>
      <c r="F1610" s="7" t="s">
        <v>2940</v>
      </c>
      <c r="G1610" s="7" t="s">
        <v>2942</v>
      </c>
      <c r="H1610" s="28"/>
      <c r="I1610" s="23"/>
      <c r="J1610" s="16"/>
      <c r="K1610" s="36"/>
    </row>
    <row r="1611" spans="1:11" ht="30" hidden="1" customHeight="1" x14ac:dyDescent="0.25">
      <c r="A1611" s="1"/>
      <c r="B1611" s="7" t="s">
        <v>2936</v>
      </c>
      <c r="C1611" s="7">
        <v>137</v>
      </c>
      <c r="D1611" s="7" t="s">
        <v>28</v>
      </c>
      <c r="E1611" s="7" t="s">
        <v>20</v>
      </c>
      <c r="F1611" s="7" t="s">
        <v>147</v>
      </c>
      <c r="G1611" s="7" t="s">
        <v>2943</v>
      </c>
      <c r="H1611" s="28"/>
      <c r="I1611" s="23"/>
      <c r="J1611" s="16"/>
      <c r="K1611" s="36"/>
    </row>
    <row r="1612" spans="1:11" ht="30" customHeight="1" x14ac:dyDescent="0.25">
      <c r="A1612" s="1"/>
      <c r="B1612" s="7" t="s">
        <v>2946</v>
      </c>
      <c r="C1612" s="7">
        <v>138</v>
      </c>
      <c r="D1612" s="7" t="s">
        <v>10</v>
      </c>
      <c r="E1612" s="7" t="s">
        <v>14</v>
      </c>
      <c r="F1612" s="7" t="s">
        <v>2948</v>
      </c>
      <c r="G1612" s="7" t="s">
        <v>2949</v>
      </c>
      <c r="H1612" s="20">
        <f>I1612/28</f>
        <v>458.49785714285719</v>
      </c>
      <c r="I1612" s="20">
        <v>12837.94</v>
      </c>
      <c r="J1612" s="33" t="s">
        <v>2947</v>
      </c>
      <c r="K1612" s="36"/>
    </row>
    <row r="1613" spans="1:11" ht="30" hidden="1" customHeight="1" x14ac:dyDescent="0.25">
      <c r="A1613" s="1"/>
      <c r="B1613" s="7" t="s">
        <v>2946</v>
      </c>
      <c r="C1613" s="7">
        <v>138</v>
      </c>
      <c r="D1613" s="7" t="s">
        <v>28</v>
      </c>
      <c r="E1613" s="7" t="s">
        <v>20</v>
      </c>
      <c r="F1613" s="7" t="s">
        <v>1382</v>
      </c>
      <c r="G1613" s="7" t="s">
        <v>2950</v>
      </c>
      <c r="H1613" s="28"/>
      <c r="I1613" s="23"/>
      <c r="J1613" s="16"/>
      <c r="K1613" s="36"/>
    </row>
    <row r="1614" spans="1:11" ht="30" hidden="1" customHeight="1" x14ac:dyDescent="0.25">
      <c r="A1614" s="1"/>
      <c r="B1614" s="7" t="s">
        <v>2946</v>
      </c>
      <c r="C1614" s="7">
        <v>138</v>
      </c>
      <c r="D1614" s="7" t="s">
        <v>10</v>
      </c>
      <c r="E1614" s="7" t="s">
        <v>38</v>
      </c>
      <c r="F1614" s="7" t="s">
        <v>1382</v>
      </c>
      <c r="G1614" s="7" t="s">
        <v>2951</v>
      </c>
      <c r="H1614" s="28"/>
      <c r="I1614" s="23"/>
      <c r="J1614" s="16"/>
      <c r="K1614" s="36"/>
    </row>
    <row r="1615" spans="1:11" ht="30" hidden="1" customHeight="1" x14ac:dyDescent="0.25">
      <c r="A1615" s="1"/>
      <c r="B1615" s="7" t="s">
        <v>2946</v>
      </c>
      <c r="C1615" s="7">
        <v>138</v>
      </c>
      <c r="D1615" s="7" t="s">
        <v>28</v>
      </c>
      <c r="E1615" s="7" t="s">
        <v>14</v>
      </c>
      <c r="F1615" s="7" t="s">
        <v>2952</v>
      </c>
      <c r="G1615" s="7" t="s">
        <v>2953</v>
      </c>
      <c r="H1615" s="28"/>
      <c r="I1615" s="23"/>
      <c r="J1615" s="16"/>
      <c r="K1615" s="36"/>
    </row>
    <row r="1616" spans="1:11" ht="30" hidden="1" customHeight="1" x14ac:dyDescent="0.25">
      <c r="A1616" s="1"/>
      <c r="B1616" s="7" t="s">
        <v>2946</v>
      </c>
      <c r="C1616" s="7">
        <v>138</v>
      </c>
      <c r="D1616" s="7" t="s">
        <v>10</v>
      </c>
      <c r="E1616" s="7" t="s">
        <v>20</v>
      </c>
      <c r="F1616" s="7" t="s">
        <v>147</v>
      </c>
      <c r="G1616" s="7" t="s">
        <v>2954</v>
      </c>
      <c r="H1616" s="28"/>
      <c r="I1616" s="23"/>
      <c r="J1616" s="16"/>
      <c r="K1616" s="36"/>
    </row>
    <row r="1617" spans="1:11" ht="30" hidden="1" customHeight="1" x14ac:dyDescent="0.25">
      <c r="A1617" s="1"/>
      <c r="B1617" s="7" t="s">
        <v>2955</v>
      </c>
      <c r="C1617" s="7">
        <v>139</v>
      </c>
      <c r="D1617" s="7" t="s">
        <v>10</v>
      </c>
      <c r="E1617" s="7" t="s">
        <v>17</v>
      </c>
      <c r="F1617" s="7" t="s">
        <v>371</v>
      </c>
      <c r="G1617" s="7" t="s">
        <v>2957</v>
      </c>
      <c r="H1617" s="28"/>
      <c r="I1617" s="23"/>
      <c r="J1617" s="16"/>
      <c r="K1617" s="36"/>
    </row>
    <row r="1618" spans="1:11" ht="30" customHeight="1" x14ac:dyDescent="0.25">
      <c r="A1618" s="1"/>
      <c r="B1618" s="7" t="s">
        <v>2955</v>
      </c>
      <c r="C1618" s="7">
        <v>139</v>
      </c>
      <c r="D1618" s="7" t="s">
        <v>10</v>
      </c>
      <c r="E1618" s="7" t="s">
        <v>20</v>
      </c>
      <c r="F1618" s="7" t="s">
        <v>371</v>
      </c>
      <c r="G1618" s="7" t="s">
        <v>2958</v>
      </c>
      <c r="H1618" s="20">
        <f>+I1618/100</f>
        <v>3942.7</v>
      </c>
      <c r="I1618" s="20">
        <v>394270</v>
      </c>
      <c r="J1618" s="33" t="s">
        <v>2956</v>
      </c>
      <c r="K1618" s="36"/>
    </row>
    <row r="1619" spans="1:11" ht="30" hidden="1" customHeight="1" x14ac:dyDescent="0.25">
      <c r="A1619" s="1"/>
      <c r="B1619" s="7" t="s">
        <v>2955</v>
      </c>
      <c r="C1619" s="7">
        <v>139</v>
      </c>
      <c r="D1619" s="7" t="s">
        <v>28</v>
      </c>
      <c r="E1619" s="7" t="s">
        <v>20</v>
      </c>
      <c r="F1619" s="7" t="s">
        <v>407</v>
      </c>
      <c r="G1619" s="7" t="s">
        <v>2959</v>
      </c>
      <c r="K1619" s="36"/>
    </row>
    <row r="1620" spans="1:11" ht="30" hidden="1" customHeight="1" x14ac:dyDescent="0.25">
      <c r="A1620" s="1"/>
      <c r="B1620" s="7" t="s">
        <v>2955</v>
      </c>
      <c r="C1620" s="7">
        <v>139</v>
      </c>
      <c r="D1620" s="7" t="s">
        <v>10</v>
      </c>
      <c r="E1620" s="7" t="s">
        <v>406</v>
      </c>
      <c r="F1620" s="7" t="s">
        <v>2960</v>
      </c>
      <c r="G1620" s="7" t="s">
        <v>2961</v>
      </c>
      <c r="H1620" s="28"/>
      <c r="I1620" s="23"/>
      <c r="J1620" s="16"/>
      <c r="K1620" s="36"/>
    </row>
    <row r="1621" spans="1:11" ht="30" hidden="1" customHeight="1" x14ac:dyDescent="0.25">
      <c r="A1621" s="1"/>
      <c r="B1621" s="7" t="s">
        <v>2955</v>
      </c>
      <c r="C1621" s="7">
        <v>139</v>
      </c>
      <c r="D1621" s="7" t="s">
        <v>10</v>
      </c>
      <c r="E1621" s="7" t="s">
        <v>75</v>
      </c>
      <c r="F1621" s="7" t="s">
        <v>527</v>
      </c>
      <c r="G1621" s="7" t="s">
        <v>2962</v>
      </c>
      <c r="H1621" s="28"/>
      <c r="I1621" s="23"/>
      <c r="J1621" s="16"/>
      <c r="K1621" s="36"/>
    </row>
    <row r="1622" spans="1:11" ht="30" hidden="1" customHeight="1" x14ac:dyDescent="0.25">
      <c r="A1622" s="1"/>
      <c r="B1622" s="7" t="s">
        <v>2955</v>
      </c>
      <c r="C1622" s="7">
        <v>139</v>
      </c>
      <c r="D1622" s="7" t="s">
        <v>10</v>
      </c>
      <c r="E1622" s="7" t="s">
        <v>33</v>
      </c>
      <c r="F1622" s="7" t="s">
        <v>489</v>
      </c>
      <c r="G1622" s="7" t="s">
        <v>2963</v>
      </c>
      <c r="H1622" s="28"/>
      <c r="I1622" s="23"/>
      <c r="J1622" s="16"/>
      <c r="K1622" s="36"/>
    </row>
    <row r="1623" spans="1:11" ht="30" customHeight="1" x14ac:dyDescent="0.25">
      <c r="A1623" s="1"/>
      <c r="B1623" s="7" t="s">
        <v>2968</v>
      </c>
      <c r="C1623" s="7">
        <v>140</v>
      </c>
      <c r="D1623" s="7" t="s">
        <v>10</v>
      </c>
      <c r="E1623" s="7" t="s">
        <v>23</v>
      </c>
      <c r="F1623" s="7" t="s">
        <v>389</v>
      </c>
      <c r="G1623" s="7" t="s">
        <v>2970</v>
      </c>
      <c r="H1623" s="20">
        <f>+I1623/21</f>
        <v>309.85523809523812</v>
      </c>
      <c r="I1623" s="20">
        <v>6506.96</v>
      </c>
      <c r="J1623" s="33" t="s">
        <v>2969</v>
      </c>
      <c r="K1623" s="36"/>
    </row>
    <row r="1624" spans="1:11" ht="30" hidden="1" customHeight="1" x14ac:dyDescent="0.25">
      <c r="A1624" s="1"/>
      <c r="B1624" s="7" t="s">
        <v>2968</v>
      </c>
      <c r="C1624" s="7">
        <v>140</v>
      </c>
      <c r="D1624" s="7" t="s">
        <v>10</v>
      </c>
      <c r="E1624" s="7" t="s">
        <v>20</v>
      </c>
      <c r="F1624" s="7" t="s">
        <v>389</v>
      </c>
      <c r="G1624" s="7" t="s">
        <v>2971</v>
      </c>
      <c r="H1624" s="28"/>
      <c r="I1624" s="23"/>
      <c r="J1624" s="16"/>
      <c r="K1624" s="36"/>
    </row>
    <row r="1625" spans="1:11" ht="30" hidden="1" customHeight="1" x14ac:dyDescent="0.25">
      <c r="A1625" s="1"/>
      <c r="B1625" s="7" t="s">
        <v>2968</v>
      </c>
      <c r="C1625" s="7">
        <v>140</v>
      </c>
      <c r="D1625" s="7" t="s">
        <v>10</v>
      </c>
      <c r="E1625" s="7" t="s">
        <v>33</v>
      </c>
      <c r="F1625" s="7" t="s">
        <v>389</v>
      </c>
      <c r="G1625" s="7" t="s">
        <v>2972</v>
      </c>
      <c r="H1625" s="28"/>
      <c r="I1625" s="23"/>
      <c r="J1625" s="16"/>
      <c r="K1625" s="36"/>
    </row>
    <row r="1626" spans="1:11" ht="30" hidden="1" customHeight="1" x14ac:dyDescent="0.25">
      <c r="A1626" s="1"/>
      <c r="B1626" s="7" t="s">
        <v>2968</v>
      </c>
      <c r="C1626" s="7">
        <v>140</v>
      </c>
      <c r="D1626" s="7" t="s">
        <v>10</v>
      </c>
      <c r="E1626" s="7" t="s">
        <v>26</v>
      </c>
      <c r="F1626" s="7" t="s">
        <v>2973</v>
      </c>
      <c r="G1626" s="7" t="s">
        <v>2974</v>
      </c>
      <c r="H1626" s="28"/>
      <c r="I1626" s="23"/>
      <c r="J1626" s="16"/>
      <c r="K1626" s="36"/>
    </row>
    <row r="1627" spans="1:11" ht="30" hidden="1" customHeight="1" x14ac:dyDescent="0.25">
      <c r="A1627" s="1"/>
      <c r="B1627" s="7" t="s">
        <v>2968</v>
      </c>
      <c r="C1627" s="7">
        <v>140</v>
      </c>
      <c r="D1627" s="7" t="s">
        <v>10</v>
      </c>
      <c r="E1627" s="7" t="s">
        <v>14</v>
      </c>
      <c r="F1627" s="7" t="s">
        <v>2975</v>
      </c>
      <c r="G1627" s="7" t="s">
        <v>2976</v>
      </c>
      <c r="H1627" s="28"/>
      <c r="I1627" s="23"/>
      <c r="J1627" s="16"/>
      <c r="K1627" s="36"/>
    </row>
    <row r="1628" spans="1:11" ht="30" hidden="1" customHeight="1" x14ac:dyDescent="0.25">
      <c r="A1628" s="1"/>
      <c r="B1628" s="7" t="s">
        <v>2968</v>
      </c>
      <c r="C1628" s="7">
        <v>140</v>
      </c>
      <c r="D1628" s="7" t="s">
        <v>10</v>
      </c>
      <c r="E1628" s="7" t="s">
        <v>17</v>
      </c>
      <c r="F1628" s="7" t="s">
        <v>389</v>
      </c>
      <c r="G1628" s="7" t="s">
        <v>2977</v>
      </c>
      <c r="H1628" s="28"/>
      <c r="I1628" s="23"/>
      <c r="J1628" s="16"/>
      <c r="K1628" s="36"/>
    </row>
    <row r="1629" spans="1:11" ht="30" hidden="1" customHeight="1" x14ac:dyDescent="0.25">
      <c r="A1629" s="1"/>
      <c r="B1629" s="7" t="s">
        <v>2968</v>
      </c>
      <c r="C1629" s="7">
        <v>140</v>
      </c>
      <c r="D1629" s="7" t="s">
        <v>10</v>
      </c>
      <c r="E1629" s="7" t="s">
        <v>109</v>
      </c>
      <c r="F1629" s="7" t="s">
        <v>389</v>
      </c>
      <c r="G1629" s="7" t="s">
        <v>2979</v>
      </c>
      <c r="H1629" s="28"/>
      <c r="I1629" s="23"/>
      <c r="J1629" s="16"/>
      <c r="K1629" s="36"/>
    </row>
    <row r="1630" spans="1:11" ht="30" customHeight="1" x14ac:dyDescent="0.25">
      <c r="A1630" s="1"/>
      <c r="B1630" s="7" t="s">
        <v>2983</v>
      </c>
      <c r="C1630" s="7">
        <v>141</v>
      </c>
      <c r="D1630" s="7" t="s">
        <v>10</v>
      </c>
      <c r="E1630" s="7" t="s">
        <v>14</v>
      </c>
      <c r="F1630" s="7" t="s">
        <v>2985</v>
      </c>
      <c r="G1630" s="7" t="s">
        <v>2986</v>
      </c>
      <c r="H1630" s="20">
        <f>+I1630</f>
        <v>537326.97</v>
      </c>
      <c r="I1630" s="20">
        <v>537326.97</v>
      </c>
      <c r="J1630" s="33" t="s">
        <v>2984</v>
      </c>
      <c r="K1630" s="36"/>
    </row>
    <row r="1631" spans="1:11" ht="30" hidden="1" customHeight="1" x14ac:dyDescent="0.25">
      <c r="A1631" s="1"/>
      <c r="B1631" s="7" t="s">
        <v>2983</v>
      </c>
      <c r="C1631" s="7">
        <v>141</v>
      </c>
      <c r="D1631" s="7" t="s">
        <v>10</v>
      </c>
      <c r="E1631" s="7" t="s">
        <v>2987</v>
      </c>
      <c r="F1631" s="7" t="s">
        <v>2988</v>
      </c>
      <c r="G1631" s="7" t="s">
        <v>2989</v>
      </c>
      <c r="H1631" s="28"/>
      <c r="I1631" s="23"/>
      <c r="J1631" s="16"/>
      <c r="K1631" s="36"/>
    </row>
    <row r="1632" spans="1:11" ht="30" hidden="1" customHeight="1" x14ac:dyDescent="0.25">
      <c r="A1632" s="1"/>
      <c r="B1632" s="7" t="s">
        <v>2983</v>
      </c>
      <c r="C1632" s="7">
        <v>141</v>
      </c>
      <c r="D1632" s="7" t="s">
        <v>10</v>
      </c>
      <c r="E1632" s="7" t="s">
        <v>20</v>
      </c>
      <c r="F1632" s="7" t="s">
        <v>2988</v>
      </c>
      <c r="G1632" s="7" t="s">
        <v>2990</v>
      </c>
      <c r="H1632" s="28"/>
      <c r="I1632" s="23"/>
      <c r="J1632" s="16"/>
      <c r="K1632" s="36"/>
    </row>
    <row r="1633" spans="1:11" ht="30" hidden="1" customHeight="1" x14ac:dyDescent="0.25">
      <c r="A1633" s="1"/>
      <c r="B1633" s="7" t="s">
        <v>2983</v>
      </c>
      <c r="C1633" s="7">
        <v>141</v>
      </c>
      <c r="D1633" s="7" t="s">
        <v>10</v>
      </c>
      <c r="E1633" s="7" t="s">
        <v>35</v>
      </c>
      <c r="F1633" s="7" t="s">
        <v>2991</v>
      </c>
      <c r="G1633" s="7" t="s">
        <v>2992</v>
      </c>
      <c r="H1633" s="28"/>
      <c r="I1633" s="23"/>
      <c r="J1633" s="16"/>
      <c r="K1633" s="36"/>
    </row>
    <row r="1634" spans="1:11" ht="30" hidden="1" customHeight="1" x14ac:dyDescent="0.25">
      <c r="A1634" s="1"/>
      <c r="B1634" s="7" t="s">
        <v>2983</v>
      </c>
      <c r="C1634" s="7">
        <v>141</v>
      </c>
      <c r="D1634" s="7" t="s">
        <v>10</v>
      </c>
      <c r="E1634" s="7" t="s">
        <v>38</v>
      </c>
      <c r="F1634" s="7" t="s">
        <v>2988</v>
      </c>
      <c r="G1634" s="7" t="s">
        <v>2993</v>
      </c>
      <c r="H1634" s="28"/>
      <c r="I1634" s="23"/>
      <c r="J1634" s="16"/>
      <c r="K1634" s="36"/>
    </row>
    <row r="1635" spans="1:11" ht="30" customHeight="1" x14ac:dyDescent="0.25">
      <c r="A1635" s="1"/>
      <c r="B1635" s="7" t="s">
        <v>2994</v>
      </c>
      <c r="C1635" s="7">
        <v>142</v>
      </c>
      <c r="D1635" s="7" t="s">
        <v>10</v>
      </c>
      <c r="E1635" s="7" t="s">
        <v>20</v>
      </c>
      <c r="F1635" s="7" t="s">
        <v>106</v>
      </c>
      <c r="G1635" s="7" t="s">
        <v>2996</v>
      </c>
      <c r="H1635" s="20">
        <f>I1635/30</f>
        <v>287.72000000000003</v>
      </c>
      <c r="I1635" s="20">
        <v>8631.6</v>
      </c>
      <c r="J1635" s="33" t="s">
        <v>2995</v>
      </c>
      <c r="K1635" s="36"/>
    </row>
    <row r="1636" spans="1:11" ht="30" hidden="1" customHeight="1" x14ac:dyDescent="0.25">
      <c r="A1636" s="1"/>
      <c r="B1636" s="7" t="s">
        <v>2994</v>
      </c>
      <c r="C1636" s="7">
        <v>142</v>
      </c>
      <c r="D1636" s="7" t="s">
        <v>10</v>
      </c>
      <c r="E1636" s="7" t="s">
        <v>17</v>
      </c>
      <c r="F1636" s="7" t="s">
        <v>106</v>
      </c>
      <c r="G1636" s="7" t="s">
        <v>2997</v>
      </c>
      <c r="H1636" s="28"/>
      <c r="I1636" s="23"/>
      <c r="J1636" s="16"/>
      <c r="K1636" s="36"/>
    </row>
    <row r="1637" spans="1:11" ht="30" hidden="1" customHeight="1" x14ac:dyDescent="0.25">
      <c r="A1637" s="1"/>
      <c r="B1637" s="7" t="s">
        <v>2994</v>
      </c>
      <c r="C1637" s="7">
        <v>142</v>
      </c>
      <c r="D1637" s="7" t="s">
        <v>10</v>
      </c>
      <c r="E1637" s="7" t="s">
        <v>26</v>
      </c>
      <c r="F1637" s="7" t="s">
        <v>106</v>
      </c>
      <c r="G1637" s="7" t="s">
        <v>2998</v>
      </c>
      <c r="H1637" s="28"/>
      <c r="I1637" s="23"/>
      <c r="J1637" s="16"/>
      <c r="K1637" s="36"/>
    </row>
    <row r="1638" spans="1:11" ht="30" hidden="1" customHeight="1" x14ac:dyDescent="0.25">
      <c r="A1638" s="1"/>
      <c r="B1638" s="7" t="s">
        <v>2994</v>
      </c>
      <c r="C1638" s="7">
        <v>142</v>
      </c>
      <c r="D1638" s="7" t="s">
        <v>10</v>
      </c>
      <c r="E1638" s="7" t="s">
        <v>38</v>
      </c>
      <c r="F1638" s="7" t="s">
        <v>106</v>
      </c>
      <c r="G1638" s="7" t="s">
        <v>2999</v>
      </c>
      <c r="H1638" s="28"/>
      <c r="I1638" s="23"/>
      <c r="J1638" s="16"/>
      <c r="K1638" s="36"/>
    </row>
    <row r="1639" spans="1:11" ht="30" hidden="1" customHeight="1" x14ac:dyDescent="0.25">
      <c r="A1639" s="1"/>
      <c r="B1639" s="7" t="s">
        <v>2994</v>
      </c>
      <c r="C1639" s="7">
        <v>142</v>
      </c>
      <c r="D1639" s="7" t="s">
        <v>10</v>
      </c>
      <c r="E1639" s="7" t="s">
        <v>75</v>
      </c>
      <c r="F1639" s="7" t="s">
        <v>3000</v>
      </c>
      <c r="G1639" s="7" t="s">
        <v>3001</v>
      </c>
      <c r="H1639" s="28"/>
      <c r="I1639" s="23"/>
      <c r="J1639" s="16"/>
      <c r="K1639" s="36"/>
    </row>
    <row r="1640" spans="1:11" ht="30" hidden="1" customHeight="1" x14ac:dyDescent="0.25">
      <c r="A1640" s="1"/>
      <c r="B1640" s="7" t="s">
        <v>2994</v>
      </c>
      <c r="C1640" s="7">
        <v>142</v>
      </c>
      <c r="D1640" s="7" t="s">
        <v>10</v>
      </c>
      <c r="E1640" s="7" t="s">
        <v>43</v>
      </c>
      <c r="F1640" s="7" t="s">
        <v>3002</v>
      </c>
      <c r="G1640" s="7" t="s">
        <v>3003</v>
      </c>
      <c r="H1640" s="28"/>
      <c r="I1640" s="23"/>
      <c r="J1640" s="16"/>
      <c r="K1640" s="36"/>
    </row>
    <row r="1641" spans="1:11" ht="30" hidden="1" customHeight="1" x14ac:dyDescent="0.25">
      <c r="A1641" s="1"/>
      <c r="B1641" s="7" t="s">
        <v>2994</v>
      </c>
      <c r="C1641" s="7">
        <v>142</v>
      </c>
      <c r="D1641" s="7" t="s">
        <v>10</v>
      </c>
      <c r="E1641" s="7" t="s">
        <v>14</v>
      </c>
      <c r="F1641" s="7" t="s">
        <v>3004</v>
      </c>
      <c r="G1641" s="7" t="s">
        <v>3005</v>
      </c>
      <c r="H1641" s="28"/>
      <c r="I1641" s="23"/>
      <c r="J1641" s="16"/>
      <c r="K1641" s="36"/>
    </row>
    <row r="1642" spans="1:11" ht="30" hidden="1" customHeight="1" x14ac:dyDescent="0.25">
      <c r="A1642" s="1"/>
      <c r="B1642" s="7" t="s">
        <v>2994</v>
      </c>
      <c r="C1642" s="7">
        <v>142</v>
      </c>
      <c r="D1642" s="7" t="s">
        <v>28</v>
      </c>
      <c r="E1642" s="7" t="s">
        <v>20</v>
      </c>
      <c r="F1642" s="7" t="s">
        <v>515</v>
      </c>
      <c r="G1642" s="7" t="s">
        <v>3006</v>
      </c>
      <c r="H1642" s="28"/>
      <c r="I1642" s="23"/>
      <c r="J1642" s="16"/>
      <c r="K1642" s="36"/>
    </row>
    <row r="1643" spans="1:11" ht="30" customHeight="1" x14ac:dyDescent="0.25">
      <c r="A1643" s="1"/>
      <c r="B1643" s="7" t="s">
        <v>3007</v>
      </c>
      <c r="C1643" s="7">
        <v>143</v>
      </c>
      <c r="D1643" s="7" t="s">
        <v>10</v>
      </c>
      <c r="E1643" s="7" t="s">
        <v>14</v>
      </c>
      <c r="F1643" s="7" t="s">
        <v>3026</v>
      </c>
      <c r="G1643" s="7" t="s">
        <v>3027</v>
      </c>
      <c r="H1643" s="20">
        <f>+I1643</f>
        <v>12859.84</v>
      </c>
      <c r="I1643" s="20">
        <v>12859.84</v>
      </c>
      <c r="J1643" s="33" t="s">
        <v>7977</v>
      </c>
      <c r="K1643" s="36"/>
    </row>
    <row r="1644" spans="1:11" ht="30" hidden="1" customHeight="1" x14ac:dyDescent="0.25">
      <c r="A1644" s="1"/>
      <c r="B1644" s="7" t="s">
        <v>3007</v>
      </c>
      <c r="C1644" s="7">
        <v>143</v>
      </c>
      <c r="D1644" s="7" t="s">
        <v>28</v>
      </c>
      <c r="E1644" s="7" t="s">
        <v>26</v>
      </c>
      <c r="F1644" s="7" t="s">
        <v>1840</v>
      </c>
      <c r="G1644" s="7" t="s">
        <v>3028</v>
      </c>
      <c r="H1644" s="28"/>
      <c r="I1644" s="23"/>
      <c r="J1644" s="16"/>
      <c r="K1644" s="36"/>
    </row>
    <row r="1645" spans="1:11" ht="30" hidden="1" customHeight="1" x14ac:dyDescent="0.25">
      <c r="A1645" s="1"/>
      <c r="B1645" s="7" t="s">
        <v>3007</v>
      </c>
      <c r="C1645" s="7">
        <v>143</v>
      </c>
      <c r="D1645" s="7" t="s">
        <v>28</v>
      </c>
      <c r="E1645" s="7" t="s">
        <v>20</v>
      </c>
      <c r="F1645" s="7" t="s">
        <v>1840</v>
      </c>
      <c r="G1645" s="7" t="s">
        <v>3029</v>
      </c>
      <c r="H1645" s="28"/>
      <c r="I1645" s="23"/>
      <c r="J1645" s="16"/>
      <c r="K1645" s="36"/>
    </row>
    <row r="1646" spans="1:11" ht="30" hidden="1" customHeight="1" x14ac:dyDescent="0.25">
      <c r="A1646" s="1"/>
      <c r="B1646" s="7" t="s">
        <v>3007</v>
      </c>
      <c r="C1646" s="7">
        <v>143</v>
      </c>
      <c r="D1646" s="7" t="s">
        <v>10</v>
      </c>
      <c r="E1646" s="7" t="s">
        <v>43</v>
      </c>
      <c r="F1646" s="7" t="s">
        <v>3031</v>
      </c>
      <c r="G1646" s="7" t="s">
        <v>3032</v>
      </c>
      <c r="H1646" s="28"/>
      <c r="I1646" s="23"/>
      <c r="J1646" s="16"/>
      <c r="K1646" s="36"/>
    </row>
    <row r="1647" spans="1:11" ht="30" customHeight="1" x14ac:dyDescent="0.25">
      <c r="A1647" s="1"/>
      <c r="B1647" s="7" t="s">
        <v>3033</v>
      </c>
      <c r="C1647" s="7">
        <v>144</v>
      </c>
      <c r="D1647" s="7" t="s">
        <v>10</v>
      </c>
      <c r="E1647" s="7" t="s">
        <v>38</v>
      </c>
      <c r="F1647" s="7" t="s">
        <v>446</v>
      </c>
      <c r="G1647" s="7" t="s">
        <v>3035</v>
      </c>
      <c r="H1647" s="20">
        <f>I1647/60</f>
        <v>1016.5646666666667</v>
      </c>
      <c r="I1647" s="20">
        <v>60993.88</v>
      </c>
      <c r="J1647" s="33" t="s">
        <v>7949</v>
      </c>
      <c r="K1647" s="36"/>
    </row>
    <row r="1648" spans="1:11" ht="30" hidden="1" customHeight="1" x14ac:dyDescent="0.25">
      <c r="A1648" s="1"/>
      <c r="B1648" s="7" t="s">
        <v>3033</v>
      </c>
      <c r="C1648" s="7">
        <v>144</v>
      </c>
      <c r="D1648" s="7" t="s">
        <v>10</v>
      </c>
      <c r="E1648" s="7" t="s">
        <v>70</v>
      </c>
      <c r="F1648" s="7" t="s">
        <v>1268</v>
      </c>
      <c r="G1648" s="7" t="s">
        <v>3037</v>
      </c>
      <c r="H1648" s="28"/>
      <c r="I1648" s="23"/>
      <c r="J1648" s="16"/>
      <c r="K1648" s="36"/>
    </row>
    <row r="1649" spans="1:11" ht="30" hidden="1" customHeight="1" x14ac:dyDescent="0.25">
      <c r="A1649" s="1"/>
      <c r="B1649" s="7" t="s">
        <v>3033</v>
      </c>
      <c r="C1649" s="7">
        <v>144</v>
      </c>
      <c r="D1649" s="7" t="s">
        <v>10</v>
      </c>
      <c r="E1649" s="7" t="s">
        <v>171</v>
      </c>
      <c r="F1649" s="7" t="s">
        <v>3038</v>
      </c>
      <c r="G1649" s="7" t="s">
        <v>3039</v>
      </c>
      <c r="H1649" s="28"/>
      <c r="I1649" s="23"/>
      <c r="J1649" s="16"/>
      <c r="K1649" s="36"/>
    </row>
    <row r="1650" spans="1:11" ht="30" hidden="1" customHeight="1" x14ac:dyDescent="0.25">
      <c r="A1650" s="1"/>
      <c r="B1650" s="7" t="s">
        <v>3033</v>
      </c>
      <c r="C1650" s="7">
        <v>144</v>
      </c>
      <c r="D1650" s="7" t="s">
        <v>28</v>
      </c>
      <c r="E1650" s="7" t="s">
        <v>20</v>
      </c>
      <c r="F1650" s="7" t="s">
        <v>1272</v>
      </c>
      <c r="G1650" s="7" t="s">
        <v>3040</v>
      </c>
      <c r="H1650" s="28"/>
      <c r="I1650" s="23"/>
      <c r="J1650" s="16"/>
      <c r="K1650" s="36"/>
    </row>
    <row r="1651" spans="1:11" ht="30" hidden="1" customHeight="1" x14ac:dyDescent="0.25">
      <c r="A1651" s="1"/>
      <c r="B1651" s="7" t="s">
        <v>3033</v>
      </c>
      <c r="C1651" s="7">
        <v>144</v>
      </c>
      <c r="D1651" s="7" t="s">
        <v>10</v>
      </c>
      <c r="E1651" s="7" t="s">
        <v>75</v>
      </c>
      <c r="F1651" s="7" t="s">
        <v>446</v>
      </c>
      <c r="G1651" s="7" t="s">
        <v>3041</v>
      </c>
      <c r="H1651" s="28"/>
      <c r="I1651" s="23"/>
      <c r="J1651" s="16"/>
      <c r="K1651" s="36"/>
    </row>
    <row r="1652" spans="1:11" ht="30" hidden="1" customHeight="1" x14ac:dyDescent="0.25">
      <c r="A1652" s="1"/>
      <c r="B1652" s="7" t="s">
        <v>3033</v>
      </c>
      <c r="C1652" s="7">
        <v>144</v>
      </c>
      <c r="D1652" s="7" t="s">
        <v>10</v>
      </c>
      <c r="E1652" s="7" t="s">
        <v>11</v>
      </c>
      <c r="F1652" s="7" t="s">
        <v>3042</v>
      </c>
      <c r="G1652" s="7" t="s">
        <v>3043</v>
      </c>
      <c r="H1652" s="28"/>
      <c r="I1652" s="23"/>
      <c r="J1652" s="16"/>
      <c r="K1652" s="36"/>
    </row>
    <row r="1653" spans="1:11" ht="30" hidden="1" customHeight="1" x14ac:dyDescent="0.25">
      <c r="A1653" s="1"/>
      <c r="B1653" s="7" t="s">
        <v>3033</v>
      </c>
      <c r="C1653" s="7">
        <v>144</v>
      </c>
      <c r="D1653" s="7" t="s">
        <v>10</v>
      </c>
      <c r="E1653" s="7" t="s">
        <v>33</v>
      </c>
      <c r="F1653" s="7" t="s">
        <v>446</v>
      </c>
      <c r="G1653" s="7" t="s">
        <v>3044</v>
      </c>
      <c r="H1653" s="28"/>
      <c r="I1653" s="23"/>
      <c r="J1653" s="16"/>
      <c r="K1653" s="36"/>
    </row>
    <row r="1654" spans="1:11" ht="30" hidden="1" customHeight="1" x14ac:dyDescent="0.25">
      <c r="A1654" s="1"/>
      <c r="B1654" s="7" t="s">
        <v>3033</v>
      </c>
      <c r="C1654" s="7">
        <v>144</v>
      </c>
      <c r="D1654" s="7" t="s">
        <v>10</v>
      </c>
      <c r="E1654" s="7" t="s">
        <v>201</v>
      </c>
      <c r="F1654" s="7" t="s">
        <v>446</v>
      </c>
      <c r="G1654" s="7" t="s">
        <v>3045</v>
      </c>
      <c r="H1654" s="28"/>
      <c r="I1654" s="23"/>
      <c r="J1654" s="16"/>
      <c r="K1654" s="36"/>
    </row>
    <row r="1655" spans="1:11" ht="30" hidden="1" customHeight="1" x14ac:dyDescent="0.25">
      <c r="A1655" s="1"/>
      <c r="B1655" s="7" t="s">
        <v>3033</v>
      </c>
      <c r="C1655" s="7">
        <v>144</v>
      </c>
      <c r="D1655" s="7" t="s">
        <v>10</v>
      </c>
      <c r="E1655" s="7" t="s">
        <v>26</v>
      </c>
      <c r="F1655" s="7" t="s">
        <v>446</v>
      </c>
      <c r="G1655" s="7" t="s">
        <v>3046</v>
      </c>
      <c r="H1655" s="28"/>
      <c r="I1655" s="23"/>
      <c r="J1655" s="16"/>
      <c r="K1655" s="36"/>
    </row>
    <row r="1656" spans="1:11" ht="30" hidden="1" customHeight="1" x14ac:dyDescent="0.25">
      <c r="A1656" s="1"/>
      <c r="B1656" s="7" t="s">
        <v>3033</v>
      </c>
      <c r="C1656" s="7">
        <v>144</v>
      </c>
      <c r="D1656" s="7" t="s">
        <v>10</v>
      </c>
      <c r="E1656" s="7" t="s">
        <v>14</v>
      </c>
      <c r="F1656" s="7" t="s">
        <v>3047</v>
      </c>
      <c r="G1656" s="7" t="s">
        <v>3048</v>
      </c>
      <c r="H1656" s="28"/>
      <c r="I1656" s="23"/>
      <c r="J1656" s="16"/>
      <c r="K1656" s="36"/>
    </row>
    <row r="1657" spans="1:11" ht="30" hidden="1" customHeight="1" x14ac:dyDescent="0.25">
      <c r="A1657" s="1"/>
      <c r="B1657" s="7" t="s">
        <v>3033</v>
      </c>
      <c r="C1657" s="7">
        <v>144</v>
      </c>
      <c r="D1657" s="7" t="s">
        <v>10</v>
      </c>
      <c r="E1657" s="7" t="s">
        <v>23</v>
      </c>
      <c r="F1657" s="7" t="s">
        <v>446</v>
      </c>
      <c r="G1657" s="7" t="s">
        <v>3049</v>
      </c>
      <c r="H1657" s="28"/>
      <c r="I1657" s="23"/>
      <c r="J1657" s="16"/>
      <c r="K1657" s="36"/>
    </row>
    <row r="1658" spans="1:11" ht="30" hidden="1" customHeight="1" x14ac:dyDescent="0.25">
      <c r="A1658" s="1"/>
      <c r="B1658" s="7" t="s">
        <v>3033</v>
      </c>
      <c r="C1658" s="7">
        <v>144</v>
      </c>
      <c r="D1658" s="7" t="s">
        <v>10</v>
      </c>
      <c r="E1658" s="7" t="s">
        <v>35</v>
      </c>
      <c r="F1658" s="7" t="s">
        <v>446</v>
      </c>
      <c r="G1658" s="7" t="s">
        <v>3050</v>
      </c>
      <c r="H1658" s="28"/>
      <c r="I1658" s="23"/>
      <c r="J1658" s="16"/>
      <c r="K1658" s="36"/>
    </row>
    <row r="1659" spans="1:11" ht="30" hidden="1" customHeight="1" x14ac:dyDescent="0.25">
      <c r="A1659" s="1"/>
      <c r="B1659" s="7" t="s">
        <v>3033</v>
      </c>
      <c r="C1659" s="7">
        <v>144</v>
      </c>
      <c r="D1659" s="7" t="s">
        <v>28</v>
      </c>
      <c r="E1659" s="7" t="s">
        <v>17</v>
      </c>
      <c r="F1659" s="7" t="s">
        <v>446</v>
      </c>
      <c r="G1659" s="7" t="s">
        <v>3044</v>
      </c>
      <c r="H1659" s="28"/>
      <c r="I1659" s="23"/>
      <c r="J1659" s="16"/>
      <c r="K1659" s="36"/>
    </row>
    <row r="1660" spans="1:11" ht="30" hidden="1" customHeight="1" x14ac:dyDescent="0.25">
      <c r="A1660" s="1"/>
      <c r="B1660" s="7" t="s">
        <v>3033</v>
      </c>
      <c r="C1660" s="7">
        <v>144</v>
      </c>
      <c r="D1660" s="7" t="s">
        <v>10</v>
      </c>
      <c r="E1660" s="7" t="s">
        <v>43</v>
      </c>
      <c r="F1660" s="7" t="s">
        <v>446</v>
      </c>
      <c r="G1660" s="7" t="s">
        <v>3051</v>
      </c>
      <c r="H1660" s="28"/>
      <c r="I1660" s="23"/>
      <c r="J1660" s="16"/>
      <c r="K1660" s="36"/>
    </row>
    <row r="1661" spans="1:11" ht="30" hidden="1" customHeight="1" x14ac:dyDescent="0.25">
      <c r="A1661" s="1"/>
      <c r="B1661" s="7" t="s">
        <v>3033</v>
      </c>
      <c r="C1661" s="7">
        <v>144</v>
      </c>
      <c r="D1661" s="7" t="s">
        <v>10</v>
      </c>
      <c r="E1661" s="7" t="s">
        <v>20</v>
      </c>
      <c r="F1661" s="7" t="s">
        <v>87</v>
      </c>
      <c r="G1661" s="7" t="s">
        <v>3052</v>
      </c>
      <c r="H1661" s="28"/>
      <c r="I1661" s="23"/>
      <c r="J1661" s="16"/>
      <c r="K1661" s="36"/>
    </row>
    <row r="1662" spans="1:11" ht="30" hidden="1" customHeight="1" x14ac:dyDescent="0.25">
      <c r="A1662" s="1"/>
      <c r="B1662" s="7" t="s">
        <v>3033</v>
      </c>
      <c r="C1662" s="7">
        <v>144</v>
      </c>
      <c r="D1662" s="7" t="s">
        <v>28</v>
      </c>
      <c r="E1662" s="7" t="s">
        <v>26</v>
      </c>
      <c r="F1662" s="7" t="s">
        <v>87</v>
      </c>
      <c r="G1662" s="7" t="s">
        <v>3053</v>
      </c>
      <c r="H1662" s="28"/>
      <c r="I1662" s="23"/>
      <c r="J1662" s="16"/>
      <c r="K1662" s="36"/>
    </row>
    <row r="1663" spans="1:11" ht="30" customHeight="1" x14ac:dyDescent="0.25">
      <c r="A1663" s="1"/>
      <c r="B1663" s="7" t="s">
        <v>3054</v>
      </c>
      <c r="C1663" s="7">
        <v>145</v>
      </c>
      <c r="D1663" s="7" t="s">
        <v>10</v>
      </c>
      <c r="E1663" s="7" t="s">
        <v>70</v>
      </c>
      <c r="F1663" s="7" t="s">
        <v>71</v>
      </c>
      <c r="G1663" s="7" t="s">
        <v>3056</v>
      </c>
      <c r="H1663" s="20">
        <f>I1663/100</f>
        <v>3962.7147999999997</v>
      </c>
      <c r="I1663" s="20">
        <v>396271.48</v>
      </c>
      <c r="J1663" s="33" t="s">
        <v>3055</v>
      </c>
      <c r="K1663" s="36"/>
    </row>
    <row r="1664" spans="1:11" ht="30" hidden="1" customHeight="1" x14ac:dyDescent="0.25">
      <c r="A1664" s="1"/>
      <c r="B1664" s="7" t="s">
        <v>3054</v>
      </c>
      <c r="C1664" s="7">
        <v>145</v>
      </c>
      <c r="D1664" s="7" t="s">
        <v>45</v>
      </c>
      <c r="E1664" s="7" t="s">
        <v>20</v>
      </c>
      <c r="F1664" s="7" t="s">
        <v>73</v>
      </c>
      <c r="G1664" s="7" t="s">
        <v>3057</v>
      </c>
      <c r="H1664" s="28"/>
      <c r="I1664" s="23"/>
      <c r="J1664" s="16"/>
      <c r="K1664" s="36"/>
    </row>
    <row r="1665" spans="1:11" ht="30" hidden="1" customHeight="1" x14ac:dyDescent="0.25">
      <c r="A1665" s="1"/>
      <c r="B1665" s="7" t="s">
        <v>3054</v>
      </c>
      <c r="C1665" s="7">
        <v>145</v>
      </c>
      <c r="D1665" s="7" t="s">
        <v>10</v>
      </c>
      <c r="E1665" s="7" t="s">
        <v>11</v>
      </c>
      <c r="F1665" s="7" t="s">
        <v>3058</v>
      </c>
      <c r="G1665" s="7" t="s">
        <v>3059</v>
      </c>
      <c r="H1665" s="28"/>
      <c r="I1665" s="23"/>
      <c r="J1665" s="16"/>
      <c r="K1665" s="36"/>
    </row>
    <row r="1666" spans="1:11" ht="30" hidden="1" customHeight="1" x14ac:dyDescent="0.25">
      <c r="A1666" s="1"/>
      <c r="B1666" s="7" t="s">
        <v>3054</v>
      </c>
      <c r="C1666" s="7">
        <v>145</v>
      </c>
      <c r="D1666" s="7" t="s">
        <v>10</v>
      </c>
      <c r="E1666" s="7" t="s">
        <v>23</v>
      </c>
      <c r="F1666" s="7" t="s">
        <v>73</v>
      </c>
      <c r="G1666" s="7" t="s">
        <v>3060</v>
      </c>
      <c r="H1666" s="28"/>
      <c r="I1666" s="23"/>
      <c r="J1666" s="16"/>
      <c r="K1666" s="36"/>
    </row>
    <row r="1667" spans="1:11" ht="30" hidden="1" customHeight="1" x14ac:dyDescent="0.25">
      <c r="A1667" s="1"/>
      <c r="B1667" s="7" t="s">
        <v>3054</v>
      </c>
      <c r="C1667" s="7">
        <v>145</v>
      </c>
      <c r="D1667" s="7" t="s">
        <v>10</v>
      </c>
      <c r="E1667" s="7" t="s">
        <v>33</v>
      </c>
      <c r="F1667" s="7" t="s">
        <v>73</v>
      </c>
      <c r="G1667" s="7" t="s">
        <v>3061</v>
      </c>
      <c r="H1667" s="28"/>
      <c r="I1667" s="23"/>
      <c r="J1667" s="16"/>
      <c r="K1667" s="36"/>
    </row>
    <row r="1668" spans="1:11" ht="30" hidden="1" customHeight="1" x14ac:dyDescent="0.25">
      <c r="A1668" s="1"/>
      <c r="B1668" s="7" t="s">
        <v>3054</v>
      </c>
      <c r="C1668" s="7">
        <v>145</v>
      </c>
      <c r="D1668" s="7" t="s">
        <v>28</v>
      </c>
      <c r="E1668" s="7" t="s">
        <v>75</v>
      </c>
      <c r="F1668" s="7" t="s">
        <v>73</v>
      </c>
      <c r="G1668" s="7" t="s">
        <v>3062</v>
      </c>
      <c r="H1668" s="28"/>
      <c r="I1668" s="23"/>
      <c r="J1668" s="16"/>
      <c r="K1668" s="36"/>
    </row>
    <row r="1669" spans="1:11" ht="30" hidden="1" customHeight="1" x14ac:dyDescent="0.25">
      <c r="A1669" s="1"/>
      <c r="B1669" s="7" t="s">
        <v>3054</v>
      </c>
      <c r="C1669" s="7">
        <v>145</v>
      </c>
      <c r="D1669" s="7" t="s">
        <v>10</v>
      </c>
      <c r="E1669" s="7" t="s">
        <v>35</v>
      </c>
      <c r="F1669" s="7" t="s">
        <v>3063</v>
      </c>
      <c r="G1669" s="7" t="s">
        <v>3064</v>
      </c>
      <c r="H1669" s="28"/>
      <c r="I1669" s="23"/>
      <c r="J1669" s="16"/>
      <c r="K1669" s="36"/>
    </row>
    <row r="1670" spans="1:11" ht="30" hidden="1" customHeight="1" x14ac:dyDescent="0.25">
      <c r="A1670" s="1"/>
      <c r="B1670" s="7" t="s">
        <v>3054</v>
      </c>
      <c r="C1670" s="7">
        <v>145</v>
      </c>
      <c r="D1670" s="7" t="s">
        <v>28</v>
      </c>
      <c r="E1670" s="7" t="s">
        <v>11</v>
      </c>
      <c r="F1670" s="7" t="s">
        <v>3065</v>
      </c>
      <c r="G1670" s="7" t="s">
        <v>3066</v>
      </c>
      <c r="H1670" s="28"/>
      <c r="I1670" s="23"/>
      <c r="J1670" s="16"/>
      <c r="K1670" s="36"/>
    </row>
    <row r="1671" spans="1:11" ht="30" hidden="1" customHeight="1" x14ac:dyDescent="0.25">
      <c r="A1671" s="1"/>
      <c r="B1671" s="7" t="s">
        <v>3054</v>
      </c>
      <c r="C1671" s="7">
        <v>145</v>
      </c>
      <c r="D1671" s="7" t="s">
        <v>10</v>
      </c>
      <c r="E1671" s="7" t="s">
        <v>20</v>
      </c>
      <c r="F1671" s="7" t="s">
        <v>371</v>
      </c>
      <c r="G1671" s="7" t="s">
        <v>3067</v>
      </c>
      <c r="H1671" s="28"/>
      <c r="I1671" s="23"/>
      <c r="J1671" s="16"/>
      <c r="K1671" s="36"/>
    </row>
    <row r="1672" spans="1:11" ht="30" hidden="1" customHeight="1" x14ac:dyDescent="0.25">
      <c r="A1672" s="1"/>
      <c r="B1672" s="7" t="s">
        <v>3054</v>
      </c>
      <c r="C1672" s="7">
        <v>145</v>
      </c>
      <c r="D1672" s="7" t="s">
        <v>10</v>
      </c>
      <c r="E1672" s="7" t="s">
        <v>43</v>
      </c>
      <c r="F1672" s="7" t="s">
        <v>446</v>
      </c>
      <c r="G1672" s="7" t="s">
        <v>3068</v>
      </c>
      <c r="H1672" s="28"/>
      <c r="I1672" s="23"/>
      <c r="J1672" s="16"/>
      <c r="K1672" s="36"/>
    </row>
    <row r="1673" spans="1:11" ht="30" hidden="1" customHeight="1" x14ac:dyDescent="0.25">
      <c r="A1673" s="1"/>
      <c r="B1673" s="7" t="s">
        <v>3054</v>
      </c>
      <c r="C1673" s="7">
        <v>145</v>
      </c>
      <c r="D1673" s="7" t="s">
        <v>28</v>
      </c>
      <c r="E1673" s="7" t="s">
        <v>17</v>
      </c>
      <c r="F1673" s="7" t="s">
        <v>3069</v>
      </c>
      <c r="G1673" s="7" t="s">
        <v>3061</v>
      </c>
      <c r="H1673" s="28"/>
      <c r="I1673" s="23"/>
      <c r="J1673" s="16"/>
      <c r="K1673" s="36"/>
    </row>
    <row r="1674" spans="1:11" ht="30" hidden="1" customHeight="1" x14ac:dyDescent="0.25">
      <c r="A1674" s="1"/>
      <c r="B1674" s="7" t="s">
        <v>3054</v>
      </c>
      <c r="C1674" s="7">
        <v>145</v>
      </c>
      <c r="D1674" s="7" t="s">
        <v>28</v>
      </c>
      <c r="E1674" s="7" t="s">
        <v>70</v>
      </c>
      <c r="F1674" s="7" t="s">
        <v>1268</v>
      </c>
      <c r="G1674" s="7" t="s">
        <v>1134</v>
      </c>
      <c r="H1674" s="28"/>
      <c r="I1674" s="23"/>
      <c r="J1674" s="16"/>
      <c r="K1674" s="36"/>
    </row>
    <row r="1675" spans="1:11" ht="30" hidden="1" customHeight="1" x14ac:dyDescent="0.25">
      <c r="A1675" s="1"/>
      <c r="B1675" s="7" t="s">
        <v>3054</v>
      </c>
      <c r="C1675" s="7">
        <v>145</v>
      </c>
      <c r="D1675" s="7" t="s">
        <v>10</v>
      </c>
      <c r="E1675" s="7" t="s">
        <v>171</v>
      </c>
      <c r="F1675" s="7" t="s">
        <v>3038</v>
      </c>
      <c r="G1675" s="7" t="s">
        <v>3070</v>
      </c>
      <c r="H1675" s="28"/>
      <c r="I1675" s="23"/>
      <c r="J1675" s="16"/>
      <c r="K1675" s="36"/>
    </row>
    <row r="1676" spans="1:11" ht="30" hidden="1" customHeight="1" x14ac:dyDescent="0.25">
      <c r="A1676" s="1"/>
      <c r="B1676" s="7" t="s">
        <v>3054</v>
      </c>
      <c r="C1676" s="7">
        <v>145</v>
      </c>
      <c r="D1676" s="7" t="s">
        <v>28</v>
      </c>
      <c r="E1676" s="7" t="s">
        <v>20</v>
      </c>
      <c r="F1676" s="7" t="s">
        <v>1272</v>
      </c>
      <c r="G1676" s="7" t="s">
        <v>3071</v>
      </c>
      <c r="H1676" s="28"/>
      <c r="I1676" s="23"/>
      <c r="J1676" s="16"/>
      <c r="K1676" s="36"/>
    </row>
    <row r="1677" spans="1:11" ht="30" hidden="1" customHeight="1" x14ac:dyDescent="0.25">
      <c r="A1677" s="1"/>
      <c r="B1677" s="7" t="s">
        <v>3054</v>
      </c>
      <c r="C1677" s="7">
        <v>145</v>
      </c>
      <c r="D1677" s="7" t="s">
        <v>10</v>
      </c>
      <c r="E1677" s="7" t="s">
        <v>75</v>
      </c>
      <c r="F1677" s="7" t="s">
        <v>446</v>
      </c>
      <c r="G1677" s="7" t="s">
        <v>3072</v>
      </c>
      <c r="H1677" s="28"/>
      <c r="I1677" s="23"/>
      <c r="J1677" s="16"/>
      <c r="K1677" s="36"/>
    </row>
    <row r="1678" spans="1:11" ht="30" hidden="1" customHeight="1" x14ac:dyDescent="0.25">
      <c r="A1678" s="1"/>
      <c r="B1678" s="7" t="s">
        <v>3054</v>
      </c>
      <c r="C1678" s="7">
        <v>145</v>
      </c>
      <c r="D1678" s="7" t="s">
        <v>28</v>
      </c>
      <c r="E1678" s="7" t="s">
        <v>26</v>
      </c>
      <c r="F1678" s="7" t="s">
        <v>371</v>
      </c>
      <c r="G1678" s="7" t="s">
        <v>3073</v>
      </c>
      <c r="H1678" s="28"/>
      <c r="I1678" s="23"/>
      <c r="J1678" s="16"/>
      <c r="K1678" s="36"/>
    </row>
    <row r="1679" spans="1:11" ht="30" hidden="1" customHeight="1" x14ac:dyDescent="0.25">
      <c r="A1679" s="1"/>
      <c r="B1679" s="7" t="s">
        <v>3054</v>
      </c>
      <c r="C1679" s="7">
        <v>145</v>
      </c>
      <c r="D1679" s="7" t="s">
        <v>45</v>
      </c>
      <c r="E1679" s="7" t="s">
        <v>26</v>
      </c>
      <c r="F1679" s="7" t="s">
        <v>345</v>
      </c>
      <c r="G1679" s="7" t="s">
        <v>3074</v>
      </c>
      <c r="H1679" s="28"/>
      <c r="I1679" s="23"/>
      <c r="J1679" s="16"/>
      <c r="K1679" s="36"/>
    </row>
    <row r="1680" spans="1:11" ht="30" hidden="1" customHeight="1" x14ac:dyDescent="0.25">
      <c r="A1680" s="1"/>
      <c r="B1680" s="7" t="s">
        <v>3054</v>
      </c>
      <c r="C1680" s="7">
        <v>145</v>
      </c>
      <c r="D1680" s="7" t="s">
        <v>28</v>
      </c>
      <c r="E1680" s="7" t="s">
        <v>33</v>
      </c>
      <c r="F1680" s="7" t="s">
        <v>446</v>
      </c>
      <c r="G1680" s="7" t="s">
        <v>3044</v>
      </c>
      <c r="H1680" s="28"/>
      <c r="I1680" s="23"/>
      <c r="J1680" s="16"/>
      <c r="K1680" s="36"/>
    </row>
    <row r="1681" spans="1:11" ht="30" hidden="1" customHeight="1" x14ac:dyDescent="0.25">
      <c r="A1681" s="1"/>
      <c r="B1681" s="7" t="s">
        <v>3054</v>
      </c>
      <c r="C1681" s="7">
        <v>145</v>
      </c>
      <c r="D1681" s="7" t="s">
        <v>10</v>
      </c>
      <c r="E1681" s="7" t="s">
        <v>201</v>
      </c>
      <c r="F1681" s="7" t="s">
        <v>446</v>
      </c>
      <c r="G1681" s="7" t="s">
        <v>3075</v>
      </c>
      <c r="H1681" s="28"/>
      <c r="I1681" s="23"/>
      <c r="J1681" s="16"/>
      <c r="K1681" s="36"/>
    </row>
    <row r="1682" spans="1:11" ht="30" hidden="1" customHeight="1" x14ac:dyDescent="0.25">
      <c r="A1682" s="1"/>
      <c r="B1682" s="7" t="s">
        <v>3054</v>
      </c>
      <c r="C1682" s="7">
        <v>145</v>
      </c>
      <c r="D1682" s="7" t="s">
        <v>10</v>
      </c>
      <c r="E1682" s="7" t="s">
        <v>14</v>
      </c>
      <c r="F1682" s="7" t="s">
        <v>3076</v>
      </c>
      <c r="G1682" s="7" t="s">
        <v>3077</v>
      </c>
      <c r="H1682" s="28"/>
      <c r="I1682" s="23"/>
      <c r="J1682" s="16"/>
      <c r="K1682" s="36"/>
    </row>
    <row r="1683" spans="1:11" ht="30" hidden="1" customHeight="1" x14ac:dyDescent="0.25">
      <c r="A1683" s="1"/>
      <c r="B1683" s="7" t="s">
        <v>3054</v>
      </c>
      <c r="C1683" s="7">
        <v>145</v>
      </c>
      <c r="D1683" s="7" t="s">
        <v>45</v>
      </c>
      <c r="E1683" s="7" t="s">
        <v>11</v>
      </c>
      <c r="F1683" s="7" t="s">
        <v>3078</v>
      </c>
      <c r="G1683" s="7" t="s">
        <v>3079</v>
      </c>
      <c r="H1683" s="28"/>
      <c r="I1683" s="23"/>
      <c r="J1683" s="16"/>
      <c r="K1683" s="36"/>
    </row>
    <row r="1684" spans="1:11" ht="30" hidden="1" customHeight="1" x14ac:dyDescent="0.25">
      <c r="A1684" s="1"/>
      <c r="B1684" s="7" t="s">
        <v>3054</v>
      </c>
      <c r="C1684" s="7">
        <v>145</v>
      </c>
      <c r="D1684" s="7" t="s">
        <v>10</v>
      </c>
      <c r="E1684" s="7" t="s">
        <v>765</v>
      </c>
      <c r="F1684" s="7" t="s">
        <v>1272</v>
      </c>
      <c r="G1684" s="7" t="s">
        <v>1272</v>
      </c>
      <c r="H1684" s="28"/>
      <c r="I1684" s="23"/>
      <c r="J1684" s="16"/>
      <c r="K1684" s="36"/>
    </row>
    <row r="1685" spans="1:11" ht="30" hidden="1" customHeight="1" x14ac:dyDescent="0.25">
      <c r="A1685" s="1"/>
      <c r="B1685" s="7" t="s">
        <v>3054</v>
      </c>
      <c r="C1685" s="7">
        <v>145</v>
      </c>
      <c r="D1685" s="7" t="s">
        <v>10</v>
      </c>
      <c r="E1685" s="7" t="s">
        <v>26</v>
      </c>
      <c r="F1685" s="7" t="s">
        <v>446</v>
      </c>
      <c r="G1685" s="7" t="s">
        <v>3080</v>
      </c>
      <c r="H1685" s="28"/>
      <c r="I1685" s="23"/>
      <c r="J1685" s="16"/>
      <c r="K1685" s="36"/>
    </row>
    <row r="1686" spans="1:11" ht="30" hidden="1" customHeight="1" x14ac:dyDescent="0.25">
      <c r="A1686" s="1"/>
      <c r="B1686" s="7" t="s">
        <v>3054</v>
      </c>
      <c r="C1686" s="7">
        <v>145</v>
      </c>
      <c r="D1686" s="7" t="s">
        <v>45</v>
      </c>
      <c r="E1686" s="7" t="s">
        <v>17</v>
      </c>
      <c r="F1686" s="7" t="s">
        <v>3081</v>
      </c>
      <c r="G1686" s="7" t="s">
        <v>3082</v>
      </c>
      <c r="H1686" s="28"/>
      <c r="I1686" s="23"/>
      <c r="J1686" s="16"/>
      <c r="K1686" s="36"/>
    </row>
    <row r="1687" spans="1:11" ht="30" hidden="1" customHeight="1" x14ac:dyDescent="0.25">
      <c r="A1687" s="1"/>
      <c r="B1687" s="7" t="s">
        <v>3054</v>
      </c>
      <c r="C1687" s="7">
        <v>145</v>
      </c>
      <c r="D1687" s="7" t="s">
        <v>10</v>
      </c>
      <c r="E1687" s="7" t="s">
        <v>38</v>
      </c>
      <c r="F1687" s="7" t="s">
        <v>73</v>
      </c>
      <c r="G1687" s="7" t="s">
        <v>3083</v>
      </c>
      <c r="H1687" s="28"/>
      <c r="I1687" s="23"/>
      <c r="J1687" s="16"/>
      <c r="K1687" s="36"/>
    </row>
    <row r="1688" spans="1:11" ht="30" hidden="1" customHeight="1" x14ac:dyDescent="0.25">
      <c r="A1688" s="1"/>
      <c r="B1688" s="7" t="s">
        <v>3054</v>
      </c>
      <c r="C1688" s="7">
        <v>145</v>
      </c>
      <c r="D1688" s="7" t="s">
        <v>28</v>
      </c>
      <c r="E1688" s="7" t="s">
        <v>38</v>
      </c>
      <c r="F1688" s="7" t="s">
        <v>446</v>
      </c>
      <c r="G1688" s="7" t="s">
        <v>3084</v>
      </c>
      <c r="H1688" s="28"/>
      <c r="I1688" s="23"/>
      <c r="J1688" s="16"/>
      <c r="K1688" s="36"/>
    </row>
    <row r="1689" spans="1:11" ht="30" hidden="1" customHeight="1" x14ac:dyDescent="0.25">
      <c r="A1689" s="1"/>
      <c r="B1689" s="7" t="s">
        <v>3054</v>
      </c>
      <c r="C1689" s="7">
        <v>145</v>
      </c>
      <c r="D1689" s="7" t="s">
        <v>10</v>
      </c>
      <c r="E1689" s="7" t="s">
        <v>17</v>
      </c>
      <c r="F1689" s="7" t="s">
        <v>3085</v>
      </c>
      <c r="G1689" s="7" t="s">
        <v>3044</v>
      </c>
      <c r="H1689" s="28"/>
      <c r="I1689" s="23"/>
      <c r="J1689" s="16"/>
      <c r="K1689" s="36"/>
    </row>
    <row r="1690" spans="1:11" ht="30" customHeight="1" x14ac:dyDescent="0.25">
      <c r="A1690" s="1"/>
      <c r="B1690" s="7" t="s">
        <v>3086</v>
      </c>
      <c r="C1690" s="7">
        <v>146</v>
      </c>
      <c r="D1690" s="7" t="s">
        <v>10</v>
      </c>
      <c r="E1690" s="7" t="s">
        <v>70</v>
      </c>
      <c r="F1690" s="7" t="s">
        <v>71</v>
      </c>
      <c r="G1690" s="7" t="s">
        <v>3088</v>
      </c>
      <c r="H1690" s="30">
        <f>I1690/20</f>
        <v>609.28449999999998</v>
      </c>
      <c r="I1690" s="27">
        <v>12185.69</v>
      </c>
      <c r="J1690" s="33" t="s">
        <v>3087</v>
      </c>
      <c r="K1690" s="36"/>
    </row>
    <row r="1691" spans="1:11" ht="30" hidden="1" customHeight="1" x14ac:dyDescent="0.25">
      <c r="A1691" s="1"/>
      <c r="B1691" s="7" t="s">
        <v>3086</v>
      </c>
      <c r="C1691" s="7">
        <v>146</v>
      </c>
      <c r="D1691" s="7" t="s">
        <v>10</v>
      </c>
      <c r="E1691" s="7" t="s">
        <v>20</v>
      </c>
      <c r="F1691" s="7" t="s">
        <v>73</v>
      </c>
      <c r="G1691" s="7" t="s">
        <v>3089</v>
      </c>
      <c r="H1691" s="28"/>
      <c r="I1691" s="23"/>
      <c r="J1691" s="16"/>
      <c r="K1691" s="36"/>
    </row>
    <row r="1692" spans="1:11" ht="30" hidden="1" customHeight="1" x14ac:dyDescent="0.25">
      <c r="A1692" s="1"/>
      <c r="B1692" s="7" t="s">
        <v>3086</v>
      </c>
      <c r="C1692" s="7">
        <v>146</v>
      </c>
      <c r="D1692" s="7" t="s">
        <v>10</v>
      </c>
      <c r="E1692" s="7" t="s">
        <v>23</v>
      </c>
      <c r="F1692" s="7" t="s">
        <v>73</v>
      </c>
      <c r="G1692" s="7" t="s">
        <v>3090</v>
      </c>
      <c r="H1692" s="28"/>
      <c r="I1692" s="23"/>
      <c r="J1692" s="16"/>
      <c r="K1692" s="36"/>
    </row>
    <row r="1693" spans="1:11" ht="30" hidden="1" customHeight="1" x14ac:dyDescent="0.25">
      <c r="A1693" s="1"/>
      <c r="B1693" s="7" t="s">
        <v>3086</v>
      </c>
      <c r="C1693" s="7">
        <v>146</v>
      </c>
      <c r="D1693" s="7" t="s">
        <v>10</v>
      </c>
      <c r="E1693" s="7" t="s">
        <v>38</v>
      </c>
      <c r="F1693" s="7" t="s">
        <v>73</v>
      </c>
      <c r="G1693" s="7" t="s">
        <v>3091</v>
      </c>
      <c r="H1693" s="28"/>
      <c r="I1693" s="23"/>
      <c r="J1693" s="16"/>
      <c r="K1693" s="36"/>
    </row>
    <row r="1694" spans="1:11" ht="30" hidden="1" customHeight="1" x14ac:dyDescent="0.25">
      <c r="A1694" s="1"/>
      <c r="B1694" s="7" t="s">
        <v>3086</v>
      </c>
      <c r="C1694" s="7">
        <v>146</v>
      </c>
      <c r="D1694" s="7" t="s">
        <v>28</v>
      </c>
      <c r="E1694" s="7" t="s">
        <v>38</v>
      </c>
      <c r="F1694" s="7" t="s">
        <v>24</v>
      </c>
      <c r="G1694" s="7" t="s">
        <v>3092</v>
      </c>
      <c r="H1694" s="28"/>
      <c r="I1694" s="23"/>
      <c r="J1694" s="16"/>
      <c r="K1694" s="36"/>
    </row>
    <row r="1695" spans="1:11" ht="30" hidden="1" customHeight="1" x14ac:dyDescent="0.25">
      <c r="A1695" s="1"/>
      <c r="B1695" s="7" t="s">
        <v>3086</v>
      </c>
      <c r="C1695" s="7">
        <v>146</v>
      </c>
      <c r="D1695" s="7" t="s">
        <v>10</v>
      </c>
      <c r="E1695" s="7" t="s">
        <v>17</v>
      </c>
      <c r="F1695" s="7" t="s">
        <v>73</v>
      </c>
      <c r="G1695" s="7" t="s">
        <v>3093</v>
      </c>
      <c r="H1695" s="28"/>
      <c r="I1695" s="23"/>
      <c r="J1695" s="16"/>
      <c r="K1695" s="36"/>
    </row>
    <row r="1696" spans="1:11" ht="30" hidden="1" customHeight="1" x14ac:dyDescent="0.25">
      <c r="A1696" s="1"/>
      <c r="B1696" s="7" t="s">
        <v>3086</v>
      </c>
      <c r="C1696" s="7">
        <v>146</v>
      </c>
      <c r="D1696" s="7" t="s">
        <v>10</v>
      </c>
      <c r="E1696" s="7" t="s">
        <v>11</v>
      </c>
      <c r="F1696" s="7" t="s">
        <v>3094</v>
      </c>
      <c r="G1696" s="7" t="s">
        <v>3095</v>
      </c>
      <c r="H1696" s="28"/>
      <c r="I1696" s="23"/>
      <c r="J1696" s="16"/>
      <c r="K1696" s="36"/>
    </row>
    <row r="1697" spans="1:11" ht="30" hidden="1" customHeight="1" x14ac:dyDescent="0.25">
      <c r="A1697" s="1"/>
      <c r="B1697" s="7" t="s">
        <v>3086</v>
      </c>
      <c r="C1697" s="7">
        <v>146</v>
      </c>
      <c r="D1697" s="7" t="s">
        <v>10</v>
      </c>
      <c r="E1697" s="7" t="s">
        <v>35</v>
      </c>
      <c r="F1697" s="7" t="s">
        <v>73</v>
      </c>
      <c r="G1697" s="7" t="s">
        <v>3096</v>
      </c>
      <c r="H1697" s="28"/>
      <c r="I1697" s="23"/>
      <c r="J1697" s="16"/>
      <c r="K1697" s="36"/>
    </row>
    <row r="1698" spans="1:11" ht="30" hidden="1" customHeight="1" x14ac:dyDescent="0.25">
      <c r="A1698" s="1"/>
      <c r="B1698" s="7" t="s">
        <v>3086</v>
      </c>
      <c r="C1698" s="7">
        <v>146</v>
      </c>
      <c r="D1698" s="7" t="s">
        <v>10</v>
      </c>
      <c r="E1698" s="7" t="s">
        <v>43</v>
      </c>
      <c r="F1698" s="7" t="s">
        <v>73</v>
      </c>
      <c r="G1698" s="7" t="s">
        <v>3097</v>
      </c>
      <c r="H1698" s="28"/>
      <c r="I1698" s="23"/>
      <c r="J1698" s="16"/>
      <c r="K1698" s="36"/>
    </row>
    <row r="1699" spans="1:11" ht="30" hidden="1" customHeight="1" x14ac:dyDescent="0.25">
      <c r="A1699" s="1"/>
      <c r="B1699" s="7" t="s">
        <v>3086</v>
      </c>
      <c r="C1699" s="7">
        <v>146</v>
      </c>
      <c r="D1699" s="7" t="s">
        <v>28</v>
      </c>
      <c r="E1699" s="7" t="s">
        <v>17</v>
      </c>
      <c r="F1699" s="7" t="s">
        <v>24</v>
      </c>
      <c r="G1699" s="7" t="s">
        <v>3098</v>
      </c>
      <c r="H1699" s="28"/>
      <c r="I1699" s="23"/>
      <c r="J1699" s="16"/>
      <c r="K1699" s="36"/>
    </row>
    <row r="1700" spans="1:11" ht="30" customHeight="1" x14ac:dyDescent="0.25">
      <c r="A1700" s="1"/>
      <c r="B1700" s="7" t="s">
        <v>3103</v>
      </c>
      <c r="C1700" s="7">
        <v>147</v>
      </c>
      <c r="D1700" s="7" t="s">
        <v>10</v>
      </c>
      <c r="E1700" s="7" t="s">
        <v>70</v>
      </c>
      <c r="F1700" s="7" t="s">
        <v>73</v>
      </c>
      <c r="G1700" s="7" t="s">
        <v>3088</v>
      </c>
      <c r="H1700" s="30">
        <f>I1700/30</f>
        <v>338.14133333333331</v>
      </c>
      <c r="I1700" s="27">
        <v>10144.24</v>
      </c>
      <c r="J1700" s="33" t="s">
        <v>3087</v>
      </c>
      <c r="K1700" s="36"/>
    </row>
    <row r="1701" spans="1:11" ht="30" hidden="1" customHeight="1" x14ac:dyDescent="0.25">
      <c r="A1701" s="1"/>
      <c r="B1701" s="7" t="s">
        <v>3103</v>
      </c>
      <c r="C1701" s="7">
        <v>147</v>
      </c>
      <c r="D1701" s="7" t="s">
        <v>28</v>
      </c>
      <c r="E1701" s="7" t="s">
        <v>20</v>
      </c>
      <c r="F1701" s="7" t="s">
        <v>73</v>
      </c>
      <c r="G1701" s="7" t="s">
        <v>3104</v>
      </c>
      <c r="H1701" s="28"/>
      <c r="I1701" s="23"/>
      <c r="J1701" s="16"/>
      <c r="K1701" s="36"/>
    </row>
    <row r="1702" spans="1:11" ht="30" hidden="1" customHeight="1" x14ac:dyDescent="0.25">
      <c r="A1702" s="1"/>
      <c r="B1702" s="7" t="s">
        <v>3103</v>
      </c>
      <c r="C1702" s="7">
        <v>147</v>
      </c>
      <c r="D1702" s="7" t="s">
        <v>10</v>
      </c>
      <c r="E1702" s="7" t="s">
        <v>23</v>
      </c>
      <c r="F1702" s="7" t="s">
        <v>73</v>
      </c>
      <c r="G1702" s="7" t="s">
        <v>3105</v>
      </c>
      <c r="H1702" s="28"/>
      <c r="I1702" s="23"/>
      <c r="J1702" s="16"/>
      <c r="K1702" s="36"/>
    </row>
    <row r="1703" spans="1:11" ht="30" hidden="1" customHeight="1" x14ac:dyDescent="0.25">
      <c r="A1703" s="1"/>
      <c r="B1703" s="7" t="s">
        <v>3103</v>
      </c>
      <c r="C1703" s="7">
        <v>147</v>
      </c>
      <c r="D1703" s="7" t="s">
        <v>10</v>
      </c>
      <c r="E1703" s="7" t="s">
        <v>11</v>
      </c>
      <c r="F1703" s="7" t="s">
        <v>3106</v>
      </c>
      <c r="G1703" s="7" t="s">
        <v>3107</v>
      </c>
      <c r="H1703" s="28"/>
      <c r="I1703" s="23"/>
      <c r="J1703" s="16"/>
      <c r="K1703" s="36"/>
    </row>
    <row r="1704" spans="1:11" ht="30" hidden="1" customHeight="1" x14ac:dyDescent="0.25">
      <c r="A1704" s="1"/>
      <c r="B1704" s="7" t="s">
        <v>3103</v>
      </c>
      <c r="C1704" s="7">
        <v>147</v>
      </c>
      <c r="D1704" s="7" t="s">
        <v>10</v>
      </c>
      <c r="E1704" s="7" t="s">
        <v>35</v>
      </c>
      <c r="F1704" s="7" t="s">
        <v>73</v>
      </c>
      <c r="G1704" s="7" t="s">
        <v>3108</v>
      </c>
      <c r="H1704" s="28"/>
      <c r="I1704" s="23"/>
      <c r="J1704" s="16"/>
      <c r="K1704" s="36"/>
    </row>
    <row r="1705" spans="1:11" ht="30" hidden="1" customHeight="1" x14ac:dyDescent="0.25">
      <c r="A1705" s="1"/>
      <c r="B1705" s="7" t="s">
        <v>3103</v>
      </c>
      <c r="C1705" s="7">
        <v>147</v>
      </c>
      <c r="D1705" s="7" t="s">
        <v>10</v>
      </c>
      <c r="E1705" s="7" t="s">
        <v>17</v>
      </c>
      <c r="F1705" s="7" t="s">
        <v>73</v>
      </c>
      <c r="G1705" s="7" t="s">
        <v>3093</v>
      </c>
      <c r="H1705" s="28"/>
      <c r="I1705" s="23"/>
      <c r="J1705" s="16"/>
      <c r="K1705" s="36"/>
    </row>
    <row r="1706" spans="1:11" ht="30" hidden="1" customHeight="1" x14ac:dyDescent="0.25">
      <c r="A1706" s="1"/>
      <c r="B1706" s="7" t="s">
        <v>3103</v>
      </c>
      <c r="C1706" s="7">
        <v>147</v>
      </c>
      <c r="D1706" s="7" t="s">
        <v>10</v>
      </c>
      <c r="E1706" s="7" t="s">
        <v>38</v>
      </c>
      <c r="F1706" s="7" t="s">
        <v>73</v>
      </c>
      <c r="G1706" s="7" t="s">
        <v>3109</v>
      </c>
      <c r="H1706" s="28"/>
      <c r="I1706" s="23"/>
      <c r="J1706" s="16"/>
      <c r="K1706" s="36"/>
    </row>
    <row r="1707" spans="1:11" ht="30" hidden="1" customHeight="1" x14ac:dyDescent="0.25">
      <c r="A1707" s="1"/>
      <c r="B1707" s="7" t="s">
        <v>3103</v>
      </c>
      <c r="C1707" s="7">
        <v>147</v>
      </c>
      <c r="D1707" s="7" t="s">
        <v>10</v>
      </c>
      <c r="E1707" s="7" t="s">
        <v>43</v>
      </c>
      <c r="F1707" s="7" t="s">
        <v>73</v>
      </c>
      <c r="G1707" s="7" t="s">
        <v>3110</v>
      </c>
      <c r="H1707" s="28"/>
      <c r="I1707" s="23"/>
      <c r="J1707" s="16"/>
      <c r="K1707" s="36"/>
    </row>
    <row r="1708" spans="1:11" ht="30" hidden="1" customHeight="1" x14ac:dyDescent="0.25">
      <c r="A1708" s="1"/>
      <c r="B1708" s="7" t="s">
        <v>3103</v>
      </c>
      <c r="C1708" s="7">
        <v>147</v>
      </c>
      <c r="D1708" s="7" t="s">
        <v>28</v>
      </c>
      <c r="E1708" s="7" t="s">
        <v>17</v>
      </c>
      <c r="F1708" s="7" t="s">
        <v>24</v>
      </c>
      <c r="G1708" s="7" t="s">
        <v>3098</v>
      </c>
      <c r="H1708" s="28"/>
      <c r="I1708" s="23"/>
      <c r="J1708" s="16"/>
      <c r="K1708" s="36"/>
    </row>
    <row r="1709" spans="1:11" ht="30" hidden="1" customHeight="1" x14ac:dyDescent="0.25">
      <c r="A1709" s="1"/>
      <c r="B1709" s="7" t="s">
        <v>3103</v>
      </c>
      <c r="C1709" s="7">
        <v>147</v>
      </c>
      <c r="D1709" s="7" t="s">
        <v>10</v>
      </c>
      <c r="E1709" s="7" t="s">
        <v>14</v>
      </c>
      <c r="F1709" s="7" t="s">
        <v>3111</v>
      </c>
      <c r="G1709" s="7" t="s">
        <v>3112</v>
      </c>
      <c r="H1709" s="28"/>
      <c r="I1709" s="23"/>
      <c r="J1709" s="16"/>
      <c r="K1709" s="36"/>
    </row>
    <row r="1710" spans="1:11" ht="30" hidden="1" customHeight="1" x14ac:dyDescent="0.25">
      <c r="A1710" s="1"/>
      <c r="B1710" s="7" t="s">
        <v>3103</v>
      </c>
      <c r="C1710" s="7">
        <v>147</v>
      </c>
      <c r="D1710" s="7" t="s">
        <v>10</v>
      </c>
      <c r="E1710" s="7" t="s">
        <v>26</v>
      </c>
      <c r="F1710" s="7" t="s">
        <v>24</v>
      </c>
      <c r="G1710" s="7" t="s">
        <v>3113</v>
      </c>
      <c r="H1710" s="28"/>
      <c r="I1710" s="23"/>
      <c r="J1710" s="16"/>
      <c r="K1710" s="36"/>
    </row>
    <row r="1711" spans="1:11" ht="30" hidden="1" customHeight="1" x14ac:dyDescent="0.25">
      <c r="A1711" s="1"/>
      <c r="B1711" s="7" t="s">
        <v>3103</v>
      </c>
      <c r="C1711" s="7">
        <v>147</v>
      </c>
      <c r="D1711" s="7" t="s">
        <v>10</v>
      </c>
      <c r="E1711" s="7" t="s">
        <v>20</v>
      </c>
      <c r="F1711" s="7" t="s">
        <v>24</v>
      </c>
      <c r="G1711" s="7" t="s">
        <v>3114</v>
      </c>
      <c r="H1711" s="28"/>
      <c r="I1711" s="23"/>
      <c r="J1711" s="16"/>
      <c r="K1711" s="36"/>
    </row>
    <row r="1712" spans="1:11" ht="30" customHeight="1" x14ac:dyDescent="0.25">
      <c r="A1712" s="1"/>
      <c r="B1712" s="7" t="s">
        <v>3115</v>
      </c>
      <c r="C1712" s="7">
        <v>148</v>
      </c>
      <c r="D1712" s="7" t="s">
        <v>10</v>
      </c>
      <c r="E1712" s="7" t="s">
        <v>26</v>
      </c>
      <c r="F1712" s="7" t="s">
        <v>345</v>
      </c>
      <c r="G1712" s="7" t="s">
        <v>3116</v>
      </c>
      <c r="H1712" s="30">
        <f>I1712/25</f>
        <v>20689.1132</v>
      </c>
      <c r="I1712" s="27">
        <v>517227.83</v>
      </c>
      <c r="J1712" s="33" t="s">
        <v>7978</v>
      </c>
      <c r="K1712" s="36"/>
    </row>
    <row r="1713" spans="1:11" ht="30" hidden="1" customHeight="1" x14ac:dyDescent="0.25">
      <c r="A1713" s="1"/>
      <c r="B1713" s="7" t="s">
        <v>3115</v>
      </c>
      <c r="C1713" s="7">
        <v>148</v>
      </c>
      <c r="D1713" s="7" t="s">
        <v>10</v>
      </c>
      <c r="E1713" s="7" t="s">
        <v>17</v>
      </c>
      <c r="F1713" s="7" t="s">
        <v>345</v>
      </c>
      <c r="G1713" s="7" t="s">
        <v>3117</v>
      </c>
      <c r="H1713" s="28"/>
      <c r="I1713" s="23"/>
      <c r="J1713" s="16"/>
      <c r="K1713" s="36"/>
    </row>
    <row r="1714" spans="1:11" ht="30" hidden="1" customHeight="1" x14ac:dyDescent="0.25">
      <c r="A1714" s="1"/>
      <c r="B1714" s="7" t="s">
        <v>3115</v>
      </c>
      <c r="C1714" s="7">
        <v>148</v>
      </c>
      <c r="D1714" s="7" t="s">
        <v>10</v>
      </c>
      <c r="E1714" s="7" t="s">
        <v>67</v>
      </c>
      <c r="F1714" s="7" t="s">
        <v>521</v>
      </c>
      <c r="G1714" s="7" t="s">
        <v>3118</v>
      </c>
      <c r="H1714" s="28"/>
      <c r="I1714" s="23"/>
      <c r="J1714" s="16"/>
      <c r="K1714" s="36"/>
    </row>
    <row r="1715" spans="1:11" ht="30" customHeight="1" x14ac:dyDescent="0.25">
      <c r="A1715" s="1"/>
      <c r="B1715" s="7" t="s">
        <v>3125</v>
      </c>
      <c r="C1715" s="7">
        <v>150</v>
      </c>
      <c r="D1715" s="7" t="s">
        <v>10</v>
      </c>
      <c r="E1715" s="7" t="s">
        <v>406</v>
      </c>
      <c r="F1715" s="7" t="s">
        <v>3127</v>
      </c>
      <c r="G1715" s="7" t="s">
        <v>3128</v>
      </c>
      <c r="H1715" s="30">
        <f>I1715/50</f>
        <v>14972.975</v>
      </c>
      <c r="I1715" s="27">
        <v>748648.75</v>
      </c>
      <c r="J1715" s="33" t="s">
        <v>3126</v>
      </c>
      <c r="K1715" s="36"/>
    </row>
    <row r="1716" spans="1:11" ht="30" hidden="1" customHeight="1" x14ac:dyDescent="0.25">
      <c r="A1716" s="1"/>
      <c r="B1716" s="7" t="s">
        <v>3125</v>
      </c>
      <c r="C1716" s="7">
        <v>150</v>
      </c>
      <c r="D1716" s="7" t="s">
        <v>10</v>
      </c>
      <c r="E1716" s="7" t="s">
        <v>38</v>
      </c>
      <c r="F1716" s="7" t="s">
        <v>156</v>
      </c>
      <c r="G1716" s="7" t="s">
        <v>3129</v>
      </c>
      <c r="H1716" s="28"/>
      <c r="I1716" s="23"/>
      <c r="J1716" s="16"/>
      <c r="K1716" s="36"/>
    </row>
    <row r="1717" spans="1:11" ht="30" hidden="1" customHeight="1" x14ac:dyDescent="0.25">
      <c r="A1717" s="1"/>
      <c r="B1717" s="7" t="s">
        <v>3125</v>
      </c>
      <c r="C1717" s="7">
        <v>150</v>
      </c>
      <c r="D1717" s="7" t="s">
        <v>28</v>
      </c>
      <c r="E1717" s="7" t="s">
        <v>38</v>
      </c>
      <c r="F1717" s="7" t="s">
        <v>1355</v>
      </c>
      <c r="G1717" s="7" t="s">
        <v>3130</v>
      </c>
      <c r="H1717" s="28"/>
      <c r="I1717" s="23"/>
      <c r="J1717" s="16"/>
      <c r="K1717" s="36"/>
    </row>
    <row r="1718" spans="1:11" ht="30" hidden="1" customHeight="1" x14ac:dyDescent="0.25">
      <c r="A1718" s="1"/>
      <c r="B1718" s="7" t="s">
        <v>3125</v>
      </c>
      <c r="C1718" s="7">
        <v>150</v>
      </c>
      <c r="D1718" s="7" t="s">
        <v>10</v>
      </c>
      <c r="E1718" s="7" t="s">
        <v>20</v>
      </c>
      <c r="F1718" s="7" t="s">
        <v>1355</v>
      </c>
      <c r="G1718" s="7" t="s">
        <v>3131</v>
      </c>
      <c r="H1718" s="28"/>
      <c r="I1718" s="23"/>
      <c r="J1718" s="16"/>
      <c r="K1718" s="36"/>
    </row>
    <row r="1719" spans="1:11" ht="30" hidden="1" customHeight="1" x14ac:dyDescent="0.25">
      <c r="A1719" s="1"/>
      <c r="B1719" s="7" t="s">
        <v>3125</v>
      </c>
      <c r="C1719" s="7">
        <v>150</v>
      </c>
      <c r="D1719" s="7" t="s">
        <v>10</v>
      </c>
      <c r="E1719" s="7" t="s">
        <v>177</v>
      </c>
      <c r="F1719" s="7" t="s">
        <v>3132</v>
      </c>
      <c r="G1719" s="7" t="s">
        <v>3133</v>
      </c>
      <c r="H1719" s="28"/>
      <c r="I1719" s="23"/>
      <c r="J1719" s="16"/>
      <c r="K1719" s="36"/>
    </row>
    <row r="1720" spans="1:11" ht="30" hidden="1" customHeight="1" x14ac:dyDescent="0.25">
      <c r="A1720" s="1"/>
      <c r="B1720" s="7" t="s">
        <v>3125</v>
      </c>
      <c r="C1720" s="7">
        <v>150</v>
      </c>
      <c r="D1720" s="7" t="s">
        <v>10</v>
      </c>
      <c r="E1720" s="7" t="s">
        <v>14</v>
      </c>
      <c r="F1720" s="7" t="s">
        <v>3134</v>
      </c>
      <c r="G1720" s="7" t="s">
        <v>3135</v>
      </c>
      <c r="H1720" s="28"/>
      <c r="I1720" s="23"/>
      <c r="J1720" s="16"/>
      <c r="K1720" s="36"/>
    </row>
    <row r="1721" spans="1:11" ht="30" hidden="1" customHeight="1" x14ac:dyDescent="0.25">
      <c r="A1721" s="1"/>
      <c r="B1721" s="7" t="s">
        <v>3125</v>
      </c>
      <c r="C1721" s="7">
        <v>150</v>
      </c>
      <c r="D1721" s="7" t="s">
        <v>10</v>
      </c>
      <c r="E1721" s="7" t="s">
        <v>35</v>
      </c>
      <c r="F1721" s="7" t="s">
        <v>1355</v>
      </c>
      <c r="G1721" s="7" t="s">
        <v>3136</v>
      </c>
      <c r="H1721" s="28"/>
      <c r="I1721" s="23"/>
      <c r="J1721" s="16"/>
      <c r="K1721" s="36"/>
    </row>
    <row r="1722" spans="1:11" ht="30" hidden="1" customHeight="1" x14ac:dyDescent="0.25">
      <c r="A1722" s="1"/>
      <c r="B1722" s="7" t="s">
        <v>3125</v>
      </c>
      <c r="C1722" s="7">
        <v>150</v>
      </c>
      <c r="D1722" s="7" t="s">
        <v>10</v>
      </c>
      <c r="E1722" s="7" t="s">
        <v>26</v>
      </c>
      <c r="F1722" s="7" t="s">
        <v>3137</v>
      </c>
      <c r="G1722" s="7" t="s">
        <v>3138</v>
      </c>
      <c r="H1722" s="28"/>
      <c r="I1722" s="23"/>
      <c r="J1722" s="16"/>
      <c r="K1722" s="36"/>
    </row>
    <row r="1723" spans="1:11" ht="30" hidden="1" customHeight="1" x14ac:dyDescent="0.25">
      <c r="A1723" s="1"/>
      <c r="B1723" s="7" t="s">
        <v>3125</v>
      </c>
      <c r="C1723" s="7">
        <v>150</v>
      </c>
      <c r="D1723" s="7" t="s">
        <v>28</v>
      </c>
      <c r="E1723" s="7" t="s">
        <v>17</v>
      </c>
      <c r="F1723" s="7" t="s">
        <v>1355</v>
      </c>
      <c r="G1723" s="7" t="s">
        <v>3139</v>
      </c>
      <c r="H1723" s="28"/>
      <c r="I1723" s="23"/>
      <c r="J1723" s="16"/>
      <c r="K1723" s="36"/>
    </row>
    <row r="1724" spans="1:11" ht="30" hidden="1" customHeight="1" x14ac:dyDescent="0.25">
      <c r="A1724" s="1"/>
      <c r="B1724" s="7" t="s">
        <v>3125</v>
      </c>
      <c r="C1724" s="7">
        <v>150</v>
      </c>
      <c r="D1724" s="7" t="s">
        <v>28</v>
      </c>
      <c r="E1724" s="7" t="s">
        <v>26</v>
      </c>
      <c r="F1724" s="7" t="s">
        <v>3140</v>
      </c>
      <c r="G1724" s="7" t="s">
        <v>3141</v>
      </c>
      <c r="H1724" s="28"/>
      <c r="I1724" s="23"/>
      <c r="J1724" s="16"/>
      <c r="K1724" s="36"/>
    </row>
    <row r="1725" spans="1:11" ht="30" hidden="1" customHeight="1" x14ac:dyDescent="0.25">
      <c r="A1725" s="1"/>
      <c r="B1725" s="7" t="s">
        <v>3125</v>
      </c>
      <c r="C1725" s="7">
        <v>150</v>
      </c>
      <c r="D1725" s="7" t="s">
        <v>45</v>
      </c>
      <c r="E1725" s="7" t="s">
        <v>20</v>
      </c>
      <c r="F1725" s="7" t="s">
        <v>156</v>
      </c>
      <c r="G1725" s="7" t="s">
        <v>3142</v>
      </c>
      <c r="H1725" s="28"/>
      <c r="I1725" s="23"/>
      <c r="J1725" s="16"/>
      <c r="K1725" s="36"/>
    </row>
    <row r="1726" spans="1:11" ht="30" hidden="1" customHeight="1" x14ac:dyDescent="0.25">
      <c r="A1726" s="1"/>
      <c r="B1726" s="7" t="s">
        <v>3125</v>
      </c>
      <c r="C1726" s="7">
        <v>150</v>
      </c>
      <c r="D1726" s="7" t="s">
        <v>10</v>
      </c>
      <c r="E1726" s="7" t="s">
        <v>43</v>
      </c>
      <c r="F1726" s="7" t="s">
        <v>1355</v>
      </c>
      <c r="G1726" s="7" t="s">
        <v>3143</v>
      </c>
      <c r="H1726" s="28"/>
      <c r="I1726" s="23"/>
      <c r="J1726" s="16"/>
      <c r="K1726" s="36"/>
    </row>
    <row r="1727" spans="1:11" ht="30" hidden="1" customHeight="1" x14ac:dyDescent="0.25">
      <c r="A1727" s="1"/>
      <c r="B1727" s="7" t="s">
        <v>3125</v>
      </c>
      <c r="C1727" s="7">
        <v>150</v>
      </c>
      <c r="D1727" s="7" t="s">
        <v>10</v>
      </c>
      <c r="E1727" s="7" t="s">
        <v>67</v>
      </c>
      <c r="F1727" s="7" t="s">
        <v>914</v>
      </c>
      <c r="G1727" s="7" t="s">
        <v>3144</v>
      </c>
      <c r="H1727" s="28"/>
      <c r="I1727" s="23"/>
      <c r="J1727" s="16"/>
      <c r="K1727" s="36"/>
    </row>
    <row r="1728" spans="1:11" ht="30" hidden="1" customHeight="1" x14ac:dyDescent="0.25">
      <c r="A1728" s="1"/>
      <c r="B1728" s="7" t="s">
        <v>3125</v>
      </c>
      <c r="C1728" s="7">
        <v>150</v>
      </c>
      <c r="D1728" s="7" t="s">
        <v>10</v>
      </c>
      <c r="E1728" s="7" t="s">
        <v>70</v>
      </c>
      <c r="F1728" s="7" t="s">
        <v>446</v>
      </c>
      <c r="G1728" s="7" t="s">
        <v>3145</v>
      </c>
      <c r="H1728" s="28"/>
      <c r="I1728" s="23"/>
      <c r="J1728" s="16"/>
      <c r="K1728" s="36"/>
    </row>
    <row r="1729" spans="1:11" ht="30" hidden="1" customHeight="1" x14ac:dyDescent="0.25">
      <c r="A1729" s="1"/>
      <c r="B1729" s="7" t="s">
        <v>3125</v>
      </c>
      <c r="C1729" s="7">
        <v>150</v>
      </c>
      <c r="D1729" s="7" t="s">
        <v>28</v>
      </c>
      <c r="E1729" s="7" t="s">
        <v>20</v>
      </c>
      <c r="F1729" s="7" t="s">
        <v>1272</v>
      </c>
      <c r="G1729" s="7" t="s">
        <v>3146</v>
      </c>
      <c r="H1729" s="28"/>
      <c r="I1729" s="23"/>
      <c r="J1729" s="16"/>
      <c r="K1729" s="36"/>
    </row>
    <row r="1730" spans="1:11" ht="30" customHeight="1" x14ac:dyDescent="0.25">
      <c r="A1730" s="1"/>
      <c r="B1730" s="7" t="s">
        <v>3156</v>
      </c>
      <c r="C1730" s="7">
        <v>151</v>
      </c>
      <c r="D1730" s="7" t="s">
        <v>10</v>
      </c>
      <c r="E1730" s="7" t="s">
        <v>38</v>
      </c>
      <c r="F1730" s="7" t="s">
        <v>3158</v>
      </c>
      <c r="G1730" s="7" t="s">
        <v>3159</v>
      </c>
      <c r="H1730" s="30">
        <f>+I1730</f>
        <v>50213.1</v>
      </c>
      <c r="I1730" s="27">
        <v>50213.1</v>
      </c>
      <c r="J1730" s="33" t="s">
        <v>3157</v>
      </c>
      <c r="K1730" s="36"/>
    </row>
    <row r="1731" spans="1:11" ht="30" hidden="1" customHeight="1" x14ac:dyDescent="0.25">
      <c r="A1731" s="1"/>
      <c r="B1731" s="7" t="s">
        <v>3156</v>
      </c>
      <c r="C1731" s="7">
        <v>151</v>
      </c>
      <c r="D1731" s="7" t="s">
        <v>10</v>
      </c>
      <c r="E1731" s="7" t="s">
        <v>14</v>
      </c>
      <c r="F1731" s="7" t="s">
        <v>3160</v>
      </c>
      <c r="G1731" s="7" t="s">
        <v>3161</v>
      </c>
      <c r="K1731" s="36"/>
    </row>
    <row r="1732" spans="1:11" ht="30" hidden="1" customHeight="1" x14ac:dyDescent="0.25">
      <c r="A1732" s="1"/>
      <c r="B1732" s="7" t="s">
        <v>3156</v>
      </c>
      <c r="C1732" s="7">
        <v>151</v>
      </c>
      <c r="D1732" s="7" t="s">
        <v>10</v>
      </c>
      <c r="E1732" s="7" t="s">
        <v>26</v>
      </c>
      <c r="F1732" s="7" t="s">
        <v>2830</v>
      </c>
      <c r="G1732" s="7" t="s">
        <v>3162</v>
      </c>
      <c r="H1732" s="28"/>
      <c r="I1732" s="23"/>
      <c r="J1732" s="16"/>
      <c r="K1732" s="36"/>
    </row>
    <row r="1733" spans="1:11" ht="30" hidden="1" customHeight="1" x14ac:dyDescent="0.25">
      <c r="A1733" s="1"/>
      <c r="B1733" s="7" t="s">
        <v>3156</v>
      </c>
      <c r="C1733" s="7">
        <v>151</v>
      </c>
      <c r="D1733" s="7" t="s">
        <v>10</v>
      </c>
      <c r="E1733" s="7" t="s">
        <v>43</v>
      </c>
      <c r="F1733" s="7" t="s">
        <v>3163</v>
      </c>
      <c r="G1733" s="7" t="s">
        <v>3164</v>
      </c>
      <c r="H1733" s="28"/>
      <c r="I1733" s="23"/>
      <c r="J1733" s="16"/>
      <c r="K1733" s="36"/>
    </row>
    <row r="1734" spans="1:11" ht="30" customHeight="1" x14ac:dyDescent="0.25">
      <c r="A1734" s="1"/>
      <c r="B1734" s="7" t="s">
        <v>3167</v>
      </c>
      <c r="C1734" s="7">
        <v>152</v>
      </c>
      <c r="D1734" s="7" t="s">
        <v>45</v>
      </c>
      <c r="E1734" s="7" t="s">
        <v>20</v>
      </c>
      <c r="F1734" s="7" t="s">
        <v>166</v>
      </c>
      <c r="G1734" s="7" t="s">
        <v>3168</v>
      </c>
      <c r="H1734" s="30">
        <f>+I1734/2</f>
        <v>5250.0550000000003</v>
      </c>
      <c r="I1734" s="27">
        <v>10500.11</v>
      </c>
      <c r="J1734" s="33" t="s">
        <v>3169</v>
      </c>
      <c r="K1734" s="36"/>
    </row>
    <row r="1735" spans="1:11" ht="30" hidden="1" customHeight="1" x14ac:dyDescent="0.25">
      <c r="A1735" s="1"/>
      <c r="B1735" s="7" t="s">
        <v>3167</v>
      </c>
      <c r="C1735" s="7">
        <v>152</v>
      </c>
      <c r="D1735" s="7" t="s">
        <v>10</v>
      </c>
      <c r="E1735" s="7" t="s">
        <v>177</v>
      </c>
      <c r="F1735" s="7" t="s">
        <v>178</v>
      </c>
      <c r="G1735" s="7" t="s">
        <v>3170</v>
      </c>
      <c r="H1735" s="28"/>
      <c r="I1735" s="23"/>
      <c r="J1735" s="16"/>
      <c r="K1735" s="36"/>
    </row>
    <row r="1736" spans="1:11" ht="30" hidden="1" customHeight="1" x14ac:dyDescent="0.25">
      <c r="A1736" s="1"/>
      <c r="B1736" s="7" t="s">
        <v>3167</v>
      </c>
      <c r="C1736" s="7">
        <v>152</v>
      </c>
      <c r="D1736" s="7" t="s">
        <v>10</v>
      </c>
      <c r="E1736" s="7" t="s">
        <v>171</v>
      </c>
      <c r="F1736" s="7" t="s">
        <v>3171</v>
      </c>
      <c r="G1736" s="7" t="s">
        <v>3172</v>
      </c>
      <c r="H1736" s="28"/>
      <c r="I1736" s="23"/>
      <c r="J1736" s="16"/>
      <c r="K1736" s="36"/>
    </row>
    <row r="1737" spans="1:11" ht="30" hidden="1" customHeight="1" x14ac:dyDescent="0.25">
      <c r="A1737" s="1"/>
      <c r="B1737" s="7" t="s">
        <v>3167</v>
      </c>
      <c r="C1737" s="7">
        <v>152</v>
      </c>
      <c r="D1737" s="7" t="s">
        <v>10</v>
      </c>
      <c r="E1737" s="7" t="s">
        <v>11</v>
      </c>
      <c r="F1737" s="7" t="s">
        <v>3173</v>
      </c>
      <c r="G1737" s="7" t="s">
        <v>3174</v>
      </c>
      <c r="H1737" s="28"/>
      <c r="I1737" s="23"/>
      <c r="J1737" s="16"/>
      <c r="K1737" s="36"/>
    </row>
    <row r="1738" spans="1:11" ht="30" hidden="1" customHeight="1" x14ac:dyDescent="0.25">
      <c r="A1738" s="1"/>
      <c r="B1738" s="7" t="s">
        <v>3167</v>
      </c>
      <c r="C1738" s="7">
        <v>152</v>
      </c>
      <c r="D1738" s="7" t="s">
        <v>10</v>
      </c>
      <c r="E1738" s="7" t="s">
        <v>23</v>
      </c>
      <c r="F1738" s="7" t="s">
        <v>166</v>
      </c>
      <c r="G1738" s="7" t="s">
        <v>3175</v>
      </c>
      <c r="H1738" s="28"/>
      <c r="I1738" s="23"/>
      <c r="J1738" s="16"/>
      <c r="K1738" s="36"/>
    </row>
    <row r="1739" spans="1:11" ht="30" hidden="1" customHeight="1" x14ac:dyDescent="0.25">
      <c r="A1739" s="1"/>
      <c r="B1739" s="7" t="s">
        <v>3167</v>
      </c>
      <c r="C1739" s="7">
        <v>152</v>
      </c>
      <c r="D1739" s="7" t="s">
        <v>10</v>
      </c>
      <c r="E1739" s="7" t="s">
        <v>14</v>
      </c>
      <c r="F1739" s="7" t="s">
        <v>3176</v>
      </c>
      <c r="G1739" s="7" t="s">
        <v>3177</v>
      </c>
      <c r="H1739" s="28"/>
      <c r="I1739" s="23"/>
      <c r="J1739" s="16"/>
      <c r="K1739" s="36"/>
    </row>
    <row r="1740" spans="1:11" ht="30" hidden="1" customHeight="1" x14ac:dyDescent="0.25">
      <c r="A1740" s="1"/>
      <c r="B1740" s="7" t="s">
        <v>3167</v>
      </c>
      <c r="C1740" s="7">
        <v>152</v>
      </c>
      <c r="D1740" s="7" t="s">
        <v>10</v>
      </c>
      <c r="E1740" s="7" t="s">
        <v>33</v>
      </c>
      <c r="F1740" s="7" t="s">
        <v>166</v>
      </c>
      <c r="G1740" s="7" t="s">
        <v>3178</v>
      </c>
      <c r="H1740" s="28"/>
      <c r="I1740" s="23"/>
      <c r="J1740" s="16"/>
      <c r="K1740" s="36"/>
    </row>
    <row r="1741" spans="1:11" ht="30" hidden="1" customHeight="1" x14ac:dyDescent="0.25">
      <c r="A1741" s="1"/>
      <c r="B1741" s="7" t="s">
        <v>3167</v>
      </c>
      <c r="C1741" s="7">
        <v>152</v>
      </c>
      <c r="D1741" s="7" t="s">
        <v>10</v>
      </c>
      <c r="E1741" s="7" t="s">
        <v>26</v>
      </c>
      <c r="F1741" s="7" t="s">
        <v>166</v>
      </c>
      <c r="G1741" s="7" t="s">
        <v>3179</v>
      </c>
      <c r="H1741" s="28"/>
      <c r="I1741" s="23"/>
      <c r="J1741" s="16"/>
      <c r="K1741" s="36"/>
    </row>
    <row r="1742" spans="1:11" ht="30" hidden="1" customHeight="1" x14ac:dyDescent="0.25">
      <c r="A1742" s="1"/>
      <c r="B1742" s="7" t="s">
        <v>3167</v>
      </c>
      <c r="C1742" s="7">
        <v>152</v>
      </c>
      <c r="D1742" s="7" t="s">
        <v>10</v>
      </c>
      <c r="E1742" s="7" t="s">
        <v>35</v>
      </c>
      <c r="F1742" s="7" t="s">
        <v>166</v>
      </c>
      <c r="G1742" s="7" t="s">
        <v>3180</v>
      </c>
      <c r="H1742" s="28"/>
      <c r="I1742" s="23"/>
      <c r="J1742" s="16"/>
      <c r="K1742" s="36"/>
    </row>
    <row r="1743" spans="1:11" ht="30" hidden="1" customHeight="1" x14ac:dyDescent="0.25">
      <c r="A1743" s="1"/>
      <c r="B1743" s="7" t="s">
        <v>3167</v>
      </c>
      <c r="C1743" s="7">
        <v>152</v>
      </c>
      <c r="D1743" s="7" t="s">
        <v>10</v>
      </c>
      <c r="E1743" s="7" t="s">
        <v>67</v>
      </c>
      <c r="F1743" s="7" t="s">
        <v>166</v>
      </c>
      <c r="G1743" s="7" t="s">
        <v>3181</v>
      </c>
      <c r="H1743" s="28"/>
      <c r="I1743" s="23"/>
      <c r="J1743" s="16"/>
      <c r="K1743" s="36"/>
    </row>
    <row r="1744" spans="1:11" ht="30" hidden="1" customHeight="1" x14ac:dyDescent="0.25">
      <c r="A1744" s="1"/>
      <c r="B1744" s="7" t="s">
        <v>3167</v>
      </c>
      <c r="C1744" s="7">
        <v>152</v>
      </c>
      <c r="D1744" s="7" t="s">
        <v>28</v>
      </c>
      <c r="E1744" s="7" t="s">
        <v>17</v>
      </c>
      <c r="F1744" s="7" t="s">
        <v>166</v>
      </c>
      <c r="G1744" s="7" t="s">
        <v>3182</v>
      </c>
      <c r="H1744" s="28"/>
      <c r="I1744" s="23"/>
      <c r="J1744" s="16"/>
      <c r="K1744" s="36"/>
    </row>
    <row r="1745" spans="1:11" ht="30" hidden="1" customHeight="1" x14ac:dyDescent="0.25">
      <c r="A1745" s="1"/>
      <c r="B1745" s="7" t="s">
        <v>3167</v>
      </c>
      <c r="C1745" s="7">
        <v>152</v>
      </c>
      <c r="D1745" s="7" t="s">
        <v>10</v>
      </c>
      <c r="E1745" s="7" t="s">
        <v>38</v>
      </c>
      <c r="F1745" s="7" t="s">
        <v>166</v>
      </c>
      <c r="G1745" s="7" t="s">
        <v>3183</v>
      </c>
      <c r="H1745" s="28"/>
      <c r="I1745" s="23"/>
      <c r="J1745" s="16"/>
      <c r="K1745" s="36"/>
    </row>
    <row r="1746" spans="1:11" ht="30" hidden="1" customHeight="1" x14ac:dyDescent="0.25">
      <c r="A1746" s="1"/>
      <c r="B1746" s="7" t="s">
        <v>3167</v>
      </c>
      <c r="C1746" s="7">
        <v>152</v>
      </c>
      <c r="D1746" s="7" t="s">
        <v>28</v>
      </c>
      <c r="E1746" s="7" t="s">
        <v>20</v>
      </c>
      <c r="F1746" s="7" t="s">
        <v>389</v>
      </c>
      <c r="G1746" s="7" t="s">
        <v>3184</v>
      </c>
      <c r="H1746" s="28"/>
      <c r="I1746" s="23"/>
      <c r="J1746" s="16"/>
      <c r="K1746" s="36"/>
    </row>
    <row r="1747" spans="1:11" ht="30" hidden="1" customHeight="1" x14ac:dyDescent="0.25">
      <c r="A1747" s="1"/>
      <c r="B1747" s="7" t="s">
        <v>3167</v>
      </c>
      <c r="C1747" s="7">
        <v>152</v>
      </c>
      <c r="D1747" s="7" t="s">
        <v>28</v>
      </c>
      <c r="E1747" s="7" t="s">
        <v>33</v>
      </c>
      <c r="F1747" s="7" t="s">
        <v>389</v>
      </c>
      <c r="G1747" s="7" t="s">
        <v>3185</v>
      </c>
      <c r="H1747" s="28"/>
      <c r="I1747" s="23"/>
      <c r="J1747" s="16"/>
      <c r="K1747" s="36"/>
    </row>
    <row r="1748" spans="1:11" ht="30" hidden="1" customHeight="1" x14ac:dyDescent="0.25">
      <c r="A1748" s="1"/>
      <c r="B1748" s="7" t="s">
        <v>3167</v>
      </c>
      <c r="C1748" s="7">
        <v>152</v>
      </c>
      <c r="D1748" s="7" t="s">
        <v>10</v>
      </c>
      <c r="E1748" s="7" t="s">
        <v>75</v>
      </c>
      <c r="F1748" s="7" t="s">
        <v>3186</v>
      </c>
      <c r="G1748" s="7" t="s">
        <v>3187</v>
      </c>
      <c r="H1748" s="28"/>
      <c r="I1748" s="23"/>
      <c r="J1748" s="16"/>
      <c r="K1748" s="36"/>
    </row>
    <row r="1749" spans="1:11" ht="30" hidden="1" customHeight="1" x14ac:dyDescent="0.25">
      <c r="A1749" s="1"/>
      <c r="B1749" s="7" t="s">
        <v>3167</v>
      </c>
      <c r="C1749" s="7">
        <v>152</v>
      </c>
      <c r="D1749" s="7" t="s">
        <v>28</v>
      </c>
      <c r="E1749" s="7" t="s">
        <v>26</v>
      </c>
      <c r="F1749" s="7" t="s">
        <v>389</v>
      </c>
      <c r="G1749" s="7" t="s">
        <v>3188</v>
      </c>
      <c r="H1749" s="28"/>
      <c r="I1749" s="23"/>
      <c r="J1749" s="16"/>
      <c r="K1749" s="36"/>
    </row>
    <row r="1750" spans="1:11" ht="30" customHeight="1" x14ac:dyDescent="0.25">
      <c r="A1750" s="1"/>
      <c r="B1750" s="7" t="s">
        <v>3198</v>
      </c>
      <c r="C1750" s="7">
        <v>153</v>
      </c>
      <c r="D1750" s="7" t="s">
        <v>28</v>
      </c>
      <c r="E1750" s="7" t="s">
        <v>20</v>
      </c>
      <c r="F1750" s="7" t="s">
        <v>1881</v>
      </c>
      <c r="G1750" s="7" t="s">
        <v>3200</v>
      </c>
      <c r="H1750" s="30">
        <f>+I1750</f>
        <v>178211.63</v>
      </c>
      <c r="I1750" s="27">
        <v>178211.63</v>
      </c>
      <c r="J1750" s="33" t="s">
        <v>3199</v>
      </c>
      <c r="K1750" s="36"/>
    </row>
    <row r="1751" spans="1:11" ht="30" hidden="1" customHeight="1" x14ac:dyDescent="0.25">
      <c r="A1751" s="1"/>
      <c r="B1751" s="7" t="s">
        <v>3198</v>
      </c>
      <c r="C1751" s="7">
        <v>153</v>
      </c>
      <c r="D1751" s="7" t="s">
        <v>10</v>
      </c>
      <c r="E1751" s="7" t="s">
        <v>35</v>
      </c>
      <c r="F1751" s="7" t="s">
        <v>1881</v>
      </c>
      <c r="G1751" s="7" t="s">
        <v>3201</v>
      </c>
      <c r="K1751" s="36"/>
    </row>
    <row r="1752" spans="1:11" ht="30" hidden="1" customHeight="1" x14ac:dyDescent="0.25">
      <c r="A1752" s="1"/>
      <c r="B1752" s="7" t="s">
        <v>3198</v>
      </c>
      <c r="C1752" s="7">
        <v>153</v>
      </c>
      <c r="D1752" s="7" t="s">
        <v>10</v>
      </c>
      <c r="E1752" s="7" t="s">
        <v>366</v>
      </c>
      <c r="F1752" s="7" t="s">
        <v>367</v>
      </c>
      <c r="G1752" s="7" t="s">
        <v>3202</v>
      </c>
      <c r="H1752" s="28"/>
      <c r="I1752" s="23"/>
      <c r="J1752" s="16"/>
      <c r="K1752" s="36"/>
    </row>
    <row r="1753" spans="1:11" ht="30" customHeight="1" x14ac:dyDescent="0.25">
      <c r="A1753" s="1"/>
      <c r="B1753" s="7" t="s">
        <v>3210</v>
      </c>
      <c r="C1753" s="7">
        <v>154</v>
      </c>
      <c r="D1753" s="7" t="s">
        <v>10</v>
      </c>
      <c r="E1753" s="7" t="s">
        <v>20</v>
      </c>
      <c r="F1753" s="7" t="s">
        <v>87</v>
      </c>
      <c r="G1753" s="7" t="s">
        <v>3212</v>
      </c>
      <c r="H1753" s="30">
        <f>+I1753/50</f>
        <v>1717.0034000000001</v>
      </c>
      <c r="I1753" s="27">
        <v>85850.17</v>
      </c>
      <c r="J1753" s="33" t="s">
        <v>3211</v>
      </c>
      <c r="K1753" s="36"/>
    </row>
    <row r="1754" spans="1:11" ht="30" hidden="1" customHeight="1" x14ac:dyDescent="0.25">
      <c r="A1754" s="1"/>
      <c r="B1754" s="7" t="s">
        <v>3210</v>
      </c>
      <c r="C1754" s="7">
        <v>154</v>
      </c>
      <c r="D1754" s="7" t="s">
        <v>10</v>
      </c>
      <c r="E1754" s="7" t="s">
        <v>33</v>
      </c>
      <c r="F1754" s="7" t="s">
        <v>87</v>
      </c>
      <c r="G1754" s="7" t="s">
        <v>3213</v>
      </c>
      <c r="H1754" s="28"/>
      <c r="I1754" s="23"/>
      <c r="J1754" s="16"/>
      <c r="K1754" s="36"/>
    </row>
    <row r="1755" spans="1:11" ht="30" hidden="1" customHeight="1" x14ac:dyDescent="0.25">
      <c r="A1755" s="1"/>
      <c r="B1755" s="7" t="s">
        <v>3210</v>
      </c>
      <c r="C1755" s="7">
        <v>154</v>
      </c>
      <c r="D1755" s="7" t="s">
        <v>10</v>
      </c>
      <c r="E1755" s="7" t="s">
        <v>26</v>
      </c>
      <c r="F1755" s="7" t="s">
        <v>87</v>
      </c>
      <c r="G1755" s="7" t="s">
        <v>3214</v>
      </c>
      <c r="H1755" s="28"/>
      <c r="I1755" s="23"/>
      <c r="J1755" s="16"/>
      <c r="K1755" s="36"/>
    </row>
    <row r="1756" spans="1:11" ht="30" hidden="1" customHeight="1" x14ac:dyDescent="0.25">
      <c r="A1756" s="1"/>
      <c r="B1756" s="7" t="s">
        <v>3210</v>
      </c>
      <c r="C1756" s="7">
        <v>154</v>
      </c>
      <c r="D1756" s="7" t="s">
        <v>10</v>
      </c>
      <c r="E1756" s="7" t="s">
        <v>38</v>
      </c>
      <c r="F1756" s="7" t="s">
        <v>87</v>
      </c>
      <c r="G1756" s="7" t="s">
        <v>3215</v>
      </c>
      <c r="H1756" s="28"/>
      <c r="I1756" s="23"/>
      <c r="J1756" s="16"/>
      <c r="K1756" s="36"/>
    </row>
    <row r="1757" spans="1:11" ht="30" hidden="1" customHeight="1" x14ac:dyDescent="0.25">
      <c r="A1757" s="1"/>
      <c r="B1757" s="7" t="s">
        <v>3210</v>
      </c>
      <c r="C1757" s="7">
        <v>154</v>
      </c>
      <c r="D1757" s="7" t="s">
        <v>10</v>
      </c>
      <c r="E1757" s="7" t="s">
        <v>43</v>
      </c>
      <c r="F1757" s="7" t="s">
        <v>3216</v>
      </c>
      <c r="G1757" s="7" t="s">
        <v>3217</v>
      </c>
      <c r="H1757" s="28"/>
      <c r="I1757" s="23"/>
      <c r="J1757" s="16"/>
      <c r="K1757" s="36"/>
    </row>
    <row r="1758" spans="1:11" ht="30" customHeight="1" x14ac:dyDescent="0.25">
      <c r="A1758" s="1"/>
      <c r="B1758" s="7" t="s">
        <v>3218</v>
      </c>
      <c r="C1758" s="7">
        <v>155</v>
      </c>
      <c r="D1758" s="7" t="s">
        <v>28</v>
      </c>
      <c r="E1758" s="7" t="s">
        <v>20</v>
      </c>
      <c r="F1758" s="7" t="s">
        <v>156</v>
      </c>
      <c r="G1758" s="7" t="s">
        <v>3219</v>
      </c>
      <c r="H1758" s="30">
        <f>+I1758/5</f>
        <v>26692.917999999998</v>
      </c>
      <c r="I1758" s="27">
        <v>133464.59</v>
      </c>
      <c r="J1758" s="33" t="s">
        <v>3222</v>
      </c>
      <c r="K1758" s="36"/>
    </row>
    <row r="1759" spans="1:11" ht="30" hidden="1" customHeight="1" x14ac:dyDescent="0.25">
      <c r="A1759" s="1"/>
      <c r="B1759" s="7" t="s">
        <v>3218</v>
      </c>
      <c r="C1759" s="7">
        <v>155</v>
      </c>
      <c r="D1759" s="7" t="s">
        <v>28</v>
      </c>
      <c r="E1759" s="7" t="s">
        <v>70</v>
      </c>
      <c r="F1759" s="7" t="s">
        <v>1314</v>
      </c>
      <c r="G1759" s="7" t="s">
        <v>3220</v>
      </c>
      <c r="K1759" s="36"/>
    </row>
    <row r="1760" spans="1:11" ht="30" hidden="1" customHeight="1" x14ac:dyDescent="0.25">
      <c r="A1760" s="1"/>
      <c r="B1760" s="7" t="s">
        <v>3218</v>
      </c>
      <c r="C1760" s="7">
        <v>155</v>
      </c>
      <c r="D1760" s="7" t="s">
        <v>10</v>
      </c>
      <c r="E1760" s="7" t="s">
        <v>467</v>
      </c>
      <c r="F1760" s="7" t="s">
        <v>468</v>
      </c>
      <c r="G1760" s="7" t="s">
        <v>3221</v>
      </c>
      <c r="H1760" s="28"/>
      <c r="I1760" s="23"/>
      <c r="J1760" s="16"/>
      <c r="K1760" s="36"/>
    </row>
    <row r="1761" spans="1:11" ht="30" hidden="1" customHeight="1" x14ac:dyDescent="0.25">
      <c r="A1761" s="1"/>
      <c r="B1761" s="7" t="s">
        <v>3218</v>
      </c>
      <c r="C1761" s="7">
        <v>155</v>
      </c>
      <c r="D1761" s="7" t="s">
        <v>10</v>
      </c>
      <c r="E1761" s="7" t="s">
        <v>26</v>
      </c>
      <c r="F1761" s="7" t="s">
        <v>470</v>
      </c>
      <c r="G1761" s="7" t="s">
        <v>3223</v>
      </c>
      <c r="H1761" s="28"/>
      <c r="I1761" s="23"/>
      <c r="J1761" s="16"/>
      <c r="K1761" s="36"/>
    </row>
    <row r="1762" spans="1:11" ht="30" hidden="1" customHeight="1" x14ac:dyDescent="0.25">
      <c r="A1762" s="1"/>
      <c r="B1762" s="7" t="s">
        <v>3218</v>
      </c>
      <c r="C1762" s="7">
        <v>155</v>
      </c>
      <c r="D1762" s="7" t="s">
        <v>10</v>
      </c>
      <c r="E1762" s="7" t="s">
        <v>70</v>
      </c>
      <c r="F1762" s="7" t="s">
        <v>470</v>
      </c>
      <c r="G1762" s="7" t="s">
        <v>3224</v>
      </c>
      <c r="H1762" s="28"/>
      <c r="I1762" s="23"/>
      <c r="J1762" s="16"/>
      <c r="K1762" s="36"/>
    </row>
    <row r="1763" spans="1:11" ht="30" hidden="1" customHeight="1" x14ac:dyDescent="0.25">
      <c r="A1763" s="1"/>
      <c r="B1763" s="7" t="s">
        <v>3218</v>
      </c>
      <c r="C1763" s="7">
        <v>155</v>
      </c>
      <c r="D1763" s="7" t="s">
        <v>10</v>
      </c>
      <c r="E1763" s="7" t="s">
        <v>20</v>
      </c>
      <c r="F1763" s="7" t="s">
        <v>470</v>
      </c>
      <c r="G1763" s="7" t="s">
        <v>3225</v>
      </c>
      <c r="H1763" s="28"/>
      <c r="I1763" s="23"/>
      <c r="J1763" s="16"/>
      <c r="K1763" s="36"/>
    </row>
    <row r="1764" spans="1:11" ht="30" hidden="1" customHeight="1" x14ac:dyDescent="0.25">
      <c r="A1764" s="1"/>
      <c r="B1764" s="7" t="s">
        <v>3218</v>
      </c>
      <c r="C1764" s="7">
        <v>155</v>
      </c>
      <c r="D1764" s="7" t="s">
        <v>10</v>
      </c>
      <c r="E1764" s="7" t="s">
        <v>33</v>
      </c>
      <c r="F1764" s="7" t="s">
        <v>470</v>
      </c>
      <c r="G1764" s="7" t="s">
        <v>3226</v>
      </c>
      <c r="H1764" s="28"/>
      <c r="I1764" s="23"/>
      <c r="J1764" s="16"/>
      <c r="K1764" s="36"/>
    </row>
    <row r="1765" spans="1:11" ht="30" hidden="1" customHeight="1" x14ac:dyDescent="0.25">
      <c r="A1765" s="1"/>
      <c r="B1765" s="7" t="s">
        <v>3218</v>
      </c>
      <c r="C1765" s="7">
        <v>155</v>
      </c>
      <c r="D1765" s="7" t="s">
        <v>10</v>
      </c>
      <c r="E1765" s="7" t="s">
        <v>35</v>
      </c>
      <c r="F1765" s="7" t="s">
        <v>470</v>
      </c>
      <c r="G1765" s="7" t="s">
        <v>3227</v>
      </c>
      <c r="H1765" s="28"/>
      <c r="I1765" s="23"/>
      <c r="J1765" s="16"/>
      <c r="K1765" s="36"/>
    </row>
    <row r="1766" spans="1:11" ht="30" hidden="1" customHeight="1" x14ac:dyDescent="0.25">
      <c r="A1766" s="1"/>
      <c r="B1766" s="7" t="s">
        <v>3218</v>
      </c>
      <c r="C1766" s="7">
        <v>155</v>
      </c>
      <c r="D1766" s="7" t="s">
        <v>10</v>
      </c>
      <c r="E1766" s="7" t="s">
        <v>478</v>
      </c>
      <c r="F1766" s="7" t="s">
        <v>470</v>
      </c>
      <c r="G1766" s="7" t="s">
        <v>3228</v>
      </c>
      <c r="H1766" s="28"/>
      <c r="I1766" s="23"/>
      <c r="J1766" s="16"/>
      <c r="K1766" s="36"/>
    </row>
    <row r="1767" spans="1:11" ht="30" hidden="1" customHeight="1" x14ac:dyDescent="0.25">
      <c r="A1767" s="1"/>
      <c r="B1767" s="7" t="s">
        <v>3218</v>
      </c>
      <c r="C1767" s="7">
        <v>155</v>
      </c>
      <c r="D1767" s="7" t="s">
        <v>10</v>
      </c>
      <c r="E1767" s="7" t="s">
        <v>17</v>
      </c>
      <c r="F1767" s="7" t="s">
        <v>470</v>
      </c>
      <c r="G1767" s="7" t="s">
        <v>3229</v>
      </c>
      <c r="H1767" s="28"/>
      <c r="I1767" s="23"/>
      <c r="J1767" s="16"/>
      <c r="K1767" s="36"/>
    </row>
    <row r="1768" spans="1:11" ht="30" hidden="1" customHeight="1" x14ac:dyDescent="0.25">
      <c r="A1768" s="1"/>
      <c r="B1768" s="7" t="s">
        <v>3218</v>
      </c>
      <c r="C1768" s="7">
        <v>155</v>
      </c>
      <c r="D1768" s="7" t="s">
        <v>10</v>
      </c>
      <c r="E1768" s="7" t="s">
        <v>43</v>
      </c>
      <c r="F1768" s="7" t="s">
        <v>470</v>
      </c>
      <c r="G1768" s="7" t="s">
        <v>3230</v>
      </c>
      <c r="H1768" s="28"/>
      <c r="I1768" s="23"/>
      <c r="J1768" s="16"/>
      <c r="K1768" s="36"/>
    </row>
    <row r="1769" spans="1:11" ht="30" customHeight="1" x14ac:dyDescent="0.25">
      <c r="A1769" s="1"/>
      <c r="B1769" s="7" t="s">
        <v>3231</v>
      </c>
      <c r="C1769" s="7">
        <v>156</v>
      </c>
      <c r="D1769" s="7" t="s">
        <v>10</v>
      </c>
      <c r="E1769" s="7" t="s">
        <v>14</v>
      </c>
      <c r="F1769" s="7" t="s">
        <v>3233</v>
      </c>
      <c r="G1769" s="7" t="s">
        <v>3234</v>
      </c>
      <c r="H1769" s="30">
        <f>+I1769</f>
        <v>11905.28</v>
      </c>
      <c r="I1769" s="27">
        <v>11905.28</v>
      </c>
      <c r="J1769" s="33" t="s">
        <v>3232</v>
      </c>
      <c r="K1769" s="36"/>
    </row>
    <row r="1770" spans="1:11" ht="30" hidden="1" customHeight="1" x14ac:dyDescent="0.25">
      <c r="A1770" s="1"/>
      <c r="B1770" s="7" t="s">
        <v>3231</v>
      </c>
      <c r="C1770" s="7">
        <v>156</v>
      </c>
      <c r="D1770" s="7" t="s">
        <v>10</v>
      </c>
      <c r="E1770" s="7" t="s">
        <v>26</v>
      </c>
      <c r="F1770" s="7" t="s">
        <v>1840</v>
      </c>
      <c r="G1770" s="7" t="s">
        <v>3235</v>
      </c>
      <c r="H1770" s="28"/>
      <c r="I1770" s="23"/>
      <c r="J1770" s="16"/>
      <c r="K1770" s="36"/>
    </row>
    <row r="1771" spans="1:11" ht="30" hidden="1" customHeight="1" x14ac:dyDescent="0.25">
      <c r="A1771" s="1"/>
      <c r="B1771" s="7" t="s">
        <v>3231</v>
      </c>
      <c r="C1771" s="7">
        <v>156</v>
      </c>
      <c r="D1771" s="7" t="s">
        <v>10</v>
      </c>
      <c r="E1771" s="7" t="s">
        <v>20</v>
      </c>
      <c r="F1771" s="7" t="s">
        <v>1840</v>
      </c>
      <c r="G1771" s="7" t="s">
        <v>3236</v>
      </c>
      <c r="H1771" s="28"/>
      <c r="I1771" s="23"/>
      <c r="J1771" s="16"/>
      <c r="K1771" s="36"/>
    </row>
    <row r="1772" spans="1:11" ht="30" hidden="1" customHeight="1" x14ac:dyDescent="0.25">
      <c r="A1772" s="1"/>
      <c r="B1772" s="7" t="s">
        <v>3231</v>
      </c>
      <c r="C1772" s="7">
        <v>156</v>
      </c>
      <c r="D1772" s="7" t="s">
        <v>10</v>
      </c>
      <c r="E1772" s="7" t="s">
        <v>33</v>
      </c>
      <c r="F1772" s="7" t="s">
        <v>1840</v>
      </c>
      <c r="G1772" s="7" t="s">
        <v>3237</v>
      </c>
      <c r="H1772" s="28"/>
      <c r="I1772" s="23"/>
      <c r="J1772" s="16"/>
      <c r="K1772" s="36"/>
    </row>
    <row r="1773" spans="1:11" ht="30" hidden="1" customHeight="1" x14ac:dyDescent="0.25">
      <c r="A1773" s="1"/>
      <c r="B1773" s="7" t="s">
        <v>3231</v>
      </c>
      <c r="C1773" s="7">
        <v>156</v>
      </c>
      <c r="D1773" s="7" t="s">
        <v>10</v>
      </c>
      <c r="E1773" s="7" t="s">
        <v>38</v>
      </c>
      <c r="F1773" s="7" t="s">
        <v>1840</v>
      </c>
      <c r="G1773" s="7" t="s">
        <v>3238</v>
      </c>
      <c r="H1773" s="28"/>
      <c r="I1773" s="23"/>
      <c r="J1773" s="16"/>
      <c r="K1773" s="36"/>
    </row>
    <row r="1774" spans="1:11" ht="30" hidden="1" customHeight="1" x14ac:dyDescent="0.25">
      <c r="A1774" s="1"/>
      <c r="B1774" s="7" t="s">
        <v>3231</v>
      </c>
      <c r="C1774" s="7">
        <v>156</v>
      </c>
      <c r="D1774" s="7" t="s">
        <v>10</v>
      </c>
      <c r="E1774" s="7" t="s">
        <v>43</v>
      </c>
      <c r="F1774" s="7" t="s">
        <v>1840</v>
      </c>
      <c r="G1774" s="7" t="s">
        <v>3239</v>
      </c>
      <c r="H1774" s="28"/>
      <c r="I1774" s="23"/>
      <c r="J1774" s="16"/>
      <c r="K1774" s="36"/>
    </row>
    <row r="1775" spans="1:11" ht="30" customHeight="1" x14ac:dyDescent="0.25">
      <c r="A1775" s="1"/>
      <c r="B1775" s="7" t="s">
        <v>3240</v>
      </c>
      <c r="C1775" s="7">
        <v>157</v>
      </c>
      <c r="D1775" s="7" t="s">
        <v>10</v>
      </c>
      <c r="E1775" s="7" t="s">
        <v>70</v>
      </c>
      <c r="F1775" s="7" t="s">
        <v>71</v>
      </c>
      <c r="G1775" s="7" t="s">
        <v>3241</v>
      </c>
      <c r="H1775" s="30">
        <f>I1775/60</f>
        <v>847.22750000000008</v>
      </c>
      <c r="I1775" s="27">
        <v>50833.65</v>
      </c>
      <c r="J1775" s="33" t="s">
        <v>3251</v>
      </c>
      <c r="K1775" s="36"/>
    </row>
    <row r="1776" spans="1:11" ht="30" hidden="1" customHeight="1" x14ac:dyDescent="0.25">
      <c r="A1776" s="1"/>
      <c r="B1776" s="7" t="s">
        <v>3240</v>
      </c>
      <c r="C1776" s="7">
        <v>157</v>
      </c>
      <c r="D1776" s="7" t="s">
        <v>413</v>
      </c>
      <c r="E1776" s="7" t="s">
        <v>20</v>
      </c>
      <c r="F1776" s="7" t="s">
        <v>73</v>
      </c>
      <c r="G1776" s="7" t="s">
        <v>3242</v>
      </c>
      <c r="H1776" s="28"/>
      <c r="I1776" s="23"/>
      <c r="J1776" s="16"/>
      <c r="K1776" s="36"/>
    </row>
    <row r="1777" spans="1:11" ht="30" hidden="1" customHeight="1" x14ac:dyDescent="0.25">
      <c r="A1777" s="1"/>
      <c r="B1777" s="7" t="s">
        <v>3240</v>
      </c>
      <c r="C1777" s="7">
        <v>157</v>
      </c>
      <c r="D1777" s="7" t="s">
        <v>10</v>
      </c>
      <c r="E1777" s="7" t="s">
        <v>11</v>
      </c>
      <c r="F1777" s="7" t="s">
        <v>3243</v>
      </c>
      <c r="G1777" s="7" t="s">
        <v>3244</v>
      </c>
      <c r="H1777" s="28"/>
      <c r="I1777" s="23"/>
      <c r="J1777" s="16"/>
      <c r="K1777" s="36"/>
    </row>
    <row r="1778" spans="1:11" ht="30" hidden="1" customHeight="1" x14ac:dyDescent="0.25">
      <c r="A1778" s="1"/>
      <c r="B1778" s="7" t="s">
        <v>3240</v>
      </c>
      <c r="C1778" s="7">
        <v>157</v>
      </c>
      <c r="D1778" s="7" t="s">
        <v>10</v>
      </c>
      <c r="E1778" s="7" t="s">
        <v>23</v>
      </c>
      <c r="F1778" s="7" t="s">
        <v>73</v>
      </c>
      <c r="G1778" s="7" t="s">
        <v>3245</v>
      </c>
      <c r="H1778" s="28"/>
      <c r="I1778" s="23"/>
      <c r="J1778" s="16"/>
      <c r="K1778" s="36"/>
    </row>
    <row r="1779" spans="1:11" ht="30" hidden="1" customHeight="1" x14ac:dyDescent="0.25">
      <c r="A1779" s="1"/>
      <c r="B1779" s="7" t="s">
        <v>3240</v>
      </c>
      <c r="C1779" s="7">
        <v>157</v>
      </c>
      <c r="D1779" s="7" t="s">
        <v>10</v>
      </c>
      <c r="E1779" s="7" t="s">
        <v>33</v>
      </c>
      <c r="F1779" s="7" t="s">
        <v>73</v>
      </c>
      <c r="G1779" s="7" t="s">
        <v>3246</v>
      </c>
      <c r="H1779" s="28"/>
      <c r="I1779" s="23"/>
      <c r="J1779" s="16"/>
      <c r="K1779" s="36"/>
    </row>
    <row r="1780" spans="1:11" ht="30" hidden="1" customHeight="1" x14ac:dyDescent="0.25">
      <c r="A1780" s="1"/>
      <c r="B1780" s="7" t="s">
        <v>3240</v>
      </c>
      <c r="C1780" s="7">
        <v>157</v>
      </c>
      <c r="D1780" s="7" t="s">
        <v>10</v>
      </c>
      <c r="E1780" s="7" t="s">
        <v>75</v>
      </c>
      <c r="F1780" s="7" t="s">
        <v>3247</v>
      </c>
      <c r="G1780" s="7" t="s">
        <v>3248</v>
      </c>
      <c r="H1780" s="28"/>
      <c r="I1780" s="23"/>
      <c r="J1780" s="16"/>
      <c r="K1780" s="36"/>
    </row>
    <row r="1781" spans="1:11" ht="30" hidden="1" customHeight="1" x14ac:dyDescent="0.25">
      <c r="A1781" s="1"/>
      <c r="B1781" s="7" t="s">
        <v>3240</v>
      </c>
      <c r="C1781" s="7">
        <v>157</v>
      </c>
      <c r="D1781" s="7" t="s">
        <v>10</v>
      </c>
      <c r="E1781" s="7" t="s">
        <v>35</v>
      </c>
      <c r="F1781" s="7" t="s">
        <v>3249</v>
      </c>
      <c r="G1781" s="7" t="s">
        <v>3250</v>
      </c>
      <c r="H1781" s="28"/>
      <c r="I1781" s="23"/>
      <c r="J1781" s="16"/>
      <c r="K1781" s="36"/>
    </row>
    <row r="1782" spans="1:11" ht="30" hidden="1" customHeight="1" x14ac:dyDescent="0.25">
      <c r="A1782" s="1"/>
      <c r="B1782" s="7" t="s">
        <v>3240</v>
      </c>
      <c r="C1782" s="7">
        <v>157</v>
      </c>
      <c r="D1782" s="7" t="s">
        <v>28</v>
      </c>
      <c r="E1782" s="7" t="s">
        <v>20</v>
      </c>
      <c r="F1782" s="7" t="s">
        <v>166</v>
      </c>
      <c r="G1782" s="7" t="s">
        <v>3252</v>
      </c>
      <c r="H1782" s="28"/>
      <c r="I1782" s="23"/>
      <c r="J1782" s="16"/>
      <c r="K1782" s="36"/>
    </row>
    <row r="1783" spans="1:11" ht="30" hidden="1" customHeight="1" x14ac:dyDescent="0.25">
      <c r="A1783" s="1"/>
      <c r="B1783" s="7" t="s">
        <v>3240</v>
      </c>
      <c r="C1783" s="7">
        <v>157</v>
      </c>
      <c r="D1783" s="7" t="s">
        <v>10</v>
      </c>
      <c r="E1783" s="7" t="s">
        <v>17</v>
      </c>
      <c r="F1783" s="7" t="s">
        <v>73</v>
      </c>
      <c r="G1783" s="7" t="s">
        <v>3253</v>
      </c>
      <c r="H1783" s="28"/>
      <c r="I1783" s="23"/>
      <c r="J1783" s="16"/>
      <c r="K1783" s="36"/>
    </row>
    <row r="1784" spans="1:11" ht="30" hidden="1" customHeight="1" x14ac:dyDescent="0.25">
      <c r="A1784" s="1"/>
      <c r="B1784" s="7" t="s">
        <v>3240</v>
      </c>
      <c r="C1784" s="7">
        <v>157</v>
      </c>
      <c r="D1784" s="7" t="s">
        <v>10</v>
      </c>
      <c r="E1784" s="7" t="s">
        <v>14</v>
      </c>
      <c r="F1784" s="7" t="s">
        <v>3254</v>
      </c>
      <c r="G1784" s="7" t="s">
        <v>3255</v>
      </c>
      <c r="H1784" s="28"/>
      <c r="I1784" s="23"/>
      <c r="J1784" s="16"/>
      <c r="K1784" s="36"/>
    </row>
    <row r="1785" spans="1:11" ht="30" hidden="1" customHeight="1" x14ac:dyDescent="0.25">
      <c r="A1785" s="1"/>
      <c r="B1785" s="7" t="s">
        <v>3240</v>
      </c>
      <c r="C1785" s="7">
        <v>157</v>
      </c>
      <c r="D1785" s="7" t="s">
        <v>10</v>
      </c>
      <c r="E1785" s="7" t="s">
        <v>80</v>
      </c>
      <c r="F1785" s="7" t="s">
        <v>166</v>
      </c>
      <c r="G1785" s="7" t="s">
        <v>3256</v>
      </c>
      <c r="H1785" s="28"/>
      <c r="I1785" s="23"/>
      <c r="J1785" s="16"/>
      <c r="K1785" s="36"/>
    </row>
    <row r="1786" spans="1:11" ht="30" hidden="1" customHeight="1" x14ac:dyDescent="0.25">
      <c r="A1786" s="1"/>
      <c r="B1786" s="7" t="s">
        <v>3240</v>
      </c>
      <c r="C1786" s="7">
        <v>157</v>
      </c>
      <c r="D1786" s="7" t="s">
        <v>10</v>
      </c>
      <c r="E1786" s="7" t="s">
        <v>26</v>
      </c>
      <c r="F1786" s="7" t="s">
        <v>166</v>
      </c>
      <c r="G1786" s="7" t="s">
        <v>3257</v>
      </c>
      <c r="H1786" s="28"/>
      <c r="I1786" s="23"/>
      <c r="J1786" s="16"/>
      <c r="K1786" s="36"/>
    </row>
    <row r="1787" spans="1:11" ht="30" hidden="1" customHeight="1" x14ac:dyDescent="0.25">
      <c r="A1787" s="1"/>
      <c r="B1787" s="7" t="s">
        <v>3240</v>
      </c>
      <c r="C1787" s="7">
        <v>157</v>
      </c>
      <c r="D1787" s="7" t="s">
        <v>10</v>
      </c>
      <c r="E1787" s="7" t="s">
        <v>177</v>
      </c>
      <c r="F1787" s="7" t="s">
        <v>178</v>
      </c>
      <c r="G1787" s="7" t="s">
        <v>3258</v>
      </c>
      <c r="H1787" s="28"/>
      <c r="I1787" s="23"/>
      <c r="J1787" s="16"/>
      <c r="K1787" s="36"/>
    </row>
    <row r="1788" spans="1:11" ht="30" hidden="1" customHeight="1" x14ac:dyDescent="0.25">
      <c r="A1788" s="1"/>
      <c r="B1788" s="7" t="s">
        <v>3240</v>
      </c>
      <c r="C1788" s="7">
        <v>157</v>
      </c>
      <c r="D1788" s="7" t="s">
        <v>10</v>
      </c>
      <c r="E1788" s="7" t="s">
        <v>171</v>
      </c>
      <c r="F1788" s="7" t="s">
        <v>3259</v>
      </c>
      <c r="G1788" s="7" t="s">
        <v>3260</v>
      </c>
      <c r="H1788" s="28"/>
      <c r="I1788" s="23"/>
      <c r="J1788" s="16"/>
      <c r="K1788" s="36"/>
    </row>
    <row r="1789" spans="1:11" ht="30" hidden="1" customHeight="1" x14ac:dyDescent="0.25">
      <c r="A1789" s="1"/>
      <c r="B1789" s="7" t="s">
        <v>3240</v>
      </c>
      <c r="C1789" s="7">
        <v>157</v>
      </c>
      <c r="D1789" s="7" t="s">
        <v>28</v>
      </c>
      <c r="E1789" s="7" t="s">
        <v>11</v>
      </c>
      <c r="F1789" s="7" t="s">
        <v>3261</v>
      </c>
      <c r="G1789" s="7" t="s">
        <v>3262</v>
      </c>
      <c r="H1789" s="28"/>
      <c r="I1789" s="23"/>
      <c r="J1789" s="16"/>
      <c r="K1789" s="36"/>
    </row>
    <row r="1790" spans="1:11" ht="30" hidden="1" customHeight="1" x14ac:dyDescent="0.25">
      <c r="A1790" s="1"/>
      <c r="B1790" s="7" t="s">
        <v>3240</v>
      </c>
      <c r="C1790" s="7">
        <v>157</v>
      </c>
      <c r="D1790" s="7" t="s">
        <v>10</v>
      </c>
      <c r="E1790" s="7" t="s">
        <v>38</v>
      </c>
      <c r="F1790" s="7" t="s">
        <v>73</v>
      </c>
      <c r="G1790" s="7" t="s">
        <v>3263</v>
      </c>
      <c r="H1790" s="28"/>
      <c r="I1790" s="23"/>
      <c r="J1790" s="16"/>
      <c r="K1790" s="36"/>
    </row>
    <row r="1791" spans="1:11" ht="30" hidden="1" customHeight="1" x14ac:dyDescent="0.25">
      <c r="A1791" s="1"/>
      <c r="B1791" s="7" t="s">
        <v>3240</v>
      </c>
      <c r="C1791" s="7">
        <v>157</v>
      </c>
      <c r="D1791" s="7" t="s">
        <v>28</v>
      </c>
      <c r="E1791" s="7" t="s">
        <v>38</v>
      </c>
      <c r="F1791" s="7" t="s">
        <v>166</v>
      </c>
      <c r="G1791" s="7" t="s">
        <v>3264</v>
      </c>
      <c r="H1791" s="28"/>
      <c r="I1791" s="23"/>
      <c r="J1791" s="16"/>
      <c r="K1791" s="36"/>
    </row>
    <row r="1792" spans="1:11" ht="30" hidden="1" customHeight="1" x14ac:dyDescent="0.25">
      <c r="A1792" s="1"/>
      <c r="B1792" s="7" t="s">
        <v>3240</v>
      </c>
      <c r="C1792" s="7">
        <v>157</v>
      </c>
      <c r="D1792" s="7" t="s">
        <v>28</v>
      </c>
      <c r="E1792" s="7" t="s">
        <v>33</v>
      </c>
      <c r="F1792" s="7" t="s">
        <v>166</v>
      </c>
      <c r="G1792" s="7" t="s">
        <v>3265</v>
      </c>
      <c r="H1792" s="28"/>
      <c r="I1792" s="23"/>
      <c r="J1792" s="16"/>
      <c r="K1792" s="36"/>
    </row>
    <row r="1793" spans="1:11" ht="30" hidden="1" customHeight="1" x14ac:dyDescent="0.25">
      <c r="A1793" s="1"/>
      <c r="B1793" s="7" t="s">
        <v>3240</v>
      </c>
      <c r="C1793" s="7">
        <v>157</v>
      </c>
      <c r="D1793" s="7" t="s">
        <v>10</v>
      </c>
      <c r="E1793" s="7" t="s">
        <v>109</v>
      </c>
      <c r="F1793" s="7" t="s">
        <v>166</v>
      </c>
      <c r="G1793" s="7" t="s">
        <v>3266</v>
      </c>
      <c r="H1793" s="28"/>
      <c r="I1793" s="23"/>
      <c r="J1793" s="16"/>
      <c r="K1793" s="36"/>
    </row>
    <row r="1794" spans="1:11" ht="30" hidden="1" customHeight="1" x14ac:dyDescent="0.25">
      <c r="A1794" s="1"/>
      <c r="B1794" s="7" t="s">
        <v>3240</v>
      </c>
      <c r="C1794" s="7">
        <v>157</v>
      </c>
      <c r="D1794" s="7" t="s">
        <v>28</v>
      </c>
      <c r="E1794" s="7" t="s">
        <v>17</v>
      </c>
      <c r="F1794" s="7" t="s">
        <v>166</v>
      </c>
      <c r="G1794" s="7" t="s">
        <v>3253</v>
      </c>
      <c r="H1794" s="28"/>
      <c r="I1794" s="23"/>
      <c r="J1794" s="16"/>
      <c r="K1794" s="36"/>
    </row>
    <row r="1795" spans="1:11" ht="30" hidden="1" customHeight="1" x14ac:dyDescent="0.25">
      <c r="A1795" s="1"/>
      <c r="B1795" s="7" t="s">
        <v>3240</v>
      </c>
      <c r="C1795" s="7">
        <v>157</v>
      </c>
      <c r="D1795" s="7" t="s">
        <v>10</v>
      </c>
      <c r="E1795" s="7" t="s">
        <v>43</v>
      </c>
      <c r="F1795" s="7" t="s">
        <v>73</v>
      </c>
      <c r="G1795" s="7" t="s">
        <v>3267</v>
      </c>
      <c r="H1795" s="28"/>
      <c r="I1795" s="23"/>
      <c r="J1795" s="16"/>
      <c r="K1795" s="36"/>
    </row>
    <row r="1796" spans="1:11" ht="30" customHeight="1" x14ac:dyDescent="0.25">
      <c r="A1796" s="1"/>
      <c r="B1796" s="7" t="s">
        <v>3272</v>
      </c>
      <c r="C1796" s="7">
        <v>158</v>
      </c>
      <c r="D1796" s="7" t="s">
        <v>10</v>
      </c>
      <c r="E1796" s="7" t="s">
        <v>14</v>
      </c>
      <c r="F1796" s="7" t="s">
        <v>3274</v>
      </c>
      <c r="G1796" s="7" t="s">
        <v>3275</v>
      </c>
      <c r="H1796" s="30">
        <f>+I1796</f>
        <v>37524.86</v>
      </c>
      <c r="I1796" s="27">
        <v>37524.86</v>
      </c>
      <c r="J1796" s="33" t="s">
        <v>3273</v>
      </c>
      <c r="K1796" s="36"/>
    </row>
    <row r="1797" spans="1:11" ht="30" hidden="1" customHeight="1" x14ac:dyDescent="0.25">
      <c r="A1797" s="1"/>
      <c r="B1797" s="7" t="s">
        <v>3272</v>
      </c>
      <c r="C1797" s="7">
        <v>158</v>
      </c>
      <c r="D1797" s="7" t="s">
        <v>10</v>
      </c>
      <c r="E1797" s="7" t="s">
        <v>26</v>
      </c>
      <c r="F1797" s="7" t="s">
        <v>3276</v>
      </c>
      <c r="G1797" s="7" t="s">
        <v>3277</v>
      </c>
      <c r="K1797" s="36"/>
    </row>
    <row r="1798" spans="1:11" ht="30" hidden="1" customHeight="1" x14ac:dyDescent="0.25">
      <c r="A1798" s="1"/>
      <c r="B1798" s="7" t="s">
        <v>3272</v>
      </c>
      <c r="C1798" s="7">
        <v>158</v>
      </c>
      <c r="D1798" s="7" t="s">
        <v>28</v>
      </c>
      <c r="E1798" s="7" t="s">
        <v>14</v>
      </c>
      <c r="F1798" s="7" t="s">
        <v>3278</v>
      </c>
      <c r="G1798" s="7" t="s">
        <v>3279</v>
      </c>
      <c r="H1798" s="28"/>
      <c r="I1798" s="23"/>
      <c r="J1798" s="16"/>
      <c r="K1798" s="36"/>
    </row>
    <row r="1799" spans="1:11" ht="30" hidden="1" customHeight="1" x14ac:dyDescent="0.25">
      <c r="A1799" s="1"/>
      <c r="B1799" s="7" t="s">
        <v>3272</v>
      </c>
      <c r="C1799" s="7">
        <v>158</v>
      </c>
      <c r="D1799" s="7" t="s">
        <v>28</v>
      </c>
      <c r="E1799" s="7" t="s">
        <v>26</v>
      </c>
      <c r="F1799" s="7" t="s">
        <v>3280</v>
      </c>
      <c r="G1799" s="7" t="s">
        <v>3281</v>
      </c>
      <c r="H1799" s="28"/>
      <c r="I1799" s="23"/>
      <c r="J1799" s="16"/>
      <c r="K1799" s="36"/>
    </row>
    <row r="1800" spans="1:11" ht="30" hidden="1" customHeight="1" x14ac:dyDescent="0.25">
      <c r="A1800" s="1"/>
      <c r="B1800" s="7" t="s">
        <v>3272</v>
      </c>
      <c r="C1800" s="7">
        <v>158</v>
      </c>
      <c r="D1800" s="7" t="s">
        <v>10</v>
      </c>
      <c r="E1800" s="7" t="s">
        <v>33</v>
      </c>
      <c r="F1800" s="7" t="s">
        <v>1289</v>
      </c>
      <c r="G1800" s="7" t="s">
        <v>3282</v>
      </c>
      <c r="H1800" s="28"/>
      <c r="I1800" s="23"/>
      <c r="J1800" s="16"/>
      <c r="K1800" s="36"/>
    </row>
    <row r="1801" spans="1:11" ht="30" hidden="1" customHeight="1" x14ac:dyDescent="0.25">
      <c r="A1801" s="1"/>
      <c r="B1801" s="7" t="s">
        <v>3272</v>
      </c>
      <c r="C1801" s="7">
        <v>158</v>
      </c>
      <c r="D1801" s="7" t="s">
        <v>10</v>
      </c>
      <c r="E1801" s="7" t="s">
        <v>43</v>
      </c>
      <c r="F1801" s="7" t="s">
        <v>3283</v>
      </c>
      <c r="G1801" s="7" t="s">
        <v>3284</v>
      </c>
      <c r="H1801" s="28"/>
      <c r="I1801" s="23"/>
      <c r="J1801" s="16"/>
      <c r="K1801" s="36"/>
    </row>
    <row r="1802" spans="1:11" ht="30" hidden="1" customHeight="1" x14ac:dyDescent="0.25">
      <c r="A1802" s="1"/>
      <c r="B1802" s="7" t="s">
        <v>3272</v>
      </c>
      <c r="C1802" s="7">
        <v>158</v>
      </c>
      <c r="D1802" s="7" t="s">
        <v>10</v>
      </c>
      <c r="E1802" s="7" t="s">
        <v>38</v>
      </c>
      <c r="F1802" s="7" t="s">
        <v>1289</v>
      </c>
      <c r="G1802" s="7" t="s">
        <v>3285</v>
      </c>
      <c r="H1802" s="28"/>
      <c r="I1802" s="23"/>
      <c r="J1802" s="16"/>
      <c r="K1802" s="36"/>
    </row>
    <row r="1803" spans="1:11" ht="30" hidden="1" customHeight="1" x14ac:dyDescent="0.25">
      <c r="A1803" s="1"/>
      <c r="B1803" s="7" t="s">
        <v>3272</v>
      </c>
      <c r="C1803" s="7">
        <v>158</v>
      </c>
      <c r="D1803" s="7" t="s">
        <v>10</v>
      </c>
      <c r="E1803" s="7" t="s">
        <v>20</v>
      </c>
      <c r="F1803" s="7" t="s">
        <v>1289</v>
      </c>
      <c r="G1803" s="7" t="s">
        <v>3286</v>
      </c>
      <c r="H1803" s="28"/>
      <c r="I1803" s="23"/>
      <c r="J1803" s="16"/>
      <c r="K1803" s="36"/>
    </row>
    <row r="1804" spans="1:11" ht="30" hidden="1" customHeight="1" x14ac:dyDescent="0.25">
      <c r="A1804" s="1"/>
      <c r="B1804" s="7" t="s">
        <v>3272</v>
      </c>
      <c r="C1804" s="7">
        <v>158</v>
      </c>
      <c r="D1804" s="7" t="s">
        <v>10</v>
      </c>
      <c r="E1804" s="7" t="s">
        <v>17</v>
      </c>
      <c r="F1804" s="7" t="s">
        <v>1161</v>
      </c>
      <c r="G1804" s="7" t="s">
        <v>3287</v>
      </c>
      <c r="H1804" s="28"/>
      <c r="I1804" s="23"/>
      <c r="J1804" s="16"/>
      <c r="K1804" s="36"/>
    </row>
    <row r="1805" spans="1:11" ht="30" customHeight="1" x14ac:dyDescent="0.25">
      <c r="A1805" s="1"/>
      <c r="B1805" s="7" t="s">
        <v>3288</v>
      </c>
      <c r="C1805" s="7">
        <v>159</v>
      </c>
      <c r="D1805" s="7" t="s">
        <v>10</v>
      </c>
      <c r="E1805" s="7" t="s">
        <v>17</v>
      </c>
      <c r="F1805" s="7" t="s">
        <v>1161</v>
      </c>
      <c r="G1805" s="7" t="s">
        <v>3289</v>
      </c>
      <c r="H1805" s="30">
        <f>+I1805</f>
        <v>19590</v>
      </c>
      <c r="I1805" s="27">
        <v>19590</v>
      </c>
      <c r="J1805" s="33" t="s">
        <v>7950</v>
      </c>
      <c r="K1805" s="36"/>
    </row>
    <row r="1806" spans="1:11" ht="30" hidden="1" customHeight="1" x14ac:dyDescent="0.25">
      <c r="A1806" s="1"/>
      <c r="B1806" s="7" t="s">
        <v>3288</v>
      </c>
      <c r="C1806" s="7">
        <v>159</v>
      </c>
      <c r="D1806" s="7" t="s">
        <v>28</v>
      </c>
      <c r="E1806" s="7" t="s">
        <v>33</v>
      </c>
      <c r="F1806" s="7" t="s">
        <v>1289</v>
      </c>
      <c r="G1806" s="7" t="s">
        <v>3290</v>
      </c>
      <c r="H1806" s="28"/>
      <c r="I1806" s="23"/>
      <c r="J1806" s="16"/>
      <c r="K1806" s="36"/>
    </row>
    <row r="1807" spans="1:11" ht="30" hidden="1" customHeight="1" x14ac:dyDescent="0.25">
      <c r="A1807" s="1"/>
      <c r="B1807" s="7" t="s">
        <v>3288</v>
      </c>
      <c r="C1807" s="7">
        <v>159</v>
      </c>
      <c r="D1807" s="7" t="s">
        <v>10</v>
      </c>
      <c r="E1807" s="7" t="s">
        <v>20</v>
      </c>
      <c r="F1807" s="7" t="s">
        <v>87</v>
      </c>
      <c r="G1807" s="7" t="s">
        <v>3291</v>
      </c>
      <c r="H1807" s="28"/>
      <c r="I1807" s="23"/>
      <c r="J1807" s="16"/>
      <c r="K1807" s="36"/>
    </row>
    <row r="1808" spans="1:11" ht="30" hidden="1" customHeight="1" x14ac:dyDescent="0.25">
      <c r="A1808" s="1"/>
      <c r="B1808" s="7" t="s">
        <v>3288</v>
      </c>
      <c r="C1808" s="7">
        <v>159</v>
      </c>
      <c r="D1808" s="7" t="s">
        <v>10</v>
      </c>
      <c r="E1808" s="7" t="s">
        <v>33</v>
      </c>
      <c r="F1808" s="7" t="s">
        <v>87</v>
      </c>
      <c r="G1808" s="7" t="s">
        <v>3292</v>
      </c>
      <c r="H1808" s="28"/>
      <c r="I1808" s="23"/>
      <c r="J1808" s="16"/>
      <c r="K1808" s="36"/>
    </row>
    <row r="1809" spans="1:11" ht="30" hidden="1" customHeight="1" x14ac:dyDescent="0.25">
      <c r="A1809" s="1"/>
      <c r="B1809" s="7" t="s">
        <v>3288</v>
      </c>
      <c r="C1809" s="7">
        <v>159</v>
      </c>
      <c r="D1809" s="7" t="s">
        <v>10</v>
      </c>
      <c r="E1809" s="7" t="s">
        <v>26</v>
      </c>
      <c r="F1809" s="7" t="s">
        <v>87</v>
      </c>
      <c r="G1809" s="7" t="s">
        <v>3293</v>
      </c>
      <c r="H1809" s="28"/>
      <c r="I1809" s="23"/>
      <c r="J1809" s="16"/>
      <c r="K1809" s="36"/>
    </row>
    <row r="1810" spans="1:11" ht="30" hidden="1" customHeight="1" x14ac:dyDescent="0.25">
      <c r="A1810" s="1"/>
      <c r="B1810" s="7" t="s">
        <v>3288</v>
      </c>
      <c r="C1810" s="7">
        <v>159</v>
      </c>
      <c r="D1810" s="7" t="s">
        <v>45</v>
      </c>
      <c r="E1810" s="7" t="s">
        <v>33</v>
      </c>
      <c r="F1810" s="7" t="s">
        <v>1289</v>
      </c>
      <c r="G1810" s="7" t="s">
        <v>3294</v>
      </c>
      <c r="H1810" s="28"/>
      <c r="I1810" s="23"/>
      <c r="J1810" s="16"/>
      <c r="K1810" s="36"/>
    </row>
    <row r="1811" spans="1:11" ht="30" hidden="1" customHeight="1" x14ac:dyDescent="0.25">
      <c r="A1811" s="1"/>
      <c r="B1811" s="7" t="s">
        <v>3288</v>
      </c>
      <c r="C1811" s="7">
        <v>159</v>
      </c>
      <c r="D1811" s="7" t="s">
        <v>10</v>
      </c>
      <c r="E1811" s="7" t="s">
        <v>14</v>
      </c>
      <c r="F1811" s="7" t="s">
        <v>3295</v>
      </c>
      <c r="G1811" s="7" t="s">
        <v>3296</v>
      </c>
      <c r="H1811" s="28"/>
      <c r="I1811" s="23"/>
      <c r="J1811" s="16"/>
      <c r="K1811" s="36"/>
    </row>
    <row r="1812" spans="1:11" ht="30" hidden="1" customHeight="1" x14ac:dyDescent="0.25">
      <c r="A1812" s="1"/>
      <c r="B1812" s="7" t="s">
        <v>3288</v>
      </c>
      <c r="C1812" s="7">
        <v>159</v>
      </c>
      <c r="D1812" s="7" t="s">
        <v>28</v>
      </c>
      <c r="E1812" s="7" t="s">
        <v>14</v>
      </c>
      <c r="F1812" s="7" t="s">
        <v>3297</v>
      </c>
      <c r="G1812" s="7" t="s">
        <v>3298</v>
      </c>
      <c r="H1812" s="28"/>
      <c r="I1812" s="23"/>
      <c r="J1812" s="16"/>
      <c r="K1812" s="36"/>
    </row>
    <row r="1813" spans="1:11" ht="30" hidden="1" customHeight="1" x14ac:dyDescent="0.25">
      <c r="A1813" s="1"/>
      <c r="B1813" s="7" t="s">
        <v>3288</v>
      </c>
      <c r="C1813" s="7">
        <v>159</v>
      </c>
      <c r="D1813" s="7" t="s">
        <v>10</v>
      </c>
      <c r="E1813" s="7" t="s">
        <v>43</v>
      </c>
      <c r="F1813" s="7" t="s">
        <v>3299</v>
      </c>
      <c r="G1813" s="7" t="s">
        <v>3300</v>
      </c>
      <c r="H1813" s="28"/>
      <c r="I1813" s="23"/>
      <c r="J1813" s="16"/>
      <c r="K1813" s="36"/>
    </row>
    <row r="1814" spans="1:11" ht="30" hidden="1" customHeight="1" x14ac:dyDescent="0.25">
      <c r="A1814" s="1"/>
      <c r="B1814" s="7" t="s">
        <v>3288</v>
      </c>
      <c r="C1814" s="7">
        <v>159</v>
      </c>
      <c r="D1814" s="7" t="s">
        <v>10</v>
      </c>
      <c r="E1814" s="7" t="s">
        <v>38</v>
      </c>
      <c r="F1814" s="7" t="s">
        <v>87</v>
      </c>
      <c r="G1814" s="7" t="s">
        <v>3301</v>
      </c>
      <c r="H1814" s="28"/>
      <c r="I1814" s="23"/>
      <c r="J1814" s="16"/>
      <c r="K1814" s="36"/>
    </row>
    <row r="1815" spans="1:11" ht="30" hidden="1" customHeight="1" x14ac:dyDescent="0.25">
      <c r="A1815" s="1"/>
      <c r="B1815" s="7" t="s">
        <v>3288</v>
      </c>
      <c r="C1815" s="7">
        <v>159</v>
      </c>
      <c r="D1815" s="7" t="s">
        <v>28</v>
      </c>
      <c r="E1815" s="7" t="s">
        <v>38</v>
      </c>
      <c r="F1815" s="7" t="s">
        <v>1289</v>
      </c>
      <c r="G1815" s="7" t="s">
        <v>3302</v>
      </c>
      <c r="H1815" s="28"/>
      <c r="I1815" s="23"/>
      <c r="J1815" s="16"/>
      <c r="K1815" s="36"/>
    </row>
    <row r="1816" spans="1:11" ht="30" hidden="1" customHeight="1" x14ac:dyDescent="0.25">
      <c r="A1816" s="1"/>
      <c r="B1816" s="7" t="s">
        <v>3288</v>
      </c>
      <c r="C1816" s="7">
        <v>159</v>
      </c>
      <c r="D1816" s="7" t="s">
        <v>28</v>
      </c>
      <c r="E1816" s="7" t="s">
        <v>20</v>
      </c>
      <c r="F1816" s="7" t="s">
        <v>1289</v>
      </c>
      <c r="G1816" s="7" t="s">
        <v>3303</v>
      </c>
      <c r="H1816" s="28"/>
      <c r="I1816" s="23"/>
      <c r="J1816" s="16"/>
      <c r="K1816" s="36"/>
    </row>
    <row r="1817" spans="1:11" ht="30" customHeight="1" x14ac:dyDescent="0.25">
      <c r="A1817" s="1"/>
      <c r="B1817" s="7" t="s">
        <v>3304</v>
      </c>
      <c r="C1817" s="7">
        <v>160</v>
      </c>
      <c r="D1817" s="7" t="s">
        <v>10</v>
      </c>
      <c r="E1817" s="7" t="s">
        <v>70</v>
      </c>
      <c r="F1817" s="7" t="s">
        <v>2761</v>
      </c>
      <c r="G1817" s="7" t="s">
        <v>3306</v>
      </c>
      <c r="H1817" s="30">
        <f>+I1817</f>
        <v>21758.84</v>
      </c>
      <c r="I1817" s="27">
        <v>21758.84</v>
      </c>
      <c r="J1817" s="33" t="s">
        <v>3305</v>
      </c>
      <c r="K1817" s="36"/>
    </row>
    <row r="1818" spans="1:11" ht="30" hidden="1" customHeight="1" x14ac:dyDescent="0.25">
      <c r="A1818" s="1"/>
      <c r="B1818" s="7" t="s">
        <v>3304</v>
      </c>
      <c r="C1818" s="7">
        <v>160</v>
      </c>
      <c r="D1818" s="7" t="s">
        <v>10</v>
      </c>
      <c r="E1818" s="7" t="s">
        <v>80</v>
      </c>
      <c r="F1818" s="7" t="s">
        <v>95</v>
      </c>
      <c r="G1818" s="7" t="s">
        <v>3307</v>
      </c>
      <c r="H1818" s="28"/>
      <c r="I1818" s="23"/>
      <c r="J1818" s="16"/>
      <c r="K1818" s="36"/>
    </row>
    <row r="1819" spans="1:11" ht="30" hidden="1" customHeight="1" x14ac:dyDescent="0.25">
      <c r="A1819" s="1"/>
      <c r="B1819" s="7" t="s">
        <v>3304</v>
      </c>
      <c r="C1819" s="7">
        <v>160</v>
      </c>
      <c r="D1819" s="7" t="s">
        <v>10</v>
      </c>
      <c r="E1819" s="7" t="s">
        <v>26</v>
      </c>
      <c r="F1819" s="7" t="s">
        <v>95</v>
      </c>
      <c r="G1819" s="7" t="s">
        <v>3308</v>
      </c>
      <c r="H1819" s="28"/>
      <c r="I1819" s="23"/>
      <c r="J1819" s="16"/>
      <c r="K1819" s="36"/>
    </row>
    <row r="1820" spans="1:11" ht="30" hidden="1" customHeight="1" x14ac:dyDescent="0.25">
      <c r="A1820" s="1"/>
      <c r="B1820" s="7" t="s">
        <v>3304</v>
      </c>
      <c r="C1820" s="7">
        <v>160</v>
      </c>
      <c r="D1820" s="7" t="s">
        <v>10</v>
      </c>
      <c r="E1820" s="7" t="s">
        <v>33</v>
      </c>
      <c r="F1820" s="7" t="s">
        <v>95</v>
      </c>
      <c r="G1820" s="7" t="s">
        <v>1681</v>
      </c>
      <c r="H1820" s="28"/>
      <c r="I1820" s="23"/>
      <c r="J1820" s="16"/>
      <c r="K1820" s="36"/>
    </row>
    <row r="1821" spans="1:11" ht="30" hidden="1" customHeight="1" x14ac:dyDescent="0.25">
      <c r="A1821" s="1"/>
      <c r="B1821" s="7" t="s">
        <v>3304</v>
      </c>
      <c r="C1821" s="7">
        <v>160</v>
      </c>
      <c r="D1821" s="7" t="s">
        <v>28</v>
      </c>
      <c r="E1821" s="7" t="s">
        <v>20</v>
      </c>
      <c r="F1821" s="7" t="s">
        <v>95</v>
      </c>
      <c r="G1821" s="7" t="s">
        <v>3309</v>
      </c>
      <c r="H1821" s="28"/>
      <c r="I1821" s="23"/>
      <c r="J1821" s="16"/>
      <c r="K1821" s="36"/>
    </row>
    <row r="1822" spans="1:11" ht="30" hidden="1" customHeight="1" x14ac:dyDescent="0.25">
      <c r="A1822" s="1"/>
      <c r="B1822" s="7" t="s">
        <v>3304</v>
      </c>
      <c r="C1822" s="7">
        <v>160</v>
      </c>
      <c r="D1822" s="7" t="s">
        <v>45</v>
      </c>
      <c r="E1822" s="7" t="s">
        <v>20</v>
      </c>
      <c r="F1822" s="7" t="s">
        <v>164</v>
      </c>
      <c r="G1822" s="7" t="s">
        <v>3310</v>
      </c>
      <c r="H1822" s="28"/>
      <c r="I1822" s="23"/>
      <c r="J1822" s="16"/>
      <c r="K1822" s="36"/>
    </row>
    <row r="1823" spans="1:11" ht="30" hidden="1" customHeight="1" x14ac:dyDescent="0.25">
      <c r="A1823" s="1"/>
      <c r="B1823" s="7" t="s">
        <v>3304</v>
      </c>
      <c r="C1823" s="7">
        <v>160</v>
      </c>
      <c r="D1823" s="7" t="s">
        <v>10</v>
      </c>
      <c r="E1823" s="7" t="s">
        <v>38</v>
      </c>
      <c r="F1823" s="7" t="s">
        <v>95</v>
      </c>
      <c r="G1823" s="7" t="s">
        <v>3311</v>
      </c>
      <c r="H1823" s="28"/>
      <c r="I1823" s="23"/>
      <c r="J1823" s="16"/>
      <c r="K1823" s="36"/>
    </row>
    <row r="1824" spans="1:11" ht="30" hidden="1" customHeight="1" x14ac:dyDescent="0.25">
      <c r="A1824" s="1"/>
      <c r="B1824" s="7" t="s">
        <v>3304</v>
      </c>
      <c r="C1824" s="7">
        <v>160</v>
      </c>
      <c r="D1824" s="7" t="s">
        <v>10</v>
      </c>
      <c r="E1824" s="7" t="s">
        <v>35</v>
      </c>
      <c r="F1824" s="7" t="s">
        <v>3312</v>
      </c>
      <c r="G1824" s="7" t="s">
        <v>3313</v>
      </c>
      <c r="H1824" s="28"/>
      <c r="I1824" s="23"/>
      <c r="J1824" s="16"/>
      <c r="K1824" s="36"/>
    </row>
    <row r="1825" spans="1:11" ht="30" hidden="1" customHeight="1" x14ac:dyDescent="0.25">
      <c r="A1825" s="1"/>
      <c r="B1825" s="7" t="s">
        <v>3304</v>
      </c>
      <c r="C1825" s="7">
        <v>160</v>
      </c>
      <c r="D1825" s="7" t="s">
        <v>10</v>
      </c>
      <c r="E1825" s="7" t="s">
        <v>14</v>
      </c>
      <c r="F1825" s="7" t="s">
        <v>3314</v>
      </c>
      <c r="G1825" s="7" t="s">
        <v>3315</v>
      </c>
      <c r="H1825" s="28"/>
      <c r="I1825" s="23"/>
      <c r="J1825" s="16"/>
      <c r="K1825" s="36"/>
    </row>
    <row r="1826" spans="1:11" ht="30" hidden="1" customHeight="1" x14ac:dyDescent="0.25">
      <c r="A1826" s="1"/>
      <c r="B1826" s="7" t="s">
        <v>3304</v>
      </c>
      <c r="C1826" s="7">
        <v>160</v>
      </c>
      <c r="D1826" s="7" t="s">
        <v>10</v>
      </c>
      <c r="E1826" s="7" t="s">
        <v>75</v>
      </c>
      <c r="F1826" s="7" t="s">
        <v>3316</v>
      </c>
      <c r="G1826" s="7" t="s">
        <v>3317</v>
      </c>
      <c r="H1826" s="28"/>
      <c r="I1826" s="23"/>
      <c r="J1826" s="16"/>
      <c r="K1826" s="36"/>
    </row>
    <row r="1827" spans="1:11" ht="30" hidden="1" customHeight="1" x14ac:dyDescent="0.25">
      <c r="A1827" s="1"/>
      <c r="B1827" s="7" t="s">
        <v>3304</v>
      </c>
      <c r="C1827" s="7">
        <v>160</v>
      </c>
      <c r="D1827" s="7" t="s">
        <v>10</v>
      </c>
      <c r="E1827" s="7" t="s">
        <v>11</v>
      </c>
      <c r="F1827" s="7" t="s">
        <v>3318</v>
      </c>
      <c r="G1827" s="7" t="s">
        <v>3319</v>
      </c>
      <c r="H1827" s="28"/>
      <c r="I1827" s="23"/>
      <c r="J1827" s="16"/>
      <c r="K1827" s="36"/>
    </row>
    <row r="1828" spans="1:11" ht="30" hidden="1" customHeight="1" x14ac:dyDescent="0.25">
      <c r="A1828" s="1"/>
      <c r="B1828" s="7" t="s">
        <v>3304</v>
      </c>
      <c r="C1828" s="7">
        <v>160</v>
      </c>
      <c r="D1828" s="7" t="s">
        <v>28</v>
      </c>
      <c r="E1828" s="7" t="s">
        <v>75</v>
      </c>
      <c r="F1828" s="7" t="s">
        <v>3320</v>
      </c>
      <c r="G1828" s="7" t="s">
        <v>3321</v>
      </c>
      <c r="H1828" s="28"/>
      <c r="I1828" s="23"/>
      <c r="J1828" s="16"/>
      <c r="K1828" s="36"/>
    </row>
    <row r="1829" spans="1:11" ht="30" hidden="1" customHeight="1" x14ac:dyDescent="0.25">
      <c r="A1829" s="1"/>
      <c r="B1829" s="7" t="s">
        <v>3304</v>
      </c>
      <c r="C1829" s="7">
        <v>160</v>
      </c>
      <c r="D1829" s="7" t="s">
        <v>10</v>
      </c>
      <c r="E1829" s="7" t="s">
        <v>67</v>
      </c>
      <c r="F1829" s="7" t="s">
        <v>95</v>
      </c>
      <c r="G1829" s="7" t="s">
        <v>3322</v>
      </c>
      <c r="H1829" s="28"/>
      <c r="I1829" s="23"/>
      <c r="J1829" s="16"/>
      <c r="K1829" s="36"/>
    </row>
    <row r="1830" spans="1:11" ht="30" hidden="1" customHeight="1" x14ac:dyDescent="0.25">
      <c r="A1830" s="1"/>
      <c r="B1830" s="7" t="s">
        <v>3304</v>
      </c>
      <c r="C1830" s="7">
        <v>160</v>
      </c>
      <c r="D1830" s="7" t="s">
        <v>10</v>
      </c>
      <c r="E1830" s="7" t="s">
        <v>43</v>
      </c>
      <c r="F1830" s="7" t="s">
        <v>3323</v>
      </c>
      <c r="G1830" s="7" t="s">
        <v>3324</v>
      </c>
      <c r="H1830" s="28"/>
      <c r="I1830" s="23"/>
      <c r="J1830" s="16"/>
      <c r="K1830" s="36"/>
    </row>
    <row r="1831" spans="1:11" ht="30" customHeight="1" x14ac:dyDescent="0.25">
      <c r="A1831" s="1"/>
      <c r="B1831" s="7" t="s">
        <v>3328</v>
      </c>
      <c r="C1831" s="7">
        <v>161</v>
      </c>
      <c r="D1831" s="7" t="s">
        <v>10</v>
      </c>
      <c r="E1831" s="7" t="s">
        <v>70</v>
      </c>
      <c r="F1831" s="7" t="s">
        <v>71</v>
      </c>
      <c r="G1831" s="7" t="s">
        <v>3329</v>
      </c>
      <c r="H1831" s="30">
        <f>I1831/50</f>
        <v>122.8372</v>
      </c>
      <c r="I1831" s="27">
        <v>6141.86</v>
      </c>
      <c r="J1831" s="33" t="s">
        <v>3334</v>
      </c>
      <c r="K1831" s="36"/>
    </row>
    <row r="1832" spans="1:11" ht="30" hidden="1" customHeight="1" x14ac:dyDescent="0.25">
      <c r="A1832" s="1"/>
      <c r="B1832" s="7" t="s">
        <v>3328</v>
      </c>
      <c r="C1832" s="7">
        <v>161</v>
      </c>
      <c r="D1832" s="7" t="s">
        <v>10</v>
      </c>
      <c r="E1832" s="7" t="s">
        <v>20</v>
      </c>
      <c r="F1832" s="7" t="s">
        <v>73</v>
      </c>
      <c r="G1832" s="7" t="s">
        <v>3330</v>
      </c>
      <c r="H1832" s="28"/>
      <c r="I1832" s="23"/>
      <c r="J1832" s="16"/>
      <c r="K1832" s="36"/>
    </row>
    <row r="1833" spans="1:11" ht="30" hidden="1" customHeight="1" x14ac:dyDescent="0.25">
      <c r="A1833" s="1"/>
      <c r="B1833" s="7" t="s">
        <v>3328</v>
      </c>
      <c r="C1833" s="7">
        <v>161</v>
      </c>
      <c r="D1833" s="7" t="s">
        <v>10</v>
      </c>
      <c r="E1833" s="7" t="s">
        <v>11</v>
      </c>
      <c r="F1833" s="7" t="s">
        <v>3331</v>
      </c>
      <c r="G1833" s="7" t="s">
        <v>3332</v>
      </c>
      <c r="H1833" s="28"/>
      <c r="I1833" s="23"/>
      <c r="J1833" s="16"/>
      <c r="K1833" s="36"/>
    </row>
    <row r="1834" spans="1:11" ht="30" hidden="1" customHeight="1" x14ac:dyDescent="0.25">
      <c r="A1834" s="1"/>
      <c r="B1834" s="7" t="s">
        <v>3328</v>
      </c>
      <c r="C1834" s="7">
        <v>161</v>
      </c>
      <c r="D1834" s="7" t="s">
        <v>10</v>
      </c>
      <c r="E1834" s="7" t="s">
        <v>23</v>
      </c>
      <c r="F1834" s="7" t="s">
        <v>73</v>
      </c>
      <c r="G1834" s="7" t="s">
        <v>3333</v>
      </c>
      <c r="H1834" s="28"/>
      <c r="I1834" s="23"/>
      <c r="J1834" s="16"/>
      <c r="K1834" s="36"/>
    </row>
    <row r="1835" spans="1:11" ht="30" hidden="1" customHeight="1" x14ac:dyDescent="0.25">
      <c r="A1835" s="1"/>
      <c r="B1835" s="7" t="s">
        <v>3328</v>
      </c>
      <c r="C1835" s="7">
        <v>161</v>
      </c>
      <c r="D1835" s="7" t="s">
        <v>10</v>
      </c>
      <c r="E1835" s="7" t="s">
        <v>33</v>
      </c>
      <c r="F1835" s="7" t="s">
        <v>1057</v>
      </c>
      <c r="G1835" s="7" t="s">
        <v>3335</v>
      </c>
      <c r="H1835" s="28"/>
      <c r="I1835" s="23"/>
      <c r="J1835" s="16"/>
      <c r="K1835" s="36"/>
    </row>
    <row r="1836" spans="1:11" ht="30" hidden="1" customHeight="1" x14ac:dyDescent="0.25">
      <c r="A1836" s="1"/>
      <c r="B1836" s="7" t="s">
        <v>3328</v>
      </c>
      <c r="C1836" s="7">
        <v>161</v>
      </c>
      <c r="D1836" s="7" t="s">
        <v>28</v>
      </c>
      <c r="E1836" s="7" t="s">
        <v>33</v>
      </c>
      <c r="F1836" s="7" t="s">
        <v>73</v>
      </c>
      <c r="G1836" s="7" t="s">
        <v>3336</v>
      </c>
      <c r="H1836" s="28"/>
      <c r="I1836" s="23"/>
      <c r="J1836" s="16"/>
      <c r="K1836" s="36"/>
    </row>
    <row r="1837" spans="1:11" ht="30" hidden="1" customHeight="1" x14ac:dyDescent="0.25">
      <c r="A1837" s="1"/>
      <c r="B1837" s="7" t="s">
        <v>3328</v>
      </c>
      <c r="C1837" s="7">
        <v>161</v>
      </c>
      <c r="D1837" s="7" t="s">
        <v>10</v>
      </c>
      <c r="E1837" s="7" t="s">
        <v>35</v>
      </c>
      <c r="F1837" s="7" t="s">
        <v>73</v>
      </c>
      <c r="G1837" s="7" t="s">
        <v>3337</v>
      </c>
      <c r="H1837" s="28"/>
      <c r="I1837" s="23"/>
      <c r="J1837" s="16"/>
      <c r="K1837" s="36"/>
    </row>
    <row r="1838" spans="1:11" ht="30" hidden="1" customHeight="1" x14ac:dyDescent="0.25">
      <c r="A1838" s="1"/>
      <c r="B1838" s="7" t="s">
        <v>3328</v>
      </c>
      <c r="C1838" s="7">
        <v>161</v>
      </c>
      <c r="D1838" s="7" t="s">
        <v>382</v>
      </c>
      <c r="E1838" s="7" t="s">
        <v>17</v>
      </c>
      <c r="F1838" s="7" t="s">
        <v>1057</v>
      </c>
      <c r="G1838" s="7" t="s">
        <v>3338</v>
      </c>
      <c r="H1838" s="28"/>
      <c r="I1838" s="23"/>
      <c r="J1838" s="16"/>
      <c r="K1838" s="36"/>
    </row>
    <row r="1839" spans="1:11" ht="30" hidden="1" customHeight="1" x14ac:dyDescent="0.25">
      <c r="A1839" s="1"/>
      <c r="B1839" s="7" t="s">
        <v>3328</v>
      </c>
      <c r="C1839" s="7">
        <v>161</v>
      </c>
      <c r="D1839" s="7" t="s">
        <v>28</v>
      </c>
      <c r="E1839" s="7" t="s">
        <v>11</v>
      </c>
      <c r="F1839" s="7" t="s">
        <v>3339</v>
      </c>
      <c r="G1839" s="7" t="s">
        <v>3340</v>
      </c>
      <c r="H1839" s="28"/>
      <c r="I1839" s="23"/>
      <c r="J1839" s="16"/>
      <c r="K1839" s="36"/>
    </row>
    <row r="1840" spans="1:11" ht="30" hidden="1" customHeight="1" x14ac:dyDescent="0.25">
      <c r="A1840" s="1"/>
      <c r="B1840" s="7" t="s">
        <v>3328</v>
      </c>
      <c r="C1840" s="7">
        <v>161</v>
      </c>
      <c r="D1840" s="7" t="s">
        <v>10</v>
      </c>
      <c r="E1840" s="7" t="s">
        <v>75</v>
      </c>
      <c r="F1840" s="7" t="s">
        <v>1057</v>
      </c>
      <c r="G1840" s="7" t="s">
        <v>3341</v>
      </c>
      <c r="H1840" s="28"/>
      <c r="I1840" s="23"/>
      <c r="J1840" s="16"/>
      <c r="K1840" s="36"/>
    </row>
    <row r="1841" spans="1:11" ht="30" hidden="1" customHeight="1" x14ac:dyDescent="0.25">
      <c r="A1841" s="1"/>
      <c r="B1841" s="7" t="s">
        <v>3328</v>
      </c>
      <c r="C1841" s="7">
        <v>161</v>
      </c>
      <c r="D1841" s="7" t="s">
        <v>28</v>
      </c>
      <c r="E1841" s="7" t="s">
        <v>75</v>
      </c>
      <c r="F1841" s="7" t="s">
        <v>73</v>
      </c>
      <c r="G1841" s="7" t="s">
        <v>3342</v>
      </c>
      <c r="H1841" s="28"/>
      <c r="I1841" s="23"/>
      <c r="J1841" s="16"/>
      <c r="K1841" s="36"/>
    </row>
    <row r="1842" spans="1:11" ht="30" hidden="1" customHeight="1" x14ac:dyDescent="0.25">
      <c r="A1842" s="1"/>
      <c r="B1842" s="7" t="s">
        <v>3328</v>
      </c>
      <c r="C1842" s="7">
        <v>161</v>
      </c>
      <c r="D1842" s="7" t="s">
        <v>413</v>
      </c>
      <c r="E1842" s="7" t="s">
        <v>17</v>
      </c>
      <c r="F1842" s="7" t="s">
        <v>73</v>
      </c>
      <c r="G1842" s="7" t="s">
        <v>3343</v>
      </c>
      <c r="H1842" s="28"/>
      <c r="I1842" s="23"/>
      <c r="J1842" s="16"/>
      <c r="K1842" s="36"/>
    </row>
    <row r="1843" spans="1:11" ht="30" hidden="1" customHeight="1" x14ac:dyDescent="0.25">
      <c r="A1843" s="1"/>
      <c r="B1843" s="7" t="s">
        <v>3328</v>
      </c>
      <c r="C1843" s="7">
        <v>161</v>
      </c>
      <c r="D1843" s="7" t="s">
        <v>10</v>
      </c>
      <c r="E1843" s="7" t="s">
        <v>38</v>
      </c>
      <c r="F1843" s="7" t="s">
        <v>73</v>
      </c>
      <c r="G1843" s="7" t="s">
        <v>3344</v>
      </c>
      <c r="H1843" s="28"/>
      <c r="I1843" s="23"/>
      <c r="J1843" s="16"/>
      <c r="K1843" s="36"/>
    </row>
    <row r="1844" spans="1:11" ht="30" hidden="1" customHeight="1" x14ac:dyDescent="0.25">
      <c r="A1844" s="1"/>
      <c r="B1844" s="7" t="s">
        <v>3328</v>
      </c>
      <c r="C1844" s="7">
        <v>161</v>
      </c>
      <c r="D1844" s="7" t="s">
        <v>28</v>
      </c>
      <c r="E1844" s="7" t="s">
        <v>38</v>
      </c>
      <c r="F1844" s="7" t="s">
        <v>1057</v>
      </c>
      <c r="G1844" s="7" t="s">
        <v>3345</v>
      </c>
      <c r="H1844" s="28"/>
      <c r="I1844" s="23"/>
      <c r="J1844" s="16"/>
      <c r="K1844" s="36"/>
    </row>
    <row r="1845" spans="1:11" ht="30" hidden="1" customHeight="1" x14ac:dyDescent="0.25">
      <c r="A1845" s="1"/>
      <c r="B1845" s="7" t="s">
        <v>3328</v>
      </c>
      <c r="C1845" s="7">
        <v>161</v>
      </c>
      <c r="D1845" s="7" t="s">
        <v>45</v>
      </c>
      <c r="E1845" s="7" t="s">
        <v>20</v>
      </c>
      <c r="F1845" s="7" t="s">
        <v>166</v>
      </c>
      <c r="G1845" s="7" t="s">
        <v>3346</v>
      </c>
      <c r="H1845" s="28"/>
      <c r="I1845" s="23"/>
      <c r="J1845" s="16"/>
      <c r="K1845" s="36"/>
    </row>
    <row r="1846" spans="1:11" ht="30" hidden="1" customHeight="1" x14ac:dyDescent="0.25">
      <c r="A1846" s="1"/>
      <c r="B1846" s="7" t="s">
        <v>3328</v>
      </c>
      <c r="C1846" s="7">
        <v>161</v>
      </c>
      <c r="D1846" s="7" t="s">
        <v>10</v>
      </c>
      <c r="E1846" s="7" t="s">
        <v>14</v>
      </c>
      <c r="F1846" s="7" t="s">
        <v>3347</v>
      </c>
      <c r="G1846" s="7" t="s">
        <v>3348</v>
      </c>
      <c r="H1846" s="28"/>
      <c r="I1846" s="23"/>
      <c r="J1846" s="16"/>
      <c r="K1846" s="36"/>
    </row>
    <row r="1847" spans="1:11" ht="30" hidden="1" customHeight="1" x14ac:dyDescent="0.25">
      <c r="A1847" s="1"/>
      <c r="B1847" s="7" t="s">
        <v>3328</v>
      </c>
      <c r="C1847" s="7">
        <v>161</v>
      </c>
      <c r="D1847" s="7" t="s">
        <v>28</v>
      </c>
      <c r="E1847" s="7" t="s">
        <v>20</v>
      </c>
      <c r="F1847" s="7" t="s">
        <v>1057</v>
      </c>
      <c r="G1847" s="7" t="s">
        <v>3349</v>
      </c>
      <c r="H1847" s="28"/>
      <c r="I1847" s="23"/>
      <c r="J1847" s="16"/>
      <c r="K1847" s="36"/>
    </row>
    <row r="1848" spans="1:11" ht="30" hidden="1" customHeight="1" x14ac:dyDescent="0.25">
      <c r="A1848" s="1"/>
      <c r="B1848" s="7" t="s">
        <v>3328</v>
      </c>
      <c r="C1848" s="7">
        <v>161</v>
      </c>
      <c r="D1848" s="7" t="s">
        <v>10</v>
      </c>
      <c r="E1848" s="7" t="s">
        <v>80</v>
      </c>
      <c r="F1848" s="7" t="s">
        <v>166</v>
      </c>
      <c r="G1848" s="7" t="s">
        <v>3350</v>
      </c>
      <c r="H1848" s="28"/>
      <c r="I1848" s="23"/>
      <c r="J1848" s="16"/>
      <c r="K1848" s="36"/>
    </row>
    <row r="1849" spans="1:11" ht="30" hidden="1" customHeight="1" x14ac:dyDescent="0.25">
      <c r="A1849" s="1"/>
      <c r="B1849" s="7" t="s">
        <v>3328</v>
      </c>
      <c r="C1849" s="7">
        <v>161</v>
      </c>
      <c r="D1849" s="7" t="s">
        <v>28</v>
      </c>
      <c r="E1849" s="7" t="s">
        <v>70</v>
      </c>
      <c r="F1849" s="7" t="s">
        <v>398</v>
      </c>
      <c r="G1849" s="7" t="s">
        <v>3351</v>
      </c>
      <c r="H1849" s="28"/>
      <c r="I1849" s="23"/>
      <c r="J1849" s="16"/>
      <c r="K1849" s="36"/>
    </row>
    <row r="1850" spans="1:11" ht="30" hidden="1" customHeight="1" x14ac:dyDescent="0.25">
      <c r="A1850" s="1"/>
      <c r="B1850" s="7" t="s">
        <v>3328</v>
      </c>
      <c r="C1850" s="7">
        <v>161</v>
      </c>
      <c r="D1850" s="7" t="s">
        <v>10</v>
      </c>
      <c r="E1850" s="7" t="s">
        <v>177</v>
      </c>
      <c r="F1850" s="7" t="s">
        <v>178</v>
      </c>
      <c r="G1850" s="7" t="s">
        <v>3352</v>
      </c>
      <c r="H1850" s="28"/>
      <c r="I1850" s="23"/>
      <c r="J1850" s="16"/>
      <c r="K1850" s="36"/>
    </row>
    <row r="1851" spans="1:11" ht="30" hidden="1" customHeight="1" x14ac:dyDescent="0.25">
      <c r="A1851" s="1"/>
      <c r="B1851" s="7" t="s">
        <v>3328</v>
      </c>
      <c r="C1851" s="7">
        <v>161</v>
      </c>
      <c r="D1851" s="7" t="s">
        <v>28</v>
      </c>
      <c r="E1851" s="7" t="s">
        <v>171</v>
      </c>
      <c r="F1851" s="7" t="s">
        <v>3353</v>
      </c>
      <c r="G1851" s="7" t="s">
        <v>3354</v>
      </c>
      <c r="H1851" s="28"/>
      <c r="I1851" s="23"/>
      <c r="J1851" s="16"/>
      <c r="K1851" s="36"/>
    </row>
    <row r="1852" spans="1:11" ht="30" hidden="1" customHeight="1" x14ac:dyDescent="0.25">
      <c r="A1852" s="1"/>
      <c r="B1852" s="7" t="s">
        <v>3328</v>
      </c>
      <c r="C1852" s="7">
        <v>161</v>
      </c>
      <c r="D1852" s="7" t="s">
        <v>45</v>
      </c>
      <c r="E1852" s="7" t="s">
        <v>11</v>
      </c>
      <c r="F1852" s="7" t="s">
        <v>3355</v>
      </c>
      <c r="G1852" s="7" t="s">
        <v>3356</v>
      </c>
      <c r="H1852" s="28"/>
      <c r="I1852" s="23"/>
      <c r="J1852" s="16"/>
      <c r="K1852" s="36"/>
    </row>
    <row r="1853" spans="1:11" ht="30" hidden="1" customHeight="1" x14ac:dyDescent="0.25">
      <c r="A1853" s="1"/>
      <c r="B1853" s="7" t="s">
        <v>3328</v>
      </c>
      <c r="C1853" s="7">
        <v>161</v>
      </c>
      <c r="D1853" s="7" t="s">
        <v>382</v>
      </c>
      <c r="E1853" s="7" t="s">
        <v>20</v>
      </c>
      <c r="F1853" s="7" t="s">
        <v>389</v>
      </c>
      <c r="G1853" s="7" t="s">
        <v>3357</v>
      </c>
      <c r="H1853" s="28"/>
      <c r="I1853" s="23"/>
      <c r="J1853" s="16"/>
      <c r="K1853" s="36"/>
    </row>
    <row r="1854" spans="1:11" ht="30" hidden="1" customHeight="1" x14ac:dyDescent="0.25">
      <c r="A1854" s="1"/>
      <c r="B1854" s="7" t="s">
        <v>3328</v>
      </c>
      <c r="C1854" s="7">
        <v>161</v>
      </c>
      <c r="D1854" s="7" t="s">
        <v>10</v>
      </c>
      <c r="E1854" s="7" t="s">
        <v>26</v>
      </c>
      <c r="F1854" s="7" t="s">
        <v>166</v>
      </c>
      <c r="G1854" s="7" t="s">
        <v>3358</v>
      </c>
      <c r="H1854" s="28"/>
      <c r="I1854" s="23"/>
      <c r="J1854" s="16"/>
      <c r="K1854" s="36"/>
    </row>
    <row r="1855" spans="1:11" ht="30" hidden="1" customHeight="1" x14ac:dyDescent="0.25">
      <c r="A1855" s="1"/>
      <c r="B1855" s="7" t="s">
        <v>3328</v>
      </c>
      <c r="C1855" s="7">
        <v>161</v>
      </c>
      <c r="D1855" s="7" t="s">
        <v>10</v>
      </c>
      <c r="E1855" s="7" t="s">
        <v>67</v>
      </c>
      <c r="F1855" s="7" t="s">
        <v>166</v>
      </c>
      <c r="G1855" s="7" t="s">
        <v>3359</v>
      </c>
      <c r="H1855" s="28"/>
      <c r="I1855" s="23"/>
      <c r="J1855" s="16"/>
      <c r="K1855" s="36"/>
    </row>
    <row r="1856" spans="1:11" ht="30" hidden="1" customHeight="1" x14ac:dyDescent="0.25">
      <c r="A1856" s="1"/>
      <c r="B1856" s="7" t="s">
        <v>3328</v>
      </c>
      <c r="C1856" s="7">
        <v>161</v>
      </c>
      <c r="D1856" s="7" t="s">
        <v>45</v>
      </c>
      <c r="E1856" s="7" t="s">
        <v>17</v>
      </c>
      <c r="F1856" s="7" t="s">
        <v>3360</v>
      </c>
      <c r="G1856" s="7" t="s">
        <v>3361</v>
      </c>
      <c r="H1856" s="28"/>
      <c r="I1856" s="23"/>
      <c r="J1856" s="16"/>
      <c r="K1856" s="36"/>
    </row>
    <row r="1857" spans="1:11" ht="30" hidden="1" customHeight="1" x14ac:dyDescent="0.25">
      <c r="A1857" s="1"/>
      <c r="B1857" s="7" t="s">
        <v>3328</v>
      </c>
      <c r="C1857" s="7">
        <v>161</v>
      </c>
      <c r="D1857" s="7" t="s">
        <v>28</v>
      </c>
      <c r="E1857" s="7" t="s">
        <v>17</v>
      </c>
      <c r="F1857" s="7" t="s">
        <v>389</v>
      </c>
      <c r="G1857" s="7" t="s">
        <v>3362</v>
      </c>
      <c r="H1857" s="28"/>
      <c r="I1857" s="23"/>
      <c r="J1857" s="16"/>
      <c r="K1857" s="36"/>
    </row>
    <row r="1858" spans="1:11" ht="30" hidden="1" customHeight="1" x14ac:dyDescent="0.25">
      <c r="A1858" s="1"/>
      <c r="B1858" s="7" t="s">
        <v>3328</v>
      </c>
      <c r="C1858" s="7">
        <v>161</v>
      </c>
      <c r="D1858" s="7" t="s">
        <v>45</v>
      </c>
      <c r="E1858" s="7" t="s">
        <v>70</v>
      </c>
      <c r="F1858" s="7" t="s">
        <v>398</v>
      </c>
      <c r="G1858" s="7" t="s">
        <v>3363</v>
      </c>
      <c r="H1858" s="28"/>
      <c r="I1858" s="23"/>
      <c r="J1858" s="16"/>
      <c r="K1858" s="36"/>
    </row>
    <row r="1859" spans="1:11" ht="30" customHeight="1" x14ac:dyDescent="0.25">
      <c r="A1859" s="1"/>
      <c r="B1859" s="7" t="s">
        <v>3374</v>
      </c>
      <c r="C1859" s="7">
        <v>162</v>
      </c>
      <c r="D1859" s="7" t="s">
        <v>10</v>
      </c>
      <c r="E1859" s="7" t="s">
        <v>80</v>
      </c>
      <c r="F1859" s="7" t="s">
        <v>446</v>
      </c>
      <c r="G1859" s="7" t="s">
        <v>3376</v>
      </c>
      <c r="H1859" s="30">
        <f>I1859/100</f>
        <v>7792.16</v>
      </c>
      <c r="I1859" s="27">
        <v>779216</v>
      </c>
      <c r="J1859" s="33" t="s">
        <v>3375</v>
      </c>
      <c r="K1859" s="36"/>
    </row>
    <row r="1860" spans="1:11" ht="30" hidden="1" customHeight="1" x14ac:dyDescent="0.25">
      <c r="A1860" s="1"/>
      <c r="B1860" s="7" t="s">
        <v>3374</v>
      </c>
      <c r="C1860" s="7">
        <v>162</v>
      </c>
      <c r="D1860" s="7" t="s">
        <v>28</v>
      </c>
      <c r="E1860" s="7" t="s">
        <v>75</v>
      </c>
      <c r="F1860" s="7" t="s">
        <v>446</v>
      </c>
      <c r="G1860" s="7" t="s">
        <v>3377</v>
      </c>
      <c r="H1860" s="28"/>
      <c r="I1860" s="23"/>
      <c r="J1860" s="16"/>
      <c r="K1860" s="36"/>
    </row>
    <row r="1861" spans="1:11" ht="30" hidden="1" customHeight="1" x14ac:dyDescent="0.25">
      <c r="A1861" s="1"/>
      <c r="B1861" s="7" t="s">
        <v>3374</v>
      </c>
      <c r="C1861" s="7">
        <v>162</v>
      </c>
      <c r="D1861" s="7" t="s">
        <v>10</v>
      </c>
      <c r="E1861" s="7" t="s">
        <v>406</v>
      </c>
      <c r="F1861" s="7" t="s">
        <v>3378</v>
      </c>
      <c r="G1861" s="7" t="s">
        <v>3379</v>
      </c>
      <c r="H1861" s="28"/>
      <c r="I1861" s="23"/>
      <c r="J1861" s="16"/>
      <c r="K1861" s="36"/>
    </row>
    <row r="1862" spans="1:11" ht="30" hidden="1" customHeight="1" x14ac:dyDescent="0.25">
      <c r="A1862" s="1"/>
      <c r="B1862" s="7" t="s">
        <v>3374</v>
      </c>
      <c r="C1862" s="7">
        <v>162</v>
      </c>
      <c r="D1862" s="7" t="s">
        <v>45</v>
      </c>
      <c r="E1862" s="7" t="s">
        <v>75</v>
      </c>
      <c r="F1862" s="7" t="s">
        <v>332</v>
      </c>
      <c r="G1862" s="7" t="s">
        <v>3380</v>
      </c>
      <c r="H1862" s="28"/>
      <c r="I1862" s="23"/>
      <c r="J1862" s="16"/>
      <c r="K1862" s="36"/>
    </row>
    <row r="1863" spans="1:11" ht="30" hidden="1" customHeight="1" x14ac:dyDescent="0.25">
      <c r="A1863" s="1"/>
      <c r="B1863" s="7" t="s">
        <v>3374</v>
      </c>
      <c r="C1863" s="7">
        <v>162</v>
      </c>
      <c r="D1863" s="7" t="s">
        <v>382</v>
      </c>
      <c r="E1863" s="7" t="s">
        <v>20</v>
      </c>
      <c r="F1863" s="7" t="s">
        <v>1355</v>
      </c>
      <c r="G1863" s="7" t="s">
        <v>3381</v>
      </c>
      <c r="H1863" s="28"/>
      <c r="I1863" s="23"/>
      <c r="J1863" s="16"/>
      <c r="K1863" s="36"/>
    </row>
    <row r="1864" spans="1:11" ht="30" hidden="1" customHeight="1" x14ac:dyDescent="0.25">
      <c r="A1864" s="1"/>
      <c r="B1864" s="7" t="s">
        <v>3374</v>
      </c>
      <c r="C1864" s="7">
        <v>162</v>
      </c>
      <c r="D1864" s="7" t="s">
        <v>10</v>
      </c>
      <c r="E1864" s="7" t="s">
        <v>14</v>
      </c>
      <c r="F1864" s="7" t="s">
        <v>3382</v>
      </c>
      <c r="G1864" s="7" t="s">
        <v>3383</v>
      </c>
      <c r="H1864" s="28"/>
      <c r="I1864" s="23"/>
      <c r="J1864" s="16"/>
      <c r="K1864" s="36"/>
    </row>
    <row r="1865" spans="1:11" ht="30" hidden="1" customHeight="1" x14ac:dyDescent="0.25">
      <c r="A1865" s="1"/>
      <c r="B1865" s="7" t="s">
        <v>3374</v>
      </c>
      <c r="C1865" s="7">
        <v>162</v>
      </c>
      <c r="D1865" s="7" t="s">
        <v>28</v>
      </c>
      <c r="E1865" s="7" t="s">
        <v>33</v>
      </c>
      <c r="F1865" s="7" t="s">
        <v>446</v>
      </c>
      <c r="G1865" s="7" t="s">
        <v>3373</v>
      </c>
      <c r="H1865" s="28"/>
      <c r="I1865" s="23"/>
      <c r="J1865" s="16"/>
      <c r="K1865" s="36"/>
    </row>
    <row r="1866" spans="1:11" ht="30" hidden="1" customHeight="1" x14ac:dyDescent="0.25">
      <c r="A1866" s="1"/>
      <c r="B1866" s="7" t="s">
        <v>3374</v>
      </c>
      <c r="C1866" s="7">
        <v>162</v>
      </c>
      <c r="D1866" s="7" t="s">
        <v>413</v>
      </c>
      <c r="E1866" s="7" t="s">
        <v>75</v>
      </c>
      <c r="F1866" s="7" t="s">
        <v>349</v>
      </c>
      <c r="G1866" s="7" t="s">
        <v>3384</v>
      </c>
      <c r="H1866" s="28"/>
      <c r="I1866" s="23"/>
      <c r="J1866" s="16"/>
      <c r="K1866" s="36"/>
    </row>
    <row r="1867" spans="1:11" ht="30" hidden="1" customHeight="1" x14ac:dyDescent="0.25">
      <c r="A1867" s="1"/>
      <c r="B1867" s="7" t="s">
        <v>3374</v>
      </c>
      <c r="C1867" s="7">
        <v>162</v>
      </c>
      <c r="D1867" s="7" t="s">
        <v>45</v>
      </c>
      <c r="E1867" s="7" t="s">
        <v>20</v>
      </c>
      <c r="F1867" s="7" t="s">
        <v>332</v>
      </c>
      <c r="G1867" s="7" t="s">
        <v>3385</v>
      </c>
      <c r="H1867" s="28"/>
      <c r="I1867" s="23"/>
      <c r="J1867" s="16"/>
      <c r="K1867" s="36"/>
    </row>
    <row r="1868" spans="1:11" ht="30" hidden="1" customHeight="1" x14ac:dyDescent="0.25">
      <c r="A1868" s="1"/>
      <c r="B1868" s="7" t="s">
        <v>3374</v>
      </c>
      <c r="C1868" s="7">
        <v>162</v>
      </c>
      <c r="D1868" s="7" t="s">
        <v>10</v>
      </c>
      <c r="E1868" s="7" t="s">
        <v>26</v>
      </c>
      <c r="F1868" s="7" t="s">
        <v>371</v>
      </c>
      <c r="G1868" s="7" t="s">
        <v>3386</v>
      </c>
      <c r="H1868" s="28"/>
      <c r="I1868" s="23"/>
      <c r="J1868" s="16"/>
      <c r="K1868" s="36"/>
    </row>
    <row r="1869" spans="1:11" ht="30" hidden="1" customHeight="1" x14ac:dyDescent="0.25">
      <c r="A1869" s="1"/>
      <c r="B1869" s="7" t="s">
        <v>3374</v>
      </c>
      <c r="C1869" s="7">
        <v>162</v>
      </c>
      <c r="D1869" s="7" t="s">
        <v>28</v>
      </c>
      <c r="E1869" s="7" t="s">
        <v>26</v>
      </c>
      <c r="F1869" s="7" t="s">
        <v>332</v>
      </c>
      <c r="G1869" s="7" t="s">
        <v>3387</v>
      </c>
      <c r="H1869" s="28"/>
      <c r="I1869" s="23"/>
      <c r="J1869" s="16"/>
      <c r="K1869" s="36"/>
    </row>
    <row r="1870" spans="1:11" ht="30" hidden="1" customHeight="1" x14ac:dyDescent="0.25">
      <c r="A1870" s="1"/>
      <c r="B1870" s="7" t="s">
        <v>3374</v>
      </c>
      <c r="C1870" s="7">
        <v>162</v>
      </c>
      <c r="D1870" s="7" t="s">
        <v>28</v>
      </c>
      <c r="E1870" s="7" t="s">
        <v>14</v>
      </c>
      <c r="F1870" s="7" t="s">
        <v>3388</v>
      </c>
      <c r="G1870" s="7" t="s">
        <v>3389</v>
      </c>
      <c r="H1870" s="28"/>
      <c r="I1870" s="23"/>
      <c r="J1870" s="16"/>
      <c r="K1870" s="36"/>
    </row>
    <row r="1871" spans="1:11" ht="30" hidden="1" customHeight="1" x14ac:dyDescent="0.25">
      <c r="A1871" s="1"/>
      <c r="B1871" s="7" t="s">
        <v>3374</v>
      </c>
      <c r="C1871" s="7">
        <v>162</v>
      </c>
      <c r="D1871" s="7" t="s">
        <v>45</v>
      </c>
      <c r="E1871" s="7" t="s">
        <v>33</v>
      </c>
      <c r="F1871" s="7" t="s">
        <v>1355</v>
      </c>
      <c r="G1871" s="7" t="s">
        <v>3390</v>
      </c>
      <c r="H1871" s="28"/>
      <c r="I1871" s="23"/>
      <c r="J1871" s="16"/>
      <c r="K1871" s="36"/>
    </row>
    <row r="1872" spans="1:11" ht="30" hidden="1" customHeight="1" x14ac:dyDescent="0.25">
      <c r="A1872" s="1"/>
      <c r="B1872" s="7" t="s">
        <v>3374</v>
      </c>
      <c r="C1872" s="7">
        <v>162</v>
      </c>
      <c r="D1872" s="7" t="s">
        <v>28</v>
      </c>
      <c r="E1872" s="7" t="s">
        <v>70</v>
      </c>
      <c r="F1872" s="7" t="s">
        <v>1268</v>
      </c>
      <c r="G1872" s="7" t="s">
        <v>3391</v>
      </c>
      <c r="H1872" s="28"/>
      <c r="I1872" s="23"/>
      <c r="J1872" s="16"/>
      <c r="K1872" s="36"/>
    </row>
    <row r="1873" spans="1:11" ht="30" hidden="1" customHeight="1" x14ac:dyDescent="0.25">
      <c r="A1873" s="1"/>
      <c r="B1873" s="7" t="s">
        <v>3374</v>
      </c>
      <c r="C1873" s="7">
        <v>162</v>
      </c>
      <c r="D1873" s="7" t="s">
        <v>10</v>
      </c>
      <c r="E1873" s="7" t="s">
        <v>171</v>
      </c>
      <c r="F1873" s="7" t="s">
        <v>3365</v>
      </c>
      <c r="G1873" s="7" t="s">
        <v>3392</v>
      </c>
      <c r="H1873" s="28"/>
      <c r="I1873" s="23"/>
      <c r="J1873" s="16"/>
      <c r="K1873" s="36"/>
    </row>
    <row r="1874" spans="1:11" ht="30" hidden="1" customHeight="1" x14ac:dyDescent="0.25">
      <c r="A1874" s="1"/>
      <c r="B1874" s="7" t="s">
        <v>3374</v>
      </c>
      <c r="C1874" s="7">
        <v>162</v>
      </c>
      <c r="D1874" s="7" t="s">
        <v>382</v>
      </c>
      <c r="E1874" s="7" t="s">
        <v>75</v>
      </c>
      <c r="F1874" s="7" t="s">
        <v>1355</v>
      </c>
      <c r="G1874" s="7" t="s">
        <v>3393</v>
      </c>
      <c r="H1874" s="28"/>
      <c r="I1874" s="23"/>
      <c r="J1874" s="16"/>
      <c r="K1874" s="36"/>
    </row>
    <row r="1875" spans="1:11" ht="30" hidden="1" customHeight="1" x14ac:dyDescent="0.25">
      <c r="A1875" s="1"/>
      <c r="B1875" s="7" t="s">
        <v>3374</v>
      </c>
      <c r="C1875" s="7">
        <v>162</v>
      </c>
      <c r="D1875" s="7" t="s">
        <v>10</v>
      </c>
      <c r="E1875" s="7" t="s">
        <v>20</v>
      </c>
      <c r="F1875" s="7" t="s">
        <v>1272</v>
      </c>
      <c r="G1875" s="7" t="s">
        <v>3394</v>
      </c>
      <c r="H1875" s="28"/>
      <c r="I1875" s="23"/>
      <c r="J1875" s="16"/>
      <c r="K1875" s="36"/>
    </row>
    <row r="1876" spans="1:11" ht="30" hidden="1" customHeight="1" x14ac:dyDescent="0.25">
      <c r="A1876" s="1"/>
      <c r="B1876" s="7" t="s">
        <v>3374</v>
      </c>
      <c r="C1876" s="7">
        <v>162</v>
      </c>
      <c r="D1876" s="7" t="s">
        <v>10</v>
      </c>
      <c r="E1876" s="7" t="s">
        <v>35</v>
      </c>
      <c r="F1876" s="7" t="s">
        <v>1355</v>
      </c>
      <c r="G1876" s="7" t="s">
        <v>3395</v>
      </c>
      <c r="H1876" s="28"/>
      <c r="I1876" s="23"/>
      <c r="J1876" s="16"/>
      <c r="K1876" s="36"/>
    </row>
    <row r="1877" spans="1:11" ht="30" hidden="1" customHeight="1" x14ac:dyDescent="0.25">
      <c r="A1877" s="1"/>
      <c r="B1877" s="7" t="s">
        <v>3374</v>
      </c>
      <c r="C1877" s="7">
        <v>162</v>
      </c>
      <c r="D1877" s="7" t="s">
        <v>10</v>
      </c>
      <c r="E1877" s="7" t="s">
        <v>70</v>
      </c>
      <c r="F1877" s="7" t="s">
        <v>71</v>
      </c>
      <c r="G1877" s="7" t="s">
        <v>3396</v>
      </c>
      <c r="H1877" s="28"/>
      <c r="I1877" s="23"/>
      <c r="J1877" s="16"/>
      <c r="K1877" s="36"/>
    </row>
    <row r="1878" spans="1:11" ht="30" hidden="1" customHeight="1" x14ac:dyDescent="0.25">
      <c r="A1878" s="1"/>
      <c r="B1878" s="7" t="s">
        <v>3374</v>
      </c>
      <c r="C1878" s="7">
        <v>162</v>
      </c>
      <c r="D1878" s="7" t="s">
        <v>10</v>
      </c>
      <c r="E1878" s="7" t="s">
        <v>366</v>
      </c>
      <c r="F1878" s="7" t="s">
        <v>367</v>
      </c>
      <c r="G1878" s="7" t="s">
        <v>3397</v>
      </c>
      <c r="H1878" s="28"/>
      <c r="I1878" s="23"/>
      <c r="J1878" s="16"/>
      <c r="K1878" s="36"/>
    </row>
    <row r="1879" spans="1:11" ht="30" hidden="1" customHeight="1" x14ac:dyDescent="0.25">
      <c r="A1879" s="1"/>
      <c r="B1879" s="7" t="s">
        <v>3374</v>
      </c>
      <c r="C1879" s="7">
        <v>162</v>
      </c>
      <c r="D1879" s="7" t="s">
        <v>10</v>
      </c>
      <c r="E1879" s="7" t="s">
        <v>11</v>
      </c>
      <c r="F1879" s="7" t="s">
        <v>3398</v>
      </c>
      <c r="G1879" s="7" t="s">
        <v>3399</v>
      </c>
      <c r="H1879" s="28"/>
      <c r="I1879" s="23"/>
      <c r="J1879" s="16"/>
      <c r="K1879" s="36"/>
    </row>
    <row r="1880" spans="1:11" ht="30" hidden="1" customHeight="1" x14ac:dyDescent="0.25">
      <c r="A1880" s="1"/>
      <c r="B1880" s="7" t="s">
        <v>3374</v>
      </c>
      <c r="C1880" s="7">
        <v>162</v>
      </c>
      <c r="D1880" s="7" t="s">
        <v>45</v>
      </c>
      <c r="E1880" s="7" t="s">
        <v>26</v>
      </c>
      <c r="F1880" s="7" t="s">
        <v>1355</v>
      </c>
      <c r="G1880" s="7" t="s">
        <v>3400</v>
      </c>
      <c r="H1880" s="28"/>
      <c r="I1880" s="23"/>
      <c r="J1880" s="16"/>
      <c r="K1880" s="36"/>
    </row>
    <row r="1881" spans="1:11" ht="30" hidden="1" customHeight="1" x14ac:dyDescent="0.25">
      <c r="A1881" s="1"/>
      <c r="B1881" s="7" t="s">
        <v>3374</v>
      </c>
      <c r="C1881" s="7">
        <v>162</v>
      </c>
      <c r="D1881" s="7" t="s">
        <v>10</v>
      </c>
      <c r="E1881" s="7" t="s">
        <v>201</v>
      </c>
      <c r="F1881" s="7" t="s">
        <v>446</v>
      </c>
      <c r="G1881" s="7" t="s">
        <v>3401</v>
      </c>
      <c r="H1881" s="28"/>
      <c r="I1881" s="23"/>
      <c r="J1881" s="16"/>
      <c r="K1881" s="36"/>
    </row>
    <row r="1882" spans="1:11" ht="30" hidden="1" customHeight="1" x14ac:dyDescent="0.25">
      <c r="A1882" s="1"/>
      <c r="B1882" s="7" t="s">
        <v>3374</v>
      </c>
      <c r="C1882" s="7">
        <v>162</v>
      </c>
      <c r="D1882" s="7" t="s">
        <v>28</v>
      </c>
      <c r="E1882" s="7" t="s">
        <v>17</v>
      </c>
      <c r="F1882" s="7" t="s">
        <v>349</v>
      </c>
      <c r="G1882" s="7" t="s">
        <v>3402</v>
      </c>
      <c r="H1882" s="28"/>
      <c r="I1882" s="23"/>
      <c r="J1882" s="16"/>
      <c r="K1882" s="36"/>
    </row>
    <row r="1883" spans="1:11" ht="30" hidden="1" customHeight="1" x14ac:dyDescent="0.25">
      <c r="A1883" s="1"/>
      <c r="B1883" s="7" t="s">
        <v>3374</v>
      </c>
      <c r="C1883" s="7">
        <v>162</v>
      </c>
      <c r="D1883" s="7" t="s">
        <v>28</v>
      </c>
      <c r="E1883" s="7" t="s">
        <v>20</v>
      </c>
      <c r="F1883" s="7" t="s">
        <v>73</v>
      </c>
      <c r="G1883" s="7" t="s">
        <v>3403</v>
      </c>
      <c r="H1883" s="28"/>
      <c r="I1883" s="23"/>
      <c r="J1883" s="16"/>
      <c r="K1883" s="36"/>
    </row>
    <row r="1884" spans="1:11" ht="30" hidden="1" customHeight="1" x14ac:dyDescent="0.25">
      <c r="A1884" s="1"/>
      <c r="B1884" s="7" t="s">
        <v>3374</v>
      </c>
      <c r="C1884" s="7">
        <v>162</v>
      </c>
      <c r="D1884" s="7" t="s">
        <v>10</v>
      </c>
      <c r="E1884" s="7" t="s">
        <v>38</v>
      </c>
      <c r="F1884" s="7" t="s">
        <v>3405</v>
      </c>
      <c r="G1884" s="7" t="s">
        <v>3406</v>
      </c>
      <c r="H1884" s="28"/>
      <c r="I1884" s="23"/>
      <c r="J1884" s="16"/>
      <c r="K1884" s="36"/>
    </row>
    <row r="1885" spans="1:11" ht="30" hidden="1" customHeight="1" x14ac:dyDescent="0.25">
      <c r="A1885" s="1"/>
      <c r="B1885" s="7" t="s">
        <v>3374</v>
      </c>
      <c r="C1885" s="7">
        <v>162</v>
      </c>
      <c r="D1885" s="7" t="s">
        <v>28</v>
      </c>
      <c r="E1885" s="7" t="s">
        <v>38</v>
      </c>
      <c r="F1885" s="7" t="s">
        <v>3407</v>
      </c>
      <c r="G1885" s="7" t="s">
        <v>3408</v>
      </c>
      <c r="H1885" s="28"/>
      <c r="I1885" s="23"/>
      <c r="J1885" s="16"/>
      <c r="K1885" s="36"/>
    </row>
    <row r="1886" spans="1:11" ht="30" hidden="1" customHeight="1" x14ac:dyDescent="0.25">
      <c r="A1886" s="1"/>
      <c r="B1886" s="7" t="s">
        <v>3374</v>
      </c>
      <c r="C1886" s="7">
        <v>162</v>
      </c>
      <c r="D1886" s="7" t="s">
        <v>10</v>
      </c>
      <c r="E1886" s="7" t="s">
        <v>765</v>
      </c>
      <c r="F1886" s="7" t="s">
        <v>1272</v>
      </c>
      <c r="G1886" s="7" t="s">
        <v>3409</v>
      </c>
      <c r="H1886" s="28"/>
      <c r="I1886" s="23"/>
      <c r="J1886" s="16"/>
      <c r="K1886" s="36"/>
    </row>
    <row r="1887" spans="1:11" ht="30" hidden="1" customHeight="1" x14ac:dyDescent="0.25">
      <c r="A1887" s="1"/>
      <c r="B1887" s="7" t="s">
        <v>3374</v>
      </c>
      <c r="C1887" s="7">
        <v>162</v>
      </c>
      <c r="D1887" s="7" t="s">
        <v>28</v>
      </c>
      <c r="E1887" s="7" t="s">
        <v>11</v>
      </c>
      <c r="F1887" s="7" t="s">
        <v>3410</v>
      </c>
      <c r="G1887" s="7" t="s">
        <v>3411</v>
      </c>
      <c r="H1887" s="28"/>
      <c r="I1887" s="23"/>
      <c r="J1887" s="16"/>
      <c r="K1887" s="36"/>
    </row>
    <row r="1888" spans="1:11" ht="30" hidden="1" customHeight="1" x14ac:dyDescent="0.25">
      <c r="A1888" s="1"/>
      <c r="B1888" s="7" t="s">
        <v>3374</v>
      </c>
      <c r="C1888" s="7">
        <v>162</v>
      </c>
      <c r="D1888" s="7" t="s">
        <v>10</v>
      </c>
      <c r="E1888" s="7" t="s">
        <v>33</v>
      </c>
      <c r="F1888" s="7" t="s">
        <v>73</v>
      </c>
      <c r="G1888" s="7" t="s">
        <v>3336</v>
      </c>
      <c r="H1888" s="28"/>
      <c r="I1888" s="23"/>
      <c r="J1888" s="16"/>
      <c r="K1888" s="36"/>
    </row>
    <row r="1889" spans="1:11" ht="30" hidden="1" customHeight="1" x14ac:dyDescent="0.25">
      <c r="A1889" s="1"/>
      <c r="B1889" s="7" t="s">
        <v>3374</v>
      </c>
      <c r="C1889" s="7">
        <v>162</v>
      </c>
      <c r="D1889" s="7" t="s">
        <v>382</v>
      </c>
      <c r="E1889" s="7" t="s">
        <v>26</v>
      </c>
      <c r="F1889" s="7" t="s">
        <v>446</v>
      </c>
      <c r="G1889" s="7" t="s">
        <v>3412</v>
      </c>
      <c r="H1889" s="28"/>
      <c r="I1889" s="23"/>
      <c r="J1889" s="16"/>
      <c r="K1889" s="36"/>
    </row>
    <row r="1890" spans="1:11" ht="30" hidden="1" customHeight="1" x14ac:dyDescent="0.25">
      <c r="A1890" s="1"/>
      <c r="B1890" s="7" t="s">
        <v>3374</v>
      </c>
      <c r="C1890" s="7">
        <v>162</v>
      </c>
      <c r="D1890" s="7" t="s">
        <v>10</v>
      </c>
      <c r="E1890" s="7" t="s">
        <v>75</v>
      </c>
      <c r="F1890" s="7" t="s">
        <v>73</v>
      </c>
      <c r="G1890" s="7" t="s">
        <v>3413</v>
      </c>
      <c r="H1890" s="28"/>
      <c r="I1890" s="23"/>
      <c r="J1890" s="16"/>
      <c r="K1890" s="36"/>
    </row>
    <row r="1891" spans="1:11" ht="30" hidden="1" customHeight="1" x14ac:dyDescent="0.25">
      <c r="A1891" s="1"/>
      <c r="B1891" s="7" t="s">
        <v>3374</v>
      </c>
      <c r="C1891" s="7">
        <v>162</v>
      </c>
      <c r="D1891" s="7" t="s">
        <v>413</v>
      </c>
      <c r="E1891" s="7" t="s">
        <v>20</v>
      </c>
      <c r="F1891" s="7" t="s">
        <v>349</v>
      </c>
      <c r="G1891" s="7" t="s">
        <v>3414</v>
      </c>
      <c r="H1891" s="28"/>
      <c r="I1891" s="23"/>
      <c r="J1891" s="16"/>
      <c r="K1891" s="36"/>
    </row>
    <row r="1892" spans="1:11" ht="30" hidden="1" customHeight="1" x14ac:dyDescent="0.25">
      <c r="A1892" s="1"/>
      <c r="B1892" s="7" t="s">
        <v>3374</v>
      </c>
      <c r="C1892" s="7">
        <v>162</v>
      </c>
      <c r="D1892" s="7" t="s">
        <v>45</v>
      </c>
      <c r="E1892" s="7" t="s">
        <v>17</v>
      </c>
      <c r="F1892" s="7" t="s">
        <v>446</v>
      </c>
      <c r="G1892" s="7" t="s">
        <v>3415</v>
      </c>
      <c r="H1892" s="28"/>
      <c r="I1892" s="23"/>
      <c r="J1892" s="16"/>
      <c r="K1892" s="36"/>
    </row>
    <row r="1893" spans="1:11" ht="30" hidden="1" customHeight="1" x14ac:dyDescent="0.25">
      <c r="A1893" s="1"/>
      <c r="B1893" s="7" t="s">
        <v>3374</v>
      </c>
      <c r="C1893" s="7">
        <v>162</v>
      </c>
      <c r="D1893" s="7" t="s">
        <v>10</v>
      </c>
      <c r="E1893" s="7" t="s">
        <v>43</v>
      </c>
      <c r="F1893" s="7" t="s">
        <v>332</v>
      </c>
      <c r="G1893" s="7" t="s">
        <v>3416</v>
      </c>
      <c r="H1893" s="28"/>
      <c r="I1893" s="23"/>
      <c r="J1893" s="16"/>
      <c r="K1893" s="36"/>
    </row>
    <row r="1894" spans="1:11" ht="30" hidden="1" customHeight="1" x14ac:dyDescent="0.25">
      <c r="A1894" s="1"/>
      <c r="B1894" s="7" t="s">
        <v>3374</v>
      </c>
      <c r="C1894" s="7">
        <v>162</v>
      </c>
      <c r="D1894" s="7" t="s">
        <v>10</v>
      </c>
      <c r="E1894" s="7" t="s">
        <v>17</v>
      </c>
      <c r="F1894" s="7" t="s">
        <v>73</v>
      </c>
      <c r="G1894" s="7" t="s">
        <v>3336</v>
      </c>
      <c r="H1894" s="28"/>
      <c r="I1894" s="23"/>
      <c r="J1894" s="16"/>
      <c r="K1894" s="36"/>
    </row>
    <row r="1895" spans="1:11" ht="30" hidden="1" customHeight="1" x14ac:dyDescent="0.25">
      <c r="A1895" s="1"/>
      <c r="B1895" s="7" t="s">
        <v>3374</v>
      </c>
      <c r="C1895" s="7">
        <v>162</v>
      </c>
      <c r="D1895" s="7" t="s">
        <v>10</v>
      </c>
      <c r="E1895" s="7" t="s">
        <v>109</v>
      </c>
      <c r="F1895" s="7" t="s">
        <v>332</v>
      </c>
      <c r="G1895" s="7" t="s">
        <v>3417</v>
      </c>
      <c r="H1895" s="28"/>
      <c r="I1895" s="23"/>
      <c r="J1895" s="16"/>
      <c r="K1895" s="36"/>
    </row>
    <row r="1896" spans="1:11" ht="30" customHeight="1" x14ac:dyDescent="0.25">
      <c r="A1896" s="1"/>
      <c r="B1896" s="7" t="s">
        <v>3418</v>
      </c>
      <c r="C1896" s="7">
        <v>163</v>
      </c>
      <c r="D1896" s="7" t="s">
        <v>10</v>
      </c>
      <c r="E1896" s="7" t="s">
        <v>20</v>
      </c>
      <c r="F1896" s="7" t="s">
        <v>166</v>
      </c>
      <c r="G1896" s="7" t="s">
        <v>3420</v>
      </c>
      <c r="H1896" s="30">
        <f>I1896/60</f>
        <v>902.03300000000002</v>
      </c>
      <c r="I1896" s="27">
        <v>54121.98</v>
      </c>
      <c r="J1896" s="33" t="s">
        <v>3419</v>
      </c>
      <c r="K1896" s="36"/>
    </row>
    <row r="1897" spans="1:11" ht="30" hidden="1" customHeight="1" x14ac:dyDescent="0.25">
      <c r="A1897" s="1"/>
      <c r="B1897" s="7" t="s">
        <v>3418</v>
      </c>
      <c r="C1897" s="7">
        <v>163</v>
      </c>
      <c r="D1897" s="7" t="s">
        <v>10</v>
      </c>
      <c r="E1897" s="7" t="s">
        <v>23</v>
      </c>
      <c r="F1897" s="7" t="s">
        <v>166</v>
      </c>
      <c r="G1897" s="7" t="s">
        <v>3421</v>
      </c>
      <c r="H1897" s="28"/>
      <c r="I1897" s="23"/>
      <c r="J1897" s="16"/>
      <c r="K1897" s="36"/>
    </row>
    <row r="1898" spans="1:11" ht="30" hidden="1" customHeight="1" x14ac:dyDescent="0.25">
      <c r="A1898" s="1"/>
      <c r="B1898" s="7" t="s">
        <v>3418</v>
      </c>
      <c r="C1898" s="7">
        <v>163</v>
      </c>
      <c r="D1898" s="7" t="s">
        <v>10</v>
      </c>
      <c r="E1898" s="7" t="s">
        <v>14</v>
      </c>
      <c r="F1898" s="7" t="s">
        <v>3422</v>
      </c>
      <c r="G1898" s="7" t="s">
        <v>3423</v>
      </c>
      <c r="H1898" s="28"/>
      <c r="I1898" s="23"/>
      <c r="J1898" s="16"/>
      <c r="K1898" s="36"/>
    </row>
    <row r="1899" spans="1:11" ht="30" hidden="1" customHeight="1" x14ac:dyDescent="0.25">
      <c r="A1899" s="1"/>
      <c r="B1899" s="7" t="s">
        <v>3418</v>
      </c>
      <c r="C1899" s="7">
        <v>163</v>
      </c>
      <c r="D1899" s="7" t="s">
        <v>10</v>
      </c>
      <c r="E1899" s="7" t="s">
        <v>171</v>
      </c>
      <c r="F1899" s="7" t="s">
        <v>3424</v>
      </c>
      <c r="G1899" s="7" t="s">
        <v>3425</v>
      </c>
      <c r="H1899" s="28"/>
      <c r="I1899" s="23"/>
      <c r="J1899" s="16"/>
      <c r="K1899" s="36"/>
    </row>
    <row r="1900" spans="1:11" ht="30" hidden="1" customHeight="1" x14ac:dyDescent="0.25">
      <c r="A1900" s="1"/>
      <c r="B1900" s="7" t="s">
        <v>3418</v>
      </c>
      <c r="C1900" s="7">
        <v>163</v>
      </c>
      <c r="D1900" s="7" t="s">
        <v>10</v>
      </c>
      <c r="E1900" s="7" t="s">
        <v>11</v>
      </c>
      <c r="F1900" s="7" t="s">
        <v>3426</v>
      </c>
      <c r="G1900" s="7" t="s">
        <v>3427</v>
      </c>
      <c r="H1900" s="28"/>
      <c r="I1900" s="23"/>
      <c r="J1900" s="16"/>
      <c r="K1900" s="36"/>
    </row>
    <row r="1901" spans="1:11" ht="30" hidden="1" customHeight="1" x14ac:dyDescent="0.25">
      <c r="A1901" s="1"/>
      <c r="B1901" s="7" t="s">
        <v>3418</v>
      </c>
      <c r="C1901" s="7">
        <v>163</v>
      </c>
      <c r="D1901" s="7" t="s">
        <v>10</v>
      </c>
      <c r="E1901" s="7" t="s">
        <v>33</v>
      </c>
      <c r="F1901" s="7" t="s">
        <v>166</v>
      </c>
      <c r="G1901" s="7" t="s">
        <v>3428</v>
      </c>
      <c r="H1901" s="28"/>
      <c r="I1901" s="23"/>
      <c r="J1901" s="16"/>
      <c r="K1901" s="36"/>
    </row>
    <row r="1902" spans="1:11" ht="30" hidden="1" customHeight="1" x14ac:dyDescent="0.25">
      <c r="A1902" s="1"/>
      <c r="B1902" s="7" t="s">
        <v>3418</v>
      </c>
      <c r="C1902" s="7">
        <v>163</v>
      </c>
      <c r="D1902" s="7" t="s">
        <v>10</v>
      </c>
      <c r="E1902" s="7" t="s">
        <v>26</v>
      </c>
      <c r="F1902" s="7" t="s">
        <v>3429</v>
      </c>
      <c r="G1902" s="7" t="s">
        <v>3430</v>
      </c>
      <c r="H1902" s="28"/>
      <c r="I1902" s="23"/>
      <c r="J1902" s="16"/>
      <c r="K1902" s="36"/>
    </row>
    <row r="1903" spans="1:11" ht="30" hidden="1" customHeight="1" x14ac:dyDescent="0.25">
      <c r="A1903" s="1"/>
      <c r="B1903" s="7" t="s">
        <v>3418</v>
      </c>
      <c r="C1903" s="7">
        <v>163</v>
      </c>
      <c r="D1903" s="7" t="s">
        <v>10</v>
      </c>
      <c r="E1903" s="7" t="s">
        <v>177</v>
      </c>
      <c r="F1903" s="7" t="s">
        <v>178</v>
      </c>
      <c r="G1903" s="7" t="s">
        <v>3431</v>
      </c>
      <c r="H1903" s="28"/>
      <c r="I1903" s="23"/>
      <c r="J1903" s="16"/>
      <c r="K1903" s="36"/>
    </row>
    <row r="1904" spans="1:11" ht="30" hidden="1" customHeight="1" x14ac:dyDescent="0.25">
      <c r="A1904" s="1"/>
      <c r="B1904" s="7" t="s">
        <v>3418</v>
      </c>
      <c r="C1904" s="7">
        <v>163</v>
      </c>
      <c r="D1904" s="7" t="s">
        <v>10</v>
      </c>
      <c r="E1904" s="7" t="s">
        <v>109</v>
      </c>
      <c r="F1904" s="7" t="s">
        <v>166</v>
      </c>
      <c r="G1904" s="7" t="s">
        <v>3432</v>
      </c>
      <c r="H1904" s="28"/>
      <c r="I1904" s="23"/>
      <c r="J1904" s="16"/>
      <c r="K1904" s="36"/>
    </row>
    <row r="1905" spans="1:11" ht="30" hidden="1" customHeight="1" x14ac:dyDescent="0.25">
      <c r="A1905" s="1"/>
      <c r="B1905" s="7" t="s">
        <v>3418</v>
      </c>
      <c r="C1905" s="7">
        <v>163</v>
      </c>
      <c r="D1905" s="7" t="s">
        <v>10</v>
      </c>
      <c r="E1905" s="7" t="s">
        <v>38</v>
      </c>
      <c r="F1905" s="7" t="s">
        <v>3433</v>
      </c>
      <c r="G1905" s="7" t="s">
        <v>3434</v>
      </c>
      <c r="H1905" s="28"/>
      <c r="I1905" s="23"/>
      <c r="J1905" s="16"/>
      <c r="K1905" s="36"/>
    </row>
    <row r="1906" spans="1:11" ht="30" hidden="1" customHeight="1" x14ac:dyDescent="0.25">
      <c r="A1906" s="1"/>
      <c r="B1906" s="7" t="s">
        <v>3418</v>
      </c>
      <c r="C1906" s="7">
        <v>163</v>
      </c>
      <c r="D1906" s="7" t="s">
        <v>10</v>
      </c>
      <c r="E1906" s="7" t="s">
        <v>17</v>
      </c>
      <c r="F1906" s="7" t="s">
        <v>166</v>
      </c>
      <c r="G1906" s="7" t="s">
        <v>3435</v>
      </c>
      <c r="H1906" s="28"/>
      <c r="I1906" s="23"/>
      <c r="J1906" s="16"/>
      <c r="K1906" s="36"/>
    </row>
    <row r="1907" spans="1:11" ht="30" hidden="1" customHeight="1" x14ac:dyDescent="0.25">
      <c r="A1907" s="1"/>
      <c r="B1907" s="7" t="s">
        <v>3418</v>
      </c>
      <c r="C1907" s="7">
        <v>163</v>
      </c>
      <c r="D1907" s="7" t="s">
        <v>10</v>
      </c>
      <c r="E1907" s="7" t="s">
        <v>43</v>
      </c>
      <c r="F1907" s="7" t="s">
        <v>166</v>
      </c>
      <c r="G1907" s="7" t="s">
        <v>3436</v>
      </c>
      <c r="H1907" s="28"/>
      <c r="I1907" s="23"/>
      <c r="J1907" s="16"/>
      <c r="K1907" s="36"/>
    </row>
    <row r="1908" spans="1:11" ht="30" hidden="1" customHeight="1" x14ac:dyDescent="0.25">
      <c r="A1908" s="1"/>
      <c r="B1908" s="7" t="s">
        <v>3418</v>
      </c>
      <c r="C1908" s="7">
        <v>163</v>
      </c>
      <c r="D1908" s="7" t="s">
        <v>10</v>
      </c>
      <c r="E1908" s="7" t="s">
        <v>35</v>
      </c>
      <c r="F1908" s="7" t="s">
        <v>3437</v>
      </c>
      <c r="G1908" s="7" t="s">
        <v>3438</v>
      </c>
      <c r="H1908" s="28"/>
      <c r="I1908" s="23"/>
      <c r="J1908" s="16"/>
      <c r="K1908" s="36"/>
    </row>
    <row r="1909" spans="1:11" ht="30" hidden="1" customHeight="1" x14ac:dyDescent="0.25">
      <c r="A1909" s="1"/>
      <c r="B1909" s="7" t="s">
        <v>3418</v>
      </c>
      <c r="C1909" s="7">
        <v>163</v>
      </c>
      <c r="D1909" s="7" t="s">
        <v>28</v>
      </c>
      <c r="E1909" s="7" t="s">
        <v>14</v>
      </c>
      <c r="F1909" s="7" t="s">
        <v>3439</v>
      </c>
      <c r="G1909" s="7" t="s">
        <v>3440</v>
      </c>
      <c r="H1909" s="28"/>
      <c r="I1909" s="23"/>
      <c r="J1909" s="16"/>
      <c r="K1909" s="36"/>
    </row>
    <row r="1910" spans="1:11" ht="30" hidden="1" customHeight="1" x14ac:dyDescent="0.25">
      <c r="A1910" s="1"/>
      <c r="B1910" s="7" t="s">
        <v>3418</v>
      </c>
      <c r="C1910" s="7">
        <v>163</v>
      </c>
      <c r="D1910" s="7" t="s">
        <v>28</v>
      </c>
      <c r="E1910" s="7" t="s">
        <v>20</v>
      </c>
      <c r="F1910" s="7" t="s">
        <v>450</v>
      </c>
      <c r="G1910" s="7" t="s">
        <v>3441</v>
      </c>
      <c r="H1910" s="28"/>
      <c r="I1910" s="23"/>
      <c r="J1910" s="16"/>
      <c r="K1910" s="36"/>
    </row>
    <row r="1911" spans="1:11" ht="30" hidden="1" customHeight="1" x14ac:dyDescent="0.25">
      <c r="A1911" s="1"/>
      <c r="B1911" s="7" t="s">
        <v>3418</v>
      </c>
      <c r="C1911" s="7">
        <v>163</v>
      </c>
      <c r="D1911" s="7" t="s">
        <v>45</v>
      </c>
      <c r="E1911" s="7" t="s">
        <v>20</v>
      </c>
      <c r="F1911" s="7" t="s">
        <v>843</v>
      </c>
      <c r="G1911" s="7" t="s">
        <v>3442</v>
      </c>
      <c r="H1911" s="28"/>
      <c r="I1911" s="23"/>
      <c r="J1911" s="16"/>
      <c r="K1911" s="36"/>
    </row>
    <row r="1912" spans="1:11" ht="30" customHeight="1" x14ac:dyDescent="0.25">
      <c r="A1912" s="1"/>
      <c r="B1912" s="7" t="s">
        <v>3443</v>
      </c>
      <c r="C1912" s="7">
        <v>164</v>
      </c>
      <c r="D1912" s="7" t="s">
        <v>10</v>
      </c>
      <c r="E1912" s="7" t="s">
        <v>35</v>
      </c>
      <c r="F1912" s="7" t="s">
        <v>3444</v>
      </c>
      <c r="G1912" s="7" t="s">
        <v>3445</v>
      </c>
      <c r="H1912" s="30">
        <f>+I1912</f>
        <v>194576.88</v>
      </c>
      <c r="I1912" s="27">
        <v>194576.88</v>
      </c>
      <c r="J1912" s="33" t="s">
        <v>7951</v>
      </c>
      <c r="K1912" s="36"/>
    </row>
    <row r="1913" spans="1:11" ht="30" hidden="1" customHeight="1" x14ac:dyDescent="0.25">
      <c r="A1913" s="1"/>
      <c r="B1913" s="7" t="s">
        <v>3443</v>
      </c>
      <c r="C1913" s="7">
        <v>164</v>
      </c>
      <c r="D1913" s="7" t="s">
        <v>10</v>
      </c>
      <c r="E1913" s="7" t="s">
        <v>38</v>
      </c>
      <c r="F1913" s="7" t="s">
        <v>3446</v>
      </c>
      <c r="G1913" s="7" t="s">
        <v>3447</v>
      </c>
      <c r="H1913" s="28"/>
      <c r="I1913" s="23"/>
      <c r="J1913" s="16"/>
      <c r="K1913" s="36"/>
    </row>
    <row r="1914" spans="1:11" ht="30" hidden="1" customHeight="1" x14ac:dyDescent="0.25">
      <c r="A1914" s="1"/>
      <c r="B1914" s="7" t="s">
        <v>3443</v>
      </c>
      <c r="C1914" s="7">
        <v>164</v>
      </c>
      <c r="D1914" s="7" t="s">
        <v>10</v>
      </c>
      <c r="E1914" s="7" t="s">
        <v>20</v>
      </c>
      <c r="F1914" s="7" t="s">
        <v>3448</v>
      </c>
      <c r="G1914" s="7" t="s">
        <v>3449</v>
      </c>
      <c r="H1914" s="28"/>
      <c r="I1914" s="23"/>
      <c r="J1914" s="16"/>
      <c r="K1914" s="36"/>
    </row>
    <row r="1915" spans="1:11" ht="30" customHeight="1" x14ac:dyDescent="0.25">
      <c r="A1915" s="1"/>
      <c r="B1915" s="7" t="s">
        <v>3450</v>
      </c>
      <c r="C1915" s="7">
        <v>165</v>
      </c>
      <c r="D1915" s="7" t="s">
        <v>10</v>
      </c>
      <c r="E1915" s="7" t="s">
        <v>38</v>
      </c>
      <c r="F1915" s="7" t="s">
        <v>3452</v>
      </c>
      <c r="G1915" s="7" t="s">
        <v>3453</v>
      </c>
      <c r="H1915" s="30">
        <f>+I1915</f>
        <v>153786.17000000001</v>
      </c>
      <c r="I1915" s="27">
        <v>153786.17000000001</v>
      </c>
      <c r="J1915" s="33" t="s">
        <v>3451</v>
      </c>
      <c r="K1915" s="36"/>
    </row>
    <row r="1916" spans="1:11" ht="30" hidden="1" customHeight="1" x14ac:dyDescent="0.25">
      <c r="A1916" s="1"/>
      <c r="B1916" s="7" t="s">
        <v>3450</v>
      </c>
      <c r="C1916" s="7">
        <v>165</v>
      </c>
      <c r="D1916" s="7" t="s">
        <v>28</v>
      </c>
      <c r="E1916" s="7" t="s">
        <v>38</v>
      </c>
      <c r="F1916" s="7" t="s">
        <v>3454</v>
      </c>
      <c r="G1916" s="7" t="s">
        <v>3455</v>
      </c>
      <c r="H1916" s="28"/>
      <c r="I1916" s="23"/>
      <c r="J1916" s="16"/>
      <c r="K1916" s="36"/>
    </row>
    <row r="1917" spans="1:11" ht="30" hidden="1" customHeight="1" x14ac:dyDescent="0.25">
      <c r="A1917" s="1"/>
      <c r="B1917" s="7" t="s">
        <v>3450</v>
      </c>
      <c r="C1917" s="7">
        <v>165</v>
      </c>
      <c r="D1917" s="7" t="s">
        <v>10</v>
      </c>
      <c r="E1917" s="7" t="s">
        <v>43</v>
      </c>
      <c r="F1917" s="7" t="s">
        <v>3456</v>
      </c>
      <c r="G1917" s="7" t="s">
        <v>3457</v>
      </c>
      <c r="H1917" s="28"/>
      <c r="I1917" s="23"/>
      <c r="J1917" s="16"/>
      <c r="K1917" s="36"/>
    </row>
    <row r="1918" spans="1:11" ht="30" customHeight="1" x14ac:dyDescent="0.25">
      <c r="A1918" s="1"/>
      <c r="B1918" s="7" t="s">
        <v>3459</v>
      </c>
      <c r="C1918" s="7">
        <v>166</v>
      </c>
      <c r="D1918" s="7" t="s">
        <v>10</v>
      </c>
      <c r="E1918" s="7" t="s">
        <v>33</v>
      </c>
      <c r="F1918" s="7" t="s">
        <v>489</v>
      </c>
      <c r="G1918" s="7" t="s">
        <v>3461</v>
      </c>
      <c r="H1918" s="30">
        <f>I1918/100</f>
        <v>8249.4</v>
      </c>
      <c r="I1918" s="27">
        <v>824940</v>
      </c>
      <c r="J1918" s="33" t="s">
        <v>3460</v>
      </c>
      <c r="K1918" s="36"/>
    </row>
    <row r="1919" spans="1:11" ht="30" hidden="1" customHeight="1" x14ac:dyDescent="0.25">
      <c r="A1919" s="1"/>
      <c r="B1919" s="7" t="s">
        <v>3459</v>
      </c>
      <c r="C1919" s="7">
        <v>166</v>
      </c>
      <c r="D1919" s="7" t="s">
        <v>10</v>
      </c>
      <c r="E1919" s="7" t="s">
        <v>11</v>
      </c>
      <c r="F1919" s="7" t="s">
        <v>3462</v>
      </c>
      <c r="G1919" s="7" t="s">
        <v>3463</v>
      </c>
      <c r="H1919" s="28"/>
      <c r="I1919" s="23"/>
      <c r="J1919" s="16"/>
      <c r="K1919" s="36"/>
    </row>
    <row r="1920" spans="1:11" ht="30" hidden="1" customHeight="1" x14ac:dyDescent="0.25">
      <c r="A1920" s="1"/>
      <c r="B1920" s="7" t="s">
        <v>3459</v>
      </c>
      <c r="C1920" s="7">
        <v>166</v>
      </c>
      <c r="D1920" s="7" t="s">
        <v>10</v>
      </c>
      <c r="E1920" s="7" t="s">
        <v>20</v>
      </c>
      <c r="F1920" s="7" t="s">
        <v>371</v>
      </c>
      <c r="G1920" s="7" t="s">
        <v>3464</v>
      </c>
      <c r="H1920" s="28"/>
      <c r="I1920" s="23"/>
      <c r="J1920" s="16"/>
      <c r="K1920" s="36"/>
    </row>
    <row r="1921" spans="1:11" ht="30" hidden="1" customHeight="1" x14ac:dyDescent="0.25">
      <c r="A1921" s="1"/>
      <c r="B1921" s="7" t="s">
        <v>3459</v>
      </c>
      <c r="C1921" s="7">
        <v>166</v>
      </c>
      <c r="D1921" s="7" t="s">
        <v>10</v>
      </c>
      <c r="E1921" s="7" t="s">
        <v>17</v>
      </c>
      <c r="F1921" s="7" t="s">
        <v>371</v>
      </c>
      <c r="G1921" s="7" t="s">
        <v>3465</v>
      </c>
      <c r="H1921" s="28"/>
      <c r="I1921" s="23"/>
      <c r="J1921" s="16"/>
      <c r="K1921" s="36"/>
    </row>
    <row r="1922" spans="1:11" ht="30" hidden="1" customHeight="1" x14ac:dyDescent="0.25">
      <c r="A1922" s="1"/>
      <c r="B1922" s="7" t="s">
        <v>3459</v>
      </c>
      <c r="C1922" s="7">
        <v>166</v>
      </c>
      <c r="D1922" s="7" t="s">
        <v>10</v>
      </c>
      <c r="E1922" s="7" t="s">
        <v>67</v>
      </c>
      <c r="F1922" s="7" t="s">
        <v>371</v>
      </c>
      <c r="G1922" s="7" t="s">
        <v>3466</v>
      </c>
      <c r="H1922" s="28"/>
      <c r="I1922" s="23"/>
      <c r="J1922" s="16"/>
      <c r="K1922" s="36"/>
    </row>
    <row r="1923" spans="1:11" ht="30" hidden="1" customHeight="1" x14ac:dyDescent="0.25">
      <c r="A1923" s="1"/>
      <c r="B1923" s="7" t="s">
        <v>3459</v>
      </c>
      <c r="C1923" s="7">
        <v>166</v>
      </c>
      <c r="D1923" s="7" t="s">
        <v>10</v>
      </c>
      <c r="E1923" s="7" t="s">
        <v>43</v>
      </c>
      <c r="F1923" s="7" t="s">
        <v>527</v>
      </c>
      <c r="G1923" s="7" t="s">
        <v>3467</v>
      </c>
      <c r="H1923" s="28"/>
      <c r="I1923" s="23"/>
      <c r="J1923" s="16"/>
      <c r="K1923" s="36"/>
    </row>
    <row r="1924" spans="1:11" ht="30" customHeight="1" x14ac:dyDescent="0.25">
      <c r="A1924" s="1"/>
      <c r="B1924" s="7" t="s">
        <v>3468</v>
      </c>
      <c r="C1924" s="7">
        <v>167</v>
      </c>
      <c r="D1924" s="7" t="s">
        <v>10</v>
      </c>
      <c r="E1924" s="7" t="s">
        <v>70</v>
      </c>
      <c r="F1924" s="7" t="s">
        <v>71</v>
      </c>
      <c r="G1924" s="7" t="s">
        <v>3470</v>
      </c>
      <c r="H1924" s="30">
        <f>I1924/100</f>
        <v>7176.1758</v>
      </c>
      <c r="I1924" s="27">
        <v>717617.58</v>
      </c>
      <c r="J1924" s="33" t="s">
        <v>3469</v>
      </c>
      <c r="K1924" s="36"/>
    </row>
    <row r="1925" spans="1:11" ht="30" hidden="1" customHeight="1" x14ac:dyDescent="0.25">
      <c r="A1925" s="1"/>
      <c r="B1925" s="7" t="s">
        <v>3468</v>
      </c>
      <c r="C1925" s="7">
        <v>167</v>
      </c>
      <c r="D1925" s="7" t="s">
        <v>28</v>
      </c>
      <c r="E1925" s="7" t="s">
        <v>33</v>
      </c>
      <c r="F1925" s="7" t="s">
        <v>349</v>
      </c>
      <c r="G1925" s="7" t="s">
        <v>3471</v>
      </c>
      <c r="H1925" s="28"/>
      <c r="I1925" s="23"/>
      <c r="J1925" s="16"/>
      <c r="K1925" s="36"/>
    </row>
    <row r="1926" spans="1:11" ht="30" hidden="1" customHeight="1" x14ac:dyDescent="0.25">
      <c r="A1926" s="1"/>
      <c r="B1926" s="7" t="s">
        <v>3468</v>
      </c>
      <c r="C1926" s="7">
        <v>167</v>
      </c>
      <c r="D1926" s="7" t="s">
        <v>28</v>
      </c>
      <c r="E1926" s="7" t="s">
        <v>20</v>
      </c>
      <c r="F1926" s="7" t="s">
        <v>73</v>
      </c>
      <c r="G1926" s="7" t="s">
        <v>3472</v>
      </c>
      <c r="H1926" s="28"/>
      <c r="I1926" s="23"/>
      <c r="J1926" s="16"/>
      <c r="K1926" s="36"/>
    </row>
    <row r="1927" spans="1:11" ht="30" hidden="1" customHeight="1" x14ac:dyDescent="0.25">
      <c r="A1927" s="1"/>
      <c r="B1927" s="7" t="s">
        <v>3468</v>
      </c>
      <c r="C1927" s="7">
        <v>167</v>
      </c>
      <c r="D1927" s="7" t="s">
        <v>10</v>
      </c>
      <c r="E1927" s="7" t="s">
        <v>11</v>
      </c>
      <c r="F1927" s="7" t="s">
        <v>3473</v>
      </c>
      <c r="G1927" s="7" t="s">
        <v>3474</v>
      </c>
      <c r="H1927" s="28"/>
      <c r="I1927" s="23"/>
      <c r="J1927" s="16"/>
      <c r="K1927" s="36"/>
    </row>
    <row r="1928" spans="1:11" ht="30" hidden="1" customHeight="1" x14ac:dyDescent="0.25">
      <c r="A1928" s="1"/>
      <c r="B1928" s="7" t="s">
        <v>3468</v>
      </c>
      <c r="C1928" s="7">
        <v>167</v>
      </c>
      <c r="D1928" s="7" t="s">
        <v>10</v>
      </c>
      <c r="E1928" s="7" t="s">
        <v>23</v>
      </c>
      <c r="F1928" s="7" t="s">
        <v>73</v>
      </c>
      <c r="G1928" s="7" t="s">
        <v>3475</v>
      </c>
      <c r="H1928" s="28"/>
      <c r="I1928" s="23"/>
      <c r="J1928" s="16"/>
      <c r="K1928" s="36"/>
    </row>
    <row r="1929" spans="1:11" ht="30" hidden="1" customHeight="1" x14ac:dyDescent="0.25">
      <c r="A1929" s="1"/>
      <c r="B1929" s="7" t="s">
        <v>3468</v>
      </c>
      <c r="C1929" s="7">
        <v>167</v>
      </c>
      <c r="D1929" s="7" t="s">
        <v>10</v>
      </c>
      <c r="E1929" s="7" t="s">
        <v>33</v>
      </c>
      <c r="F1929" s="7" t="s">
        <v>73</v>
      </c>
      <c r="G1929" s="7" t="s">
        <v>3476</v>
      </c>
      <c r="H1929" s="28"/>
      <c r="I1929" s="23"/>
      <c r="J1929" s="16"/>
      <c r="K1929" s="36"/>
    </row>
    <row r="1930" spans="1:11" ht="30" hidden="1" customHeight="1" x14ac:dyDescent="0.25">
      <c r="A1930" s="1"/>
      <c r="B1930" s="7" t="s">
        <v>3468</v>
      </c>
      <c r="C1930" s="7">
        <v>167</v>
      </c>
      <c r="D1930" s="7" t="s">
        <v>10</v>
      </c>
      <c r="E1930" s="7" t="s">
        <v>75</v>
      </c>
      <c r="F1930" s="7" t="s">
        <v>73</v>
      </c>
      <c r="G1930" s="7" t="s">
        <v>3477</v>
      </c>
      <c r="H1930" s="28"/>
      <c r="I1930" s="23"/>
      <c r="J1930" s="16"/>
      <c r="K1930" s="36"/>
    </row>
    <row r="1931" spans="1:11" ht="30" hidden="1" customHeight="1" x14ac:dyDescent="0.25">
      <c r="A1931" s="1"/>
      <c r="B1931" s="7" t="s">
        <v>3468</v>
      </c>
      <c r="C1931" s="7">
        <v>167</v>
      </c>
      <c r="D1931" s="7" t="s">
        <v>28</v>
      </c>
      <c r="E1931" s="7" t="s">
        <v>75</v>
      </c>
      <c r="F1931" s="7" t="s">
        <v>349</v>
      </c>
      <c r="G1931" s="7" t="s">
        <v>3478</v>
      </c>
      <c r="H1931" s="28"/>
      <c r="I1931" s="23"/>
      <c r="J1931" s="16"/>
      <c r="K1931" s="36"/>
    </row>
    <row r="1932" spans="1:11" ht="30" hidden="1" customHeight="1" x14ac:dyDescent="0.25">
      <c r="A1932" s="1"/>
      <c r="B1932" s="7" t="s">
        <v>3468</v>
      </c>
      <c r="C1932" s="7">
        <v>167</v>
      </c>
      <c r="D1932" s="7" t="s">
        <v>10</v>
      </c>
      <c r="E1932" s="7" t="s">
        <v>35</v>
      </c>
      <c r="F1932" s="7" t="s">
        <v>73</v>
      </c>
      <c r="G1932" s="7" t="s">
        <v>3479</v>
      </c>
      <c r="H1932" s="28"/>
      <c r="I1932" s="23"/>
      <c r="J1932" s="16"/>
      <c r="K1932" s="36"/>
    </row>
    <row r="1933" spans="1:11" ht="30" hidden="1" customHeight="1" x14ac:dyDescent="0.25">
      <c r="A1933" s="1"/>
      <c r="B1933" s="7" t="s">
        <v>3468</v>
      </c>
      <c r="C1933" s="7">
        <v>167</v>
      </c>
      <c r="D1933" s="7" t="s">
        <v>10</v>
      </c>
      <c r="E1933" s="7" t="s">
        <v>20</v>
      </c>
      <c r="F1933" s="7" t="s">
        <v>349</v>
      </c>
      <c r="G1933" s="7" t="s">
        <v>3480</v>
      </c>
      <c r="H1933" s="28"/>
      <c r="I1933" s="23"/>
      <c r="J1933" s="16"/>
      <c r="K1933" s="36"/>
    </row>
    <row r="1934" spans="1:11" ht="30" hidden="1" customHeight="1" x14ac:dyDescent="0.25">
      <c r="A1934" s="1"/>
      <c r="B1934" s="7" t="s">
        <v>3468</v>
      </c>
      <c r="C1934" s="7">
        <v>167</v>
      </c>
      <c r="D1934" s="7" t="s">
        <v>10</v>
      </c>
      <c r="E1934" s="7" t="s">
        <v>38</v>
      </c>
      <c r="F1934" s="7" t="s">
        <v>3481</v>
      </c>
      <c r="G1934" s="7" t="s">
        <v>3482</v>
      </c>
      <c r="H1934" s="28"/>
      <c r="I1934" s="23"/>
      <c r="J1934" s="16"/>
      <c r="K1934" s="36"/>
    </row>
    <row r="1935" spans="1:11" ht="30" hidden="1" customHeight="1" x14ac:dyDescent="0.25">
      <c r="A1935" s="1"/>
      <c r="B1935" s="7" t="s">
        <v>3468</v>
      </c>
      <c r="C1935" s="7">
        <v>167</v>
      </c>
      <c r="D1935" s="7" t="s">
        <v>28</v>
      </c>
      <c r="E1935" s="7" t="s">
        <v>38</v>
      </c>
      <c r="F1935" s="7" t="s">
        <v>3483</v>
      </c>
      <c r="G1935" s="7" t="s">
        <v>3484</v>
      </c>
      <c r="H1935" s="28"/>
      <c r="I1935" s="23"/>
      <c r="J1935" s="16"/>
      <c r="K1935" s="36"/>
    </row>
    <row r="1936" spans="1:11" ht="30" hidden="1" customHeight="1" x14ac:dyDescent="0.25">
      <c r="A1936" s="1"/>
      <c r="B1936" s="7" t="s">
        <v>3468</v>
      </c>
      <c r="C1936" s="7">
        <v>167</v>
      </c>
      <c r="D1936" s="7" t="s">
        <v>10</v>
      </c>
      <c r="E1936" s="7" t="s">
        <v>17</v>
      </c>
      <c r="F1936" s="7" t="s">
        <v>349</v>
      </c>
      <c r="G1936" s="7" t="s">
        <v>3471</v>
      </c>
      <c r="H1936" s="28"/>
      <c r="I1936" s="23"/>
      <c r="J1936" s="16"/>
      <c r="K1936" s="36"/>
    </row>
    <row r="1937" spans="1:11" ht="30" hidden="1" customHeight="1" x14ac:dyDescent="0.25">
      <c r="A1937" s="1"/>
      <c r="B1937" s="7" t="s">
        <v>3468</v>
      </c>
      <c r="C1937" s="7">
        <v>167</v>
      </c>
      <c r="D1937" s="7" t="s">
        <v>28</v>
      </c>
      <c r="E1937" s="7" t="s">
        <v>17</v>
      </c>
      <c r="F1937" s="7" t="s">
        <v>73</v>
      </c>
      <c r="G1937" s="7" t="s">
        <v>3476</v>
      </c>
      <c r="H1937" s="28"/>
      <c r="I1937" s="23"/>
      <c r="J1937" s="16"/>
      <c r="K1937" s="36"/>
    </row>
    <row r="1938" spans="1:11" ht="30" hidden="1" customHeight="1" x14ac:dyDescent="0.25">
      <c r="A1938" s="1"/>
      <c r="B1938" s="7" t="s">
        <v>3468</v>
      </c>
      <c r="C1938" s="7">
        <v>167</v>
      </c>
      <c r="D1938" s="7" t="s">
        <v>10</v>
      </c>
      <c r="E1938" s="7" t="s">
        <v>406</v>
      </c>
      <c r="F1938" s="7" t="s">
        <v>3485</v>
      </c>
      <c r="G1938" s="7" t="s">
        <v>3486</v>
      </c>
      <c r="H1938" s="28"/>
      <c r="I1938" s="23"/>
      <c r="J1938" s="16"/>
      <c r="K1938" s="36"/>
    </row>
    <row r="1939" spans="1:11" ht="30" hidden="1" customHeight="1" x14ac:dyDescent="0.25">
      <c r="A1939" s="1"/>
      <c r="B1939" s="7" t="s">
        <v>3468</v>
      </c>
      <c r="C1939" s="7">
        <v>167</v>
      </c>
      <c r="D1939" s="7" t="s">
        <v>10</v>
      </c>
      <c r="E1939" s="7" t="s">
        <v>43</v>
      </c>
      <c r="F1939" s="7" t="s">
        <v>73</v>
      </c>
      <c r="G1939" s="7" t="s">
        <v>3487</v>
      </c>
      <c r="H1939" s="28"/>
      <c r="I1939" s="23"/>
      <c r="J1939" s="16"/>
      <c r="K1939" s="36"/>
    </row>
    <row r="1940" spans="1:11" ht="30" customHeight="1" x14ac:dyDescent="0.25">
      <c r="A1940" s="1"/>
      <c r="B1940" s="7" t="s">
        <v>3488</v>
      </c>
      <c r="C1940" s="7">
        <v>168</v>
      </c>
      <c r="D1940" s="7" t="s">
        <v>10</v>
      </c>
      <c r="E1940" s="7" t="s">
        <v>70</v>
      </c>
      <c r="F1940" s="7" t="s">
        <v>95</v>
      </c>
      <c r="G1940" s="7" t="s">
        <v>3489</v>
      </c>
      <c r="H1940" s="30">
        <f>I1940/60</f>
        <v>1016.1691666666667</v>
      </c>
      <c r="I1940" s="27">
        <v>60970.15</v>
      </c>
      <c r="J1940" s="33" t="s">
        <v>3501</v>
      </c>
      <c r="K1940" s="36"/>
    </row>
    <row r="1941" spans="1:11" ht="30" hidden="1" customHeight="1" x14ac:dyDescent="0.25">
      <c r="A1941" s="1"/>
      <c r="B1941" s="7" t="s">
        <v>3488</v>
      </c>
      <c r="C1941" s="7">
        <v>168</v>
      </c>
      <c r="D1941" s="7" t="s">
        <v>10</v>
      </c>
      <c r="E1941" s="7" t="s">
        <v>80</v>
      </c>
      <c r="F1941" s="7" t="s">
        <v>95</v>
      </c>
      <c r="G1941" s="7" t="s">
        <v>3490</v>
      </c>
      <c r="H1941" s="28"/>
      <c r="I1941" s="23"/>
      <c r="J1941" s="16"/>
      <c r="K1941" s="36"/>
    </row>
    <row r="1942" spans="1:11" ht="30" hidden="1" customHeight="1" x14ac:dyDescent="0.25">
      <c r="A1942" s="1"/>
      <c r="B1942" s="7" t="s">
        <v>3488</v>
      </c>
      <c r="C1942" s="7">
        <v>168</v>
      </c>
      <c r="D1942" s="7" t="s">
        <v>10</v>
      </c>
      <c r="E1942" s="7" t="s">
        <v>33</v>
      </c>
      <c r="F1942" s="7" t="s">
        <v>95</v>
      </c>
      <c r="G1942" s="7" t="s">
        <v>3491</v>
      </c>
      <c r="H1942" s="28"/>
      <c r="I1942" s="23"/>
      <c r="J1942" s="16"/>
      <c r="K1942" s="36"/>
    </row>
    <row r="1943" spans="1:11" ht="30" hidden="1" customHeight="1" x14ac:dyDescent="0.25">
      <c r="A1943" s="1"/>
      <c r="B1943" s="7" t="s">
        <v>3488</v>
      </c>
      <c r="C1943" s="7">
        <v>168</v>
      </c>
      <c r="D1943" s="7" t="s">
        <v>10</v>
      </c>
      <c r="E1943" s="7" t="s">
        <v>20</v>
      </c>
      <c r="F1943" s="7" t="s">
        <v>95</v>
      </c>
      <c r="G1943" s="7" t="s">
        <v>3492</v>
      </c>
      <c r="H1943" s="28"/>
      <c r="I1943" s="23"/>
      <c r="J1943" s="16"/>
      <c r="K1943" s="36"/>
    </row>
    <row r="1944" spans="1:11" ht="30" hidden="1" customHeight="1" x14ac:dyDescent="0.25">
      <c r="A1944" s="1"/>
      <c r="B1944" s="7" t="s">
        <v>3488</v>
      </c>
      <c r="C1944" s="7">
        <v>168</v>
      </c>
      <c r="D1944" s="7" t="s">
        <v>10</v>
      </c>
      <c r="E1944" s="7" t="s">
        <v>26</v>
      </c>
      <c r="F1944" s="7" t="s">
        <v>3493</v>
      </c>
      <c r="G1944" s="7" t="s">
        <v>3494</v>
      </c>
      <c r="H1944" s="28"/>
      <c r="I1944" s="23"/>
      <c r="J1944" s="16"/>
      <c r="K1944" s="36"/>
    </row>
    <row r="1945" spans="1:11" ht="30" hidden="1" customHeight="1" x14ac:dyDescent="0.25">
      <c r="A1945" s="1"/>
      <c r="B1945" s="7" t="s">
        <v>3488</v>
      </c>
      <c r="C1945" s="7">
        <v>168</v>
      </c>
      <c r="D1945" s="7" t="s">
        <v>10</v>
      </c>
      <c r="E1945" s="7" t="s">
        <v>14</v>
      </c>
      <c r="F1945" s="7" t="s">
        <v>3495</v>
      </c>
      <c r="G1945" s="7" t="s">
        <v>3496</v>
      </c>
      <c r="H1945" s="28"/>
      <c r="I1945" s="23"/>
      <c r="J1945" s="16"/>
      <c r="K1945" s="36"/>
    </row>
    <row r="1946" spans="1:11" ht="30" hidden="1" customHeight="1" x14ac:dyDescent="0.25">
      <c r="A1946" s="1"/>
      <c r="B1946" s="7" t="s">
        <v>3488</v>
      </c>
      <c r="C1946" s="7">
        <v>168</v>
      </c>
      <c r="D1946" s="7" t="s">
        <v>10</v>
      </c>
      <c r="E1946" s="7" t="s">
        <v>75</v>
      </c>
      <c r="F1946" s="7" t="s">
        <v>95</v>
      </c>
      <c r="G1946" s="7" t="s">
        <v>3497</v>
      </c>
      <c r="H1946" s="28"/>
      <c r="I1946" s="23"/>
      <c r="J1946" s="16"/>
      <c r="K1946" s="36"/>
    </row>
    <row r="1947" spans="1:11" ht="30" hidden="1" customHeight="1" x14ac:dyDescent="0.25">
      <c r="A1947" s="1"/>
      <c r="B1947" s="7" t="s">
        <v>3488</v>
      </c>
      <c r="C1947" s="7">
        <v>168</v>
      </c>
      <c r="D1947" s="7" t="s">
        <v>10</v>
      </c>
      <c r="E1947" s="7" t="s">
        <v>35</v>
      </c>
      <c r="F1947" s="7" t="s">
        <v>3498</v>
      </c>
      <c r="G1947" s="7" t="s">
        <v>3499</v>
      </c>
      <c r="H1947" s="28"/>
      <c r="I1947" s="23"/>
      <c r="J1947" s="16"/>
      <c r="K1947" s="36"/>
    </row>
    <row r="1948" spans="1:11" ht="30" hidden="1" customHeight="1" x14ac:dyDescent="0.25">
      <c r="A1948" s="1"/>
      <c r="B1948" s="7" t="s">
        <v>3488</v>
      </c>
      <c r="C1948" s="7">
        <v>168</v>
      </c>
      <c r="D1948" s="7" t="s">
        <v>10</v>
      </c>
      <c r="E1948" s="7" t="s">
        <v>67</v>
      </c>
      <c r="F1948" s="7" t="s">
        <v>95</v>
      </c>
      <c r="G1948" s="7" t="s">
        <v>3500</v>
      </c>
      <c r="H1948" s="28"/>
      <c r="I1948" s="23"/>
      <c r="J1948" s="16"/>
      <c r="K1948" s="36"/>
    </row>
    <row r="1949" spans="1:11" ht="30" hidden="1" customHeight="1" x14ac:dyDescent="0.25">
      <c r="A1949" s="1"/>
      <c r="B1949" s="7" t="s">
        <v>3488</v>
      </c>
      <c r="C1949" s="7">
        <v>168</v>
      </c>
      <c r="D1949" s="7" t="s">
        <v>28</v>
      </c>
      <c r="E1949" s="7" t="s">
        <v>26</v>
      </c>
      <c r="F1949" s="7" t="s">
        <v>3502</v>
      </c>
      <c r="G1949" s="7" t="s">
        <v>3503</v>
      </c>
      <c r="H1949" s="28"/>
      <c r="I1949" s="23"/>
      <c r="J1949" s="16"/>
      <c r="K1949" s="36"/>
    </row>
    <row r="1950" spans="1:11" ht="30" hidden="1" customHeight="1" x14ac:dyDescent="0.25">
      <c r="A1950" s="1"/>
      <c r="B1950" s="7" t="s">
        <v>3488</v>
      </c>
      <c r="C1950" s="7">
        <v>168</v>
      </c>
      <c r="D1950" s="7" t="s">
        <v>28</v>
      </c>
      <c r="E1950" s="7" t="s">
        <v>14</v>
      </c>
      <c r="F1950" s="7" t="s">
        <v>3504</v>
      </c>
      <c r="G1950" s="7" t="s">
        <v>3505</v>
      </c>
      <c r="H1950" s="28"/>
      <c r="I1950" s="23"/>
      <c r="J1950" s="16"/>
      <c r="K1950" s="36"/>
    </row>
    <row r="1951" spans="1:11" ht="30" hidden="1" customHeight="1" x14ac:dyDescent="0.25">
      <c r="A1951" s="1"/>
      <c r="B1951" s="7" t="s">
        <v>3488</v>
      </c>
      <c r="C1951" s="7">
        <v>168</v>
      </c>
      <c r="D1951" s="7" t="s">
        <v>10</v>
      </c>
      <c r="E1951" s="7" t="s">
        <v>38</v>
      </c>
      <c r="F1951" s="7" t="s">
        <v>3506</v>
      </c>
      <c r="G1951" s="7" t="s">
        <v>3507</v>
      </c>
      <c r="H1951" s="28"/>
      <c r="I1951" s="23"/>
      <c r="J1951" s="16"/>
      <c r="K1951" s="36"/>
    </row>
    <row r="1952" spans="1:11" ht="30" customHeight="1" x14ac:dyDescent="0.25">
      <c r="A1952" s="1"/>
      <c r="B1952" s="7" t="s">
        <v>3508</v>
      </c>
      <c r="C1952" s="7">
        <v>169</v>
      </c>
      <c r="D1952" s="7" t="s">
        <v>28</v>
      </c>
      <c r="E1952" s="7" t="s">
        <v>33</v>
      </c>
      <c r="F1952" s="7" t="s">
        <v>257</v>
      </c>
      <c r="G1952" s="7" t="s">
        <v>3510</v>
      </c>
      <c r="H1952" s="30">
        <f>I1952/60</f>
        <v>633.36333333333334</v>
      </c>
      <c r="I1952" s="27">
        <v>38001.800000000003</v>
      </c>
      <c r="J1952" s="33" t="s">
        <v>3509</v>
      </c>
      <c r="K1952" s="36"/>
    </row>
    <row r="1953" spans="1:11" ht="30" hidden="1" customHeight="1" x14ac:dyDescent="0.25">
      <c r="A1953" s="1"/>
      <c r="B1953" s="7" t="s">
        <v>3508</v>
      </c>
      <c r="C1953" s="7">
        <v>169</v>
      </c>
      <c r="D1953" s="7" t="s">
        <v>10</v>
      </c>
      <c r="E1953" s="7" t="s">
        <v>20</v>
      </c>
      <c r="F1953" s="7" t="s">
        <v>166</v>
      </c>
      <c r="G1953" s="7" t="s">
        <v>3511</v>
      </c>
      <c r="H1953" s="28"/>
      <c r="I1953" s="23"/>
      <c r="J1953" s="16"/>
      <c r="K1953" s="36"/>
    </row>
    <row r="1954" spans="1:11" ht="30" hidden="1" customHeight="1" x14ac:dyDescent="0.25">
      <c r="A1954" s="1"/>
      <c r="B1954" s="7" t="s">
        <v>3508</v>
      </c>
      <c r="C1954" s="7">
        <v>169</v>
      </c>
      <c r="D1954" s="7" t="s">
        <v>10</v>
      </c>
      <c r="E1954" s="7" t="s">
        <v>23</v>
      </c>
      <c r="F1954" s="7" t="s">
        <v>166</v>
      </c>
      <c r="G1954" s="7" t="s">
        <v>3512</v>
      </c>
      <c r="H1954" s="28"/>
      <c r="I1954" s="23"/>
      <c r="J1954" s="16"/>
      <c r="K1954" s="36"/>
    </row>
    <row r="1955" spans="1:11" ht="30" hidden="1" customHeight="1" x14ac:dyDescent="0.25">
      <c r="A1955" s="1"/>
      <c r="B1955" s="7" t="s">
        <v>3508</v>
      </c>
      <c r="C1955" s="7">
        <v>169</v>
      </c>
      <c r="D1955" s="7" t="s">
        <v>10</v>
      </c>
      <c r="E1955" s="7" t="s">
        <v>14</v>
      </c>
      <c r="F1955" s="7" t="s">
        <v>3513</v>
      </c>
      <c r="G1955" s="7" t="s">
        <v>3514</v>
      </c>
      <c r="H1955" s="28"/>
      <c r="I1955" s="23"/>
      <c r="J1955" s="16"/>
      <c r="K1955" s="36"/>
    </row>
    <row r="1956" spans="1:11" ht="30" hidden="1" customHeight="1" x14ac:dyDescent="0.25">
      <c r="A1956" s="1"/>
      <c r="B1956" s="7" t="s">
        <v>3508</v>
      </c>
      <c r="C1956" s="7">
        <v>169</v>
      </c>
      <c r="D1956" s="7" t="s">
        <v>10</v>
      </c>
      <c r="E1956" s="7" t="s">
        <v>80</v>
      </c>
      <c r="F1956" s="7" t="s">
        <v>166</v>
      </c>
      <c r="G1956" s="7" t="s">
        <v>3515</v>
      </c>
      <c r="H1956" s="28"/>
      <c r="I1956" s="23"/>
      <c r="J1956" s="16"/>
      <c r="K1956" s="36"/>
    </row>
    <row r="1957" spans="1:11" ht="30" hidden="1" customHeight="1" x14ac:dyDescent="0.25">
      <c r="A1957" s="1"/>
      <c r="B1957" s="7" t="s">
        <v>3508</v>
      </c>
      <c r="C1957" s="7">
        <v>169</v>
      </c>
      <c r="D1957" s="7" t="s">
        <v>10</v>
      </c>
      <c r="E1957" s="7" t="s">
        <v>177</v>
      </c>
      <c r="F1957" s="7" t="s">
        <v>178</v>
      </c>
      <c r="G1957" s="7" t="s">
        <v>3516</v>
      </c>
      <c r="H1957" s="28"/>
      <c r="I1957" s="23"/>
      <c r="J1957" s="16"/>
      <c r="K1957" s="36"/>
    </row>
    <row r="1958" spans="1:11" ht="30" hidden="1" customHeight="1" x14ac:dyDescent="0.25">
      <c r="A1958" s="1"/>
      <c r="B1958" s="7" t="s">
        <v>3508</v>
      </c>
      <c r="C1958" s="7">
        <v>169</v>
      </c>
      <c r="D1958" s="7" t="s">
        <v>10</v>
      </c>
      <c r="E1958" s="7" t="s">
        <v>11</v>
      </c>
      <c r="F1958" s="7" t="s">
        <v>3517</v>
      </c>
      <c r="G1958" s="7" t="s">
        <v>3518</v>
      </c>
      <c r="H1958" s="28"/>
      <c r="I1958" s="23"/>
      <c r="J1958" s="16"/>
      <c r="K1958" s="36"/>
    </row>
    <row r="1959" spans="1:11" ht="30" hidden="1" customHeight="1" x14ac:dyDescent="0.25">
      <c r="A1959" s="1"/>
      <c r="B1959" s="7" t="s">
        <v>3508</v>
      </c>
      <c r="C1959" s="7">
        <v>169</v>
      </c>
      <c r="D1959" s="7" t="s">
        <v>10</v>
      </c>
      <c r="E1959" s="7" t="s">
        <v>171</v>
      </c>
      <c r="F1959" s="7" t="s">
        <v>3519</v>
      </c>
      <c r="G1959" s="7" t="s">
        <v>3520</v>
      </c>
      <c r="H1959" s="28"/>
      <c r="I1959" s="23"/>
      <c r="J1959" s="16"/>
      <c r="K1959" s="36"/>
    </row>
    <row r="1960" spans="1:11" ht="30" hidden="1" customHeight="1" x14ac:dyDescent="0.25">
      <c r="A1960" s="1"/>
      <c r="B1960" s="7" t="s">
        <v>3508</v>
      </c>
      <c r="C1960" s="7">
        <v>169</v>
      </c>
      <c r="D1960" s="7" t="s">
        <v>28</v>
      </c>
      <c r="E1960" s="7" t="s">
        <v>26</v>
      </c>
      <c r="F1960" s="7" t="s">
        <v>166</v>
      </c>
      <c r="G1960" s="7" t="s">
        <v>3521</v>
      </c>
      <c r="H1960" s="28"/>
      <c r="I1960" s="23"/>
      <c r="J1960" s="16"/>
      <c r="K1960" s="36"/>
    </row>
    <row r="1961" spans="1:11" ht="30" hidden="1" customHeight="1" x14ac:dyDescent="0.25">
      <c r="A1961" s="1"/>
      <c r="B1961" s="7" t="s">
        <v>3508</v>
      </c>
      <c r="C1961" s="7">
        <v>169</v>
      </c>
      <c r="D1961" s="7" t="s">
        <v>10</v>
      </c>
      <c r="E1961" s="7" t="s">
        <v>33</v>
      </c>
      <c r="F1961" s="7" t="s">
        <v>166</v>
      </c>
      <c r="G1961" s="7" t="s">
        <v>3522</v>
      </c>
      <c r="H1961" s="28"/>
      <c r="I1961" s="23"/>
      <c r="J1961" s="16"/>
      <c r="K1961" s="36"/>
    </row>
    <row r="1962" spans="1:11" ht="30" hidden="1" customHeight="1" x14ac:dyDescent="0.25">
      <c r="A1962" s="1"/>
      <c r="B1962" s="7" t="s">
        <v>3508</v>
      </c>
      <c r="C1962" s="7">
        <v>169</v>
      </c>
      <c r="D1962" s="7" t="s">
        <v>10</v>
      </c>
      <c r="E1962" s="7" t="s">
        <v>38</v>
      </c>
      <c r="F1962" s="7" t="s">
        <v>3523</v>
      </c>
      <c r="G1962" s="7" t="s">
        <v>3524</v>
      </c>
      <c r="H1962" s="28"/>
      <c r="I1962" s="23"/>
      <c r="J1962" s="16"/>
      <c r="K1962" s="36"/>
    </row>
    <row r="1963" spans="1:11" ht="30" hidden="1" customHeight="1" x14ac:dyDescent="0.25">
      <c r="A1963" s="1"/>
      <c r="B1963" s="7" t="s">
        <v>3508</v>
      </c>
      <c r="C1963" s="7">
        <v>169</v>
      </c>
      <c r="D1963" s="7" t="s">
        <v>28</v>
      </c>
      <c r="E1963" s="7" t="s">
        <v>38</v>
      </c>
      <c r="F1963" s="7" t="s">
        <v>3525</v>
      </c>
      <c r="G1963" s="7" t="s">
        <v>3526</v>
      </c>
      <c r="H1963" s="28"/>
      <c r="I1963" s="23"/>
      <c r="J1963" s="16"/>
      <c r="K1963" s="36"/>
    </row>
    <row r="1964" spans="1:11" ht="30" hidden="1" customHeight="1" x14ac:dyDescent="0.25">
      <c r="A1964" s="1"/>
      <c r="B1964" s="7" t="s">
        <v>3508</v>
      </c>
      <c r="C1964" s="7">
        <v>169</v>
      </c>
      <c r="D1964" s="7" t="s">
        <v>10</v>
      </c>
      <c r="E1964" s="7" t="s">
        <v>35</v>
      </c>
      <c r="F1964" s="7" t="s">
        <v>166</v>
      </c>
      <c r="G1964" s="7" t="s">
        <v>3527</v>
      </c>
      <c r="H1964" s="28"/>
      <c r="I1964" s="23"/>
      <c r="J1964" s="16"/>
      <c r="K1964" s="36"/>
    </row>
    <row r="1965" spans="1:11" ht="30" hidden="1" customHeight="1" x14ac:dyDescent="0.25">
      <c r="A1965" s="1"/>
      <c r="B1965" s="7" t="s">
        <v>3508</v>
      </c>
      <c r="C1965" s="7">
        <v>169</v>
      </c>
      <c r="D1965" s="7" t="s">
        <v>10</v>
      </c>
      <c r="E1965" s="7" t="s">
        <v>109</v>
      </c>
      <c r="F1965" s="7" t="s">
        <v>166</v>
      </c>
      <c r="G1965" s="7" t="s">
        <v>3528</v>
      </c>
      <c r="H1965" s="28"/>
      <c r="I1965" s="23"/>
      <c r="J1965" s="16"/>
      <c r="K1965" s="36"/>
    </row>
    <row r="1966" spans="1:11" ht="30" hidden="1" customHeight="1" x14ac:dyDescent="0.25">
      <c r="A1966" s="1"/>
      <c r="B1966" s="7" t="s">
        <v>3508</v>
      </c>
      <c r="C1966" s="7">
        <v>169</v>
      </c>
      <c r="D1966" s="7" t="s">
        <v>10</v>
      </c>
      <c r="E1966" s="7" t="s">
        <v>17</v>
      </c>
      <c r="F1966" s="7" t="s">
        <v>166</v>
      </c>
      <c r="G1966" s="7" t="s">
        <v>3529</v>
      </c>
      <c r="H1966" s="28"/>
      <c r="I1966" s="23"/>
      <c r="J1966" s="16"/>
      <c r="K1966" s="36"/>
    </row>
    <row r="1967" spans="1:11" ht="30" hidden="1" customHeight="1" x14ac:dyDescent="0.25">
      <c r="A1967" s="1"/>
      <c r="B1967" s="7" t="s">
        <v>3508</v>
      </c>
      <c r="C1967" s="7">
        <v>169</v>
      </c>
      <c r="D1967" s="7" t="s">
        <v>10</v>
      </c>
      <c r="E1967" s="7" t="s">
        <v>43</v>
      </c>
      <c r="F1967" s="7" t="s">
        <v>257</v>
      </c>
      <c r="G1967" s="7" t="s">
        <v>3530</v>
      </c>
      <c r="H1967" s="28"/>
      <c r="I1967" s="23"/>
      <c r="J1967" s="16"/>
      <c r="K1967" s="36"/>
    </row>
    <row r="1968" spans="1:11" ht="30" hidden="1" customHeight="1" x14ac:dyDescent="0.25">
      <c r="A1968" s="1"/>
      <c r="B1968" s="7" t="s">
        <v>3508</v>
      </c>
      <c r="C1968" s="7">
        <v>169</v>
      </c>
      <c r="D1968" s="7" t="s">
        <v>10</v>
      </c>
      <c r="E1968" s="7" t="s">
        <v>26</v>
      </c>
      <c r="F1968" s="7" t="s">
        <v>300</v>
      </c>
      <c r="G1968" s="7" t="s">
        <v>3531</v>
      </c>
      <c r="H1968" s="28"/>
      <c r="I1968" s="23"/>
      <c r="J1968" s="16"/>
      <c r="K1968" s="36"/>
    </row>
    <row r="1969" spans="1:11" ht="30" hidden="1" customHeight="1" x14ac:dyDescent="0.25">
      <c r="A1969" s="1"/>
      <c r="B1969" s="7" t="s">
        <v>3508</v>
      </c>
      <c r="C1969" s="7">
        <v>169</v>
      </c>
      <c r="D1969" s="7" t="s">
        <v>28</v>
      </c>
      <c r="E1969" s="7" t="s">
        <v>14</v>
      </c>
      <c r="F1969" s="7" t="s">
        <v>3532</v>
      </c>
      <c r="G1969" s="7" t="s">
        <v>3533</v>
      </c>
      <c r="H1969" s="28"/>
      <c r="I1969" s="23"/>
      <c r="J1969" s="16"/>
      <c r="K1969" s="36"/>
    </row>
    <row r="1970" spans="1:11" ht="30" hidden="1" customHeight="1" x14ac:dyDescent="0.25">
      <c r="A1970" s="1"/>
      <c r="B1970" s="7" t="s">
        <v>3508</v>
      </c>
      <c r="C1970" s="7">
        <v>169</v>
      </c>
      <c r="D1970" s="7" t="s">
        <v>28</v>
      </c>
      <c r="E1970" s="7" t="s">
        <v>20</v>
      </c>
      <c r="F1970" s="7" t="s">
        <v>3534</v>
      </c>
      <c r="G1970" s="7" t="s">
        <v>3535</v>
      </c>
      <c r="H1970" s="28"/>
      <c r="I1970" s="23"/>
      <c r="J1970" s="16"/>
      <c r="K1970" s="36"/>
    </row>
    <row r="1971" spans="1:11" ht="30" customHeight="1" x14ac:dyDescent="0.25">
      <c r="A1971" s="1"/>
      <c r="B1971" s="7" t="s">
        <v>3536</v>
      </c>
      <c r="C1971" s="7">
        <v>170</v>
      </c>
      <c r="D1971" s="7" t="s">
        <v>10</v>
      </c>
      <c r="E1971" s="7" t="s">
        <v>75</v>
      </c>
      <c r="F1971" s="7" t="s">
        <v>349</v>
      </c>
      <c r="G1971" s="7" t="s">
        <v>3538</v>
      </c>
      <c r="H1971" s="30">
        <f>I1971/100</f>
        <v>9206.0936999999994</v>
      </c>
      <c r="I1971" s="27">
        <v>920609.37</v>
      </c>
      <c r="J1971" s="33" t="s">
        <v>3537</v>
      </c>
      <c r="K1971" s="36"/>
    </row>
    <row r="1972" spans="1:11" ht="30" hidden="1" customHeight="1" x14ac:dyDescent="0.25">
      <c r="A1972" s="1"/>
      <c r="B1972" s="7" t="s">
        <v>3536</v>
      </c>
      <c r="C1972" s="7">
        <v>170</v>
      </c>
      <c r="D1972" s="7" t="s">
        <v>45</v>
      </c>
      <c r="E1972" s="7" t="s">
        <v>20</v>
      </c>
      <c r="F1972" s="7" t="s">
        <v>349</v>
      </c>
      <c r="G1972" s="7" t="s">
        <v>3539</v>
      </c>
      <c r="H1972" s="28"/>
      <c r="I1972" s="23"/>
      <c r="J1972" s="16"/>
      <c r="K1972" s="36"/>
    </row>
    <row r="1973" spans="1:11" ht="30" hidden="1" customHeight="1" x14ac:dyDescent="0.25">
      <c r="A1973" s="1"/>
      <c r="B1973" s="7" t="s">
        <v>3536</v>
      </c>
      <c r="C1973" s="7">
        <v>170</v>
      </c>
      <c r="D1973" s="7" t="s">
        <v>10</v>
      </c>
      <c r="E1973" s="7" t="s">
        <v>11</v>
      </c>
      <c r="F1973" s="7" t="s">
        <v>3540</v>
      </c>
      <c r="G1973" s="7" t="s">
        <v>3541</v>
      </c>
      <c r="H1973" s="28"/>
      <c r="I1973" s="23"/>
      <c r="J1973" s="16"/>
      <c r="K1973" s="36"/>
    </row>
    <row r="1974" spans="1:11" ht="30" hidden="1" customHeight="1" x14ac:dyDescent="0.25">
      <c r="A1974" s="1"/>
      <c r="B1974" s="7" t="s">
        <v>3536</v>
      </c>
      <c r="C1974" s="7">
        <v>170</v>
      </c>
      <c r="D1974" s="7" t="s">
        <v>10</v>
      </c>
      <c r="E1974" s="7" t="s">
        <v>80</v>
      </c>
      <c r="F1974" s="7" t="s">
        <v>1272</v>
      </c>
      <c r="G1974" s="7" t="s">
        <v>3542</v>
      </c>
      <c r="H1974" s="28"/>
      <c r="I1974" s="23"/>
      <c r="J1974" s="16"/>
      <c r="K1974" s="36"/>
    </row>
    <row r="1975" spans="1:11" ht="30" hidden="1" customHeight="1" x14ac:dyDescent="0.25">
      <c r="A1975" s="1"/>
      <c r="B1975" s="7" t="s">
        <v>3536</v>
      </c>
      <c r="C1975" s="7">
        <v>170</v>
      </c>
      <c r="D1975" s="7" t="s">
        <v>10</v>
      </c>
      <c r="E1975" s="7" t="s">
        <v>20</v>
      </c>
      <c r="F1975" s="7" t="s">
        <v>371</v>
      </c>
      <c r="G1975" s="7" t="s">
        <v>3543</v>
      </c>
      <c r="H1975" s="28"/>
      <c r="I1975" s="23"/>
      <c r="J1975" s="16"/>
      <c r="K1975" s="36"/>
    </row>
    <row r="1976" spans="1:11" ht="30" hidden="1" customHeight="1" x14ac:dyDescent="0.25">
      <c r="A1976" s="1"/>
      <c r="B1976" s="7" t="s">
        <v>3536</v>
      </c>
      <c r="C1976" s="7">
        <v>170</v>
      </c>
      <c r="D1976" s="7" t="s">
        <v>28</v>
      </c>
      <c r="E1976" s="7" t="s">
        <v>17</v>
      </c>
      <c r="F1976" s="7" t="s">
        <v>1368</v>
      </c>
      <c r="G1976" s="7" t="s">
        <v>3544</v>
      </c>
      <c r="H1976" s="28"/>
      <c r="I1976" s="23"/>
      <c r="J1976" s="16"/>
      <c r="K1976" s="36"/>
    </row>
    <row r="1977" spans="1:11" ht="30" hidden="1" customHeight="1" x14ac:dyDescent="0.25">
      <c r="A1977" s="1"/>
      <c r="B1977" s="7" t="s">
        <v>3536</v>
      </c>
      <c r="C1977" s="7">
        <v>170</v>
      </c>
      <c r="D1977" s="7" t="s">
        <v>10</v>
      </c>
      <c r="E1977" s="7" t="s">
        <v>70</v>
      </c>
      <c r="F1977" s="7" t="s">
        <v>1268</v>
      </c>
      <c r="G1977" s="7" t="s">
        <v>3545</v>
      </c>
      <c r="H1977" s="28"/>
      <c r="I1977" s="23"/>
      <c r="J1977" s="16"/>
      <c r="K1977" s="36"/>
    </row>
    <row r="1978" spans="1:11" ht="30" hidden="1" customHeight="1" x14ac:dyDescent="0.25">
      <c r="A1978" s="1"/>
      <c r="B1978" s="7" t="s">
        <v>3536</v>
      </c>
      <c r="C1978" s="7">
        <v>170</v>
      </c>
      <c r="D1978" s="7" t="s">
        <v>10</v>
      </c>
      <c r="E1978" s="7" t="s">
        <v>38</v>
      </c>
      <c r="F1978" s="7" t="s">
        <v>3546</v>
      </c>
      <c r="G1978" s="7" t="s">
        <v>3547</v>
      </c>
      <c r="H1978" s="28"/>
      <c r="I1978" s="23"/>
      <c r="J1978" s="16"/>
      <c r="K1978" s="36"/>
    </row>
    <row r="1979" spans="1:11" ht="30" hidden="1" customHeight="1" x14ac:dyDescent="0.25">
      <c r="A1979" s="1"/>
      <c r="B1979" s="7" t="s">
        <v>3536</v>
      </c>
      <c r="C1979" s="7">
        <v>170</v>
      </c>
      <c r="D1979" s="7" t="s">
        <v>28</v>
      </c>
      <c r="E1979" s="7" t="s">
        <v>38</v>
      </c>
      <c r="F1979" s="7" t="s">
        <v>3548</v>
      </c>
      <c r="G1979" s="7" t="s">
        <v>3549</v>
      </c>
      <c r="H1979" s="28"/>
      <c r="I1979" s="23"/>
      <c r="J1979" s="16"/>
      <c r="K1979" s="36"/>
    </row>
    <row r="1980" spans="1:11" ht="30" hidden="1" customHeight="1" x14ac:dyDescent="0.25">
      <c r="A1980" s="1"/>
      <c r="B1980" s="7" t="s">
        <v>3536</v>
      </c>
      <c r="C1980" s="7">
        <v>170</v>
      </c>
      <c r="D1980" s="7" t="s">
        <v>10</v>
      </c>
      <c r="E1980" s="7" t="s">
        <v>171</v>
      </c>
      <c r="F1980" s="7" t="s">
        <v>3550</v>
      </c>
      <c r="G1980" s="7" t="s">
        <v>3551</v>
      </c>
      <c r="H1980" s="28"/>
      <c r="I1980" s="23"/>
      <c r="J1980" s="16"/>
      <c r="K1980" s="36"/>
    </row>
    <row r="1981" spans="1:11" ht="30" hidden="1" customHeight="1" x14ac:dyDescent="0.25">
      <c r="A1981" s="1"/>
      <c r="B1981" s="7" t="s">
        <v>3536</v>
      </c>
      <c r="C1981" s="7">
        <v>170</v>
      </c>
      <c r="D1981" s="7" t="s">
        <v>28</v>
      </c>
      <c r="E1981" s="7" t="s">
        <v>20</v>
      </c>
      <c r="F1981" s="7" t="s">
        <v>1272</v>
      </c>
      <c r="G1981" s="7" t="s">
        <v>3552</v>
      </c>
      <c r="H1981" s="28"/>
      <c r="I1981" s="23"/>
      <c r="J1981" s="16"/>
      <c r="K1981" s="36"/>
    </row>
    <row r="1982" spans="1:11" ht="30" hidden="1" customHeight="1" x14ac:dyDescent="0.25">
      <c r="A1982" s="1"/>
      <c r="B1982" s="7" t="s">
        <v>3536</v>
      </c>
      <c r="C1982" s="7">
        <v>170</v>
      </c>
      <c r="D1982" s="7" t="s">
        <v>28</v>
      </c>
      <c r="E1982" s="7" t="s">
        <v>75</v>
      </c>
      <c r="F1982" s="7" t="s">
        <v>446</v>
      </c>
      <c r="G1982" s="7" t="s">
        <v>3553</v>
      </c>
      <c r="H1982" s="28"/>
      <c r="I1982" s="23"/>
      <c r="J1982" s="16"/>
      <c r="K1982" s="36"/>
    </row>
    <row r="1983" spans="1:11" ht="30" hidden="1" customHeight="1" x14ac:dyDescent="0.25">
      <c r="A1983" s="1"/>
      <c r="B1983" s="7" t="s">
        <v>3536</v>
      </c>
      <c r="C1983" s="7">
        <v>170</v>
      </c>
      <c r="D1983" s="7" t="s">
        <v>28</v>
      </c>
      <c r="E1983" s="7" t="s">
        <v>11</v>
      </c>
      <c r="F1983" s="7" t="s">
        <v>3554</v>
      </c>
      <c r="G1983" s="7" t="s">
        <v>3555</v>
      </c>
      <c r="H1983" s="28"/>
      <c r="I1983" s="23"/>
      <c r="J1983" s="16"/>
      <c r="K1983" s="36"/>
    </row>
    <row r="1984" spans="1:11" ht="30" hidden="1" customHeight="1" x14ac:dyDescent="0.25">
      <c r="A1984" s="1"/>
      <c r="B1984" s="7" t="s">
        <v>3536</v>
      </c>
      <c r="C1984" s="7">
        <v>170</v>
      </c>
      <c r="D1984" s="7" t="s">
        <v>10</v>
      </c>
      <c r="E1984" s="7" t="s">
        <v>33</v>
      </c>
      <c r="F1984" s="7" t="s">
        <v>446</v>
      </c>
      <c r="G1984" s="7" t="s">
        <v>3556</v>
      </c>
      <c r="H1984" s="28"/>
      <c r="I1984" s="23"/>
      <c r="J1984" s="16"/>
      <c r="K1984" s="36"/>
    </row>
    <row r="1985" spans="1:11" ht="30" hidden="1" customHeight="1" x14ac:dyDescent="0.25">
      <c r="A1985" s="1"/>
      <c r="B1985" s="7" t="s">
        <v>3536</v>
      </c>
      <c r="C1985" s="7">
        <v>170</v>
      </c>
      <c r="D1985" s="7" t="s">
        <v>10</v>
      </c>
      <c r="E1985" s="7" t="s">
        <v>201</v>
      </c>
      <c r="F1985" s="7" t="s">
        <v>446</v>
      </c>
      <c r="G1985" s="7" t="s">
        <v>3557</v>
      </c>
      <c r="H1985" s="28"/>
      <c r="I1985" s="23"/>
      <c r="J1985" s="16"/>
      <c r="K1985" s="36"/>
    </row>
    <row r="1986" spans="1:11" ht="30" hidden="1" customHeight="1" x14ac:dyDescent="0.25">
      <c r="A1986" s="1"/>
      <c r="B1986" s="7" t="s">
        <v>3536</v>
      </c>
      <c r="C1986" s="7">
        <v>170</v>
      </c>
      <c r="D1986" s="7" t="s">
        <v>10</v>
      </c>
      <c r="E1986" s="7" t="s">
        <v>67</v>
      </c>
      <c r="F1986" s="7" t="s">
        <v>371</v>
      </c>
      <c r="G1986" s="7" t="s">
        <v>3558</v>
      </c>
      <c r="H1986" s="28"/>
      <c r="I1986" s="23"/>
      <c r="J1986" s="16"/>
      <c r="K1986" s="36"/>
    </row>
    <row r="1987" spans="1:11" ht="30" hidden="1" customHeight="1" x14ac:dyDescent="0.25">
      <c r="A1987" s="1"/>
      <c r="B1987" s="7" t="s">
        <v>3536</v>
      </c>
      <c r="C1987" s="7">
        <v>170</v>
      </c>
      <c r="D1987" s="7" t="s">
        <v>10</v>
      </c>
      <c r="E1987" s="7" t="s">
        <v>14</v>
      </c>
      <c r="F1987" s="7" t="s">
        <v>3559</v>
      </c>
      <c r="G1987" s="7" t="s">
        <v>3560</v>
      </c>
      <c r="H1987" s="28"/>
      <c r="I1987" s="23"/>
      <c r="J1987" s="16"/>
      <c r="K1987" s="36"/>
    </row>
    <row r="1988" spans="1:11" ht="30" hidden="1" customHeight="1" x14ac:dyDescent="0.25">
      <c r="A1988" s="1"/>
      <c r="B1988" s="7" t="s">
        <v>3536</v>
      </c>
      <c r="C1988" s="7">
        <v>170</v>
      </c>
      <c r="D1988" s="7" t="s">
        <v>10</v>
      </c>
      <c r="E1988" s="7" t="s">
        <v>23</v>
      </c>
      <c r="F1988" s="7" t="s">
        <v>446</v>
      </c>
      <c r="G1988" s="7" t="s">
        <v>3561</v>
      </c>
      <c r="H1988" s="28"/>
      <c r="I1988" s="23"/>
      <c r="J1988" s="16"/>
      <c r="K1988" s="36"/>
    </row>
    <row r="1989" spans="1:11" ht="30" hidden="1" customHeight="1" x14ac:dyDescent="0.25">
      <c r="A1989" s="1"/>
      <c r="B1989" s="7" t="s">
        <v>3536</v>
      </c>
      <c r="C1989" s="7">
        <v>170</v>
      </c>
      <c r="D1989" s="7" t="s">
        <v>10</v>
      </c>
      <c r="E1989" s="7" t="s">
        <v>35</v>
      </c>
      <c r="F1989" s="7" t="s">
        <v>1268</v>
      </c>
      <c r="G1989" s="7" t="s">
        <v>3562</v>
      </c>
      <c r="H1989" s="28"/>
      <c r="I1989" s="23"/>
      <c r="J1989" s="16"/>
      <c r="K1989" s="36"/>
    </row>
    <row r="1990" spans="1:11" ht="30" hidden="1" customHeight="1" x14ac:dyDescent="0.25">
      <c r="A1990" s="1"/>
      <c r="B1990" s="7" t="s">
        <v>3536</v>
      </c>
      <c r="C1990" s="7">
        <v>170</v>
      </c>
      <c r="D1990" s="7" t="s">
        <v>10</v>
      </c>
      <c r="E1990" s="7" t="s">
        <v>26</v>
      </c>
      <c r="F1990" s="7" t="s">
        <v>446</v>
      </c>
      <c r="G1990" s="7" t="s">
        <v>3563</v>
      </c>
      <c r="H1990" s="28"/>
      <c r="I1990" s="23"/>
      <c r="J1990" s="16"/>
      <c r="K1990" s="36"/>
    </row>
    <row r="1991" spans="1:11" ht="30" hidden="1" customHeight="1" x14ac:dyDescent="0.25">
      <c r="A1991" s="1"/>
      <c r="B1991" s="7" t="s">
        <v>3536</v>
      </c>
      <c r="C1991" s="7">
        <v>170</v>
      </c>
      <c r="D1991" s="7" t="s">
        <v>10</v>
      </c>
      <c r="E1991" s="7" t="s">
        <v>43</v>
      </c>
      <c r="F1991" s="7" t="s">
        <v>349</v>
      </c>
      <c r="G1991" s="7" t="s">
        <v>3564</v>
      </c>
      <c r="H1991" s="28"/>
      <c r="I1991" s="23"/>
      <c r="J1991" s="16"/>
      <c r="K1991" s="36"/>
    </row>
    <row r="1992" spans="1:11" ht="30" hidden="1" customHeight="1" x14ac:dyDescent="0.25">
      <c r="A1992" s="1"/>
      <c r="B1992" s="7" t="s">
        <v>3536</v>
      </c>
      <c r="C1992" s="7">
        <v>170</v>
      </c>
      <c r="D1992" s="7" t="s">
        <v>10</v>
      </c>
      <c r="E1992" s="7" t="s">
        <v>17</v>
      </c>
      <c r="F1992" s="7" t="s">
        <v>446</v>
      </c>
      <c r="G1992" s="7" t="s">
        <v>3545</v>
      </c>
      <c r="H1992" s="28"/>
      <c r="I1992" s="23"/>
      <c r="J1992" s="16"/>
      <c r="K1992" s="36"/>
    </row>
    <row r="1993" spans="1:11" ht="30" customHeight="1" x14ac:dyDescent="0.25">
      <c r="A1993" s="1"/>
      <c r="B1993" s="7" t="s">
        <v>3568</v>
      </c>
      <c r="C1993" s="7">
        <v>171</v>
      </c>
      <c r="D1993" s="7" t="s">
        <v>10</v>
      </c>
      <c r="E1993" s="7" t="s">
        <v>14</v>
      </c>
      <c r="F1993" s="7" t="s">
        <v>3570</v>
      </c>
      <c r="G1993" s="7" t="s">
        <v>3571</v>
      </c>
      <c r="H1993" s="30">
        <f>+I1993</f>
        <v>26760.37</v>
      </c>
      <c r="I1993" s="27">
        <v>26760.37</v>
      </c>
      <c r="J1993" s="33" t="s">
        <v>3569</v>
      </c>
      <c r="K1993" s="36"/>
    </row>
    <row r="1994" spans="1:11" ht="30" hidden="1" customHeight="1" x14ac:dyDescent="0.25">
      <c r="A1994" s="1"/>
      <c r="B1994" s="7" t="s">
        <v>3568</v>
      </c>
      <c r="C1994" s="7">
        <v>171</v>
      </c>
      <c r="D1994" s="7" t="s">
        <v>10</v>
      </c>
      <c r="E1994" s="7" t="s">
        <v>38</v>
      </c>
      <c r="F1994" s="7" t="s">
        <v>3572</v>
      </c>
      <c r="G1994" s="7" t="s">
        <v>3573</v>
      </c>
      <c r="H1994" s="28"/>
      <c r="I1994" s="23"/>
      <c r="J1994" s="16"/>
      <c r="K1994" s="36"/>
    </row>
    <row r="1995" spans="1:11" ht="30" hidden="1" customHeight="1" x14ac:dyDescent="0.25">
      <c r="A1995" s="1"/>
      <c r="B1995" s="7" t="s">
        <v>3568</v>
      </c>
      <c r="C1995" s="7">
        <v>171</v>
      </c>
      <c r="D1995" s="7" t="s">
        <v>10</v>
      </c>
      <c r="E1995" s="7" t="s">
        <v>20</v>
      </c>
      <c r="F1995" s="7" t="s">
        <v>3534</v>
      </c>
      <c r="G1995" s="7" t="s">
        <v>3574</v>
      </c>
      <c r="H1995" s="28"/>
      <c r="I1995" s="23"/>
      <c r="J1995" s="16"/>
      <c r="K1995" s="36"/>
    </row>
    <row r="1996" spans="1:11" ht="30" customHeight="1" x14ac:dyDescent="0.25">
      <c r="A1996" s="1"/>
      <c r="B1996" s="7" t="s">
        <v>3577</v>
      </c>
      <c r="C1996" s="7">
        <v>172</v>
      </c>
      <c r="D1996" s="7" t="s">
        <v>10</v>
      </c>
      <c r="E1996" s="7" t="s">
        <v>70</v>
      </c>
      <c r="F1996" s="7" t="s">
        <v>1268</v>
      </c>
      <c r="G1996" s="7" t="s">
        <v>3545</v>
      </c>
      <c r="H1996" s="30">
        <f>+I1996</f>
        <v>49644.68</v>
      </c>
      <c r="I1996" s="27">
        <v>49644.68</v>
      </c>
      <c r="J1996" s="33" t="s">
        <v>7952</v>
      </c>
      <c r="K1996" s="36"/>
    </row>
    <row r="1997" spans="1:11" ht="30" hidden="1" customHeight="1" x14ac:dyDescent="0.25">
      <c r="A1997" s="1"/>
      <c r="B1997" s="7" t="s">
        <v>3577</v>
      </c>
      <c r="C1997" s="7">
        <v>172</v>
      </c>
      <c r="D1997" s="7" t="s">
        <v>10</v>
      </c>
      <c r="E1997" s="7" t="s">
        <v>171</v>
      </c>
      <c r="F1997" s="7" t="s">
        <v>3578</v>
      </c>
      <c r="G1997" s="7" t="s">
        <v>3579</v>
      </c>
      <c r="H1997" s="28"/>
      <c r="I1997" s="23"/>
      <c r="J1997" s="16"/>
      <c r="K1997" s="36"/>
    </row>
    <row r="1998" spans="1:11" ht="30" hidden="1" customHeight="1" x14ac:dyDescent="0.25">
      <c r="A1998" s="1"/>
      <c r="B1998" s="7" t="s">
        <v>3577</v>
      </c>
      <c r="C1998" s="7">
        <v>172</v>
      </c>
      <c r="D1998" s="7" t="s">
        <v>10</v>
      </c>
      <c r="E1998" s="7" t="s">
        <v>20</v>
      </c>
      <c r="F1998" s="7" t="s">
        <v>1630</v>
      </c>
      <c r="G1998" s="7" t="s">
        <v>3580</v>
      </c>
      <c r="H1998" s="28"/>
      <c r="I1998" s="23"/>
      <c r="J1998" s="16"/>
      <c r="K1998" s="36"/>
    </row>
    <row r="1999" spans="1:11" ht="30" hidden="1" customHeight="1" x14ac:dyDescent="0.25">
      <c r="A1999" s="1"/>
      <c r="B1999" s="7" t="s">
        <v>3577</v>
      </c>
      <c r="C1999" s="7">
        <v>172</v>
      </c>
      <c r="D1999" s="7" t="s">
        <v>10</v>
      </c>
      <c r="E1999" s="7" t="s">
        <v>11</v>
      </c>
      <c r="F1999" s="7" t="s">
        <v>3581</v>
      </c>
      <c r="G1999" s="7" t="s">
        <v>3582</v>
      </c>
      <c r="H1999" s="28"/>
      <c r="I1999" s="23"/>
      <c r="J1999" s="16"/>
      <c r="K1999" s="36"/>
    </row>
    <row r="2000" spans="1:11" ht="30" hidden="1" customHeight="1" x14ac:dyDescent="0.25">
      <c r="A2000" s="1"/>
      <c r="B2000" s="7" t="s">
        <v>3577</v>
      </c>
      <c r="C2000" s="7">
        <v>172</v>
      </c>
      <c r="D2000" s="7" t="s">
        <v>10</v>
      </c>
      <c r="E2000" s="7" t="s">
        <v>75</v>
      </c>
      <c r="F2000" s="7" t="s">
        <v>446</v>
      </c>
      <c r="G2000" s="7" t="s">
        <v>3583</v>
      </c>
      <c r="H2000" s="28"/>
      <c r="I2000" s="23"/>
      <c r="J2000" s="16"/>
      <c r="K2000" s="36"/>
    </row>
    <row r="2001" spans="1:11" ht="30" hidden="1" customHeight="1" x14ac:dyDescent="0.25">
      <c r="A2001" s="1"/>
      <c r="B2001" s="7" t="s">
        <v>3577</v>
      </c>
      <c r="C2001" s="7">
        <v>172</v>
      </c>
      <c r="D2001" s="7" t="s">
        <v>10</v>
      </c>
      <c r="E2001" s="7" t="s">
        <v>33</v>
      </c>
      <c r="F2001" s="7" t="s">
        <v>446</v>
      </c>
      <c r="G2001" s="7" t="s">
        <v>3556</v>
      </c>
      <c r="H2001" s="28"/>
      <c r="I2001" s="23"/>
      <c r="J2001" s="16"/>
      <c r="K2001" s="36"/>
    </row>
    <row r="2002" spans="1:11" ht="30" hidden="1" customHeight="1" x14ac:dyDescent="0.25">
      <c r="A2002" s="1"/>
      <c r="B2002" s="7" t="s">
        <v>3577</v>
      </c>
      <c r="C2002" s="7">
        <v>172</v>
      </c>
      <c r="D2002" s="7" t="s">
        <v>10</v>
      </c>
      <c r="E2002" s="7" t="s">
        <v>201</v>
      </c>
      <c r="F2002" s="7" t="s">
        <v>446</v>
      </c>
      <c r="G2002" s="7" t="s">
        <v>3584</v>
      </c>
      <c r="H2002" s="28"/>
      <c r="I2002" s="23"/>
      <c r="J2002" s="16"/>
      <c r="K2002" s="36"/>
    </row>
    <row r="2003" spans="1:11" ht="30" hidden="1" customHeight="1" x14ac:dyDescent="0.25">
      <c r="A2003" s="1"/>
      <c r="B2003" s="7" t="s">
        <v>3577</v>
      </c>
      <c r="C2003" s="7">
        <v>172</v>
      </c>
      <c r="D2003" s="7" t="s">
        <v>10</v>
      </c>
      <c r="E2003" s="7" t="s">
        <v>26</v>
      </c>
      <c r="F2003" s="7" t="s">
        <v>446</v>
      </c>
      <c r="G2003" s="7" t="s">
        <v>3563</v>
      </c>
      <c r="H2003" s="28"/>
      <c r="I2003" s="23"/>
      <c r="J2003" s="16"/>
      <c r="K2003" s="36"/>
    </row>
    <row r="2004" spans="1:11" ht="30" hidden="1" customHeight="1" x14ac:dyDescent="0.25">
      <c r="A2004" s="1"/>
      <c r="B2004" s="7" t="s">
        <v>3577</v>
      </c>
      <c r="C2004" s="7">
        <v>172</v>
      </c>
      <c r="D2004" s="7" t="s">
        <v>10</v>
      </c>
      <c r="E2004" s="7" t="s">
        <v>14</v>
      </c>
      <c r="F2004" s="7" t="s">
        <v>3585</v>
      </c>
      <c r="G2004" s="7" t="s">
        <v>3586</v>
      </c>
      <c r="H2004" s="28"/>
      <c r="I2004" s="23"/>
      <c r="J2004" s="16"/>
      <c r="K2004" s="36"/>
    </row>
    <row r="2005" spans="1:11" ht="30" hidden="1" customHeight="1" x14ac:dyDescent="0.25">
      <c r="A2005" s="1"/>
      <c r="B2005" s="7" t="s">
        <v>3577</v>
      </c>
      <c r="C2005" s="7">
        <v>172</v>
      </c>
      <c r="D2005" s="7" t="s">
        <v>10</v>
      </c>
      <c r="E2005" s="7" t="s">
        <v>23</v>
      </c>
      <c r="F2005" s="7" t="s">
        <v>446</v>
      </c>
      <c r="G2005" s="7" t="s">
        <v>3587</v>
      </c>
      <c r="H2005" s="28"/>
      <c r="I2005" s="23"/>
      <c r="J2005" s="16"/>
      <c r="K2005" s="36"/>
    </row>
    <row r="2006" spans="1:11" ht="30" hidden="1" customHeight="1" x14ac:dyDescent="0.25">
      <c r="A2006" s="1"/>
      <c r="B2006" s="7" t="s">
        <v>3577</v>
      </c>
      <c r="C2006" s="7">
        <v>172</v>
      </c>
      <c r="D2006" s="7" t="s">
        <v>10</v>
      </c>
      <c r="E2006" s="7" t="s">
        <v>35</v>
      </c>
      <c r="F2006" s="7" t="s">
        <v>3588</v>
      </c>
      <c r="G2006" s="7" t="s">
        <v>3589</v>
      </c>
      <c r="H2006" s="28"/>
      <c r="I2006" s="23"/>
      <c r="J2006" s="16"/>
      <c r="K2006" s="36"/>
    </row>
    <row r="2007" spans="1:11" ht="30" hidden="1" customHeight="1" x14ac:dyDescent="0.25">
      <c r="A2007" s="1"/>
      <c r="B2007" s="7" t="s">
        <v>3577</v>
      </c>
      <c r="C2007" s="7">
        <v>172</v>
      </c>
      <c r="D2007" s="7" t="s">
        <v>10</v>
      </c>
      <c r="E2007" s="7" t="s">
        <v>38</v>
      </c>
      <c r="F2007" s="7" t="s">
        <v>3590</v>
      </c>
      <c r="G2007" s="7" t="s">
        <v>3591</v>
      </c>
      <c r="H2007" s="28"/>
      <c r="I2007" s="23"/>
      <c r="J2007" s="16"/>
      <c r="K2007" s="36"/>
    </row>
    <row r="2008" spans="1:11" ht="30" hidden="1" customHeight="1" x14ac:dyDescent="0.25">
      <c r="A2008" s="1"/>
      <c r="B2008" s="7" t="s">
        <v>3577</v>
      </c>
      <c r="C2008" s="7">
        <v>172</v>
      </c>
      <c r="D2008" s="7" t="s">
        <v>10</v>
      </c>
      <c r="E2008" s="7" t="s">
        <v>17</v>
      </c>
      <c r="F2008" s="7" t="s">
        <v>446</v>
      </c>
      <c r="G2008" s="7" t="s">
        <v>3592</v>
      </c>
      <c r="H2008" s="28"/>
      <c r="I2008" s="23"/>
      <c r="J2008" s="16"/>
      <c r="K2008" s="36"/>
    </row>
    <row r="2009" spans="1:11" ht="30" hidden="1" customHeight="1" x14ac:dyDescent="0.25">
      <c r="A2009" s="1"/>
      <c r="B2009" s="7" t="s">
        <v>3577</v>
      </c>
      <c r="C2009" s="7">
        <v>172</v>
      </c>
      <c r="D2009" s="7" t="s">
        <v>10</v>
      </c>
      <c r="E2009" s="7" t="s">
        <v>67</v>
      </c>
      <c r="F2009" s="7" t="s">
        <v>82</v>
      </c>
      <c r="G2009" s="7" t="s">
        <v>3593</v>
      </c>
      <c r="H2009" s="28"/>
      <c r="I2009" s="23"/>
      <c r="J2009" s="16"/>
      <c r="K2009" s="36"/>
    </row>
    <row r="2010" spans="1:11" ht="30" customHeight="1" x14ac:dyDescent="0.25">
      <c r="A2010" s="1"/>
      <c r="B2010" s="7" t="s">
        <v>3595</v>
      </c>
      <c r="C2010" s="7">
        <v>173</v>
      </c>
      <c r="D2010" s="7" t="s">
        <v>10</v>
      </c>
      <c r="E2010" s="7" t="s">
        <v>20</v>
      </c>
      <c r="F2010" s="7" t="s">
        <v>166</v>
      </c>
      <c r="G2010" s="7" t="s">
        <v>3597</v>
      </c>
      <c r="H2010" s="30">
        <f>+I2010</f>
        <v>19100.21</v>
      </c>
      <c r="I2010" s="27">
        <v>19100.21</v>
      </c>
      <c r="J2010" s="33" t="s">
        <v>3596</v>
      </c>
      <c r="K2010" s="36"/>
    </row>
    <row r="2011" spans="1:11" ht="30" hidden="1" customHeight="1" x14ac:dyDescent="0.25">
      <c r="A2011" s="1"/>
      <c r="B2011" s="7" t="s">
        <v>3595</v>
      </c>
      <c r="C2011" s="7">
        <v>173</v>
      </c>
      <c r="D2011" s="7" t="s">
        <v>10</v>
      </c>
      <c r="E2011" s="7" t="s">
        <v>80</v>
      </c>
      <c r="F2011" s="7" t="s">
        <v>166</v>
      </c>
      <c r="G2011" s="7" t="s">
        <v>3599</v>
      </c>
      <c r="H2011" s="28"/>
      <c r="I2011" s="23"/>
      <c r="J2011" s="16"/>
      <c r="K2011" s="36"/>
    </row>
    <row r="2012" spans="1:11" ht="30" hidden="1" customHeight="1" x14ac:dyDescent="0.25">
      <c r="A2012" s="1"/>
      <c r="B2012" s="7" t="s">
        <v>3595</v>
      </c>
      <c r="C2012" s="7">
        <v>173</v>
      </c>
      <c r="D2012" s="7" t="s">
        <v>10</v>
      </c>
      <c r="E2012" s="7" t="s">
        <v>11</v>
      </c>
      <c r="F2012" s="7" t="s">
        <v>3600</v>
      </c>
      <c r="G2012" s="7" t="s">
        <v>3601</v>
      </c>
      <c r="H2012" s="28"/>
      <c r="I2012" s="23"/>
      <c r="J2012" s="16"/>
      <c r="K2012" s="36"/>
    </row>
    <row r="2013" spans="1:11" ht="30" hidden="1" customHeight="1" x14ac:dyDescent="0.25">
      <c r="A2013" s="1"/>
      <c r="B2013" s="7" t="s">
        <v>3595</v>
      </c>
      <c r="C2013" s="7">
        <v>173</v>
      </c>
      <c r="D2013" s="7" t="s">
        <v>10</v>
      </c>
      <c r="E2013" s="7" t="s">
        <v>171</v>
      </c>
      <c r="F2013" s="7" t="s">
        <v>3602</v>
      </c>
      <c r="G2013" s="7" t="s">
        <v>3603</v>
      </c>
      <c r="H2013" s="28"/>
      <c r="I2013" s="23"/>
      <c r="J2013" s="16"/>
      <c r="K2013" s="36"/>
    </row>
    <row r="2014" spans="1:11" ht="30" hidden="1" customHeight="1" x14ac:dyDescent="0.25">
      <c r="A2014" s="1"/>
      <c r="B2014" s="7" t="s">
        <v>3595</v>
      </c>
      <c r="C2014" s="7">
        <v>173</v>
      </c>
      <c r="D2014" s="7" t="s">
        <v>10</v>
      </c>
      <c r="E2014" s="7" t="s">
        <v>26</v>
      </c>
      <c r="F2014" s="7" t="s">
        <v>166</v>
      </c>
      <c r="G2014" s="7" t="s">
        <v>3604</v>
      </c>
      <c r="H2014" s="28"/>
      <c r="I2014" s="23"/>
      <c r="J2014" s="16"/>
      <c r="K2014" s="36"/>
    </row>
    <row r="2015" spans="1:11" ht="30" hidden="1" customHeight="1" x14ac:dyDescent="0.25">
      <c r="A2015" s="1"/>
      <c r="B2015" s="7" t="s">
        <v>3595</v>
      </c>
      <c r="C2015" s="7">
        <v>173</v>
      </c>
      <c r="D2015" s="7" t="s">
        <v>10</v>
      </c>
      <c r="E2015" s="7" t="s">
        <v>14</v>
      </c>
      <c r="F2015" s="7" t="s">
        <v>3605</v>
      </c>
      <c r="G2015" s="7" t="s">
        <v>3606</v>
      </c>
      <c r="H2015" s="28"/>
      <c r="I2015" s="23"/>
      <c r="J2015" s="16"/>
      <c r="K2015" s="36"/>
    </row>
    <row r="2016" spans="1:11" ht="30" hidden="1" customHeight="1" x14ac:dyDescent="0.25">
      <c r="A2016" s="1"/>
      <c r="B2016" s="7" t="s">
        <v>3595</v>
      </c>
      <c r="C2016" s="7">
        <v>173</v>
      </c>
      <c r="D2016" s="7" t="s">
        <v>10</v>
      </c>
      <c r="E2016" s="7" t="s">
        <v>33</v>
      </c>
      <c r="F2016" s="7" t="s">
        <v>166</v>
      </c>
      <c r="G2016" s="7" t="s">
        <v>3607</v>
      </c>
      <c r="H2016" s="28"/>
      <c r="I2016" s="23"/>
      <c r="J2016" s="16"/>
      <c r="K2016" s="36"/>
    </row>
    <row r="2017" spans="1:11" ht="30" hidden="1" customHeight="1" x14ac:dyDescent="0.25">
      <c r="A2017" s="1"/>
      <c r="B2017" s="7" t="s">
        <v>3595</v>
      </c>
      <c r="C2017" s="7">
        <v>173</v>
      </c>
      <c r="D2017" s="7" t="s">
        <v>10</v>
      </c>
      <c r="E2017" s="7" t="s">
        <v>109</v>
      </c>
      <c r="F2017" s="7" t="s">
        <v>166</v>
      </c>
      <c r="G2017" s="7" t="s">
        <v>3608</v>
      </c>
      <c r="H2017" s="28"/>
      <c r="I2017" s="23"/>
      <c r="J2017" s="16"/>
      <c r="K2017" s="36"/>
    </row>
    <row r="2018" spans="1:11" ht="30" hidden="1" customHeight="1" x14ac:dyDescent="0.25">
      <c r="A2018" s="1"/>
      <c r="B2018" s="7" t="s">
        <v>3595</v>
      </c>
      <c r="C2018" s="7">
        <v>173</v>
      </c>
      <c r="D2018" s="7" t="s">
        <v>10</v>
      </c>
      <c r="E2018" s="7" t="s">
        <v>67</v>
      </c>
      <c r="F2018" s="7" t="s">
        <v>166</v>
      </c>
      <c r="G2018" s="7" t="s">
        <v>3609</v>
      </c>
      <c r="H2018" s="28"/>
      <c r="I2018" s="23"/>
      <c r="J2018" s="16"/>
      <c r="K2018" s="36"/>
    </row>
    <row r="2019" spans="1:11" ht="30" hidden="1" customHeight="1" x14ac:dyDescent="0.25">
      <c r="A2019" s="1"/>
      <c r="B2019" s="7" t="s">
        <v>3595</v>
      </c>
      <c r="C2019" s="7">
        <v>173</v>
      </c>
      <c r="D2019" s="7" t="s">
        <v>10</v>
      </c>
      <c r="E2019" s="7" t="s">
        <v>38</v>
      </c>
      <c r="F2019" s="7" t="s">
        <v>3610</v>
      </c>
      <c r="G2019" s="7" t="s">
        <v>3611</v>
      </c>
      <c r="H2019" s="28"/>
      <c r="I2019" s="23"/>
      <c r="J2019" s="16"/>
      <c r="K2019" s="36"/>
    </row>
    <row r="2020" spans="1:11" ht="30" hidden="1" customHeight="1" x14ac:dyDescent="0.25">
      <c r="A2020" s="1"/>
      <c r="B2020" s="7" t="s">
        <v>3595</v>
      </c>
      <c r="C2020" s="7">
        <v>173</v>
      </c>
      <c r="D2020" s="7" t="s">
        <v>10</v>
      </c>
      <c r="E2020" s="7" t="s">
        <v>17</v>
      </c>
      <c r="F2020" s="7" t="s">
        <v>166</v>
      </c>
      <c r="G2020" s="7" t="s">
        <v>3529</v>
      </c>
      <c r="H2020" s="28"/>
      <c r="I2020" s="23"/>
      <c r="J2020" s="16"/>
      <c r="K2020" s="36"/>
    </row>
    <row r="2021" spans="1:11" ht="30" customHeight="1" x14ac:dyDescent="0.25">
      <c r="A2021" s="1"/>
      <c r="B2021" s="7" t="s">
        <v>3613</v>
      </c>
      <c r="C2021" s="7">
        <v>174</v>
      </c>
      <c r="D2021" s="7" t="s">
        <v>10</v>
      </c>
      <c r="E2021" s="7" t="s">
        <v>75</v>
      </c>
      <c r="F2021" s="7" t="s">
        <v>3615</v>
      </c>
      <c r="G2021" s="7" t="s">
        <v>3616</v>
      </c>
      <c r="H2021" s="30">
        <f>I2021/5</f>
        <v>3672.75</v>
      </c>
      <c r="I2021" s="27">
        <v>18363.75</v>
      </c>
      <c r="J2021" s="33" t="s">
        <v>3614</v>
      </c>
      <c r="K2021" s="36"/>
    </row>
    <row r="2022" spans="1:11" ht="30" hidden="1" customHeight="1" x14ac:dyDescent="0.25">
      <c r="A2022" s="1"/>
      <c r="B2022" s="7" t="s">
        <v>3613</v>
      </c>
      <c r="C2022" s="7">
        <v>174</v>
      </c>
      <c r="D2022" s="7" t="s">
        <v>10</v>
      </c>
      <c r="E2022" s="7" t="s">
        <v>26</v>
      </c>
      <c r="F2022" s="7" t="s">
        <v>332</v>
      </c>
      <c r="G2022" s="7" t="s">
        <v>3617</v>
      </c>
      <c r="H2022" s="28"/>
      <c r="I2022" s="23"/>
      <c r="J2022" s="16"/>
      <c r="K2022" s="36"/>
    </row>
    <row r="2023" spans="1:11" ht="30" hidden="1" customHeight="1" x14ac:dyDescent="0.25">
      <c r="A2023" s="1"/>
      <c r="B2023" s="7" t="s">
        <v>3613</v>
      </c>
      <c r="C2023" s="7">
        <v>174</v>
      </c>
      <c r="D2023" s="7" t="s">
        <v>10</v>
      </c>
      <c r="E2023" s="7" t="s">
        <v>20</v>
      </c>
      <c r="F2023" s="7" t="s">
        <v>332</v>
      </c>
      <c r="G2023" s="7" t="s">
        <v>3618</v>
      </c>
      <c r="H2023" s="28"/>
      <c r="I2023" s="23"/>
      <c r="J2023" s="16"/>
      <c r="K2023" s="36"/>
    </row>
    <row r="2024" spans="1:11" ht="30" hidden="1" customHeight="1" x14ac:dyDescent="0.25">
      <c r="A2024" s="1"/>
      <c r="B2024" s="7" t="s">
        <v>3613</v>
      </c>
      <c r="C2024" s="7">
        <v>174</v>
      </c>
      <c r="D2024" s="7" t="s">
        <v>10</v>
      </c>
      <c r="E2024" s="7" t="s">
        <v>38</v>
      </c>
      <c r="F2024" s="7" t="s">
        <v>3619</v>
      </c>
      <c r="G2024" s="7" t="s">
        <v>3620</v>
      </c>
      <c r="H2024" s="28"/>
      <c r="I2024" s="23"/>
      <c r="J2024" s="16"/>
      <c r="K2024" s="36"/>
    </row>
    <row r="2025" spans="1:11" ht="30" hidden="1" customHeight="1" x14ac:dyDescent="0.25">
      <c r="A2025" s="1"/>
      <c r="B2025" s="7" t="s">
        <v>3613</v>
      </c>
      <c r="C2025" s="7">
        <v>174</v>
      </c>
      <c r="D2025" s="7" t="s">
        <v>10</v>
      </c>
      <c r="E2025" s="7" t="s">
        <v>109</v>
      </c>
      <c r="F2025" s="7" t="s">
        <v>332</v>
      </c>
      <c r="G2025" s="7" t="s">
        <v>3621</v>
      </c>
      <c r="H2025" s="28"/>
      <c r="I2025" s="23"/>
      <c r="J2025" s="16"/>
      <c r="K2025" s="36"/>
    </row>
    <row r="2026" spans="1:11" ht="30" hidden="1" customHeight="1" x14ac:dyDescent="0.25">
      <c r="A2026" s="1"/>
      <c r="B2026" s="7" t="s">
        <v>3613</v>
      </c>
      <c r="C2026" s="7">
        <v>174</v>
      </c>
      <c r="D2026" s="7" t="s">
        <v>10</v>
      </c>
      <c r="E2026" s="7" t="s">
        <v>43</v>
      </c>
      <c r="F2026" s="7" t="s">
        <v>3622</v>
      </c>
      <c r="G2026" s="7" t="s">
        <v>3623</v>
      </c>
      <c r="H2026" s="28"/>
      <c r="I2026" s="23"/>
      <c r="J2026" s="16"/>
      <c r="K2026" s="36"/>
    </row>
    <row r="2027" spans="1:11" ht="30" customHeight="1" x14ac:dyDescent="0.25">
      <c r="A2027" s="1"/>
      <c r="B2027" s="7" t="s">
        <v>3624</v>
      </c>
      <c r="C2027" s="7">
        <v>175</v>
      </c>
      <c r="D2027" s="7" t="s">
        <v>28</v>
      </c>
      <c r="E2027" s="7" t="s">
        <v>20</v>
      </c>
      <c r="F2027" s="7" t="s">
        <v>40</v>
      </c>
      <c r="G2027" s="7" t="s">
        <v>3626</v>
      </c>
      <c r="H2027" s="30">
        <f>I2027/30</f>
        <v>593.68100000000004</v>
      </c>
      <c r="I2027" s="27">
        <v>17810.43</v>
      </c>
      <c r="J2027" s="33" t="s">
        <v>3625</v>
      </c>
      <c r="K2027" s="36"/>
    </row>
    <row r="2028" spans="1:11" ht="30" hidden="1" customHeight="1" x14ac:dyDescent="0.25">
      <c r="A2028" s="1"/>
      <c r="B2028" s="7" t="s">
        <v>3624</v>
      </c>
      <c r="C2028" s="7">
        <v>175</v>
      </c>
      <c r="D2028" s="7" t="s">
        <v>10</v>
      </c>
      <c r="E2028" s="7" t="s">
        <v>43</v>
      </c>
      <c r="F2028" s="7" t="s">
        <v>40</v>
      </c>
      <c r="G2028" s="7" t="s">
        <v>3627</v>
      </c>
      <c r="H2028" s="28"/>
      <c r="I2028" s="23"/>
      <c r="J2028" s="16"/>
      <c r="K2028" s="36"/>
    </row>
    <row r="2029" spans="1:11" ht="30" hidden="1" customHeight="1" x14ac:dyDescent="0.25">
      <c r="A2029" s="1"/>
      <c r="B2029" s="7" t="s">
        <v>3624</v>
      </c>
      <c r="C2029" s="7">
        <v>175</v>
      </c>
      <c r="D2029" s="7" t="s">
        <v>10</v>
      </c>
      <c r="E2029" s="7" t="s">
        <v>70</v>
      </c>
      <c r="F2029" s="7" t="s">
        <v>71</v>
      </c>
      <c r="G2029" s="7" t="s">
        <v>3628</v>
      </c>
      <c r="H2029" s="28"/>
      <c r="I2029" s="23"/>
      <c r="J2029" s="16"/>
      <c r="K2029" s="36"/>
    </row>
    <row r="2030" spans="1:11" ht="30" hidden="1" customHeight="1" x14ac:dyDescent="0.25">
      <c r="A2030" s="1"/>
      <c r="B2030" s="7" t="s">
        <v>3624</v>
      </c>
      <c r="C2030" s="7">
        <v>175</v>
      </c>
      <c r="D2030" s="7" t="s">
        <v>10</v>
      </c>
      <c r="E2030" s="7" t="s">
        <v>20</v>
      </c>
      <c r="F2030" s="7" t="s">
        <v>73</v>
      </c>
      <c r="G2030" s="7" t="s">
        <v>3629</v>
      </c>
      <c r="H2030" s="28"/>
      <c r="I2030" s="23"/>
      <c r="J2030" s="16"/>
      <c r="K2030" s="36"/>
    </row>
    <row r="2031" spans="1:11" ht="30" hidden="1" customHeight="1" x14ac:dyDescent="0.25">
      <c r="A2031" s="1"/>
      <c r="B2031" s="7" t="s">
        <v>3624</v>
      </c>
      <c r="C2031" s="7">
        <v>175</v>
      </c>
      <c r="D2031" s="7" t="s">
        <v>10</v>
      </c>
      <c r="E2031" s="7" t="s">
        <v>11</v>
      </c>
      <c r="F2031" s="7" t="s">
        <v>3630</v>
      </c>
      <c r="G2031" s="7" t="s">
        <v>3631</v>
      </c>
      <c r="H2031" s="28"/>
      <c r="I2031" s="23"/>
      <c r="J2031" s="16"/>
      <c r="K2031" s="36"/>
    </row>
    <row r="2032" spans="1:11" ht="30" hidden="1" customHeight="1" x14ac:dyDescent="0.25">
      <c r="A2032" s="1"/>
      <c r="B2032" s="7" t="s">
        <v>3624</v>
      </c>
      <c r="C2032" s="7">
        <v>175</v>
      </c>
      <c r="D2032" s="7" t="s">
        <v>10</v>
      </c>
      <c r="E2032" s="7" t="s">
        <v>23</v>
      </c>
      <c r="F2032" s="7" t="s">
        <v>73</v>
      </c>
      <c r="G2032" s="7" t="s">
        <v>3632</v>
      </c>
      <c r="H2032" s="28"/>
      <c r="I2032" s="23"/>
      <c r="J2032" s="16"/>
      <c r="K2032" s="36"/>
    </row>
    <row r="2033" spans="1:11" ht="30" hidden="1" customHeight="1" x14ac:dyDescent="0.25">
      <c r="A2033" s="1"/>
      <c r="B2033" s="7" t="s">
        <v>3624</v>
      </c>
      <c r="C2033" s="7">
        <v>175</v>
      </c>
      <c r="D2033" s="7" t="s">
        <v>10</v>
      </c>
      <c r="E2033" s="7" t="s">
        <v>33</v>
      </c>
      <c r="F2033" s="7" t="s">
        <v>73</v>
      </c>
      <c r="G2033" s="7" t="s">
        <v>3633</v>
      </c>
      <c r="H2033" s="28"/>
      <c r="I2033" s="23"/>
      <c r="J2033" s="16"/>
      <c r="K2033" s="36"/>
    </row>
    <row r="2034" spans="1:11" ht="30" hidden="1" customHeight="1" x14ac:dyDescent="0.25">
      <c r="A2034" s="1"/>
      <c r="B2034" s="7" t="s">
        <v>3624</v>
      </c>
      <c r="C2034" s="7">
        <v>175</v>
      </c>
      <c r="D2034" s="7" t="s">
        <v>10</v>
      </c>
      <c r="E2034" s="7" t="s">
        <v>75</v>
      </c>
      <c r="F2034" s="7" t="s">
        <v>73</v>
      </c>
      <c r="G2034" s="7" t="s">
        <v>3634</v>
      </c>
      <c r="H2034" s="28"/>
      <c r="I2034" s="23"/>
      <c r="J2034" s="16"/>
      <c r="K2034" s="36"/>
    </row>
    <row r="2035" spans="1:11" ht="30" hidden="1" customHeight="1" x14ac:dyDescent="0.25">
      <c r="A2035" s="1"/>
      <c r="B2035" s="7" t="s">
        <v>3624</v>
      </c>
      <c r="C2035" s="7">
        <v>175</v>
      </c>
      <c r="D2035" s="7" t="s">
        <v>10</v>
      </c>
      <c r="E2035" s="7" t="s">
        <v>35</v>
      </c>
      <c r="F2035" s="7" t="s">
        <v>73</v>
      </c>
      <c r="G2035" s="7" t="s">
        <v>3635</v>
      </c>
      <c r="H2035" s="28"/>
      <c r="I2035" s="23"/>
      <c r="J2035" s="16"/>
      <c r="K2035" s="36"/>
    </row>
    <row r="2036" spans="1:11" ht="30" hidden="1" customHeight="1" x14ac:dyDescent="0.25">
      <c r="A2036" s="1"/>
      <c r="B2036" s="7" t="s">
        <v>3624</v>
      </c>
      <c r="C2036" s="7">
        <v>175</v>
      </c>
      <c r="D2036" s="7" t="s">
        <v>10</v>
      </c>
      <c r="E2036" s="7" t="s">
        <v>17</v>
      </c>
      <c r="F2036" s="7" t="s">
        <v>73</v>
      </c>
      <c r="G2036" s="7" t="s">
        <v>3633</v>
      </c>
      <c r="H2036" s="28"/>
      <c r="I2036" s="23"/>
      <c r="J2036" s="16"/>
      <c r="K2036" s="36"/>
    </row>
    <row r="2037" spans="1:11" ht="30" customHeight="1" x14ac:dyDescent="0.25">
      <c r="A2037" s="1"/>
      <c r="B2037" s="7" t="s">
        <v>3642</v>
      </c>
      <c r="C2037" s="7">
        <v>176</v>
      </c>
      <c r="D2037" s="7" t="s">
        <v>10</v>
      </c>
      <c r="E2037" s="7" t="s">
        <v>38</v>
      </c>
      <c r="F2037" s="7" t="s">
        <v>3646</v>
      </c>
      <c r="G2037" s="7" t="s">
        <v>3647</v>
      </c>
      <c r="H2037" s="30">
        <f>I2037/100</f>
        <v>14787.8894</v>
      </c>
      <c r="I2037" s="27">
        <v>1478788.94</v>
      </c>
      <c r="J2037" s="33" t="s">
        <v>3643</v>
      </c>
      <c r="K2037" s="36"/>
    </row>
    <row r="2038" spans="1:11" ht="30" hidden="1" customHeight="1" x14ac:dyDescent="0.25">
      <c r="A2038" s="1"/>
      <c r="B2038" s="7" t="s">
        <v>3642</v>
      </c>
      <c r="C2038" s="7">
        <v>176</v>
      </c>
      <c r="D2038" s="7" t="s">
        <v>28</v>
      </c>
      <c r="E2038" s="7" t="s">
        <v>38</v>
      </c>
      <c r="F2038" s="7" t="s">
        <v>3648</v>
      </c>
      <c r="G2038" s="7" t="s">
        <v>3649</v>
      </c>
      <c r="H2038" s="28"/>
      <c r="I2038" s="23"/>
      <c r="J2038" s="16"/>
      <c r="K2038" s="36"/>
    </row>
    <row r="2039" spans="1:11" ht="30" hidden="1" customHeight="1" x14ac:dyDescent="0.25">
      <c r="A2039" s="1"/>
      <c r="B2039" s="7" t="s">
        <v>3642</v>
      </c>
      <c r="C2039" s="7">
        <v>176</v>
      </c>
      <c r="D2039" s="7" t="s">
        <v>28</v>
      </c>
      <c r="E2039" s="7" t="s">
        <v>33</v>
      </c>
      <c r="F2039" s="7" t="s">
        <v>1355</v>
      </c>
      <c r="G2039" s="7" t="s">
        <v>3650</v>
      </c>
      <c r="H2039" s="28"/>
      <c r="I2039" s="23"/>
      <c r="J2039" s="16"/>
      <c r="K2039" s="36"/>
    </row>
    <row r="2040" spans="1:11" ht="30" hidden="1" customHeight="1" x14ac:dyDescent="0.25">
      <c r="A2040" s="1"/>
      <c r="B2040" s="7" t="s">
        <v>3642</v>
      </c>
      <c r="C2040" s="7">
        <v>176</v>
      </c>
      <c r="D2040" s="7" t="s">
        <v>10</v>
      </c>
      <c r="E2040" s="7" t="s">
        <v>70</v>
      </c>
      <c r="F2040" s="7" t="s">
        <v>71</v>
      </c>
      <c r="G2040" s="7" t="s">
        <v>3651</v>
      </c>
      <c r="H2040" s="28"/>
      <c r="I2040" s="23"/>
      <c r="J2040" s="16"/>
      <c r="K2040" s="36"/>
    </row>
    <row r="2041" spans="1:11" ht="30" hidden="1" customHeight="1" x14ac:dyDescent="0.25">
      <c r="A2041" s="1"/>
      <c r="B2041" s="7" t="s">
        <v>3642</v>
      </c>
      <c r="C2041" s="7">
        <v>176</v>
      </c>
      <c r="D2041" s="7" t="s">
        <v>28</v>
      </c>
      <c r="E2041" s="7" t="s">
        <v>75</v>
      </c>
      <c r="F2041" s="7" t="s">
        <v>349</v>
      </c>
      <c r="G2041" s="7" t="s">
        <v>3652</v>
      </c>
      <c r="H2041" s="28"/>
      <c r="I2041" s="23"/>
      <c r="J2041" s="16"/>
      <c r="K2041" s="36"/>
    </row>
    <row r="2042" spans="1:11" ht="30" hidden="1" customHeight="1" x14ac:dyDescent="0.25">
      <c r="A2042" s="1"/>
      <c r="B2042" s="7" t="s">
        <v>3642</v>
      </c>
      <c r="C2042" s="7">
        <v>176</v>
      </c>
      <c r="D2042" s="7" t="s">
        <v>10</v>
      </c>
      <c r="E2042" s="7" t="s">
        <v>26</v>
      </c>
      <c r="F2042" s="7" t="s">
        <v>1355</v>
      </c>
      <c r="G2042" s="7" t="s">
        <v>3653</v>
      </c>
      <c r="H2042" s="28"/>
      <c r="I2042" s="23"/>
      <c r="J2042" s="16"/>
      <c r="K2042" s="36"/>
    </row>
    <row r="2043" spans="1:11" ht="30" hidden="1" customHeight="1" x14ac:dyDescent="0.25">
      <c r="A2043" s="1"/>
      <c r="B2043" s="7" t="s">
        <v>3642</v>
      </c>
      <c r="C2043" s="7">
        <v>176</v>
      </c>
      <c r="D2043" s="7" t="s">
        <v>28</v>
      </c>
      <c r="E2043" s="7" t="s">
        <v>20</v>
      </c>
      <c r="F2043" s="7" t="s">
        <v>73</v>
      </c>
      <c r="G2043" s="7" t="s">
        <v>3654</v>
      </c>
      <c r="H2043" s="28"/>
      <c r="I2043" s="23"/>
      <c r="J2043" s="16"/>
      <c r="K2043" s="36"/>
    </row>
    <row r="2044" spans="1:11" ht="30" hidden="1" customHeight="1" x14ac:dyDescent="0.25">
      <c r="A2044" s="1"/>
      <c r="B2044" s="7" t="s">
        <v>3642</v>
      </c>
      <c r="C2044" s="7">
        <v>176</v>
      </c>
      <c r="D2044" s="7" t="s">
        <v>10</v>
      </c>
      <c r="E2044" s="7" t="s">
        <v>11</v>
      </c>
      <c r="F2044" s="7" t="s">
        <v>3655</v>
      </c>
      <c r="G2044" s="7" t="s">
        <v>3656</v>
      </c>
      <c r="H2044" s="28"/>
      <c r="I2044" s="23"/>
      <c r="J2044" s="16"/>
      <c r="K2044" s="36"/>
    </row>
    <row r="2045" spans="1:11" ht="30" hidden="1" customHeight="1" x14ac:dyDescent="0.25">
      <c r="A2045" s="1"/>
      <c r="B2045" s="7" t="s">
        <v>3642</v>
      </c>
      <c r="C2045" s="7">
        <v>176</v>
      </c>
      <c r="D2045" s="7" t="s">
        <v>45</v>
      </c>
      <c r="E2045" s="7" t="s">
        <v>20</v>
      </c>
      <c r="F2045" s="7" t="s">
        <v>1355</v>
      </c>
      <c r="G2045" s="7" t="s">
        <v>3657</v>
      </c>
      <c r="H2045" s="28"/>
      <c r="I2045" s="23"/>
      <c r="J2045" s="16"/>
      <c r="K2045" s="36"/>
    </row>
    <row r="2046" spans="1:11" ht="30" hidden="1" customHeight="1" x14ac:dyDescent="0.25">
      <c r="A2046" s="1"/>
      <c r="B2046" s="7" t="s">
        <v>3642</v>
      </c>
      <c r="C2046" s="7">
        <v>176</v>
      </c>
      <c r="D2046" s="7" t="s">
        <v>10</v>
      </c>
      <c r="E2046" s="7" t="s">
        <v>67</v>
      </c>
      <c r="F2046" s="7" t="s">
        <v>523</v>
      </c>
      <c r="G2046" s="7" t="s">
        <v>3658</v>
      </c>
      <c r="H2046" s="28"/>
      <c r="I2046" s="23"/>
      <c r="J2046" s="16"/>
      <c r="K2046" s="36"/>
    </row>
    <row r="2047" spans="1:11" ht="30" hidden="1" customHeight="1" x14ac:dyDescent="0.25">
      <c r="A2047" s="1"/>
      <c r="B2047" s="7" t="s">
        <v>3642</v>
      </c>
      <c r="C2047" s="7">
        <v>176</v>
      </c>
      <c r="D2047" s="7" t="s">
        <v>10</v>
      </c>
      <c r="E2047" s="7" t="s">
        <v>33</v>
      </c>
      <c r="F2047" s="7" t="s">
        <v>73</v>
      </c>
      <c r="G2047" s="7" t="s">
        <v>3659</v>
      </c>
      <c r="H2047" s="28"/>
      <c r="I2047" s="23"/>
      <c r="J2047" s="16"/>
      <c r="K2047" s="36"/>
    </row>
    <row r="2048" spans="1:11" ht="30" hidden="1" customHeight="1" x14ac:dyDescent="0.25">
      <c r="A2048" s="1"/>
      <c r="B2048" s="7" t="s">
        <v>3642</v>
      </c>
      <c r="C2048" s="7">
        <v>176</v>
      </c>
      <c r="D2048" s="7" t="s">
        <v>10</v>
      </c>
      <c r="E2048" s="7" t="s">
        <v>14</v>
      </c>
      <c r="F2048" s="7" t="s">
        <v>3660</v>
      </c>
      <c r="G2048" s="7" t="s">
        <v>3661</v>
      </c>
      <c r="H2048" s="28"/>
      <c r="I2048" s="23"/>
      <c r="J2048" s="16"/>
      <c r="K2048" s="36"/>
    </row>
    <row r="2049" spans="1:11" ht="30" hidden="1" customHeight="1" x14ac:dyDescent="0.25">
      <c r="A2049" s="1"/>
      <c r="B2049" s="7" t="s">
        <v>3642</v>
      </c>
      <c r="C2049" s="7">
        <v>176</v>
      </c>
      <c r="D2049" s="7" t="s">
        <v>10</v>
      </c>
      <c r="E2049" s="7" t="s">
        <v>177</v>
      </c>
      <c r="F2049" s="7" t="s">
        <v>3132</v>
      </c>
      <c r="G2049" s="7" t="s">
        <v>3662</v>
      </c>
      <c r="H2049" s="28"/>
      <c r="I2049" s="23"/>
      <c r="J2049" s="16"/>
      <c r="K2049" s="36"/>
    </row>
    <row r="2050" spans="1:11" ht="30" hidden="1" customHeight="1" x14ac:dyDescent="0.25">
      <c r="A2050" s="1"/>
      <c r="B2050" s="7" t="s">
        <v>3642</v>
      </c>
      <c r="C2050" s="7">
        <v>176</v>
      </c>
      <c r="D2050" s="7" t="s">
        <v>10</v>
      </c>
      <c r="E2050" s="7" t="s">
        <v>75</v>
      </c>
      <c r="F2050" s="7" t="s">
        <v>73</v>
      </c>
      <c r="G2050" s="7" t="s">
        <v>3663</v>
      </c>
      <c r="H2050" s="28"/>
      <c r="I2050" s="23"/>
      <c r="J2050" s="16"/>
      <c r="K2050" s="36"/>
    </row>
    <row r="2051" spans="1:11" ht="30" hidden="1" customHeight="1" x14ac:dyDescent="0.25">
      <c r="A2051" s="1"/>
      <c r="B2051" s="7" t="s">
        <v>3642</v>
      </c>
      <c r="C2051" s="7">
        <v>176</v>
      </c>
      <c r="D2051" s="7" t="s">
        <v>45</v>
      </c>
      <c r="E2051" s="7" t="s">
        <v>75</v>
      </c>
      <c r="F2051" s="7" t="s">
        <v>1355</v>
      </c>
      <c r="G2051" s="7" t="s">
        <v>3664</v>
      </c>
      <c r="H2051" s="28"/>
      <c r="I2051" s="23"/>
      <c r="J2051" s="16"/>
      <c r="K2051" s="36"/>
    </row>
    <row r="2052" spans="1:11" ht="30" hidden="1" customHeight="1" x14ac:dyDescent="0.25">
      <c r="A2052" s="1"/>
      <c r="B2052" s="7" t="s">
        <v>3642</v>
      </c>
      <c r="C2052" s="7">
        <v>176</v>
      </c>
      <c r="D2052" s="7" t="s">
        <v>10</v>
      </c>
      <c r="E2052" s="7" t="s">
        <v>406</v>
      </c>
      <c r="F2052" s="7" t="s">
        <v>3665</v>
      </c>
      <c r="G2052" s="7" t="s">
        <v>3666</v>
      </c>
      <c r="H2052" s="28"/>
      <c r="I2052" s="23"/>
      <c r="J2052" s="16"/>
      <c r="K2052" s="36"/>
    </row>
    <row r="2053" spans="1:11" ht="30" hidden="1" customHeight="1" x14ac:dyDescent="0.25">
      <c r="A2053" s="1"/>
      <c r="B2053" s="7" t="s">
        <v>3642</v>
      </c>
      <c r="C2053" s="7">
        <v>176</v>
      </c>
      <c r="D2053" s="7" t="s">
        <v>10</v>
      </c>
      <c r="E2053" s="7" t="s">
        <v>35</v>
      </c>
      <c r="F2053" s="7" t="s">
        <v>1355</v>
      </c>
      <c r="G2053" s="7" t="s">
        <v>3667</v>
      </c>
      <c r="H2053" s="28"/>
      <c r="I2053" s="23"/>
      <c r="J2053" s="16"/>
      <c r="K2053" s="36"/>
    </row>
    <row r="2054" spans="1:11" ht="30" hidden="1" customHeight="1" x14ac:dyDescent="0.25">
      <c r="A2054" s="1"/>
      <c r="B2054" s="7" t="s">
        <v>3642</v>
      </c>
      <c r="C2054" s="7">
        <v>176</v>
      </c>
      <c r="D2054" s="7" t="s">
        <v>10</v>
      </c>
      <c r="E2054" s="7" t="s">
        <v>20</v>
      </c>
      <c r="F2054" s="7" t="s">
        <v>349</v>
      </c>
      <c r="G2054" s="7" t="s">
        <v>3668</v>
      </c>
      <c r="H2054" s="28"/>
      <c r="I2054" s="23"/>
      <c r="J2054" s="16"/>
      <c r="K2054" s="36"/>
    </row>
    <row r="2055" spans="1:11" ht="30" hidden="1" customHeight="1" x14ac:dyDescent="0.25">
      <c r="A2055" s="1"/>
      <c r="B2055" s="7" t="s">
        <v>3642</v>
      </c>
      <c r="C2055" s="7">
        <v>176</v>
      </c>
      <c r="D2055" s="7" t="s">
        <v>45</v>
      </c>
      <c r="E2055" s="7" t="s">
        <v>33</v>
      </c>
      <c r="F2055" s="7" t="s">
        <v>349</v>
      </c>
      <c r="G2055" s="7" t="s">
        <v>3670</v>
      </c>
      <c r="H2055" s="28"/>
      <c r="I2055" s="23"/>
      <c r="J2055" s="16"/>
      <c r="K2055" s="36"/>
    </row>
    <row r="2056" spans="1:11" ht="30" hidden="1" customHeight="1" x14ac:dyDescent="0.25">
      <c r="A2056" s="1"/>
      <c r="B2056" s="7" t="s">
        <v>3642</v>
      </c>
      <c r="C2056" s="7">
        <v>176</v>
      </c>
      <c r="D2056" s="7" t="s">
        <v>28</v>
      </c>
      <c r="E2056" s="7" t="s">
        <v>11</v>
      </c>
      <c r="F2056" s="7" t="s">
        <v>3671</v>
      </c>
      <c r="G2056" s="7" t="s">
        <v>3672</v>
      </c>
      <c r="H2056" s="28"/>
      <c r="I2056" s="23"/>
      <c r="J2056" s="16"/>
      <c r="K2056" s="36"/>
    </row>
    <row r="2057" spans="1:11" ht="30" hidden="1" customHeight="1" x14ac:dyDescent="0.25">
      <c r="A2057" s="1"/>
      <c r="B2057" s="7" t="s">
        <v>3642</v>
      </c>
      <c r="C2057" s="7">
        <v>176</v>
      </c>
      <c r="D2057" s="7" t="s">
        <v>10</v>
      </c>
      <c r="E2057" s="7" t="s">
        <v>765</v>
      </c>
      <c r="F2057" s="7" t="s">
        <v>73</v>
      </c>
      <c r="G2057" s="7" t="s">
        <v>3673</v>
      </c>
      <c r="H2057" s="28"/>
      <c r="I2057" s="23"/>
      <c r="J2057" s="16"/>
      <c r="K2057" s="36"/>
    </row>
    <row r="2058" spans="1:11" ht="30" hidden="1" customHeight="1" x14ac:dyDescent="0.25">
      <c r="A2058" s="1"/>
      <c r="B2058" s="7" t="s">
        <v>3642</v>
      </c>
      <c r="C2058" s="7">
        <v>176</v>
      </c>
      <c r="D2058" s="7" t="s">
        <v>10</v>
      </c>
      <c r="E2058" s="7" t="s">
        <v>17</v>
      </c>
      <c r="F2058" s="7" t="s">
        <v>1355</v>
      </c>
      <c r="G2058" s="7" t="s">
        <v>3674</v>
      </c>
      <c r="H2058" s="28"/>
      <c r="I2058" s="23"/>
      <c r="J2058" s="16"/>
      <c r="K2058" s="36"/>
    </row>
    <row r="2059" spans="1:11" ht="30" hidden="1" customHeight="1" x14ac:dyDescent="0.25">
      <c r="A2059" s="1"/>
      <c r="B2059" s="7" t="s">
        <v>3642</v>
      </c>
      <c r="C2059" s="7">
        <v>176</v>
      </c>
      <c r="D2059" s="7" t="s">
        <v>28</v>
      </c>
      <c r="E2059" s="7" t="s">
        <v>17</v>
      </c>
      <c r="F2059" s="7" t="s">
        <v>349</v>
      </c>
      <c r="G2059" s="7" t="s">
        <v>3670</v>
      </c>
      <c r="H2059" s="28"/>
      <c r="I2059" s="23"/>
      <c r="J2059" s="16"/>
      <c r="K2059" s="36"/>
    </row>
    <row r="2060" spans="1:11" ht="30" hidden="1" customHeight="1" x14ac:dyDescent="0.25">
      <c r="A2060" s="1"/>
      <c r="B2060" s="7" t="s">
        <v>3642</v>
      </c>
      <c r="C2060" s="7">
        <v>176</v>
      </c>
      <c r="D2060" s="7" t="s">
        <v>45</v>
      </c>
      <c r="E2060" s="7" t="s">
        <v>17</v>
      </c>
      <c r="F2060" s="7" t="s">
        <v>73</v>
      </c>
      <c r="G2060" s="7" t="s">
        <v>3659</v>
      </c>
      <c r="H2060" s="28"/>
      <c r="I2060" s="23"/>
      <c r="J2060" s="16"/>
      <c r="K2060" s="36"/>
    </row>
    <row r="2061" spans="1:11" ht="30" hidden="1" customHeight="1" x14ac:dyDescent="0.25">
      <c r="A2061" s="1"/>
      <c r="B2061" s="7" t="s">
        <v>3642</v>
      </c>
      <c r="C2061" s="7">
        <v>176</v>
      </c>
      <c r="D2061" s="7" t="s">
        <v>28</v>
      </c>
      <c r="E2061" s="7" t="s">
        <v>67</v>
      </c>
      <c r="F2061" s="7" t="s">
        <v>1355</v>
      </c>
      <c r="G2061" s="7" t="s">
        <v>3675</v>
      </c>
      <c r="H2061" s="28"/>
      <c r="I2061" s="23"/>
      <c r="J2061" s="16"/>
      <c r="K2061" s="36"/>
    </row>
    <row r="2062" spans="1:11" ht="30" customHeight="1" x14ac:dyDescent="0.25">
      <c r="A2062" s="1"/>
      <c r="B2062" s="7" t="s">
        <v>3677</v>
      </c>
      <c r="C2062" s="7">
        <v>177</v>
      </c>
      <c r="D2062" s="7" t="s">
        <v>10</v>
      </c>
      <c r="E2062" s="7" t="s">
        <v>70</v>
      </c>
      <c r="F2062" s="7" t="s">
        <v>71</v>
      </c>
      <c r="G2062" s="7" t="s">
        <v>3651</v>
      </c>
      <c r="H2062" s="30">
        <f>I2062/100</f>
        <v>25399.110099999998</v>
      </c>
      <c r="I2062" s="27">
        <v>2539911.0099999998</v>
      </c>
      <c r="J2062" s="33" t="s">
        <v>3643</v>
      </c>
      <c r="K2062" s="36"/>
    </row>
    <row r="2063" spans="1:11" ht="30" hidden="1" customHeight="1" x14ac:dyDescent="0.25">
      <c r="A2063" s="1"/>
      <c r="B2063" s="7" t="s">
        <v>3677</v>
      </c>
      <c r="C2063" s="7">
        <v>177</v>
      </c>
      <c r="D2063" s="7" t="s">
        <v>45</v>
      </c>
      <c r="E2063" s="7" t="s">
        <v>33</v>
      </c>
      <c r="F2063" s="7" t="s">
        <v>349</v>
      </c>
      <c r="G2063" s="7" t="s">
        <v>3670</v>
      </c>
      <c r="H2063" s="28"/>
      <c r="I2063" s="23"/>
      <c r="J2063" s="16"/>
      <c r="K2063" s="36"/>
    </row>
    <row r="2064" spans="1:11" ht="30" hidden="1" customHeight="1" x14ac:dyDescent="0.25">
      <c r="A2064" s="1"/>
      <c r="B2064" s="7" t="s">
        <v>3677</v>
      </c>
      <c r="C2064" s="7">
        <v>177</v>
      </c>
      <c r="D2064" s="7" t="s">
        <v>10</v>
      </c>
      <c r="E2064" s="7" t="s">
        <v>67</v>
      </c>
      <c r="F2064" s="7" t="s">
        <v>521</v>
      </c>
      <c r="G2064" s="7" t="s">
        <v>3678</v>
      </c>
      <c r="H2064" s="28"/>
      <c r="I2064" s="23"/>
      <c r="J2064" s="16"/>
      <c r="K2064" s="36"/>
    </row>
    <row r="2065" spans="1:11" ht="30" hidden="1" customHeight="1" x14ac:dyDescent="0.25">
      <c r="A2065" s="1"/>
      <c r="B2065" s="7" t="s">
        <v>3677</v>
      </c>
      <c r="C2065" s="7">
        <v>177</v>
      </c>
      <c r="D2065" s="7" t="s">
        <v>28</v>
      </c>
      <c r="E2065" s="7" t="s">
        <v>67</v>
      </c>
      <c r="F2065" s="7" t="s">
        <v>523</v>
      </c>
      <c r="G2065" s="7" t="s">
        <v>3679</v>
      </c>
      <c r="H2065" s="28"/>
      <c r="I2065" s="23"/>
      <c r="J2065" s="16"/>
      <c r="K2065" s="36"/>
    </row>
    <row r="2066" spans="1:11" ht="30" hidden="1" customHeight="1" x14ac:dyDescent="0.25">
      <c r="A2066" s="1"/>
      <c r="B2066" s="7" t="s">
        <v>3677</v>
      </c>
      <c r="C2066" s="7">
        <v>177</v>
      </c>
      <c r="D2066" s="7" t="s">
        <v>45</v>
      </c>
      <c r="E2066" s="7" t="s">
        <v>20</v>
      </c>
      <c r="F2066" s="7" t="s">
        <v>73</v>
      </c>
      <c r="G2066" s="7" t="s">
        <v>3680</v>
      </c>
      <c r="H2066" s="28"/>
      <c r="I2066" s="23"/>
      <c r="J2066" s="16"/>
      <c r="K2066" s="36"/>
    </row>
    <row r="2067" spans="1:11" ht="30" hidden="1" customHeight="1" x14ac:dyDescent="0.25">
      <c r="A2067" s="1"/>
      <c r="B2067" s="7" t="s">
        <v>3677</v>
      </c>
      <c r="C2067" s="7">
        <v>177</v>
      </c>
      <c r="D2067" s="7" t="s">
        <v>10</v>
      </c>
      <c r="E2067" s="7" t="s">
        <v>38</v>
      </c>
      <c r="F2067" s="7" t="s">
        <v>3646</v>
      </c>
      <c r="G2067" s="7" t="s">
        <v>3681</v>
      </c>
      <c r="H2067" s="28"/>
      <c r="I2067" s="23"/>
      <c r="J2067" s="16"/>
      <c r="K2067" s="36"/>
    </row>
    <row r="2068" spans="1:11" ht="30" hidden="1" customHeight="1" x14ac:dyDescent="0.25">
      <c r="A2068" s="1"/>
      <c r="B2068" s="7" t="s">
        <v>3677</v>
      </c>
      <c r="C2068" s="7">
        <v>177</v>
      </c>
      <c r="D2068" s="7" t="s">
        <v>28</v>
      </c>
      <c r="E2068" s="7" t="s">
        <v>38</v>
      </c>
      <c r="F2068" s="7" t="s">
        <v>3682</v>
      </c>
      <c r="G2068" s="7" t="s">
        <v>3683</v>
      </c>
      <c r="H2068" s="28"/>
      <c r="I2068" s="23"/>
      <c r="J2068" s="16"/>
      <c r="K2068" s="36"/>
    </row>
    <row r="2069" spans="1:11" ht="30" hidden="1" customHeight="1" x14ac:dyDescent="0.25">
      <c r="A2069" s="1"/>
      <c r="B2069" s="7" t="s">
        <v>3677</v>
      </c>
      <c r="C2069" s="7">
        <v>177</v>
      </c>
      <c r="D2069" s="7" t="s">
        <v>10</v>
      </c>
      <c r="E2069" s="7" t="s">
        <v>33</v>
      </c>
      <c r="F2069" s="7" t="s">
        <v>73</v>
      </c>
      <c r="G2069" s="7" t="s">
        <v>3659</v>
      </c>
      <c r="H2069" s="28"/>
      <c r="I2069" s="23"/>
      <c r="J2069" s="16"/>
      <c r="K2069" s="36"/>
    </row>
    <row r="2070" spans="1:11" ht="30" hidden="1" customHeight="1" x14ac:dyDescent="0.25">
      <c r="A2070" s="1"/>
      <c r="B2070" s="7" t="s">
        <v>3677</v>
      </c>
      <c r="C2070" s="7">
        <v>177</v>
      </c>
      <c r="D2070" s="7" t="s">
        <v>10</v>
      </c>
      <c r="E2070" s="7" t="s">
        <v>75</v>
      </c>
      <c r="F2070" s="7" t="s">
        <v>73</v>
      </c>
      <c r="G2070" s="7" t="s">
        <v>3684</v>
      </c>
      <c r="H2070" s="28"/>
      <c r="I2070" s="23"/>
      <c r="J2070" s="16"/>
      <c r="K2070" s="36"/>
    </row>
    <row r="2071" spans="1:11" ht="30" hidden="1" customHeight="1" x14ac:dyDescent="0.25">
      <c r="A2071" s="1"/>
      <c r="B2071" s="7" t="s">
        <v>3677</v>
      </c>
      <c r="C2071" s="7">
        <v>177</v>
      </c>
      <c r="D2071" s="7" t="s">
        <v>10</v>
      </c>
      <c r="E2071" s="7" t="s">
        <v>11</v>
      </c>
      <c r="F2071" s="7" t="s">
        <v>3686</v>
      </c>
      <c r="G2071" s="7" t="s">
        <v>3672</v>
      </c>
      <c r="H2071" s="28"/>
      <c r="I2071" s="23"/>
      <c r="J2071" s="16"/>
      <c r="K2071" s="36"/>
    </row>
    <row r="2072" spans="1:11" ht="30" hidden="1" customHeight="1" x14ac:dyDescent="0.25">
      <c r="A2072" s="1"/>
      <c r="B2072" s="7" t="s">
        <v>3677</v>
      </c>
      <c r="C2072" s="7">
        <v>177</v>
      </c>
      <c r="D2072" s="7" t="s">
        <v>10</v>
      </c>
      <c r="E2072" s="7" t="s">
        <v>765</v>
      </c>
      <c r="F2072" s="7" t="s">
        <v>73</v>
      </c>
      <c r="G2072" s="7" t="s">
        <v>3673</v>
      </c>
      <c r="H2072" s="28"/>
      <c r="I2072" s="23"/>
      <c r="J2072" s="16"/>
      <c r="K2072" s="36"/>
    </row>
    <row r="2073" spans="1:11" ht="30" hidden="1" customHeight="1" x14ac:dyDescent="0.25">
      <c r="A2073" s="1"/>
      <c r="B2073" s="7" t="s">
        <v>3677</v>
      </c>
      <c r="C2073" s="7">
        <v>177</v>
      </c>
      <c r="D2073" s="7" t="s">
        <v>10</v>
      </c>
      <c r="E2073" s="7" t="s">
        <v>26</v>
      </c>
      <c r="F2073" s="7" t="s">
        <v>1355</v>
      </c>
      <c r="G2073" s="7" t="s">
        <v>3653</v>
      </c>
      <c r="H2073" s="28"/>
      <c r="I2073" s="23"/>
      <c r="J2073" s="16"/>
      <c r="K2073" s="36"/>
    </row>
    <row r="2074" spans="1:11" ht="30" hidden="1" customHeight="1" x14ac:dyDescent="0.25">
      <c r="A2074" s="1"/>
      <c r="B2074" s="7" t="s">
        <v>3677</v>
      </c>
      <c r="C2074" s="7">
        <v>177</v>
      </c>
      <c r="D2074" s="7" t="s">
        <v>28</v>
      </c>
      <c r="E2074" s="7" t="s">
        <v>75</v>
      </c>
      <c r="F2074" s="7" t="s">
        <v>349</v>
      </c>
      <c r="G2074" s="7" t="s">
        <v>3687</v>
      </c>
      <c r="H2074" s="28"/>
      <c r="I2074" s="23"/>
      <c r="J2074" s="16"/>
      <c r="K2074" s="36"/>
    </row>
    <row r="2075" spans="1:11" ht="30" hidden="1" customHeight="1" x14ac:dyDescent="0.25">
      <c r="A2075" s="1"/>
      <c r="B2075" s="7" t="s">
        <v>3677</v>
      </c>
      <c r="C2075" s="7">
        <v>177</v>
      </c>
      <c r="D2075" s="7" t="s">
        <v>28</v>
      </c>
      <c r="E2075" s="7" t="s">
        <v>17</v>
      </c>
      <c r="F2075" s="7" t="s">
        <v>73</v>
      </c>
      <c r="G2075" s="7" t="s">
        <v>3659</v>
      </c>
      <c r="H2075" s="28"/>
      <c r="I2075" s="23"/>
      <c r="J2075" s="16"/>
      <c r="K2075" s="36"/>
    </row>
    <row r="2076" spans="1:11" ht="30" hidden="1" customHeight="1" x14ac:dyDescent="0.25">
      <c r="A2076" s="1"/>
      <c r="B2076" s="7" t="s">
        <v>3677</v>
      </c>
      <c r="C2076" s="7">
        <v>177</v>
      </c>
      <c r="D2076" s="7" t="s">
        <v>10</v>
      </c>
      <c r="E2076" s="7" t="s">
        <v>35</v>
      </c>
      <c r="F2076" s="7" t="s">
        <v>73</v>
      </c>
      <c r="G2076" s="7" t="s">
        <v>3688</v>
      </c>
      <c r="H2076" s="28"/>
      <c r="I2076" s="23"/>
      <c r="J2076" s="16"/>
      <c r="K2076" s="36"/>
    </row>
    <row r="2077" spans="1:11" ht="30" hidden="1" customHeight="1" x14ac:dyDescent="0.25">
      <c r="A2077" s="1"/>
      <c r="B2077" s="7" t="s">
        <v>3677</v>
      </c>
      <c r="C2077" s="7">
        <v>177</v>
      </c>
      <c r="D2077" s="7" t="s">
        <v>28</v>
      </c>
      <c r="E2077" s="7" t="s">
        <v>20</v>
      </c>
      <c r="F2077" s="7" t="s">
        <v>349</v>
      </c>
      <c r="G2077" s="7" t="s">
        <v>3689</v>
      </c>
      <c r="H2077" s="28"/>
      <c r="I2077" s="23"/>
      <c r="J2077" s="16"/>
      <c r="K2077" s="36"/>
    </row>
    <row r="2078" spans="1:11" ht="30" hidden="1" customHeight="1" x14ac:dyDescent="0.25">
      <c r="A2078" s="1"/>
      <c r="B2078" s="7" t="s">
        <v>3677</v>
      </c>
      <c r="C2078" s="7">
        <v>177</v>
      </c>
      <c r="D2078" s="7" t="s">
        <v>10</v>
      </c>
      <c r="E2078" s="7" t="s">
        <v>14</v>
      </c>
      <c r="F2078" s="7" t="s">
        <v>3690</v>
      </c>
      <c r="G2078" s="7" t="s">
        <v>3691</v>
      </c>
      <c r="H2078" s="28"/>
      <c r="I2078" s="23"/>
      <c r="J2078" s="16"/>
      <c r="K2078" s="36"/>
    </row>
    <row r="2079" spans="1:11" ht="30" hidden="1" customHeight="1" x14ac:dyDescent="0.25">
      <c r="A2079" s="1"/>
      <c r="B2079" s="7" t="s">
        <v>3677</v>
      </c>
      <c r="C2079" s="7">
        <v>177</v>
      </c>
      <c r="D2079" s="7" t="s">
        <v>10</v>
      </c>
      <c r="E2079" s="7" t="s">
        <v>406</v>
      </c>
      <c r="F2079" s="7" t="s">
        <v>3665</v>
      </c>
      <c r="G2079" s="7" t="s">
        <v>3666</v>
      </c>
      <c r="H2079" s="28"/>
      <c r="I2079" s="23"/>
      <c r="J2079" s="16"/>
      <c r="K2079" s="36"/>
    </row>
    <row r="2080" spans="1:11" ht="30" hidden="1" customHeight="1" x14ac:dyDescent="0.25">
      <c r="A2080" s="1"/>
      <c r="B2080" s="7" t="s">
        <v>3677</v>
      </c>
      <c r="C2080" s="7">
        <v>177</v>
      </c>
      <c r="D2080" s="7" t="s">
        <v>45</v>
      </c>
      <c r="E2080" s="7" t="s">
        <v>75</v>
      </c>
      <c r="F2080" s="7" t="s">
        <v>1355</v>
      </c>
      <c r="G2080" s="7" t="s">
        <v>3692</v>
      </c>
      <c r="H2080" s="28"/>
      <c r="I2080" s="23"/>
      <c r="J2080" s="16"/>
      <c r="K2080" s="36"/>
    </row>
    <row r="2081" spans="1:11" ht="30" hidden="1" customHeight="1" x14ac:dyDescent="0.25">
      <c r="A2081" s="1"/>
      <c r="B2081" s="7" t="s">
        <v>3677</v>
      </c>
      <c r="C2081" s="7">
        <v>177</v>
      </c>
      <c r="D2081" s="7" t="s">
        <v>28</v>
      </c>
      <c r="E2081" s="7" t="s">
        <v>11</v>
      </c>
      <c r="F2081" s="7" t="s">
        <v>3693</v>
      </c>
      <c r="G2081" s="7" t="s">
        <v>3694</v>
      </c>
      <c r="H2081" s="28"/>
      <c r="I2081" s="23"/>
      <c r="J2081" s="16"/>
      <c r="K2081" s="36"/>
    </row>
    <row r="2082" spans="1:11" ht="30" hidden="1" customHeight="1" x14ac:dyDescent="0.25">
      <c r="A2082" s="1"/>
      <c r="B2082" s="7" t="s">
        <v>3677</v>
      </c>
      <c r="C2082" s="7">
        <v>177</v>
      </c>
      <c r="D2082" s="7" t="s">
        <v>10</v>
      </c>
      <c r="E2082" s="7" t="s">
        <v>177</v>
      </c>
      <c r="F2082" s="7" t="s">
        <v>3132</v>
      </c>
      <c r="G2082" s="7" t="s">
        <v>3695</v>
      </c>
      <c r="H2082" s="28"/>
      <c r="I2082" s="23"/>
      <c r="J2082" s="16"/>
      <c r="K2082" s="36"/>
    </row>
    <row r="2083" spans="1:11" ht="30" hidden="1" customHeight="1" x14ac:dyDescent="0.25">
      <c r="A2083" s="1"/>
      <c r="B2083" s="7" t="s">
        <v>3677</v>
      </c>
      <c r="C2083" s="7">
        <v>177</v>
      </c>
      <c r="D2083" s="7" t="s">
        <v>28</v>
      </c>
      <c r="E2083" s="7" t="s">
        <v>33</v>
      </c>
      <c r="F2083" s="7" t="s">
        <v>1355</v>
      </c>
      <c r="G2083" s="7" t="s">
        <v>3650</v>
      </c>
      <c r="H2083" s="28"/>
      <c r="I2083" s="23"/>
      <c r="J2083" s="16"/>
      <c r="K2083" s="36"/>
    </row>
    <row r="2084" spans="1:11" ht="30" hidden="1" customHeight="1" x14ac:dyDescent="0.25">
      <c r="A2084" s="1"/>
      <c r="B2084" s="7" t="s">
        <v>3677</v>
      </c>
      <c r="C2084" s="7">
        <v>177</v>
      </c>
      <c r="D2084" s="7" t="s">
        <v>45</v>
      </c>
      <c r="E2084" s="7" t="s">
        <v>17</v>
      </c>
      <c r="F2084" s="7" t="s">
        <v>349</v>
      </c>
      <c r="G2084" s="7" t="s">
        <v>3696</v>
      </c>
      <c r="H2084" s="28"/>
      <c r="I2084" s="23"/>
      <c r="J2084" s="16"/>
      <c r="K2084" s="36"/>
    </row>
    <row r="2085" spans="1:11" ht="30" hidden="1" customHeight="1" x14ac:dyDescent="0.25">
      <c r="A2085" s="1"/>
      <c r="B2085" s="7" t="s">
        <v>3677</v>
      </c>
      <c r="C2085" s="7">
        <v>177</v>
      </c>
      <c r="D2085" s="7" t="s">
        <v>382</v>
      </c>
      <c r="E2085" s="7" t="s">
        <v>20</v>
      </c>
      <c r="F2085" s="7" t="s">
        <v>1355</v>
      </c>
      <c r="G2085" s="7" t="s">
        <v>3697</v>
      </c>
      <c r="H2085" s="28"/>
      <c r="I2085" s="23"/>
      <c r="J2085" s="16"/>
      <c r="K2085" s="36"/>
    </row>
    <row r="2086" spans="1:11" ht="30" hidden="1" customHeight="1" x14ac:dyDescent="0.25">
      <c r="A2086" s="1"/>
      <c r="B2086" s="7" t="s">
        <v>3677</v>
      </c>
      <c r="C2086" s="7">
        <v>177</v>
      </c>
      <c r="D2086" s="7" t="s">
        <v>10</v>
      </c>
      <c r="E2086" s="7" t="s">
        <v>20</v>
      </c>
      <c r="F2086" s="7" t="s">
        <v>3120</v>
      </c>
      <c r="G2086" s="7" t="s">
        <v>3698</v>
      </c>
      <c r="H2086" s="28"/>
      <c r="I2086" s="23"/>
      <c r="J2086" s="16"/>
      <c r="K2086" s="36"/>
    </row>
    <row r="2087" spans="1:11" ht="30" hidden="1" customHeight="1" x14ac:dyDescent="0.25">
      <c r="A2087" s="1"/>
      <c r="B2087" s="7" t="s">
        <v>3677</v>
      </c>
      <c r="C2087" s="7">
        <v>177</v>
      </c>
      <c r="D2087" s="7" t="s">
        <v>10</v>
      </c>
      <c r="E2087" s="7" t="s">
        <v>17</v>
      </c>
      <c r="F2087" s="7" t="s">
        <v>1355</v>
      </c>
      <c r="G2087" s="7" t="s">
        <v>3650</v>
      </c>
      <c r="H2087" s="28"/>
      <c r="I2087" s="23"/>
      <c r="J2087" s="16"/>
      <c r="K2087" s="36"/>
    </row>
    <row r="2088" spans="1:11" ht="30" hidden="1" customHeight="1" x14ac:dyDescent="0.25">
      <c r="A2088" s="1"/>
      <c r="B2088" s="7" t="s">
        <v>3677</v>
      </c>
      <c r="C2088" s="7">
        <v>177</v>
      </c>
      <c r="D2088" s="7" t="s">
        <v>10</v>
      </c>
      <c r="E2088" s="7" t="s">
        <v>467</v>
      </c>
      <c r="F2088" s="7" t="s">
        <v>468</v>
      </c>
      <c r="G2088" s="7" t="s">
        <v>3699</v>
      </c>
      <c r="H2088" s="28"/>
      <c r="I2088" s="23"/>
      <c r="J2088" s="16"/>
      <c r="K2088" s="36"/>
    </row>
    <row r="2089" spans="1:11" ht="30" hidden="1" customHeight="1" x14ac:dyDescent="0.25">
      <c r="A2089" s="1"/>
      <c r="B2089" s="7" t="s">
        <v>3677</v>
      </c>
      <c r="C2089" s="7">
        <v>177</v>
      </c>
      <c r="D2089" s="7" t="s">
        <v>10</v>
      </c>
      <c r="E2089" s="7" t="s">
        <v>43</v>
      </c>
      <c r="F2089" s="7" t="s">
        <v>73</v>
      </c>
      <c r="G2089" s="7" t="s">
        <v>3700</v>
      </c>
      <c r="H2089" s="28"/>
      <c r="I2089" s="23"/>
      <c r="J2089" s="16"/>
      <c r="K2089" s="36"/>
    </row>
    <row r="2090" spans="1:11" ht="30" hidden="1" customHeight="1" x14ac:dyDescent="0.25">
      <c r="A2090" s="1"/>
      <c r="B2090" s="7" t="s">
        <v>3677</v>
      </c>
      <c r="C2090" s="7">
        <v>177</v>
      </c>
      <c r="D2090" s="7" t="s">
        <v>28</v>
      </c>
      <c r="E2090" s="7" t="s">
        <v>70</v>
      </c>
      <c r="F2090" s="7" t="s">
        <v>470</v>
      </c>
      <c r="G2090" s="7" t="s">
        <v>3701</v>
      </c>
      <c r="H2090" s="28"/>
      <c r="I2090" s="23"/>
      <c r="J2090" s="16"/>
      <c r="K2090" s="36"/>
    </row>
    <row r="2091" spans="1:11" ht="30" hidden="1" customHeight="1" x14ac:dyDescent="0.25">
      <c r="A2091" s="1"/>
      <c r="B2091" s="7" t="s">
        <v>3677</v>
      </c>
      <c r="C2091" s="7">
        <v>177</v>
      </c>
      <c r="D2091" s="7" t="s">
        <v>413</v>
      </c>
      <c r="E2091" s="7" t="s">
        <v>20</v>
      </c>
      <c r="F2091" s="7" t="s">
        <v>470</v>
      </c>
      <c r="G2091" s="7" t="s">
        <v>3702</v>
      </c>
      <c r="H2091" s="28"/>
      <c r="I2091" s="23"/>
      <c r="J2091" s="16"/>
      <c r="K2091" s="36"/>
    </row>
    <row r="2092" spans="1:11" ht="30" customHeight="1" x14ac:dyDescent="0.25">
      <c r="A2092" s="1"/>
      <c r="B2092" s="7" t="s">
        <v>3705</v>
      </c>
      <c r="C2092" s="7">
        <v>178</v>
      </c>
      <c r="D2092" s="7" t="s">
        <v>10</v>
      </c>
      <c r="E2092" s="7" t="s">
        <v>70</v>
      </c>
      <c r="F2092" s="7" t="s">
        <v>71</v>
      </c>
      <c r="G2092" s="7" t="s">
        <v>3651</v>
      </c>
      <c r="H2092" s="30">
        <f>I2092/30</f>
        <v>436.61666666666667</v>
      </c>
      <c r="I2092" s="27">
        <v>13098.5</v>
      </c>
      <c r="J2092" s="33" t="s">
        <v>3643</v>
      </c>
      <c r="K2092" s="36"/>
    </row>
    <row r="2093" spans="1:11" ht="30" hidden="1" customHeight="1" x14ac:dyDescent="0.25">
      <c r="A2093" s="1"/>
      <c r="B2093" s="7" t="s">
        <v>3705</v>
      </c>
      <c r="C2093" s="7">
        <v>178</v>
      </c>
      <c r="D2093" s="7" t="s">
        <v>10</v>
      </c>
      <c r="E2093" s="7" t="s">
        <v>20</v>
      </c>
      <c r="F2093" s="7" t="s">
        <v>73</v>
      </c>
      <c r="G2093" s="7" t="s">
        <v>3706</v>
      </c>
      <c r="H2093" s="28"/>
      <c r="I2093" s="23"/>
      <c r="J2093" s="16"/>
      <c r="K2093" s="36"/>
    </row>
    <row r="2094" spans="1:11" ht="30" hidden="1" customHeight="1" x14ac:dyDescent="0.25">
      <c r="A2094" s="1"/>
      <c r="B2094" s="7" t="s">
        <v>3705</v>
      </c>
      <c r="C2094" s="7">
        <v>178</v>
      </c>
      <c r="D2094" s="7" t="s">
        <v>10</v>
      </c>
      <c r="E2094" s="7" t="s">
        <v>23</v>
      </c>
      <c r="F2094" s="7" t="s">
        <v>73</v>
      </c>
      <c r="G2094" s="7" t="s">
        <v>3707</v>
      </c>
      <c r="H2094" s="28"/>
      <c r="I2094" s="23"/>
      <c r="J2094" s="16"/>
      <c r="K2094" s="36"/>
    </row>
    <row r="2095" spans="1:11" ht="30" hidden="1" customHeight="1" x14ac:dyDescent="0.25">
      <c r="A2095" s="1"/>
      <c r="B2095" s="7" t="s">
        <v>3705</v>
      </c>
      <c r="C2095" s="7">
        <v>178</v>
      </c>
      <c r="D2095" s="7" t="s">
        <v>10</v>
      </c>
      <c r="E2095" s="7" t="s">
        <v>33</v>
      </c>
      <c r="F2095" s="7" t="s">
        <v>73</v>
      </c>
      <c r="G2095" s="7" t="s">
        <v>3659</v>
      </c>
      <c r="H2095" s="28"/>
      <c r="I2095" s="23"/>
      <c r="J2095" s="16"/>
      <c r="K2095" s="36"/>
    </row>
    <row r="2096" spans="1:11" ht="30" hidden="1" customHeight="1" x14ac:dyDescent="0.25">
      <c r="A2096" s="1"/>
      <c r="B2096" s="7" t="s">
        <v>3705</v>
      </c>
      <c r="C2096" s="7">
        <v>178</v>
      </c>
      <c r="D2096" s="7" t="s">
        <v>10</v>
      </c>
      <c r="E2096" s="7" t="s">
        <v>406</v>
      </c>
      <c r="F2096" s="7" t="s">
        <v>3665</v>
      </c>
      <c r="G2096" s="7" t="s">
        <v>3708</v>
      </c>
      <c r="H2096" s="28"/>
      <c r="I2096" s="23"/>
      <c r="J2096" s="16"/>
      <c r="K2096" s="36"/>
    </row>
    <row r="2097" spans="1:11" ht="30" hidden="1" customHeight="1" x14ac:dyDescent="0.25">
      <c r="A2097" s="1"/>
      <c r="B2097" s="7" t="s">
        <v>3705</v>
      </c>
      <c r="C2097" s="7">
        <v>178</v>
      </c>
      <c r="D2097" s="7" t="s">
        <v>10</v>
      </c>
      <c r="E2097" s="7" t="s">
        <v>17</v>
      </c>
      <c r="F2097" s="7" t="s">
        <v>73</v>
      </c>
      <c r="G2097" s="7" t="s">
        <v>3659</v>
      </c>
      <c r="H2097" s="28"/>
      <c r="I2097" s="23"/>
      <c r="J2097" s="16"/>
      <c r="K2097" s="36"/>
    </row>
    <row r="2098" spans="1:11" ht="30" hidden="1" customHeight="1" x14ac:dyDescent="0.25">
      <c r="A2098" s="1"/>
      <c r="B2098" s="7" t="s">
        <v>3705</v>
      </c>
      <c r="C2098" s="7">
        <v>178</v>
      </c>
      <c r="D2098" s="7" t="s">
        <v>10</v>
      </c>
      <c r="E2098" s="7" t="s">
        <v>11</v>
      </c>
      <c r="F2098" s="7" t="s">
        <v>3709</v>
      </c>
      <c r="G2098" s="7" t="s">
        <v>3710</v>
      </c>
      <c r="H2098" s="28"/>
      <c r="I2098" s="23"/>
      <c r="J2098" s="16"/>
      <c r="K2098" s="36"/>
    </row>
    <row r="2099" spans="1:11" ht="30" hidden="1" customHeight="1" x14ac:dyDescent="0.25">
      <c r="A2099" s="1"/>
      <c r="B2099" s="7" t="s">
        <v>3705</v>
      </c>
      <c r="C2099" s="7">
        <v>178</v>
      </c>
      <c r="D2099" s="7" t="s">
        <v>10</v>
      </c>
      <c r="E2099" s="7" t="s">
        <v>35</v>
      </c>
      <c r="F2099" s="7" t="s">
        <v>73</v>
      </c>
      <c r="G2099" s="7" t="s">
        <v>3711</v>
      </c>
      <c r="H2099" s="28"/>
      <c r="I2099" s="23"/>
      <c r="J2099" s="16"/>
      <c r="K2099" s="36"/>
    </row>
    <row r="2100" spans="1:11" ht="30" hidden="1" customHeight="1" x14ac:dyDescent="0.25">
      <c r="A2100" s="1"/>
      <c r="B2100" s="7" t="s">
        <v>3705</v>
      </c>
      <c r="C2100" s="7">
        <v>178</v>
      </c>
      <c r="D2100" s="7" t="s">
        <v>28</v>
      </c>
      <c r="E2100" s="7" t="s">
        <v>70</v>
      </c>
      <c r="F2100" s="7" t="s">
        <v>470</v>
      </c>
      <c r="G2100" s="7" t="s">
        <v>3701</v>
      </c>
      <c r="H2100" s="28"/>
      <c r="I2100" s="23"/>
      <c r="J2100" s="16"/>
      <c r="K2100" s="36"/>
    </row>
    <row r="2101" spans="1:11" ht="30" hidden="1" customHeight="1" x14ac:dyDescent="0.25">
      <c r="A2101" s="1"/>
      <c r="B2101" s="7" t="s">
        <v>3705</v>
      </c>
      <c r="C2101" s="7">
        <v>178</v>
      </c>
      <c r="D2101" s="7" t="s">
        <v>45</v>
      </c>
      <c r="E2101" s="7" t="s">
        <v>20</v>
      </c>
      <c r="F2101" s="7" t="s">
        <v>470</v>
      </c>
      <c r="G2101" s="7" t="s">
        <v>3712</v>
      </c>
      <c r="H2101" s="28"/>
      <c r="I2101" s="23"/>
      <c r="J2101" s="16"/>
      <c r="K2101" s="36"/>
    </row>
    <row r="2102" spans="1:11" ht="30" hidden="1" customHeight="1" x14ac:dyDescent="0.25">
      <c r="A2102" s="1"/>
      <c r="B2102" s="7" t="s">
        <v>3705</v>
      </c>
      <c r="C2102" s="7">
        <v>178</v>
      </c>
      <c r="D2102" s="7" t="s">
        <v>10</v>
      </c>
      <c r="E2102" s="7" t="s">
        <v>38</v>
      </c>
      <c r="F2102" s="7" t="s">
        <v>3648</v>
      </c>
      <c r="G2102" s="7" t="s">
        <v>3713</v>
      </c>
      <c r="H2102" s="28"/>
      <c r="I2102" s="23"/>
      <c r="J2102" s="16"/>
      <c r="K2102" s="36"/>
    </row>
    <row r="2103" spans="1:11" ht="30" hidden="1" customHeight="1" x14ac:dyDescent="0.25">
      <c r="A2103" s="1"/>
      <c r="B2103" s="7" t="s">
        <v>3705</v>
      </c>
      <c r="C2103" s="7">
        <v>178</v>
      </c>
      <c r="D2103" s="7" t="s">
        <v>10</v>
      </c>
      <c r="E2103" s="7" t="s">
        <v>478</v>
      </c>
      <c r="F2103" s="7" t="s">
        <v>470</v>
      </c>
      <c r="G2103" s="7" t="s">
        <v>3703</v>
      </c>
      <c r="H2103" s="28"/>
      <c r="I2103" s="23"/>
      <c r="J2103" s="16"/>
      <c r="K2103" s="36"/>
    </row>
    <row r="2104" spans="1:11" ht="30" customHeight="1" x14ac:dyDescent="0.25">
      <c r="A2104" s="1"/>
      <c r="B2104" s="7" t="s">
        <v>3718</v>
      </c>
      <c r="C2104" s="7">
        <v>179</v>
      </c>
      <c r="D2104" s="7" t="s">
        <v>10</v>
      </c>
      <c r="E2104" s="7" t="s">
        <v>70</v>
      </c>
      <c r="F2104" s="7" t="s">
        <v>95</v>
      </c>
      <c r="G2104" s="7" t="s">
        <v>3720</v>
      </c>
      <c r="H2104" s="30">
        <f>I2104/50</f>
        <v>804.55460000000005</v>
      </c>
      <c r="I2104" s="27">
        <v>40227.730000000003</v>
      </c>
      <c r="J2104" s="33" t="s">
        <v>3719</v>
      </c>
      <c r="K2104" s="36"/>
    </row>
    <row r="2105" spans="1:11" ht="30" hidden="1" customHeight="1" x14ac:dyDescent="0.25">
      <c r="A2105" s="1"/>
      <c r="B2105" s="7" t="s">
        <v>3718</v>
      </c>
      <c r="C2105" s="7">
        <v>179</v>
      </c>
      <c r="D2105" s="7" t="s">
        <v>10</v>
      </c>
      <c r="E2105" s="7" t="s">
        <v>80</v>
      </c>
      <c r="F2105" s="7" t="s">
        <v>95</v>
      </c>
      <c r="G2105" s="7" t="s">
        <v>3721</v>
      </c>
      <c r="H2105" s="28"/>
      <c r="I2105" s="23"/>
      <c r="J2105" s="16"/>
      <c r="K2105" s="36"/>
    </row>
    <row r="2106" spans="1:11" ht="30" hidden="1" customHeight="1" x14ac:dyDescent="0.25">
      <c r="A2106" s="1"/>
      <c r="B2106" s="7" t="s">
        <v>3718</v>
      </c>
      <c r="C2106" s="7">
        <v>179</v>
      </c>
      <c r="D2106" s="7" t="s">
        <v>10</v>
      </c>
      <c r="E2106" s="7" t="s">
        <v>38</v>
      </c>
      <c r="F2106" s="7" t="s">
        <v>3722</v>
      </c>
      <c r="G2106" s="7" t="s">
        <v>3723</v>
      </c>
      <c r="H2106" s="28"/>
      <c r="I2106" s="23"/>
      <c r="J2106" s="16"/>
      <c r="K2106" s="36"/>
    </row>
    <row r="2107" spans="1:11" ht="30" hidden="1" customHeight="1" x14ac:dyDescent="0.25">
      <c r="A2107" s="1"/>
      <c r="B2107" s="7" t="s">
        <v>3718</v>
      </c>
      <c r="C2107" s="7">
        <v>179</v>
      </c>
      <c r="D2107" s="7" t="s">
        <v>10</v>
      </c>
      <c r="E2107" s="7" t="s">
        <v>33</v>
      </c>
      <c r="F2107" s="7" t="s">
        <v>95</v>
      </c>
      <c r="G2107" s="7" t="s">
        <v>3724</v>
      </c>
      <c r="H2107" s="28"/>
      <c r="I2107" s="23"/>
      <c r="J2107" s="16"/>
      <c r="K2107" s="36"/>
    </row>
    <row r="2108" spans="1:11" ht="30" hidden="1" customHeight="1" x14ac:dyDescent="0.25">
      <c r="A2108" s="1"/>
      <c r="B2108" s="7" t="s">
        <v>3718</v>
      </c>
      <c r="C2108" s="7">
        <v>179</v>
      </c>
      <c r="D2108" s="7" t="s">
        <v>28</v>
      </c>
      <c r="E2108" s="7" t="s">
        <v>20</v>
      </c>
      <c r="F2108" s="7" t="s">
        <v>95</v>
      </c>
      <c r="G2108" s="7" t="s">
        <v>3725</v>
      </c>
      <c r="H2108" s="28"/>
      <c r="I2108" s="23"/>
      <c r="J2108" s="16"/>
      <c r="K2108" s="36"/>
    </row>
    <row r="2109" spans="1:11" ht="30" hidden="1" customHeight="1" x14ac:dyDescent="0.25">
      <c r="A2109" s="1"/>
      <c r="B2109" s="7" t="s">
        <v>3718</v>
      </c>
      <c r="C2109" s="7">
        <v>179</v>
      </c>
      <c r="D2109" s="7" t="s">
        <v>10</v>
      </c>
      <c r="E2109" s="7" t="s">
        <v>14</v>
      </c>
      <c r="F2109" s="7" t="s">
        <v>3726</v>
      </c>
      <c r="G2109" s="7" t="s">
        <v>3727</v>
      </c>
      <c r="H2109" s="28"/>
      <c r="I2109" s="23"/>
      <c r="J2109" s="16"/>
      <c r="K2109" s="36"/>
    </row>
    <row r="2110" spans="1:11" ht="30" hidden="1" customHeight="1" x14ac:dyDescent="0.25">
      <c r="A2110" s="1"/>
      <c r="B2110" s="7" t="s">
        <v>3718</v>
      </c>
      <c r="C2110" s="7">
        <v>179</v>
      </c>
      <c r="D2110" s="7" t="s">
        <v>10</v>
      </c>
      <c r="E2110" s="7" t="s">
        <v>75</v>
      </c>
      <c r="F2110" s="7" t="s">
        <v>3728</v>
      </c>
      <c r="G2110" s="7" t="s">
        <v>3729</v>
      </c>
      <c r="H2110" s="28"/>
      <c r="I2110" s="23"/>
      <c r="J2110" s="16"/>
      <c r="K2110" s="36"/>
    </row>
    <row r="2111" spans="1:11" ht="30" hidden="1" customHeight="1" x14ac:dyDescent="0.25">
      <c r="A2111" s="1"/>
      <c r="B2111" s="7" t="s">
        <v>3718</v>
      </c>
      <c r="C2111" s="7">
        <v>179</v>
      </c>
      <c r="D2111" s="7" t="s">
        <v>28</v>
      </c>
      <c r="E2111" s="7" t="s">
        <v>26</v>
      </c>
      <c r="F2111" s="7" t="s">
        <v>95</v>
      </c>
      <c r="G2111" s="7" t="s">
        <v>3732</v>
      </c>
      <c r="H2111" s="28"/>
      <c r="I2111" s="23"/>
      <c r="J2111" s="16"/>
      <c r="K2111" s="36"/>
    </row>
    <row r="2112" spans="1:11" ht="30" hidden="1" customHeight="1" x14ac:dyDescent="0.25">
      <c r="A2112" s="1"/>
      <c r="B2112" s="7" t="s">
        <v>3718</v>
      </c>
      <c r="C2112" s="7">
        <v>179</v>
      </c>
      <c r="D2112" s="7" t="s">
        <v>10</v>
      </c>
      <c r="E2112" s="7" t="s">
        <v>67</v>
      </c>
      <c r="F2112" s="7" t="s">
        <v>95</v>
      </c>
      <c r="G2112" s="7" t="s">
        <v>3733</v>
      </c>
      <c r="H2112" s="28"/>
      <c r="I2112" s="23"/>
      <c r="J2112" s="16"/>
      <c r="K2112" s="36"/>
    </row>
    <row r="2113" spans="1:11" ht="30" hidden="1" customHeight="1" x14ac:dyDescent="0.25">
      <c r="A2113" s="1"/>
      <c r="B2113" s="7" t="s">
        <v>3718</v>
      </c>
      <c r="C2113" s="7">
        <v>179</v>
      </c>
      <c r="D2113" s="7" t="s">
        <v>10</v>
      </c>
      <c r="E2113" s="7" t="s">
        <v>20</v>
      </c>
      <c r="F2113" s="7" t="s">
        <v>164</v>
      </c>
      <c r="G2113" s="7" t="s">
        <v>3734</v>
      </c>
      <c r="H2113" s="28"/>
      <c r="I2113" s="23"/>
      <c r="J2113" s="16"/>
      <c r="K2113" s="36"/>
    </row>
    <row r="2114" spans="1:11" ht="30" hidden="1" customHeight="1" x14ac:dyDescent="0.25">
      <c r="A2114" s="1"/>
      <c r="B2114" s="7" t="s">
        <v>3718</v>
      </c>
      <c r="C2114" s="7">
        <v>179</v>
      </c>
      <c r="D2114" s="7" t="s">
        <v>10</v>
      </c>
      <c r="E2114" s="7" t="s">
        <v>11</v>
      </c>
      <c r="F2114" s="7" t="s">
        <v>3735</v>
      </c>
      <c r="G2114" s="7" t="s">
        <v>3736</v>
      </c>
      <c r="H2114" s="28"/>
      <c r="I2114" s="23"/>
      <c r="J2114" s="16"/>
      <c r="K2114" s="36"/>
    </row>
    <row r="2115" spans="1:11" ht="30" hidden="1" customHeight="1" x14ac:dyDescent="0.25">
      <c r="A2115" s="1"/>
      <c r="B2115" s="7" t="s">
        <v>3718</v>
      </c>
      <c r="C2115" s="7">
        <v>179</v>
      </c>
      <c r="D2115" s="7" t="s">
        <v>10</v>
      </c>
      <c r="E2115" s="7" t="s">
        <v>35</v>
      </c>
      <c r="F2115" s="7" t="s">
        <v>3737</v>
      </c>
      <c r="G2115" s="7" t="s">
        <v>3738</v>
      </c>
      <c r="H2115" s="28"/>
      <c r="I2115" s="23"/>
      <c r="J2115" s="16"/>
      <c r="K2115" s="36"/>
    </row>
    <row r="2116" spans="1:11" ht="30" hidden="1" customHeight="1" x14ac:dyDescent="0.25">
      <c r="A2116" s="1"/>
      <c r="B2116" s="7" t="s">
        <v>3718</v>
      </c>
      <c r="C2116" s="7">
        <v>179</v>
      </c>
      <c r="D2116" s="7" t="s">
        <v>28</v>
      </c>
      <c r="E2116" s="7" t="s">
        <v>11</v>
      </c>
      <c r="F2116" s="7" t="s">
        <v>3739</v>
      </c>
      <c r="G2116" s="7" t="s">
        <v>3740</v>
      </c>
      <c r="H2116" s="28"/>
      <c r="I2116" s="23"/>
      <c r="J2116" s="16"/>
      <c r="K2116" s="36"/>
    </row>
    <row r="2117" spans="1:11" ht="30" hidden="1" customHeight="1" x14ac:dyDescent="0.25">
      <c r="A2117" s="1"/>
      <c r="B2117" s="7" t="s">
        <v>3718</v>
      </c>
      <c r="C2117" s="7">
        <v>179</v>
      </c>
      <c r="D2117" s="7" t="s">
        <v>45</v>
      </c>
      <c r="E2117" s="7" t="s">
        <v>20</v>
      </c>
      <c r="F2117" s="7" t="s">
        <v>837</v>
      </c>
      <c r="G2117" s="7" t="s">
        <v>3741</v>
      </c>
      <c r="H2117" s="28"/>
      <c r="I2117" s="23"/>
      <c r="J2117" s="16"/>
      <c r="K2117" s="36"/>
    </row>
    <row r="2118" spans="1:11" ht="30" hidden="1" customHeight="1" x14ac:dyDescent="0.25">
      <c r="A2118" s="1"/>
      <c r="B2118" s="7" t="s">
        <v>3718</v>
      </c>
      <c r="C2118" s="7">
        <v>179</v>
      </c>
      <c r="D2118" s="7" t="s">
        <v>10</v>
      </c>
      <c r="E2118" s="7" t="s">
        <v>109</v>
      </c>
      <c r="F2118" s="7" t="s">
        <v>837</v>
      </c>
      <c r="G2118" s="7" t="s">
        <v>3742</v>
      </c>
      <c r="H2118" s="28"/>
      <c r="I2118" s="23"/>
      <c r="J2118" s="16"/>
      <c r="K2118" s="36"/>
    </row>
    <row r="2119" spans="1:11" ht="30" hidden="1" customHeight="1" x14ac:dyDescent="0.25">
      <c r="A2119" s="1"/>
      <c r="B2119" s="7" t="s">
        <v>3718</v>
      </c>
      <c r="C2119" s="7">
        <v>179</v>
      </c>
      <c r="D2119" s="7" t="s">
        <v>10</v>
      </c>
      <c r="E2119" s="7" t="s">
        <v>43</v>
      </c>
      <c r="F2119" s="7" t="s">
        <v>1728</v>
      </c>
      <c r="G2119" s="7" t="s">
        <v>3743</v>
      </c>
      <c r="H2119" s="28"/>
      <c r="I2119" s="23"/>
      <c r="J2119" s="16"/>
      <c r="K2119" s="36"/>
    </row>
    <row r="2120" spans="1:11" ht="30" hidden="1" customHeight="1" x14ac:dyDescent="0.25">
      <c r="A2120" s="1"/>
      <c r="B2120" s="7" t="s">
        <v>3718</v>
      </c>
      <c r="C2120" s="7">
        <v>179</v>
      </c>
      <c r="D2120" s="7" t="s">
        <v>382</v>
      </c>
      <c r="E2120" s="7" t="s">
        <v>20</v>
      </c>
      <c r="F2120" s="7" t="s">
        <v>219</v>
      </c>
      <c r="G2120" s="7" t="s">
        <v>3744</v>
      </c>
      <c r="H2120" s="28"/>
      <c r="I2120" s="23"/>
      <c r="J2120" s="16"/>
      <c r="K2120" s="36"/>
    </row>
    <row r="2121" spans="1:11" ht="30" customHeight="1" x14ac:dyDescent="0.25">
      <c r="A2121" s="1"/>
      <c r="B2121" s="7" t="s">
        <v>3745</v>
      </c>
      <c r="C2121" s="7">
        <v>180</v>
      </c>
      <c r="D2121" s="7" t="s">
        <v>10</v>
      </c>
      <c r="E2121" s="7" t="s">
        <v>406</v>
      </c>
      <c r="F2121" s="7" t="s">
        <v>3747</v>
      </c>
      <c r="G2121" s="7" t="s">
        <v>3748</v>
      </c>
      <c r="H2121" s="30">
        <f>I2121/30</f>
        <v>438.4</v>
      </c>
      <c r="I2121" s="27">
        <v>13152</v>
      </c>
      <c r="J2121" s="33" t="s">
        <v>3746</v>
      </c>
      <c r="K2121" s="36"/>
    </row>
    <row r="2122" spans="1:11" ht="30" hidden="1" customHeight="1" x14ac:dyDescent="0.25">
      <c r="A2122" s="1"/>
      <c r="B2122" s="7" t="s">
        <v>3745</v>
      </c>
      <c r="C2122" s="7">
        <v>180</v>
      </c>
      <c r="D2122" s="7" t="s">
        <v>28</v>
      </c>
      <c r="E2122" s="7" t="s">
        <v>70</v>
      </c>
      <c r="F2122" s="7" t="s">
        <v>95</v>
      </c>
      <c r="G2122" s="7" t="s">
        <v>1134</v>
      </c>
      <c r="H2122" s="28"/>
      <c r="I2122" s="23"/>
      <c r="J2122" s="16"/>
      <c r="K2122" s="36"/>
    </row>
    <row r="2123" spans="1:11" ht="30" hidden="1" customHeight="1" x14ac:dyDescent="0.25">
      <c r="A2123" s="1"/>
      <c r="B2123" s="7" t="s">
        <v>3745</v>
      </c>
      <c r="C2123" s="7">
        <v>180</v>
      </c>
      <c r="D2123" s="7" t="s">
        <v>10</v>
      </c>
      <c r="E2123" s="7" t="s">
        <v>38</v>
      </c>
      <c r="F2123" s="7" t="s">
        <v>3749</v>
      </c>
      <c r="G2123" s="7" t="s">
        <v>3750</v>
      </c>
      <c r="H2123" s="28"/>
      <c r="I2123" s="23"/>
      <c r="J2123" s="16"/>
      <c r="K2123" s="36"/>
    </row>
    <row r="2124" spans="1:11" ht="30" hidden="1" customHeight="1" x14ac:dyDescent="0.25">
      <c r="A2124" s="1"/>
      <c r="B2124" s="7" t="s">
        <v>3745</v>
      </c>
      <c r="C2124" s="7">
        <v>180</v>
      </c>
      <c r="D2124" s="7" t="s">
        <v>28</v>
      </c>
      <c r="E2124" s="7" t="s">
        <v>38</v>
      </c>
      <c r="F2124" s="7" t="s">
        <v>3751</v>
      </c>
      <c r="G2124" s="7" t="s">
        <v>3752</v>
      </c>
      <c r="H2124" s="28"/>
      <c r="I2124" s="23"/>
      <c r="J2124" s="16"/>
      <c r="K2124" s="36"/>
    </row>
    <row r="2125" spans="1:11" ht="30" hidden="1" customHeight="1" x14ac:dyDescent="0.25">
      <c r="A2125" s="1"/>
      <c r="B2125" s="7" t="s">
        <v>3745</v>
      </c>
      <c r="C2125" s="7">
        <v>180</v>
      </c>
      <c r="D2125" s="7" t="s">
        <v>10</v>
      </c>
      <c r="E2125" s="7" t="s">
        <v>80</v>
      </c>
      <c r="F2125" s="7" t="s">
        <v>95</v>
      </c>
      <c r="G2125" s="7" t="s">
        <v>3753</v>
      </c>
      <c r="H2125" s="28"/>
      <c r="I2125" s="23"/>
      <c r="J2125" s="16"/>
      <c r="K2125" s="36"/>
    </row>
    <row r="2126" spans="1:11" ht="30" hidden="1" customHeight="1" x14ac:dyDescent="0.25">
      <c r="A2126" s="1"/>
      <c r="B2126" s="7" t="s">
        <v>3745</v>
      </c>
      <c r="C2126" s="7">
        <v>180</v>
      </c>
      <c r="D2126" s="7" t="s">
        <v>10</v>
      </c>
      <c r="E2126" s="7" t="s">
        <v>33</v>
      </c>
      <c r="F2126" s="7" t="s">
        <v>95</v>
      </c>
      <c r="G2126" s="7" t="s">
        <v>3754</v>
      </c>
      <c r="H2126" s="28"/>
      <c r="I2126" s="23"/>
      <c r="J2126" s="16"/>
      <c r="K2126" s="36"/>
    </row>
    <row r="2127" spans="1:11" ht="30" hidden="1" customHeight="1" x14ac:dyDescent="0.25">
      <c r="A2127" s="1"/>
      <c r="B2127" s="7" t="s">
        <v>3745</v>
      </c>
      <c r="C2127" s="7">
        <v>180</v>
      </c>
      <c r="D2127" s="7" t="s">
        <v>10</v>
      </c>
      <c r="E2127" s="7" t="s">
        <v>20</v>
      </c>
      <c r="F2127" s="7" t="s">
        <v>95</v>
      </c>
      <c r="G2127" s="7" t="s">
        <v>3755</v>
      </c>
      <c r="H2127" s="28"/>
      <c r="I2127" s="23"/>
      <c r="J2127" s="16"/>
      <c r="K2127" s="36"/>
    </row>
    <row r="2128" spans="1:11" ht="30" hidden="1" customHeight="1" x14ac:dyDescent="0.25">
      <c r="A2128" s="1"/>
      <c r="B2128" s="7" t="s">
        <v>3745</v>
      </c>
      <c r="C2128" s="7">
        <v>180</v>
      </c>
      <c r="D2128" s="7" t="s">
        <v>10</v>
      </c>
      <c r="E2128" s="7" t="s">
        <v>14</v>
      </c>
      <c r="F2128" s="7" t="s">
        <v>3756</v>
      </c>
      <c r="G2128" s="7" t="s">
        <v>3757</v>
      </c>
      <c r="H2128" s="28"/>
      <c r="I2128" s="23"/>
      <c r="J2128" s="16"/>
      <c r="K2128" s="36"/>
    </row>
    <row r="2129" spans="1:11" ht="30" hidden="1" customHeight="1" x14ac:dyDescent="0.25">
      <c r="A2129" s="1"/>
      <c r="B2129" s="7" t="s">
        <v>3745</v>
      </c>
      <c r="C2129" s="7">
        <v>180</v>
      </c>
      <c r="D2129" s="7" t="s">
        <v>10</v>
      </c>
      <c r="E2129" s="7" t="s">
        <v>35</v>
      </c>
      <c r="F2129" s="7" t="s">
        <v>3758</v>
      </c>
      <c r="G2129" s="7" t="s">
        <v>3759</v>
      </c>
      <c r="H2129" s="28"/>
      <c r="I2129" s="23"/>
      <c r="J2129" s="16"/>
      <c r="K2129" s="36"/>
    </row>
    <row r="2130" spans="1:11" ht="30" hidden="1" customHeight="1" x14ac:dyDescent="0.25">
      <c r="A2130" s="1"/>
      <c r="B2130" s="7" t="s">
        <v>3745</v>
      </c>
      <c r="C2130" s="7">
        <v>180</v>
      </c>
      <c r="D2130" s="7" t="s">
        <v>10</v>
      </c>
      <c r="E2130" s="7" t="s">
        <v>75</v>
      </c>
      <c r="F2130" s="7" t="s">
        <v>3760</v>
      </c>
      <c r="G2130" s="7" t="s">
        <v>3761</v>
      </c>
      <c r="H2130" s="28"/>
      <c r="I2130" s="23"/>
      <c r="J2130" s="16"/>
      <c r="K2130" s="36"/>
    </row>
    <row r="2131" spans="1:11" ht="30" customHeight="1" x14ac:dyDescent="0.25">
      <c r="A2131" s="1"/>
      <c r="B2131" s="7" t="s">
        <v>3766</v>
      </c>
      <c r="C2131" s="7">
        <v>181</v>
      </c>
      <c r="D2131" s="7" t="s">
        <v>10</v>
      </c>
      <c r="E2131" s="7" t="s">
        <v>38</v>
      </c>
      <c r="F2131" s="7" t="s">
        <v>3769</v>
      </c>
      <c r="G2131" s="7" t="s">
        <v>3770</v>
      </c>
      <c r="H2131" s="30">
        <f>+I2131</f>
        <v>7261.78</v>
      </c>
      <c r="I2131" s="27">
        <v>7261.78</v>
      </c>
      <c r="J2131" s="33" t="s">
        <v>3768</v>
      </c>
      <c r="K2131" s="36"/>
    </row>
    <row r="2132" spans="1:11" ht="30" hidden="1" customHeight="1" x14ac:dyDescent="0.25">
      <c r="A2132" s="1"/>
      <c r="B2132" s="7" t="s">
        <v>3766</v>
      </c>
      <c r="C2132" s="7">
        <v>181</v>
      </c>
      <c r="D2132" s="7" t="s">
        <v>28</v>
      </c>
      <c r="E2132" s="7" t="s">
        <v>38</v>
      </c>
      <c r="F2132" s="7" t="s">
        <v>3771</v>
      </c>
      <c r="G2132" s="7" t="s">
        <v>3772</v>
      </c>
      <c r="H2132" s="28"/>
      <c r="I2132" s="23"/>
      <c r="J2132" s="16"/>
      <c r="K2132" s="36"/>
    </row>
    <row r="2133" spans="1:11" ht="30" hidden="1" customHeight="1" x14ac:dyDescent="0.25">
      <c r="A2133" s="1"/>
      <c r="B2133" s="7" t="s">
        <v>3766</v>
      </c>
      <c r="C2133" s="7">
        <v>181</v>
      </c>
      <c r="D2133" s="7" t="s">
        <v>10</v>
      </c>
      <c r="E2133" s="7" t="s">
        <v>406</v>
      </c>
      <c r="F2133" s="7" t="s">
        <v>3747</v>
      </c>
      <c r="G2133" s="7" t="s">
        <v>3773</v>
      </c>
      <c r="H2133" s="28"/>
      <c r="I2133" s="23"/>
      <c r="J2133" s="16"/>
      <c r="K2133" s="36"/>
    </row>
    <row r="2134" spans="1:11" ht="30" hidden="1" customHeight="1" x14ac:dyDescent="0.25">
      <c r="A2134" s="1"/>
      <c r="B2134" s="7" t="s">
        <v>3766</v>
      </c>
      <c r="C2134" s="7">
        <v>181</v>
      </c>
      <c r="D2134" s="7" t="s">
        <v>10</v>
      </c>
      <c r="E2134" s="7" t="s">
        <v>70</v>
      </c>
      <c r="F2134" s="7" t="s">
        <v>95</v>
      </c>
      <c r="G2134" s="7" t="s">
        <v>1134</v>
      </c>
      <c r="H2134" s="28"/>
      <c r="I2134" s="23"/>
      <c r="J2134" s="16"/>
      <c r="K2134" s="36"/>
    </row>
    <row r="2135" spans="1:11" ht="30" hidden="1" customHeight="1" x14ac:dyDescent="0.25">
      <c r="A2135" s="1"/>
      <c r="B2135" s="7" t="s">
        <v>3766</v>
      </c>
      <c r="C2135" s="7">
        <v>181</v>
      </c>
      <c r="D2135" s="7" t="s">
        <v>10</v>
      </c>
      <c r="E2135" s="7" t="s">
        <v>33</v>
      </c>
      <c r="F2135" s="7" t="s">
        <v>95</v>
      </c>
      <c r="G2135" s="7" t="s">
        <v>3754</v>
      </c>
      <c r="H2135" s="28"/>
      <c r="I2135" s="23"/>
      <c r="J2135" s="16"/>
      <c r="K2135" s="36"/>
    </row>
    <row r="2136" spans="1:11" ht="30" hidden="1" customHeight="1" x14ac:dyDescent="0.25">
      <c r="A2136" s="1"/>
      <c r="B2136" s="7" t="s">
        <v>3766</v>
      </c>
      <c r="C2136" s="7">
        <v>181</v>
      </c>
      <c r="D2136" s="7" t="s">
        <v>10</v>
      </c>
      <c r="E2136" s="7" t="s">
        <v>20</v>
      </c>
      <c r="F2136" s="7" t="s">
        <v>95</v>
      </c>
      <c r="G2136" s="7" t="s">
        <v>3774</v>
      </c>
      <c r="H2136" s="28"/>
      <c r="I2136" s="23"/>
      <c r="J2136" s="16"/>
      <c r="K2136" s="36"/>
    </row>
    <row r="2137" spans="1:11" ht="30" hidden="1" customHeight="1" x14ac:dyDescent="0.25">
      <c r="A2137" s="1"/>
      <c r="B2137" s="7" t="s">
        <v>3766</v>
      </c>
      <c r="C2137" s="7">
        <v>181</v>
      </c>
      <c r="D2137" s="7" t="s">
        <v>10</v>
      </c>
      <c r="E2137" s="7" t="s">
        <v>14</v>
      </c>
      <c r="F2137" s="7" t="s">
        <v>3775</v>
      </c>
      <c r="G2137" s="7" t="s">
        <v>3776</v>
      </c>
      <c r="H2137" s="28"/>
      <c r="I2137" s="23"/>
      <c r="J2137" s="16"/>
      <c r="K2137" s="36"/>
    </row>
    <row r="2138" spans="1:11" ht="30" hidden="1" customHeight="1" x14ac:dyDescent="0.25">
      <c r="A2138" s="1"/>
      <c r="B2138" s="7" t="s">
        <v>3766</v>
      </c>
      <c r="C2138" s="7">
        <v>181</v>
      </c>
      <c r="D2138" s="7" t="s">
        <v>10</v>
      </c>
      <c r="E2138" s="7" t="s">
        <v>35</v>
      </c>
      <c r="F2138" s="7" t="s">
        <v>3758</v>
      </c>
      <c r="G2138" s="7" t="s">
        <v>3777</v>
      </c>
      <c r="H2138" s="28"/>
      <c r="I2138" s="23"/>
      <c r="J2138" s="16"/>
      <c r="K2138" s="36"/>
    </row>
    <row r="2139" spans="1:11" ht="30" hidden="1" customHeight="1" x14ac:dyDescent="0.25">
      <c r="A2139" s="1"/>
      <c r="B2139" s="7" t="s">
        <v>3766</v>
      </c>
      <c r="C2139" s="7">
        <v>181</v>
      </c>
      <c r="D2139" s="7" t="s">
        <v>10</v>
      </c>
      <c r="E2139" s="7" t="s">
        <v>75</v>
      </c>
      <c r="F2139" s="7" t="s">
        <v>3778</v>
      </c>
      <c r="G2139" s="7" t="s">
        <v>3779</v>
      </c>
      <c r="H2139" s="28"/>
      <c r="I2139" s="23"/>
      <c r="J2139" s="16"/>
      <c r="K2139" s="36"/>
    </row>
    <row r="2140" spans="1:11" ht="30" hidden="1" customHeight="1" x14ac:dyDescent="0.25">
      <c r="A2140" s="1"/>
      <c r="B2140" s="7" t="s">
        <v>3766</v>
      </c>
      <c r="C2140" s="7">
        <v>181</v>
      </c>
      <c r="D2140" s="7" t="s">
        <v>28</v>
      </c>
      <c r="E2140" s="7" t="s">
        <v>26</v>
      </c>
      <c r="F2140" s="7" t="s">
        <v>95</v>
      </c>
      <c r="G2140" s="7" t="s">
        <v>3780</v>
      </c>
      <c r="H2140" s="28"/>
      <c r="I2140" s="23"/>
      <c r="J2140" s="16"/>
      <c r="K2140" s="36"/>
    </row>
    <row r="2141" spans="1:11" ht="30" hidden="1" customHeight="1" x14ac:dyDescent="0.25">
      <c r="A2141" s="1"/>
      <c r="B2141" s="7" t="s">
        <v>3766</v>
      </c>
      <c r="C2141" s="7">
        <v>181</v>
      </c>
      <c r="D2141" s="7" t="s">
        <v>10</v>
      </c>
      <c r="E2141" s="7" t="s">
        <v>17</v>
      </c>
      <c r="F2141" s="7" t="s">
        <v>95</v>
      </c>
      <c r="G2141" s="7" t="s">
        <v>3754</v>
      </c>
      <c r="H2141" s="28"/>
      <c r="I2141" s="23"/>
      <c r="J2141" s="16"/>
      <c r="K2141" s="36"/>
    </row>
    <row r="2142" spans="1:11" ht="30" hidden="1" customHeight="1" x14ac:dyDescent="0.25">
      <c r="A2142" s="1"/>
      <c r="B2142" s="7" t="s">
        <v>3766</v>
      </c>
      <c r="C2142" s="7">
        <v>181</v>
      </c>
      <c r="D2142" s="7" t="s">
        <v>10</v>
      </c>
      <c r="E2142" s="7" t="s">
        <v>43</v>
      </c>
      <c r="F2142" s="7" t="s">
        <v>73</v>
      </c>
      <c r="G2142" s="7" t="s">
        <v>3781</v>
      </c>
      <c r="H2142" s="28"/>
      <c r="I2142" s="23"/>
      <c r="J2142" s="16"/>
      <c r="K2142" s="36"/>
    </row>
    <row r="2143" spans="1:11" ht="30" customHeight="1" x14ac:dyDescent="0.25">
      <c r="A2143" s="1"/>
      <c r="B2143" s="7" t="s">
        <v>3784</v>
      </c>
      <c r="C2143" s="7">
        <v>182</v>
      </c>
      <c r="D2143" s="7" t="s">
        <v>10</v>
      </c>
      <c r="E2143" s="7" t="s">
        <v>20</v>
      </c>
      <c r="F2143" s="7" t="s">
        <v>164</v>
      </c>
      <c r="G2143" s="7" t="s">
        <v>3786</v>
      </c>
      <c r="H2143" s="30">
        <f>I2143/5</f>
        <v>15044.585999999999</v>
      </c>
      <c r="I2143" s="27">
        <v>75222.929999999993</v>
      </c>
      <c r="J2143" s="33" t="s">
        <v>3785</v>
      </c>
      <c r="K2143" s="36"/>
    </row>
    <row r="2144" spans="1:11" ht="30" hidden="1" customHeight="1" x14ac:dyDescent="0.25">
      <c r="A2144" s="1"/>
      <c r="B2144" s="7" t="s">
        <v>3784</v>
      </c>
      <c r="C2144" s="7">
        <v>182</v>
      </c>
      <c r="D2144" s="7" t="s">
        <v>10</v>
      </c>
      <c r="E2144" s="7" t="s">
        <v>11</v>
      </c>
      <c r="F2144" s="7" t="s">
        <v>3787</v>
      </c>
      <c r="G2144" s="7" t="s">
        <v>3788</v>
      </c>
      <c r="H2144" s="28"/>
      <c r="I2144" s="23"/>
      <c r="J2144" s="16"/>
      <c r="K2144" s="36"/>
    </row>
    <row r="2145" spans="1:11" ht="30" hidden="1" customHeight="1" x14ac:dyDescent="0.25">
      <c r="A2145" s="1"/>
      <c r="B2145" s="7" t="s">
        <v>3784</v>
      </c>
      <c r="C2145" s="7">
        <v>182</v>
      </c>
      <c r="D2145" s="7" t="s">
        <v>10</v>
      </c>
      <c r="E2145" s="7" t="s">
        <v>75</v>
      </c>
      <c r="F2145" s="7" t="s">
        <v>3789</v>
      </c>
      <c r="G2145" s="7" t="s">
        <v>3790</v>
      </c>
      <c r="H2145" s="28"/>
      <c r="I2145" s="23"/>
      <c r="J2145" s="16"/>
      <c r="K2145" s="36"/>
    </row>
    <row r="2146" spans="1:11" ht="30" hidden="1" customHeight="1" x14ac:dyDescent="0.25">
      <c r="A2146" s="1"/>
      <c r="B2146" s="7" t="s">
        <v>3784</v>
      </c>
      <c r="C2146" s="7">
        <v>182</v>
      </c>
      <c r="D2146" s="7" t="s">
        <v>45</v>
      </c>
      <c r="E2146" s="7" t="s">
        <v>26</v>
      </c>
      <c r="F2146" s="7" t="s">
        <v>164</v>
      </c>
      <c r="G2146" s="7" t="s">
        <v>3791</v>
      </c>
      <c r="H2146" s="28"/>
      <c r="I2146" s="23"/>
      <c r="J2146" s="16"/>
      <c r="K2146" s="36"/>
    </row>
    <row r="2147" spans="1:11" ht="30" hidden="1" customHeight="1" x14ac:dyDescent="0.25">
      <c r="A2147" s="1"/>
      <c r="B2147" s="7" t="s">
        <v>3784</v>
      </c>
      <c r="C2147" s="7">
        <v>182</v>
      </c>
      <c r="D2147" s="7" t="s">
        <v>10</v>
      </c>
      <c r="E2147" s="7" t="s">
        <v>33</v>
      </c>
      <c r="F2147" s="7" t="s">
        <v>164</v>
      </c>
      <c r="G2147" s="7" t="s">
        <v>3792</v>
      </c>
      <c r="H2147" s="28"/>
      <c r="I2147" s="23"/>
      <c r="J2147" s="16"/>
      <c r="K2147" s="36"/>
    </row>
    <row r="2148" spans="1:11" ht="30" hidden="1" customHeight="1" x14ac:dyDescent="0.25">
      <c r="A2148" s="1"/>
      <c r="B2148" s="7" t="s">
        <v>3784</v>
      </c>
      <c r="C2148" s="7">
        <v>182</v>
      </c>
      <c r="D2148" s="7" t="s">
        <v>10</v>
      </c>
      <c r="E2148" s="7" t="s">
        <v>14</v>
      </c>
      <c r="F2148" s="7" t="s">
        <v>3793</v>
      </c>
      <c r="G2148" s="7" t="s">
        <v>3794</v>
      </c>
      <c r="H2148" s="28"/>
      <c r="I2148" s="23"/>
      <c r="J2148" s="16"/>
      <c r="K2148" s="36"/>
    </row>
    <row r="2149" spans="1:11" ht="30" hidden="1" customHeight="1" x14ac:dyDescent="0.25">
      <c r="A2149" s="1"/>
      <c r="B2149" s="7" t="s">
        <v>3784</v>
      </c>
      <c r="C2149" s="7">
        <v>182</v>
      </c>
      <c r="D2149" s="7" t="s">
        <v>10</v>
      </c>
      <c r="E2149" s="7" t="s">
        <v>201</v>
      </c>
      <c r="F2149" s="7" t="s">
        <v>164</v>
      </c>
      <c r="G2149" s="7" t="s">
        <v>3795</v>
      </c>
      <c r="H2149" s="28"/>
      <c r="I2149" s="23"/>
      <c r="J2149" s="16"/>
      <c r="K2149" s="36"/>
    </row>
    <row r="2150" spans="1:11" ht="30" hidden="1" customHeight="1" x14ac:dyDescent="0.25">
      <c r="A2150" s="1"/>
      <c r="B2150" s="7" t="s">
        <v>3784</v>
      </c>
      <c r="C2150" s="7">
        <v>182</v>
      </c>
      <c r="D2150" s="7" t="s">
        <v>10</v>
      </c>
      <c r="E2150" s="7" t="s">
        <v>35</v>
      </c>
      <c r="F2150" s="7" t="s">
        <v>3796</v>
      </c>
      <c r="G2150" s="7" t="s">
        <v>3797</v>
      </c>
      <c r="H2150" s="28"/>
      <c r="I2150" s="23"/>
      <c r="J2150" s="16"/>
      <c r="K2150" s="36"/>
    </row>
    <row r="2151" spans="1:11" ht="30" hidden="1" customHeight="1" x14ac:dyDescent="0.25">
      <c r="A2151" s="1"/>
      <c r="B2151" s="7" t="s">
        <v>3784</v>
      </c>
      <c r="C2151" s="7">
        <v>182</v>
      </c>
      <c r="D2151" s="7" t="s">
        <v>10</v>
      </c>
      <c r="E2151" s="7" t="s">
        <v>17</v>
      </c>
      <c r="F2151" s="7" t="s">
        <v>164</v>
      </c>
      <c r="G2151" s="7" t="s">
        <v>3798</v>
      </c>
      <c r="H2151" s="28"/>
      <c r="I2151" s="23"/>
      <c r="J2151" s="16"/>
      <c r="K2151" s="36"/>
    </row>
    <row r="2152" spans="1:11" ht="30" hidden="1" customHeight="1" x14ac:dyDescent="0.25">
      <c r="A2152" s="1"/>
      <c r="B2152" s="7" t="s">
        <v>3784</v>
      </c>
      <c r="C2152" s="7">
        <v>182</v>
      </c>
      <c r="D2152" s="7" t="s">
        <v>10</v>
      </c>
      <c r="E2152" s="7" t="s">
        <v>38</v>
      </c>
      <c r="F2152" s="7" t="s">
        <v>3799</v>
      </c>
      <c r="G2152" s="7" t="s">
        <v>3800</v>
      </c>
      <c r="H2152" s="28"/>
      <c r="I2152" s="23"/>
      <c r="J2152" s="16"/>
      <c r="K2152" s="36"/>
    </row>
    <row r="2153" spans="1:11" ht="30" hidden="1" customHeight="1" x14ac:dyDescent="0.25">
      <c r="A2153" s="1"/>
      <c r="B2153" s="7" t="s">
        <v>3784</v>
      </c>
      <c r="C2153" s="7">
        <v>182</v>
      </c>
      <c r="D2153" s="7" t="s">
        <v>28</v>
      </c>
      <c r="E2153" s="7" t="s">
        <v>38</v>
      </c>
      <c r="F2153" s="7" t="s">
        <v>3801</v>
      </c>
      <c r="G2153" s="7" t="s">
        <v>3802</v>
      </c>
      <c r="H2153" s="28"/>
      <c r="I2153" s="23"/>
      <c r="J2153" s="16"/>
      <c r="K2153" s="36"/>
    </row>
    <row r="2154" spans="1:11" ht="30" hidden="1" customHeight="1" x14ac:dyDescent="0.25">
      <c r="A2154" s="1"/>
      <c r="B2154" s="7" t="s">
        <v>3784</v>
      </c>
      <c r="C2154" s="7">
        <v>182</v>
      </c>
      <c r="D2154" s="7" t="s">
        <v>28</v>
      </c>
      <c r="E2154" s="7" t="s">
        <v>26</v>
      </c>
      <c r="F2154" s="7" t="s">
        <v>1903</v>
      </c>
      <c r="G2154" s="7" t="s">
        <v>3803</v>
      </c>
      <c r="H2154" s="28"/>
      <c r="I2154" s="23"/>
      <c r="J2154" s="16"/>
      <c r="K2154" s="36"/>
    </row>
    <row r="2155" spans="1:11" ht="30" hidden="1" customHeight="1" x14ac:dyDescent="0.25">
      <c r="A2155" s="1"/>
      <c r="B2155" s="7" t="s">
        <v>3784</v>
      </c>
      <c r="C2155" s="7">
        <v>182</v>
      </c>
      <c r="D2155" s="7" t="s">
        <v>10</v>
      </c>
      <c r="E2155" s="7" t="s">
        <v>43</v>
      </c>
      <c r="F2155" s="7" t="s">
        <v>3804</v>
      </c>
      <c r="G2155" s="7" t="s">
        <v>3805</v>
      </c>
      <c r="H2155" s="28"/>
      <c r="I2155" s="23"/>
      <c r="J2155" s="16"/>
      <c r="K2155" s="36"/>
    </row>
    <row r="2156" spans="1:11" ht="30" customHeight="1" x14ac:dyDescent="0.25">
      <c r="A2156" s="1"/>
      <c r="B2156" s="7" t="s">
        <v>3808</v>
      </c>
      <c r="C2156" s="7">
        <v>183</v>
      </c>
      <c r="D2156" s="7" t="s">
        <v>28</v>
      </c>
      <c r="E2156" s="7" t="s">
        <v>26</v>
      </c>
      <c r="F2156" s="7" t="s">
        <v>21</v>
      </c>
      <c r="G2156" s="7" t="s">
        <v>3809</v>
      </c>
      <c r="H2156" s="30">
        <f>I2156/3</f>
        <v>19374.593333333334</v>
      </c>
      <c r="I2156" s="27">
        <v>58123.78</v>
      </c>
      <c r="J2156" s="33" t="s">
        <v>3810</v>
      </c>
      <c r="K2156" s="36"/>
    </row>
    <row r="2157" spans="1:11" ht="30" hidden="1" customHeight="1" x14ac:dyDescent="0.25">
      <c r="A2157" s="1"/>
      <c r="B2157" s="7" t="s">
        <v>3808</v>
      </c>
      <c r="C2157" s="7">
        <v>183</v>
      </c>
      <c r="D2157" s="7" t="s">
        <v>10</v>
      </c>
      <c r="E2157" s="7" t="s">
        <v>70</v>
      </c>
      <c r="F2157" s="7" t="s">
        <v>1776</v>
      </c>
      <c r="G2157" s="7" t="s">
        <v>3811</v>
      </c>
      <c r="H2157" s="28"/>
      <c r="I2157" s="23"/>
      <c r="J2157" s="16"/>
      <c r="K2157" s="36"/>
    </row>
    <row r="2158" spans="1:11" ht="30" hidden="1" customHeight="1" x14ac:dyDescent="0.25">
      <c r="A2158" s="1"/>
      <c r="B2158" s="7" t="s">
        <v>3808</v>
      </c>
      <c r="C2158" s="7">
        <v>183</v>
      </c>
      <c r="D2158" s="7" t="s">
        <v>10</v>
      </c>
      <c r="E2158" s="7" t="s">
        <v>20</v>
      </c>
      <c r="F2158" s="7" t="s">
        <v>470</v>
      </c>
      <c r="G2158" s="7" t="s">
        <v>3812</v>
      </c>
      <c r="H2158" s="28"/>
      <c r="I2158" s="23"/>
      <c r="J2158" s="16"/>
      <c r="K2158" s="36"/>
    </row>
    <row r="2159" spans="1:11" ht="30" hidden="1" customHeight="1" x14ac:dyDescent="0.25">
      <c r="A2159" s="1"/>
      <c r="B2159" s="7" t="s">
        <v>3808</v>
      </c>
      <c r="C2159" s="7">
        <v>183</v>
      </c>
      <c r="D2159" s="7" t="s">
        <v>10</v>
      </c>
      <c r="E2159" s="7" t="s">
        <v>33</v>
      </c>
      <c r="F2159" s="7" t="s">
        <v>470</v>
      </c>
      <c r="G2159" s="7" t="s">
        <v>3813</v>
      </c>
      <c r="H2159" s="28"/>
      <c r="I2159" s="23"/>
      <c r="J2159" s="16"/>
      <c r="K2159" s="36"/>
    </row>
    <row r="2160" spans="1:11" ht="30" hidden="1" customHeight="1" x14ac:dyDescent="0.25">
      <c r="A2160" s="1"/>
      <c r="B2160" s="7" t="s">
        <v>3808</v>
      </c>
      <c r="C2160" s="7">
        <v>183</v>
      </c>
      <c r="D2160" s="7" t="s">
        <v>10</v>
      </c>
      <c r="E2160" s="7" t="s">
        <v>35</v>
      </c>
      <c r="F2160" s="7" t="s">
        <v>470</v>
      </c>
      <c r="G2160" s="7" t="s">
        <v>3814</v>
      </c>
      <c r="H2160" s="28"/>
      <c r="I2160" s="23"/>
      <c r="J2160" s="16"/>
      <c r="K2160" s="36"/>
    </row>
    <row r="2161" spans="1:11" ht="30" customHeight="1" x14ac:dyDescent="0.25">
      <c r="A2161" s="1"/>
      <c r="B2161" s="7" t="s">
        <v>3829</v>
      </c>
      <c r="C2161" s="7">
        <v>184</v>
      </c>
      <c r="D2161" s="7" t="s">
        <v>10</v>
      </c>
      <c r="E2161" s="7" t="s">
        <v>38</v>
      </c>
      <c r="F2161" s="7" t="s">
        <v>3831</v>
      </c>
      <c r="G2161" s="7" t="s">
        <v>3832</v>
      </c>
      <c r="H2161" s="30">
        <f>I2161/60</f>
        <v>237.85233333333332</v>
      </c>
      <c r="I2161" s="27">
        <v>14271.14</v>
      </c>
      <c r="J2161" s="33" t="s">
        <v>3830</v>
      </c>
      <c r="K2161" s="36"/>
    </row>
    <row r="2162" spans="1:11" ht="30" hidden="1" customHeight="1" x14ac:dyDescent="0.25">
      <c r="A2162" s="1"/>
      <c r="B2162" s="7" t="s">
        <v>3829</v>
      </c>
      <c r="C2162" s="7">
        <v>184</v>
      </c>
      <c r="D2162" s="7" t="s">
        <v>10</v>
      </c>
      <c r="E2162" s="7" t="s">
        <v>80</v>
      </c>
      <c r="F2162" s="7" t="s">
        <v>132</v>
      </c>
      <c r="G2162" s="7" t="s">
        <v>3833</v>
      </c>
      <c r="H2162" s="28"/>
      <c r="I2162" s="23"/>
      <c r="J2162" s="16"/>
      <c r="K2162" s="36"/>
    </row>
    <row r="2163" spans="1:11" ht="30" hidden="1" customHeight="1" x14ac:dyDescent="0.25">
      <c r="A2163" s="1"/>
      <c r="B2163" s="7" t="s">
        <v>3829</v>
      </c>
      <c r="C2163" s="7">
        <v>184</v>
      </c>
      <c r="D2163" s="7" t="s">
        <v>382</v>
      </c>
      <c r="E2163" s="7" t="s">
        <v>20</v>
      </c>
      <c r="F2163" s="7" t="s">
        <v>128</v>
      </c>
      <c r="G2163" s="7" t="s">
        <v>3834</v>
      </c>
      <c r="H2163" s="28"/>
      <c r="I2163" s="23"/>
      <c r="J2163" s="16"/>
      <c r="K2163" s="36"/>
    </row>
    <row r="2164" spans="1:11" ht="30" hidden="1" customHeight="1" x14ac:dyDescent="0.25">
      <c r="A2164" s="1"/>
      <c r="B2164" s="7" t="s">
        <v>3829</v>
      </c>
      <c r="C2164" s="7">
        <v>184</v>
      </c>
      <c r="D2164" s="7" t="s">
        <v>28</v>
      </c>
      <c r="E2164" s="7" t="s">
        <v>26</v>
      </c>
      <c r="F2164" s="7" t="s">
        <v>128</v>
      </c>
      <c r="G2164" s="7" t="s">
        <v>3835</v>
      </c>
      <c r="H2164" s="28"/>
      <c r="I2164" s="23"/>
      <c r="J2164" s="16"/>
      <c r="K2164" s="36"/>
    </row>
    <row r="2165" spans="1:11" ht="30" hidden="1" customHeight="1" x14ac:dyDescent="0.25">
      <c r="A2165" s="1"/>
      <c r="B2165" s="7" t="s">
        <v>3829</v>
      </c>
      <c r="C2165" s="7">
        <v>184</v>
      </c>
      <c r="D2165" s="7" t="s">
        <v>10</v>
      </c>
      <c r="E2165" s="7" t="s">
        <v>11</v>
      </c>
      <c r="F2165" s="7" t="s">
        <v>3836</v>
      </c>
      <c r="G2165" s="7" t="s">
        <v>3837</v>
      </c>
      <c r="H2165" s="28"/>
      <c r="I2165" s="23"/>
      <c r="J2165" s="16"/>
      <c r="K2165" s="36"/>
    </row>
    <row r="2166" spans="1:11" ht="30" hidden="1" customHeight="1" x14ac:dyDescent="0.25">
      <c r="A2166" s="1"/>
      <c r="B2166" s="7" t="s">
        <v>3829</v>
      </c>
      <c r="C2166" s="7">
        <v>184</v>
      </c>
      <c r="D2166" s="7" t="s">
        <v>10</v>
      </c>
      <c r="E2166" s="7" t="s">
        <v>70</v>
      </c>
      <c r="F2166" s="7" t="s">
        <v>71</v>
      </c>
      <c r="G2166" s="7" t="s">
        <v>3838</v>
      </c>
      <c r="H2166" s="28"/>
      <c r="I2166" s="23"/>
      <c r="J2166" s="16"/>
      <c r="K2166" s="36"/>
    </row>
    <row r="2167" spans="1:11" ht="30" hidden="1" customHeight="1" x14ac:dyDescent="0.25">
      <c r="A2167" s="1"/>
      <c r="B2167" s="7" t="s">
        <v>3829</v>
      </c>
      <c r="C2167" s="7">
        <v>184</v>
      </c>
      <c r="D2167" s="7" t="s">
        <v>10</v>
      </c>
      <c r="E2167" s="7" t="s">
        <v>33</v>
      </c>
      <c r="F2167" s="7" t="s">
        <v>128</v>
      </c>
      <c r="G2167" s="7" t="s">
        <v>3839</v>
      </c>
      <c r="H2167" s="28"/>
      <c r="I2167" s="23"/>
      <c r="J2167" s="16"/>
      <c r="K2167" s="36"/>
    </row>
    <row r="2168" spans="1:11" ht="30" hidden="1" customHeight="1" x14ac:dyDescent="0.25">
      <c r="A2168" s="1"/>
      <c r="B2168" s="7" t="s">
        <v>3829</v>
      </c>
      <c r="C2168" s="7">
        <v>184</v>
      </c>
      <c r="D2168" s="7" t="s">
        <v>10</v>
      </c>
      <c r="E2168" s="7" t="s">
        <v>20</v>
      </c>
      <c r="F2168" s="7" t="s">
        <v>73</v>
      </c>
      <c r="G2168" s="7" t="s">
        <v>3840</v>
      </c>
      <c r="H2168" s="28"/>
      <c r="I2168" s="23"/>
      <c r="J2168" s="16"/>
      <c r="K2168" s="36"/>
    </row>
    <row r="2169" spans="1:11" ht="30" hidden="1" customHeight="1" x14ac:dyDescent="0.25">
      <c r="A2169" s="1"/>
      <c r="B2169" s="7" t="s">
        <v>3829</v>
      </c>
      <c r="C2169" s="7">
        <v>184</v>
      </c>
      <c r="D2169" s="7" t="s">
        <v>28</v>
      </c>
      <c r="E2169" s="7" t="s">
        <v>11</v>
      </c>
      <c r="F2169" s="7" t="s">
        <v>3841</v>
      </c>
      <c r="G2169" s="7" t="s">
        <v>3842</v>
      </c>
      <c r="H2169" s="28"/>
      <c r="I2169" s="23"/>
      <c r="J2169" s="16"/>
      <c r="K2169" s="36"/>
    </row>
    <row r="2170" spans="1:11" ht="30" hidden="1" customHeight="1" x14ac:dyDescent="0.25">
      <c r="A2170" s="1"/>
      <c r="B2170" s="7" t="s">
        <v>3829</v>
      </c>
      <c r="C2170" s="7">
        <v>184</v>
      </c>
      <c r="D2170" s="7" t="s">
        <v>10</v>
      </c>
      <c r="E2170" s="7" t="s">
        <v>23</v>
      </c>
      <c r="F2170" s="7" t="s">
        <v>73</v>
      </c>
      <c r="G2170" s="7" t="s">
        <v>3843</v>
      </c>
      <c r="H2170" s="28"/>
      <c r="I2170" s="23"/>
      <c r="J2170" s="16"/>
      <c r="K2170" s="36"/>
    </row>
    <row r="2171" spans="1:11" ht="30" hidden="1" customHeight="1" x14ac:dyDescent="0.25">
      <c r="A2171" s="1"/>
      <c r="B2171" s="7" t="s">
        <v>3829</v>
      </c>
      <c r="C2171" s="7">
        <v>184</v>
      </c>
      <c r="D2171" s="7" t="s">
        <v>28</v>
      </c>
      <c r="E2171" s="7" t="s">
        <v>33</v>
      </c>
      <c r="F2171" s="7" t="s">
        <v>73</v>
      </c>
      <c r="G2171" s="7" t="s">
        <v>3844</v>
      </c>
      <c r="H2171" s="28"/>
      <c r="I2171" s="23"/>
      <c r="J2171" s="16"/>
      <c r="K2171" s="36"/>
    </row>
    <row r="2172" spans="1:11" ht="30" hidden="1" customHeight="1" x14ac:dyDescent="0.25">
      <c r="A2172" s="1"/>
      <c r="B2172" s="7" t="s">
        <v>3829</v>
      </c>
      <c r="C2172" s="7">
        <v>184</v>
      </c>
      <c r="D2172" s="7" t="s">
        <v>10</v>
      </c>
      <c r="E2172" s="7" t="s">
        <v>75</v>
      </c>
      <c r="F2172" s="7" t="s">
        <v>73</v>
      </c>
      <c r="G2172" s="7" t="s">
        <v>3845</v>
      </c>
      <c r="H2172" s="28"/>
      <c r="I2172" s="23"/>
      <c r="J2172" s="16"/>
      <c r="K2172" s="36"/>
    </row>
    <row r="2173" spans="1:11" ht="30" hidden="1" customHeight="1" x14ac:dyDescent="0.25">
      <c r="A2173" s="1"/>
      <c r="B2173" s="7" t="s">
        <v>3829</v>
      </c>
      <c r="C2173" s="7">
        <v>184</v>
      </c>
      <c r="D2173" s="7" t="s">
        <v>10</v>
      </c>
      <c r="E2173" s="7" t="s">
        <v>35</v>
      </c>
      <c r="F2173" s="7" t="s">
        <v>73</v>
      </c>
      <c r="G2173" s="7" t="s">
        <v>3846</v>
      </c>
      <c r="H2173" s="28"/>
      <c r="I2173" s="23"/>
      <c r="J2173" s="16"/>
      <c r="K2173" s="36"/>
    </row>
    <row r="2174" spans="1:11" ht="30" hidden="1" customHeight="1" x14ac:dyDescent="0.25">
      <c r="A2174" s="1"/>
      <c r="B2174" s="7" t="s">
        <v>3829</v>
      </c>
      <c r="C2174" s="7">
        <v>184</v>
      </c>
      <c r="D2174" s="7" t="s">
        <v>10</v>
      </c>
      <c r="E2174" s="7" t="s">
        <v>17</v>
      </c>
      <c r="F2174" s="7" t="s">
        <v>132</v>
      </c>
      <c r="G2174" s="7" t="s">
        <v>3839</v>
      </c>
      <c r="H2174" s="28"/>
      <c r="I2174" s="23"/>
      <c r="J2174" s="16"/>
      <c r="K2174" s="36"/>
    </row>
    <row r="2175" spans="1:11" ht="30" hidden="1" customHeight="1" x14ac:dyDescent="0.25">
      <c r="A2175" s="1"/>
      <c r="B2175" s="7" t="s">
        <v>3829</v>
      </c>
      <c r="C2175" s="7">
        <v>184</v>
      </c>
      <c r="D2175" s="7" t="s">
        <v>28</v>
      </c>
      <c r="E2175" s="7" t="s">
        <v>17</v>
      </c>
      <c r="F2175" s="7" t="s">
        <v>73</v>
      </c>
      <c r="G2175" s="7" t="s">
        <v>3844</v>
      </c>
      <c r="H2175" s="28"/>
      <c r="I2175" s="23"/>
      <c r="J2175" s="16"/>
      <c r="K2175" s="36"/>
    </row>
    <row r="2176" spans="1:11" ht="30" hidden="1" customHeight="1" x14ac:dyDescent="0.25">
      <c r="A2176" s="1"/>
      <c r="B2176" s="7" t="s">
        <v>3829</v>
      </c>
      <c r="C2176" s="7">
        <v>184</v>
      </c>
      <c r="D2176" s="7" t="s">
        <v>10</v>
      </c>
      <c r="E2176" s="7" t="s">
        <v>177</v>
      </c>
      <c r="F2176" s="7" t="s">
        <v>632</v>
      </c>
      <c r="G2176" s="7" t="s">
        <v>3847</v>
      </c>
      <c r="H2176" s="28"/>
      <c r="I2176" s="23"/>
      <c r="J2176" s="16"/>
      <c r="K2176" s="36"/>
    </row>
    <row r="2177" spans="1:11" ht="30" hidden="1" customHeight="1" x14ac:dyDescent="0.25">
      <c r="A2177" s="1"/>
      <c r="B2177" s="7" t="s">
        <v>3829</v>
      </c>
      <c r="C2177" s="7">
        <v>184</v>
      </c>
      <c r="D2177" s="7" t="s">
        <v>45</v>
      </c>
      <c r="E2177" s="7" t="s">
        <v>20</v>
      </c>
      <c r="F2177" s="7" t="s">
        <v>642</v>
      </c>
      <c r="G2177" s="7" t="s">
        <v>3848</v>
      </c>
      <c r="H2177" s="28"/>
      <c r="I2177" s="23"/>
      <c r="J2177" s="16"/>
      <c r="K2177" s="36"/>
    </row>
    <row r="2178" spans="1:11" ht="30" hidden="1" customHeight="1" x14ac:dyDescent="0.25">
      <c r="A2178" s="1"/>
      <c r="B2178" s="7" t="s">
        <v>3829</v>
      </c>
      <c r="C2178" s="7">
        <v>184</v>
      </c>
      <c r="D2178" s="7" t="s">
        <v>45</v>
      </c>
      <c r="E2178" s="7" t="s">
        <v>11</v>
      </c>
      <c r="F2178" s="7" t="s">
        <v>3849</v>
      </c>
      <c r="G2178" s="7" t="s">
        <v>3850</v>
      </c>
      <c r="H2178" s="28"/>
      <c r="I2178" s="23"/>
      <c r="J2178" s="16"/>
      <c r="K2178" s="36"/>
    </row>
    <row r="2179" spans="1:11" ht="30" hidden="1" customHeight="1" x14ac:dyDescent="0.25">
      <c r="A2179" s="1"/>
      <c r="B2179" s="7" t="s">
        <v>3829</v>
      </c>
      <c r="C2179" s="7">
        <v>184</v>
      </c>
      <c r="D2179" s="7" t="s">
        <v>10</v>
      </c>
      <c r="E2179" s="7" t="s">
        <v>67</v>
      </c>
      <c r="F2179" s="7" t="s">
        <v>3851</v>
      </c>
      <c r="G2179" s="7" t="s">
        <v>3852</v>
      </c>
      <c r="H2179" s="28"/>
      <c r="I2179" s="23"/>
      <c r="J2179" s="16"/>
      <c r="K2179" s="36"/>
    </row>
    <row r="2180" spans="1:11" ht="30" customHeight="1" x14ac:dyDescent="0.25">
      <c r="A2180" s="1"/>
      <c r="B2180" s="7" t="s">
        <v>3863</v>
      </c>
      <c r="C2180" s="7">
        <v>185</v>
      </c>
      <c r="D2180" s="7" t="s">
        <v>10</v>
      </c>
      <c r="E2180" s="7" t="s">
        <v>38</v>
      </c>
      <c r="F2180" s="7" t="s">
        <v>3865</v>
      </c>
      <c r="G2180" s="7" t="s">
        <v>3866</v>
      </c>
      <c r="H2180" s="30">
        <f>+I2180</f>
        <v>629</v>
      </c>
      <c r="I2180" s="27">
        <v>629</v>
      </c>
      <c r="J2180" s="33" t="s">
        <v>3864</v>
      </c>
      <c r="K2180" s="36"/>
    </row>
    <row r="2181" spans="1:11" ht="30" hidden="1" customHeight="1" x14ac:dyDescent="0.25">
      <c r="A2181" s="1"/>
      <c r="B2181" s="7" t="s">
        <v>3863</v>
      </c>
      <c r="C2181" s="7">
        <v>185</v>
      </c>
      <c r="D2181" s="7" t="s">
        <v>28</v>
      </c>
      <c r="E2181" s="7" t="s">
        <v>38</v>
      </c>
      <c r="F2181" s="7" t="s">
        <v>3867</v>
      </c>
      <c r="G2181" s="7" t="s">
        <v>3868</v>
      </c>
      <c r="H2181" s="28"/>
      <c r="I2181" s="23"/>
      <c r="J2181" s="16"/>
      <c r="K2181" s="36"/>
    </row>
    <row r="2182" spans="1:11" ht="30" hidden="1" customHeight="1" x14ac:dyDescent="0.25">
      <c r="A2182" s="1"/>
      <c r="B2182" s="7" t="s">
        <v>3863</v>
      </c>
      <c r="C2182" s="7">
        <v>185</v>
      </c>
      <c r="D2182" s="7" t="s">
        <v>10</v>
      </c>
      <c r="E2182" s="7" t="s">
        <v>26</v>
      </c>
      <c r="F2182" s="7" t="s">
        <v>3869</v>
      </c>
      <c r="G2182" s="7" t="s">
        <v>3870</v>
      </c>
      <c r="H2182" s="28"/>
      <c r="I2182" s="23"/>
      <c r="J2182" s="16"/>
      <c r="K2182" s="36"/>
    </row>
    <row r="2183" spans="1:11" ht="30" hidden="1" customHeight="1" x14ac:dyDescent="0.25">
      <c r="A2183" s="1"/>
      <c r="B2183" s="7" t="s">
        <v>3863</v>
      </c>
      <c r="C2183" s="7">
        <v>185</v>
      </c>
      <c r="D2183" s="7" t="s">
        <v>10</v>
      </c>
      <c r="E2183" s="7" t="s">
        <v>80</v>
      </c>
      <c r="F2183" s="7" t="s">
        <v>3871</v>
      </c>
      <c r="G2183" s="7" t="s">
        <v>3872</v>
      </c>
      <c r="H2183" s="28"/>
      <c r="I2183" s="23"/>
      <c r="J2183" s="16"/>
      <c r="K2183" s="36"/>
    </row>
    <row r="2184" spans="1:11" ht="30" hidden="1" customHeight="1" x14ac:dyDescent="0.25">
      <c r="A2184" s="1"/>
      <c r="B2184" s="7" t="s">
        <v>3863</v>
      </c>
      <c r="C2184" s="7">
        <v>185</v>
      </c>
      <c r="D2184" s="7" t="s">
        <v>28</v>
      </c>
      <c r="E2184" s="7" t="s">
        <v>70</v>
      </c>
      <c r="F2184" s="7" t="s">
        <v>71</v>
      </c>
      <c r="G2184" s="7" t="s">
        <v>3838</v>
      </c>
      <c r="H2184" s="28"/>
      <c r="I2184" s="23"/>
      <c r="J2184" s="16"/>
      <c r="K2184" s="36"/>
    </row>
    <row r="2185" spans="1:11" ht="30" hidden="1" customHeight="1" x14ac:dyDescent="0.25">
      <c r="A2185" s="1"/>
      <c r="B2185" s="7" t="s">
        <v>3863</v>
      </c>
      <c r="C2185" s="7">
        <v>185</v>
      </c>
      <c r="D2185" s="7" t="s">
        <v>28</v>
      </c>
      <c r="E2185" s="7" t="s">
        <v>20</v>
      </c>
      <c r="F2185" s="7" t="s">
        <v>128</v>
      </c>
      <c r="G2185" s="7" t="s">
        <v>3873</v>
      </c>
      <c r="H2185" s="28"/>
      <c r="I2185" s="23"/>
      <c r="J2185" s="16"/>
      <c r="K2185" s="36"/>
    </row>
    <row r="2186" spans="1:11" ht="30" hidden="1" customHeight="1" x14ac:dyDescent="0.25">
      <c r="A2186" s="1"/>
      <c r="B2186" s="7" t="s">
        <v>3863</v>
      </c>
      <c r="C2186" s="7">
        <v>185</v>
      </c>
      <c r="D2186" s="7" t="s">
        <v>45</v>
      </c>
      <c r="E2186" s="7" t="s">
        <v>20</v>
      </c>
      <c r="F2186" s="7" t="s">
        <v>73</v>
      </c>
      <c r="G2186" s="7" t="s">
        <v>3874</v>
      </c>
      <c r="H2186" s="28"/>
      <c r="I2186" s="23"/>
      <c r="J2186" s="16"/>
      <c r="K2186" s="36"/>
    </row>
    <row r="2187" spans="1:11" ht="30" hidden="1" customHeight="1" x14ac:dyDescent="0.25">
      <c r="A2187" s="1"/>
      <c r="B2187" s="7" t="s">
        <v>3863</v>
      </c>
      <c r="C2187" s="7">
        <v>185</v>
      </c>
      <c r="D2187" s="7" t="s">
        <v>10</v>
      </c>
      <c r="E2187" s="7" t="s">
        <v>11</v>
      </c>
      <c r="F2187" s="7" t="s">
        <v>3875</v>
      </c>
      <c r="G2187" s="7" t="s">
        <v>3876</v>
      </c>
      <c r="H2187" s="28"/>
      <c r="I2187" s="23"/>
      <c r="J2187" s="16"/>
      <c r="K2187" s="36"/>
    </row>
    <row r="2188" spans="1:11" ht="30" hidden="1" customHeight="1" x14ac:dyDescent="0.25">
      <c r="A2188" s="1"/>
      <c r="B2188" s="7" t="s">
        <v>3863</v>
      </c>
      <c r="C2188" s="7">
        <v>185</v>
      </c>
      <c r="D2188" s="7" t="s">
        <v>10</v>
      </c>
      <c r="E2188" s="7" t="s">
        <v>23</v>
      </c>
      <c r="F2188" s="7" t="s">
        <v>73</v>
      </c>
      <c r="G2188" s="7" t="s">
        <v>3877</v>
      </c>
      <c r="H2188" s="28"/>
      <c r="I2188" s="23"/>
      <c r="J2188" s="16"/>
      <c r="K2188" s="36"/>
    </row>
    <row r="2189" spans="1:11" ht="30" hidden="1" customHeight="1" x14ac:dyDescent="0.25">
      <c r="A2189" s="1"/>
      <c r="B2189" s="7" t="s">
        <v>3863</v>
      </c>
      <c r="C2189" s="7">
        <v>185</v>
      </c>
      <c r="D2189" s="7" t="s">
        <v>10</v>
      </c>
      <c r="E2189" s="7" t="s">
        <v>33</v>
      </c>
      <c r="F2189" s="7" t="s">
        <v>73</v>
      </c>
      <c r="G2189" s="7" t="s">
        <v>3844</v>
      </c>
      <c r="H2189" s="28"/>
      <c r="I2189" s="23"/>
      <c r="J2189" s="16"/>
      <c r="K2189" s="36"/>
    </row>
    <row r="2190" spans="1:11" ht="30" hidden="1" customHeight="1" x14ac:dyDescent="0.25">
      <c r="A2190" s="1"/>
      <c r="B2190" s="7" t="s">
        <v>3863</v>
      </c>
      <c r="C2190" s="7">
        <v>185</v>
      </c>
      <c r="D2190" s="7" t="s">
        <v>28</v>
      </c>
      <c r="E2190" s="7" t="s">
        <v>75</v>
      </c>
      <c r="F2190" s="7" t="s">
        <v>73</v>
      </c>
      <c r="G2190" s="7" t="s">
        <v>3878</v>
      </c>
      <c r="H2190" s="28"/>
      <c r="I2190" s="23"/>
      <c r="J2190" s="16"/>
      <c r="K2190" s="36"/>
    </row>
    <row r="2191" spans="1:11" ht="30" hidden="1" customHeight="1" x14ac:dyDescent="0.25">
      <c r="A2191" s="1"/>
      <c r="B2191" s="7" t="s">
        <v>3863</v>
      </c>
      <c r="C2191" s="7">
        <v>185</v>
      </c>
      <c r="D2191" s="7" t="s">
        <v>10</v>
      </c>
      <c r="E2191" s="7" t="s">
        <v>35</v>
      </c>
      <c r="F2191" s="7" t="s">
        <v>73</v>
      </c>
      <c r="G2191" s="7" t="s">
        <v>3879</v>
      </c>
      <c r="H2191" s="28"/>
      <c r="I2191" s="23"/>
      <c r="J2191" s="16"/>
      <c r="K2191" s="36"/>
    </row>
    <row r="2192" spans="1:11" ht="30" hidden="1" customHeight="1" x14ac:dyDescent="0.25">
      <c r="A2192" s="1"/>
      <c r="B2192" s="7" t="s">
        <v>3863</v>
      </c>
      <c r="C2192" s="7">
        <v>185</v>
      </c>
      <c r="D2192" s="7" t="s">
        <v>382</v>
      </c>
      <c r="E2192" s="7" t="s">
        <v>26</v>
      </c>
      <c r="F2192" s="7" t="s">
        <v>132</v>
      </c>
      <c r="G2192" s="7" t="s">
        <v>3880</v>
      </c>
      <c r="H2192" s="28"/>
      <c r="I2192" s="23"/>
      <c r="J2192" s="16"/>
      <c r="K2192" s="36"/>
    </row>
    <row r="2193" spans="1:11" ht="30" hidden="1" customHeight="1" x14ac:dyDescent="0.25">
      <c r="A2193" s="1"/>
      <c r="B2193" s="7" t="s">
        <v>3863</v>
      </c>
      <c r="C2193" s="7">
        <v>185</v>
      </c>
      <c r="D2193" s="7" t="s">
        <v>28</v>
      </c>
      <c r="E2193" s="7" t="s">
        <v>11</v>
      </c>
      <c r="F2193" s="7" t="s">
        <v>3881</v>
      </c>
      <c r="G2193" s="7" t="s">
        <v>3882</v>
      </c>
      <c r="H2193" s="28"/>
      <c r="I2193" s="23"/>
      <c r="J2193" s="16"/>
      <c r="K2193" s="36"/>
    </row>
    <row r="2194" spans="1:11" ht="30" hidden="1" customHeight="1" x14ac:dyDescent="0.25">
      <c r="A2194" s="1"/>
      <c r="B2194" s="7" t="s">
        <v>3863</v>
      </c>
      <c r="C2194" s="7">
        <v>185</v>
      </c>
      <c r="D2194" s="7" t="s">
        <v>10</v>
      </c>
      <c r="E2194" s="7" t="s">
        <v>70</v>
      </c>
      <c r="F2194" s="7" t="s">
        <v>95</v>
      </c>
      <c r="G2194" s="7" t="s">
        <v>3883</v>
      </c>
      <c r="H2194" s="28"/>
      <c r="I2194" s="23"/>
      <c r="J2194" s="16"/>
      <c r="K2194" s="36"/>
    </row>
    <row r="2195" spans="1:11" ht="30" hidden="1" customHeight="1" x14ac:dyDescent="0.25">
      <c r="A2195" s="1"/>
      <c r="B2195" s="7" t="s">
        <v>3863</v>
      </c>
      <c r="C2195" s="7">
        <v>185</v>
      </c>
      <c r="D2195" s="7" t="s">
        <v>45</v>
      </c>
      <c r="E2195" s="7" t="s">
        <v>17</v>
      </c>
      <c r="F2195" s="7" t="s">
        <v>73</v>
      </c>
      <c r="G2195" s="7" t="s">
        <v>3884</v>
      </c>
      <c r="H2195" s="28"/>
      <c r="I2195" s="23"/>
      <c r="J2195" s="16"/>
      <c r="K2195" s="36"/>
    </row>
    <row r="2196" spans="1:11" ht="30" hidden="1" customHeight="1" x14ac:dyDescent="0.25">
      <c r="A2196" s="1"/>
      <c r="B2196" s="7" t="s">
        <v>3863</v>
      </c>
      <c r="C2196" s="7">
        <v>185</v>
      </c>
      <c r="D2196" s="7" t="s">
        <v>10</v>
      </c>
      <c r="E2196" s="7" t="s">
        <v>20</v>
      </c>
      <c r="F2196" s="7" t="s">
        <v>95</v>
      </c>
      <c r="G2196" s="7" t="s">
        <v>3885</v>
      </c>
      <c r="H2196" s="28"/>
      <c r="I2196" s="23"/>
      <c r="J2196" s="16"/>
      <c r="K2196" s="36"/>
    </row>
    <row r="2197" spans="1:11" ht="30" hidden="1" customHeight="1" x14ac:dyDescent="0.25">
      <c r="A2197" s="1"/>
      <c r="B2197" s="7" t="s">
        <v>3863</v>
      </c>
      <c r="C2197" s="7">
        <v>185</v>
      </c>
      <c r="D2197" s="7" t="s">
        <v>10</v>
      </c>
      <c r="E2197" s="7" t="s">
        <v>17</v>
      </c>
      <c r="F2197" s="7" t="s">
        <v>132</v>
      </c>
      <c r="G2197" s="7" t="s">
        <v>3839</v>
      </c>
      <c r="H2197" s="28"/>
      <c r="I2197" s="23"/>
      <c r="J2197" s="16"/>
      <c r="K2197" s="36"/>
    </row>
    <row r="2198" spans="1:11" ht="30" hidden="1" customHeight="1" x14ac:dyDescent="0.25">
      <c r="A2198" s="1"/>
      <c r="B2198" s="7" t="s">
        <v>3863</v>
      </c>
      <c r="C2198" s="7">
        <v>185</v>
      </c>
      <c r="D2198" s="7" t="s">
        <v>10</v>
      </c>
      <c r="E2198" s="7" t="s">
        <v>14</v>
      </c>
      <c r="F2198" s="7" t="s">
        <v>3886</v>
      </c>
      <c r="G2198" s="7" t="s">
        <v>3887</v>
      </c>
      <c r="H2198" s="28"/>
      <c r="I2198" s="23"/>
      <c r="J2198" s="16"/>
      <c r="K2198" s="36"/>
    </row>
    <row r="2199" spans="1:11" ht="30" hidden="1" customHeight="1" x14ac:dyDescent="0.25">
      <c r="A2199" s="1"/>
      <c r="B2199" s="7" t="s">
        <v>3863</v>
      </c>
      <c r="C2199" s="7">
        <v>185</v>
      </c>
      <c r="D2199" s="7" t="s">
        <v>28</v>
      </c>
      <c r="E2199" s="7" t="s">
        <v>26</v>
      </c>
      <c r="F2199" s="7" t="s">
        <v>95</v>
      </c>
      <c r="G2199" s="7" t="s">
        <v>3888</v>
      </c>
      <c r="H2199" s="28"/>
      <c r="I2199" s="23"/>
      <c r="J2199" s="16"/>
      <c r="K2199" s="36"/>
    </row>
    <row r="2200" spans="1:11" ht="30" hidden="1" customHeight="1" x14ac:dyDescent="0.25">
      <c r="A2200" s="1"/>
      <c r="B2200" s="7" t="s">
        <v>3863</v>
      </c>
      <c r="C2200" s="7">
        <v>185</v>
      </c>
      <c r="D2200" s="7" t="s">
        <v>10</v>
      </c>
      <c r="E2200" s="7" t="s">
        <v>75</v>
      </c>
      <c r="F2200" s="7" t="s">
        <v>95</v>
      </c>
      <c r="G2200" s="7" t="s">
        <v>3889</v>
      </c>
      <c r="H2200" s="28"/>
      <c r="I2200" s="23"/>
      <c r="J2200" s="16"/>
      <c r="K2200" s="36"/>
    </row>
    <row r="2201" spans="1:11" ht="30" customHeight="1" x14ac:dyDescent="0.25">
      <c r="A2201" s="1"/>
      <c r="B2201" s="7" t="s">
        <v>3898</v>
      </c>
      <c r="C2201" s="7">
        <v>186</v>
      </c>
      <c r="D2201" s="7" t="s">
        <v>10</v>
      </c>
      <c r="E2201" s="7" t="s">
        <v>14</v>
      </c>
      <c r="F2201" s="7" t="s">
        <v>3902</v>
      </c>
      <c r="G2201" s="7" t="s">
        <v>3903</v>
      </c>
      <c r="H2201" s="30">
        <f>+I2201</f>
        <v>294092.24</v>
      </c>
      <c r="I2201" s="27">
        <v>294092.24</v>
      </c>
      <c r="J2201" s="33" t="s">
        <v>7953</v>
      </c>
      <c r="K2201" s="36"/>
    </row>
    <row r="2202" spans="1:11" ht="30" hidden="1" customHeight="1" x14ac:dyDescent="0.25">
      <c r="A2202" s="1"/>
      <c r="B2202" s="7" t="s">
        <v>3898</v>
      </c>
      <c r="C2202" s="7">
        <v>186</v>
      </c>
      <c r="D2202" s="7" t="s">
        <v>10</v>
      </c>
      <c r="E2202" s="7" t="s">
        <v>35</v>
      </c>
      <c r="F2202" s="7" t="s">
        <v>3904</v>
      </c>
      <c r="G2202" s="7" t="s">
        <v>3905</v>
      </c>
      <c r="H2202" s="28"/>
      <c r="I2202" s="23"/>
      <c r="J2202" s="16"/>
      <c r="K2202" s="36"/>
    </row>
    <row r="2203" spans="1:11" ht="30" hidden="1" customHeight="1" x14ac:dyDescent="0.25">
      <c r="A2203" s="1"/>
      <c r="B2203" s="7" t="s">
        <v>3898</v>
      </c>
      <c r="C2203" s="7">
        <v>186</v>
      </c>
      <c r="D2203" s="7" t="s">
        <v>10</v>
      </c>
      <c r="E2203" s="7" t="s">
        <v>38</v>
      </c>
      <c r="F2203" s="7" t="s">
        <v>3906</v>
      </c>
      <c r="G2203" s="7" t="s">
        <v>3907</v>
      </c>
      <c r="H2203" s="28"/>
      <c r="I2203" s="23"/>
      <c r="J2203" s="16"/>
      <c r="K2203" s="36"/>
    </row>
    <row r="2204" spans="1:11" ht="30" hidden="1" customHeight="1" x14ac:dyDescent="0.25">
      <c r="A2204" s="1"/>
      <c r="B2204" s="7" t="s">
        <v>3898</v>
      </c>
      <c r="C2204" s="7">
        <v>186</v>
      </c>
      <c r="D2204" s="7" t="s">
        <v>10</v>
      </c>
      <c r="E2204" s="7" t="s">
        <v>75</v>
      </c>
      <c r="F2204" s="7" t="s">
        <v>3908</v>
      </c>
      <c r="G2204" s="7" t="s">
        <v>3909</v>
      </c>
      <c r="H2204" s="28"/>
      <c r="I2204" s="23"/>
      <c r="J2204" s="16"/>
      <c r="K2204" s="36"/>
    </row>
    <row r="2205" spans="1:11" ht="30" hidden="1" customHeight="1" x14ac:dyDescent="0.25">
      <c r="A2205" s="1"/>
      <c r="B2205" s="7" t="s">
        <v>3898</v>
      </c>
      <c r="C2205" s="7">
        <v>186</v>
      </c>
      <c r="D2205" s="7" t="s">
        <v>10</v>
      </c>
      <c r="E2205" s="7" t="s">
        <v>33</v>
      </c>
      <c r="F2205" s="7" t="s">
        <v>160</v>
      </c>
      <c r="G2205" s="7" t="s">
        <v>3910</v>
      </c>
      <c r="H2205" s="28"/>
      <c r="I2205" s="23"/>
      <c r="J2205" s="16"/>
      <c r="K2205" s="36"/>
    </row>
    <row r="2206" spans="1:11" ht="30" hidden="1" customHeight="1" x14ac:dyDescent="0.25">
      <c r="A2206" s="1"/>
      <c r="B2206" s="7" t="s">
        <v>3898</v>
      </c>
      <c r="C2206" s="7">
        <v>186</v>
      </c>
      <c r="D2206" s="7" t="s">
        <v>10</v>
      </c>
      <c r="E2206" s="7" t="s">
        <v>20</v>
      </c>
      <c r="F2206" s="7" t="s">
        <v>160</v>
      </c>
      <c r="G2206" s="7" t="s">
        <v>3911</v>
      </c>
      <c r="H2206" s="28"/>
      <c r="I2206" s="23"/>
      <c r="J2206" s="16"/>
      <c r="K2206" s="36"/>
    </row>
    <row r="2207" spans="1:11" ht="30" hidden="1" customHeight="1" x14ac:dyDescent="0.25">
      <c r="A2207" s="1"/>
      <c r="B2207" s="7" t="s">
        <v>3898</v>
      </c>
      <c r="C2207" s="7">
        <v>186</v>
      </c>
      <c r="D2207" s="7" t="s">
        <v>10</v>
      </c>
      <c r="E2207" s="7" t="s">
        <v>43</v>
      </c>
      <c r="F2207" s="7" t="s">
        <v>3912</v>
      </c>
      <c r="G2207" s="7" t="s">
        <v>3913</v>
      </c>
      <c r="H2207" s="28"/>
      <c r="I2207" s="23"/>
      <c r="J2207" s="16"/>
      <c r="K2207" s="36"/>
    </row>
    <row r="2208" spans="1:11" ht="30" customHeight="1" x14ac:dyDescent="0.25">
      <c r="A2208" s="1"/>
      <c r="B2208" s="7" t="s">
        <v>3914</v>
      </c>
      <c r="C2208" s="7">
        <v>187</v>
      </c>
      <c r="D2208" s="7" t="s">
        <v>28</v>
      </c>
      <c r="E2208" s="7" t="s">
        <v>26</v>
      </c>
      <c r="F2208" s="7" t="s">
        <v>3916</v>
      </c>
      <c r="G2208" s="7" t="s">
        <v>3917</v>
      </c>
      <c r="H2208" s="30">
        <f>+I2208</f>
        <v>244010.86</v>
      </c>
      <c r="I2208" s="27">
        <v>244010.86</v>
      </c>
      <c r="J2208" s="33" t="s">
        <v>3915</v>
      </c>
      <c r="K2208" s="36"/>
    </row>
    <row r="2209" spans="1:11" ht="30" hidden="1" customHeight="1" x14ac:dyDescent="0.25">
      <c r="A2209" s="1"/>
      <c r="B2209" s="7" t="s">
        <v>3914</v>
      </c>
      <c r="C2209" s="7">
        <v>187</v>
      </c>
      <c r="D2209" s="7" t="s">
        <v>28</v>
      </c>
      <c r="E2209" s="7" t="s">
        <v>20</v>
      </c>
      <c r="F2209" s="7" t="s">
        <v>147</v>
      </c>
      <c r="G2209" s="7" t="s">
        <v>3901</v>
      </c>
      <c r="H2209" s="28"/>
      <c r="I2209" s="23"/>
      <c r="J2209" s="16"/>
      <c r="K2209" s="36"/>
    </row>
    <row r="2210" spans="1:11" ht="30" hidden="1" customHeight="1" x14ac:dyDescent="0.25">
      <c r="A2210" s="1"/>
      <c r="B2210" s="7" t="s">
        <v>3914</v>
      </c>
      <c r="C2210" s="7">
        <v>187</v>
      </c>
      <c r="D2210" s="7" t="s">
        <v>10</v>
      </c>
      <c r="E2210" s="7" t="s">
        <v>33</v>
      </c>
      <c r="F2210" s="7" t="s">
        <v>156</v>
      </c>
      <c r="G2210" s="7" t="s">
        <v>3918</v>
      </c>
      <c r="H2210" s="28"/>
      <c r="I2210" s="23"/>
      <c r="J2210" s="16"/>
      <c r="K2210" s="36"/>
    </row>
    <row r="2211" spans="1:11" ht="30" hidden="1" customHeight="1" x14ac:dyDescent="0.25">
      <c r="A2211" s="1"/>
      <c r="B2211" s="7" t="s">
        <v>3914</v>
      </c>
      <c r="C2211" s="7">
        <v>187</v>
      </c>
      <c r="D2211" s="7" t="s">
        <v>10</v>
      </c>
      <c r="E2211" s="7" t="s">
        <v>20</v>
      </c>
      <c r="F2211" s="7" t="s">
        <v>156</v>
      </c>
      <c r="G2211" s="7" t="s">
        <v>3919</v>
      </c>
      <c r="H2211" s="28"/>
      <c r="I2211" s="23"/>
      <c r="J2211" s="16"/>
      <c r="K2211" s="36"/>
    </row>
    <row r="2212" spans="1:11" ht="30" hidden="1" customHeight="1" x14ac:dyDescent="0.25">
      <c r="A2212" s="1"/>
      <c r="B2212" s="7" t="s">
        <v>3914</v>
      </c>
      <c r="C2212" s="7">
        <v>187</v>
      </c>
      <c r="D2212" s="7" t="s">
        <v>10</v>
      </c>
      <c r="E2212" s="7" t="s">
        <v>70</v>
      </c>
      <c r="F2212" s="7" t="s">
        <v>1314</v>
      </c>
      <c r="G2212" s="7" t="s">
        <v>3920</v>
      </c>
      <c r="H2212" s="28"/>
      <c r="I2212" s="23"/>
      <c r="J2212" s="16"/>
      <c r="K2212" s="36"/>
    </row>
    <row r="2213" spans="1:11" ht="30" hidden="1" customHeight="1" x14ac:dyDescent="0.25">
      <c r="A2213" s="1"/>
      <c r="B2213" s="7" t="s">
        <v>3914</v>
      </c>
      <c r="C2213" s="7">
        <v>187</v>
      </c>
      <c r="D2213" s="7" t="s">
        <v>10</v>
      </c>
      <c r="E2213" s="7" t="s">
        <v>38</v>
      </c>
      <c r="F2213" s="7" t="s">
        <v>3921</v>
      </c>
      <c r="G2213" s="7" t="s">
        <v>3922</v>
      </c>
      <c r="H2213" s="28"/>
      <c r="I2213" s="23"/>
      <c r="J2213" s="16"/>
      <c r="K2213" s="36"/>
    </row>
    <row r="2214" spans="1:11" ht="30" hidden="1" customHeight="1" x14ac:dyDescent="0.25">
      <c r="A2214" s="1"/>
      <c r="B2214" s="7" t="s">
        <v>3914</v>
      </c>
      <c r="C2214" s="7">
        <v>187</v>
      </c>
      <c r="D2214" s="7" t="s">
        <v>28</v>
      </c>
      <c r="E2214" s="7" t="s">
        <v>38</v>
      </c>
      <c r="F2214" s="7" t="s">
        <v>3923</v>
      </c>
      <c r="G2214" s="7" t="s">
        <v>3924</v>
      </c>
      <c r="H2214" s="28"/>
      <c r="I2214" s="23"/>
      <c r="J2214" s="16"/>
      <c r="K2214" s="36"/>
    </row>
    <row r="2215" spans="1:11" ht="30" hidden="1" customHeight="1" x14ac:dyDescent="0.25">
      <c r="A2215" s="1"/>
      <c r="B2215" s="7" t="s">
        <v>3914</v>
      </c>
      <c r="C2215" s="7">
        <v>187</v>
      </c>
      <c r="D2215" s="7" t="s">
        <v>10</v>
      </c>
      <c r="E2215" s="7" t="s">
        <v>26</v>
      </c>
      <c r="F2215" s="7" t="s">
        <v>3925</v>
      </c>
      <c r="G2215" s="7" t="s">
        <v>3926</v>
      </c>
      <c r="H2215" s="28"/>
      <c r="I2215" s="23"/>
      <c r="J2215" s="16"/>
      <c r="K2215" s="36"/>
    </row>
    <row r="2216" spans="1:11" ht="30" hidden="1" customHeight="1" x14ac:dyDescent="0.25">
      <c r="A2216" s="1"/>
      <c r="B2216" s="7" t="s">
        <v>3914</v>
      </c>
      <c r="C2216" s="7">
        <v>187</v>
      </c>
      <c r="D2216" s="7" t="s">
        <v>10</v>
      </c>
      <c r="E2216" s="7" t="s">
        <v>43</v>
      </c>
      <c r="F2216" s="7" t="s">
        <v>3927</v>
      </c>
      <c r="G2216" s="7" t="s">
        <v>3928</v>
      </c>
      <c r="H2216" s="28"/>
      <c r="I2216" s="23"/>
      <c r="J2216" s="16"/>
      <c r="K2216" s="36"/>
    </row>
    <row r="2217" spans="1:11" ht="30" customHeight="1" x14ac:dyDescent="0.25">
      <c r="A2217" s="1"/>
      <c r="B2217" s="7" t="s">
        <v>3929</v>
      </c>
      <c r="C2217" s="7">
        <v>188</v>
      </c>
      <c r="D2217" s="7" t="s">
        <v>28</v>
      </c>
      <c r="E2217" s="7" t="s">
        <v>26</v>
      </c>
      <c r="F2217" s="7" t="s">
        <v>3930</v>
      </c>
      <c r="G2217" s="7" t="s">
        <v>3931</v>
      </c>
      <c r="H2217" s="30">
        <f>+I2217</f>
        <v>253051.35</v>
      </c>
      <c r="I2217" s="27">
        <v>253051.35</v>
      </c>
      <c r="J2217" s="33" t="s">
        <v>3915</v>
      </c>
      <c r="K2217" s="36"/>
    </row>
    <row r="2218" spans="1:11" ht="30" hidden="1" customHeight="1" x14ac:dyDescent="0.25">
      <c r="A2218" s="1"/>
      <c r="B2218" s="7" t="s">
        <v>3929</v>
      </c>
      <c r="C2218" s="7">
        <v>188</v>
      </c>
      <c r="D2218" s="7" t="s">
        <v>28</v>
      </c>
      <c r="E2218" s="7" t="s">
        <v>20</v>
      </c>
      <c r="F2218" s="7" t="s">
        <v>147</v>
      </c>
      <c r="G2218" s="7" t="s">
        <v>3932</v>
      </c>
      <c r="H2218" s="28"/>
      <c r="I2218" s="23"/>
      <c r="J2218" s="16"/>
      <c r="K2218" s="36"/>
    </row>
    <row r="2219" spans="1:11" ht="30" hidden="1" customHeight="1" x14ac:dyDescent="0.25">
      <c r="A2219" s="1"/>
      <c r="B2219" s="7" t="s">
        <v>3929</v>
      </c>
      <c r="C2219" s="7">
        <v>188</v>
      </c>
      <c r="D2219" s="7" t="s">
        <v>10</v>
      </c>
      <c r="E2219" s="7" t="s">
        <v>33</v>
      </c>
      <c r="F2219" s="7" t="s">
        <v>156</v>
      </c>
      <c r="G2219" s="7" t="s">
        <v>3933</v>
      </c>
      <c r="H2219" s="28"/>
      <c r="I2219" s="23"/>
      <c r="J2219" s="16"/>
      <c r="K2219" s="36"/>
    </row>
    <row r="2220" spans="1:11" ht="30" hidden="1" customHeight="1" x14ac:dyDescent="0.25">
      <c r="A2220" s="1"/>
      <c r="B2220" s="7" t="s">
        <v>3929</v>
      </c>
      <c r="C2220" s="7">
        <v>188</v>
      </c>
      <c r="D2220" s="7" t="s">
        <v>10</v>
      </c>
      <c r="E2220" s="7" t="s">
        <v>20</v>
      </c>
      <c r="F2220" s="7" t="s">
        <v>156</v>
      </c>
      <c r="G2220" s="7" t="s">
        <v>3934</v>
      </c>
      <c r="H2220" s="28"/>
      <c r="I2220" s="23"/>
      <c r="J2220" s="16"/>
      <c r="K2220" s="36"/>
    </row>
    <row r="2221" spans="1:11" ht="30" hidden="1" customHeight="1" x14ac:dyDescent="0.25">
      <c r="A2221" s="1"/>
      <c r="B2221" s="7" t="s">
        <v>3929</v>
      </c>
      <c r="C2221" s="7">
        <v>188</v>
      </c>
      <c r="D2221" s="7" t="s">
        <v>10</v>
      </c>
      <c r="E2221" s="7" t="s">
        <v>70</v>
      </c>
      <c r="F2221" s="7" t="s">
        <v>1314</v>
      </c>
      <c r="G2221" s="7" t="s">
        <v>1134</v>
      </c>
      <c r="H2221" s="28"/>
      <c r="I2221" s="23"/>
      <c r="J2221" s="16"/>
      <c r="K2221" s="36"/>
    </row>
    <row r="2222" spans="1:11" ht="30" hidden="1" customHeight="1" x14ac:dyDescent="0.25">
      <c r="A2222" s="1"/>
      <c r="B2222" s="7" t="s">
        <v>3929</v>
      </c>
      <c r="C2222" s="7">
        <v>188</v>
      </c>
      <c r="D2222" s="7" t="s">
        <v>10</v>
      </c>
      <c r="E2222" s="7" t="s">
        <v>38</v>
      </c>
      <c r="F2222" s="7" t="s">
        <v>3935</v>
      </c>
      <c r="G2222" s="7" t="s">
        <v>3936</v>
      </c>
      <c r="H2222" s="28"/>
      <c r="I2222" s="23"/>
      <c r="J2222" s="16"/>
      <c r="K2222" s="36"/>
    </row>
    <row r="2223" spans="1:11" ht="30" hidden="1" customHeight="1" x14ac:dyDescent="0.25">
      <c r="A2223" s="1"/>
      <c r="B2223" s="7" t="s">
        <v>3929</v>
      </c>
      <c r="C2223" s="7">
        <v>188</v>
      </c>
      <c r="D2223" s="7" t="s">
        <v>28</v>
      </c>
      <c r="E2223" s="7" t="s">
        <v>38</v>
      </c>
      <c r="F2223" s="7" t="s">
        <v>3937</v>
      </c>
      <c r="G2223" s="7" t="s">
        <v>3938</v>
      </c>
      <c r="H2223" s="28"/>
      <c r="I2223" s="23"/>
      <c r="J2223" s="16"/>
      <c r="K2223" s="36"/>
    </row>
    <row r="2224" spans="1:11" ht="30" hidden="1" customHeight="1" x14ac:dyDescent="0.25">
      <c r="A2224" s="1"/>
      <c r="B2224" s="7" t="s">
        <v>3929</v>
      </c>
      <c r="C2224" s="7">
        <v>188</v>
      </c>
      <c r="D2224" s="7" t="s">
        <v>10</v>
      </c>
      <c r="E2224" s="7" t="s">
        <v>26</v>
      </c>
      <c r="F2224" s="7" t="s">
        <v>3925</v>
      </c>
      <c r="G2224" s="7" t="s">
        <v>3939</v>
      </c>
      <c r="H2224" s="28"/>
      <c r="I2224" s="23"/>
      <c r="J2224" s="16"/>
      <c r="K2224" s="36"/>
    </row>
    <row r="2225" spans="1:11" ht="30" hidden="1" customHeight="1" x14ac:dyDescent="0.25">
      <c r="A2225" s="1"/>
      <c r="B2225" s="7" t="s">
        <v>3929</v>
      </c>
      <c r="C2225" s="7">
        <v>188</v>
      </c>
      <c r="D2225" s="7" t="s">
        <v>10</v>
      </c>
      <c r="E2225" s="7" t="s">
        <v>43</v>
      </c>
      <c r="F2225" s="7" t="s">
        <v>3927</v>
      </c>
      <c r="G2225" s="7" t="s">
        <v>3940</v>
      </c>
      <c r="H2225" s="28"/>
      <c r="I2225" s="23"/>
      <c r="J2225" s="16"/>
      <c r="K2225" s="36"/>
    </row>
    <row r="2226" spans="1:11" ht="30" customHeight="1" x14ac:dyDescent="0.25">
      <c r="A2226" s="1"/>
      <c r="B2226" s="7" t="s">
        <v>3941</v>
      </c>
      <c r="C2226" s="7">
        <v>189</v>
      </c>
      <c r="D2226" s="7" t="s">
        <v>10</v>
      </c>
      <c r="E2226" s="7" t="s">
        <v>33</v>
      </c>
      <c r="F2226" s="7" t="s">
        <v>1289</v>
      </c>
      <c r="G2226" s="7" t="s">
        <v>3943</v>
      </c>
      <c r="H2226" s="30">
        <f>+I2226</f>
        <v>19630</v>
      </c>
      <c r="I2226" s="27">
        <v>19630</v>
      </c>
      <c r="J2226" s="33" t="s">
        <v>3942</v>
      </c>
      <c r="K2226" s="36"/>
    </row>
    <row r="2227" spans="1:11" ht="30" hidden="1" customHeight="1" x14ac:dyDescent="0.25">
      <c r="A2227" s="1"/>
      <c r="B2227" s="7" t="s">
        <v>3941</v>
      </c>
      <c r="C2227" s="7">
        <v>189</v>
      </c>
      <c r="D2227" s="7" t="s">
        <v>10</v>
      </c>
      <c r="E2227" s="7" t="s">
        <v>38</v>
      </c>
      <c r="F2227" s="7" t="s">
        <v>3945</v>
      </c>
      <c r="G2227" s="7" t="s">
        <v>3946</v>
      </c>
      <c r="H2227" s="28"/>
      <c r="I2227" s="23"/>
      <c r="J2227" s="16"/>
      <c r="K2227" s="36"/>
    </row>
    <row r="2228" spans="1:11" ht="30" hidden="1" customHeight="1" x14ac:dyDescent="0.25">
      <c r="A2228" s="1"/>
      <c r="B2228" s="7" t="s">
        <v>3941</v>
      </c>
      <c r="C2228" s="7">
        <v>189</v>
      </c>
      <c r="D2228" s="7" t="s">
        <v>28</v>
      </c>
      <c r="E2228" s="7" t="s">
        <v>38</v>
      </c>
      <c r="F2228" s="7" t="s">
        <v>3947</v>
      </c>
      <c r="G2228" s="7" t="s">
        <v>3948</v>
      </c>
      <c r="H2228" s="28"/>
      <c r="I2228" s="23"/>
      <c r="J2228" s="16"/>
      <c r="K2228" s="36"/>
    </row>
    <row r="2229" spans="1:11" ht="30" hidden="1" customHeight="1" x14ac:dyDescent="0.25">
      <c r="A2229" s="1"/>
      <c r="B2229" s="7" t="s">
        <v>3941</v>
      </c>
      <c r="C2229" s="7">
        <v>189</v>
      </c>
      <c r="D2229" s="7" t="s">
        <v>10</v>
      </c>
      <c r="E2229" s="7" t="s">
        <v>17</v>
      </c>
      <c r="F2229" s="7" t="s">
        <v>1161</v>
      </c>
      <c r="G2229" s="7" t="s">
        <v>3949</v>
      </c>
      <c r="H2229" s="28"/>
      <c r="I2229" s="23"/>
      <c r="J2229" s="16"/>
      <c r="K2229" s="36"/>
    </row>
    <row r="2230" spans="1:11" ht="30" hidden="1" customHeight="1" x14ac:dyDescent="0.25">
      <c r="A2230" s="1"/>
      <c r="B2230" s="7" t="s">
        <v>3941</v>
      </c>
      <c r="C2230" s="7">
        <v>189</v>
      </c>
      <c r="D2230" s="7" t="s">
        <v>10</v>
      </c>
      <c r="E2230" s="7" t="s">
        <v>20</v>
      </c>
      <c r="F2230" s="7" t="s">
        <v>1289</v>
      </c>
      <c r="G2230" s="7" t="s">
        <v>3950</v>
      </c>
      <c r="H2230" s="28"/>
      <c r="I2230" s="23"/>
      <c r="J2230" s="16"/>
      <c r="K2230" s="36"/>
    </row>
    <row r="2231" spans="1:11" ht="30" hidden="1" customHeight="1" x14ac:dyDescent="0.25">
      <c r="A2231" s="1"/>
      <c r="B2231" s="7" t="s">
        <v>3941</v>
      </c>
      <c r="C2231" s="7">
        <v>189</v>
      </c>
      <c r="D2231" s="7" t="s">
        <v>10</v>
      </c>
      <c r="E2231" s="7" t="s">
        <v>43</v>
      </c>
      <c r="F2231" s="7" t="s">
        <v>3951</v>
      </c>
      <c r="G2231" s="7" t="s">
        <v>3952</v>
      </c>
      <c r="H2231" s="28"/>
      <c r="I2231" s="23"/>
      <c r="J2231" s="16"/>
      <c r="K2231" s="36"/>
    </row>
    <row r="2232" spans="1:11" ht="30" hidden="1" customHeight="1" x14ac:dyDescent="0.25">
      <c r="A2232" s="1"/>
      <c r="B2232" s="7" t="s">
        <v>3941</v>
      </c>
      <c r="C2232" s="7">
        <v>189</v>
      </c>
      <c r="D2232" s="7" t="s">
        <v>10</v>
      </c>
      <c r="E2232" s="7" t="s">
        <v>35</v>
      </c>
      <c r="F2232" s="7" t="s">
        <v>3953</v>
      </c>
      <c r="G2232" s="7" t="s">
        <v>3954</v>
      </c>
      <c r="H2232" s="28"/>
      <c r="I2232" s="23"/>
      <c r="J2232" s="16"/>
      <c r="K2232" s="36"/>
    </row>
    <row r="2233" spans="1:11" ht="30" hidden="1" customHeight="1" x14ac:dyDescent="0.25">
      <c r="A2233" s="1"/>
      <c r="B2233" s="7" t="s">
        <v>3941</v>
      </c>
      <c r="C2233" s="7">
        <v>189</v>
      </c>
      <c r="D2233" s="7" t="s">
        <v>28</v>
      </c>
      <c r="E2233" s="7" t="s">
        <v>20</v>
      </c>
      <c r="F2233" s="7" t="s">
        <v>3955</v>
      </c>
      <c r="G2233" s="7" t="s">
        <v>3956</v>
      </c>
      <c r="H2233" s="28"/>
      <c r="I2233" s="23"/>
      <c r="J2233" s="16"/>
      <c r="K2233" s="36"/>
    </row>
    <row r="2234" spans="1:11" ht="30" customHeight="1" x14ac:dyDescent="0.25">
      <c r="A2234" s="1"/>
      <c r="B2234" s="7" t="s">
        <v>3957</v>
      </c>
      <c r="C2234" s="7">
        <v>190</v>
      </c>
      <c r="D2234" s="7" t="s">
        <v>10</v>
      </c>
      <c r="E2234" s="7" t="s">
        <v>70</v>
      </c>
      <c r="F2234" s="7" t="s">
        <v>95</v>
      </c>
      <c r="G2234" s="7" t="s">
        <v>3959</v>
      </c>
      <c r="H2234" s="30">
        <f>+I2234</f>
        <v>11584.92</v>
      </c>
      <c r="I2234" s="27">
        <v>11584.92</v>
      </c>
      <c r="J2234" s="33" t="s">
        <v>3958</v>
      </c>
      <c r="K2234" s="36"/>
    </row>
    <row r="2235" spans="1:11" ht="30" hidden="1" customHeight="1" x14ac:dyDescent="0.25">
      <c r="A2235" s="1"/>
      <c r="B2235" s="7" t="s">
        <v>3957</v>
      </c>
      <c r="C2235" s="7">
        <v>190</v>
      </c>
      <c r="D2235" s="7" t="s">
        <v>28</v>
      </c>
      <c r="E2235" s="7" t="s">
        <v>26</v>
      </c>
      <c r="F2235" s="7" t="s">
        <v>95</v>
      </c>
      <c r="G2235" s="7" t="s">
        <v>3960</v>
      </c>
      <c r="H2235" s="28"/>
      <c r="I2235" s="23"/>
      <c r="J2235" s="16"/>
      <c r="K2235" s="36"/>
    </row>
    <row r="2236" spans="1:11" ht="30" hidden="1" customHeight="1" x14ac:dyDescent="0.25">
      <c r="A2236" s="1"/>
      <c r="B2236" s="7" t="s">
        <v>3957</v>
      </c>
      <c r="C2236" s="7">
        <v>190</v>
      </c>
      <c r="D2236" s="7" t="s">
        <v>10</v>
      </c>
      <c r="E2236" s="7" t="s">
        <v>33</v>
      </c>
      <c r="F2236" s="7" t="s">
        <v>95</v>
      </c>
      <c r="G2236" s="7" t="s">
        <v>3961</v>
      </c>
      <c r="H2236" s="28"/>
      <c r="I2236" s="23"/>
      <c r="J2236" s="16"/>
      <c r="K2236" s="36"/>
    </row>
    <row r="2237" spans="1:11" ht="30" hidden="1" customHeight="1" x14ac:dyDescent="0.25">
      <c r="A2237" s="1"/>
      <c r="B2237" s="7" t="s">
        <v>3957</v>
      </c>
      <c r="C2237" s="7">
        <v>190</v>
      </c>
      <c r="D2237" s="7" t="s">
        <v>10</v>
      </c>
      <c r="E2237" s="7" t="s">
        <v>20</v>
      </c>
      <c r="F2237" s="7" t="s">
        <v>95</v>
      </c>
      <c r="G2237" s="7" t="s">
        <v>3962</v>
      </c>
      <c r="H2237" s="28"/>
      <c r="I2237" s="23"/>
      <c r="J2237" s="16"/>
      <c r="K2237" s="36"/>
    </row>
    <row r="2238" spans="1:11" ht="30" hidden="1" customHeight="1" x14ac:dyDescent="0.25">
      <c r="A2238" s="1"/>
      <c r="B2238" s="7" t="s">
        <v>3957</v>
      </c>
      <c r="C2238" s="7">
        <v>190</v>
      </c>
      <c r="D2238" s="7" t="s">
        <v>10</v>
      </c>
      <c r="E2238" s="7" t="s">
        <v>14</v>
      </c>
      <c r="F2238" s="7" t="s">
        <v>3963</v>
      </c>
      <c r="G2238" s="7" t="s">
        <v>3964</v>
      </c>
      <c r="H2238" s="28"/>
      <c r="I2238" s="23"/>
      <c r="J2238" s="16"/>
      <c r="K2238" s="36"/>
    </row>
    <row r="2239" spans="1:11" ht="30" hidden="1" customHeight="1" x14ac:dyDescent="0.25">
      <c r="A2239" s="1"/>
      <c r="B2239" s="7" t="s">
        <v>3957</v>
      </c>
      <c r="C2239" s="7">
        <v>190</v>
      </c>
      <c r="D2239" s="7" t="s">
        <v>10</v>
      </c>
      <c r="E2239" s="7" t="s">
        <v>35</v>
      </c>
      <c r="F2239" s="7" t="s">
        <v>3965</v>
      </c>
      <c r="G2239" s="7" t="s">
        <v>3966</v>
      </c>
      <c r="H2239" s="28"/>
      <c r="I2239" s="23"/>
      <c r="J2239" s="16"/>
      <c r="K2239" s="36"/>
    </row>
    <row r="2240" spans="1:11" ht="30" hidden="1" customHeight="1" x14ac:dyDescent="0.25">
      <c r="A2240" s="1"/>
      <c r="B2240" s="7" t="s">
        <v>3957</v>
      </c>
      <c r="C2240" s="7">
        <v>190</v>
      </c>
      <c r="D2240" s="7" t="s">
        <v>10</v>
      </c>
      <c r="E2240" s="7" t="s">
        <v>75</v>
      </c>
      <c r="F2240" s="7" t="s">
        <v>3967</v>
      </c>
      <c r="G2240" s="7" t="s">
        <v>3968</v>
      </c>
      <c r="H2240" s="28"/>
      <c r="I2240" s="23"/>
      <c r="J2240" s="16"/>
      <c r="K2240" s="36"/>
    </row>
    <row r="2241" spans="1:11" ht="30" hidden="1" customHeight="1" x14ac:dyDescent="0.25">
      <c r="A2241" s="1"/>
      <c r="B2241" s="7" t="s">
        <v>3957</v>
      </c>
      <c r="C2241" s="7">
        <v>190</v>
      </c>
      <c r="D2241" s="7" t="s">
        <v>45</v>
      </c>
      <c r="E2241" s="7" t="s">
        <v>17</v>
      </c>
      <c r="F2241" s="7" t="s">
        <v>95</v>
      </c>
      <c r="G2241" s="7" t="s">
        <v>3961</v>
      </c>
      <c r="H2241" s="28"/>
      <c r="I2241" s="23"/>
      <c r="J2241" s="16"/>
      <c r="K2241" s="36"/>
    </row>
    <row r="2242" spans="1:11" ht="30" hidden="1" customHeight="1" x14ac:dyDescent="0.25">
      <c r="A2242" s="1"/>
      <c r="B2242" s="7" t="s">
        <v>3957</v>
      </c>
      <c r="C2242" s="7">
        <v>190</v>
      </c>
      <c r="D2242" s="7" t="s">
        <v>10</v>
      </c>
      <c r="E2242" s="7" t="s">
        <v>38</v>
      </c>
      <c r="F2242" s="7" t="s">
        <v>3969</v>
      </c>
      <c r="G2242" s="7" t="s">
        <v>3970</v>
      </c>
      <c r="H2242" s="28"/>
      <c r="I2242" s="23"/>
      <c r="J2242" s="16"/>
      <c r="K2242" s="36"/>
    </row>
    <row r="2243" spans="1:11" ht="30" hidden="1" customHeight="1" x14ac:dyDescent="0.25">
      <c r="A2243" s="1"/>
      <c r="B2243" s="7" t="s">
        <v>3957</v>
      </c>
      <c r="C2243" s="7">
        <v>190</v>
      </c>
      <c r="D2243" s="7" t="s">
        <v>10</v>
      </c>
      <c r="E2243" s="7" t="s">
        <v>67</v>
      </c>
      <c r="F2243" s="7" t="s">
        <v>95</v>
      </c>
      <c r="G2243" s="7" t="s">
        <v>3971</v>
      </c>
      <c r="H2243" s="28"/>
      <c r="I2243" s="23"/>
      <c r="J2243" s="16"/>
      <c r="K2243" s="36"/>
    </row>
    <row r="2244" spans="1:11" ht="30" hidden="1" customHeight="1" x14ac:dyDescent="0.25">
      <c r="A2244" s="1"/>
      <c r="B2244" s="7" t="s">
        <v>3957</v>
      </c>
      <c r="C2244" s="7">
        <v>190</v>
      </c>
      <c r="D2244" s="7" t="s">
        <v>28</v>
      </c>
      <c r="E2244" s="7" t="s">
        <v>17</v>
      </c>
      <c r="F2244" s="7" t="s">
        <v>781</v>
      </c>
      <c r="G2244" s="7" t="s">
        <v>3949</v>
      </c>
      <c r="H2244" s="28"/>
      <c r="I2244" s="23"/>
      <c r="J2244" s="16"/>
      <c r="K2244" s="36"/>
    </row>
    <row r="2245" spans="1:11" ht="30" hidden="1" customHeight="1" x14ac:dyDescent="0.25">
      <c r="A2245" s="1"/>
      <c r="B2245" s="7" t="s">
        <v>3957</v>
      </c>
      <c r="C2245" s="7">
        <v>190</v>
      </c>
      <c r="D2245" s="7" t="s">
        <v>10</v>
      </c>
      <c r="E2245" s="7" t="s">
        <v>43</v>
      </c>
      <c r="F2245" s="7" t="s">
        <v>95</v>
      </c>
      <c r="G2245" s="7" t="s">
        <v>3972</v>
      </c>
      <c r="H2245" s="28"/>
      <c r="I2245" s="23"/>
      <c r="J2245" s="16"/>
      <c r="K2245" s="36"/>
    </row>
    <row r="2246" spans="1:11" ht="30" customHeight="1" x14ac:dyDescent="0.25">
      <c r="A2246" s="1"/>
      <c r="B2246" s="7" t="s">
        <v>3977</v>
      </c>
      <c r="C2246" s="7">
        <v>191</v>
      </c>
      <c r="D2246" s="7" t="s">
        <v>10</v>
      </c>
      <c r="E2246" s="7" t="s">
        <v>20</v>
      </c>
      <c r="F2246" s="7" t="s">
        <v>911</v>
      </c>
      <c r="G2246" s="7" t="s">
        <v>3978</v>
      </c>
      <c r="H2246" s="30">
        <f>+I2246</f>
        <v>8620.4500000000007</v>
      </c>
      <c r="I2246" s="27">
        <v>8620.4500000000007</v>
      </c>
      <c r="J2246" s="33" t="s">
        <v>3980</v>
      </c>
      <c r="K2246" s="36"/>
    </row>
    <row r="2247" spans="1:11" ht="30" hidden="1" customHeight="1" x14ac:dyDescent="0.25">
      <c r="A2247" s="1"/>
      <c r="B2247" s="7" t="s">
        <v>3977</v>
      </c>
      <c r="C2247" s="7">
        <v>191</v>
      </c>
      <c r="D2247" s="7" t="s">
        <v>10</v>
      </c>
      <c r="E2247" s="7" t="s">
        <v>43</v>
      </c>
      <c r="F2247" s="7" t="s">
        <v>911</v>
      </c>
      <c r="G2247" s="7" t="s">
        <v>3979</v>
      </c>
      <c r="H2247" s="28"/>
      <c r="I2247" s="23"/>
      <c r="J2247" s="16"/>
      <c r="K2247" s="36"/>
    </row>
    <row r="2248" spans="1:11" ht="30" hidden="1" customHeight="1" x14ac:dyDescent="0.25">
      <c r="A2248" s="1"/>
      <c r="B2248" s="7" t="s">
        <v>3977</v>
      </c>
      <c r="C2248" s="7">
        <v>191</v>
      </c>
      <c r="D2248" s="7" t="s">
        <v>10</v>
      </c>
      <c r="E2248" s="7" t="s">
        <v>70</v>
      </c>
      <c r="F2248" s="7" t="s">
        <v>3981</v>
      </c>
      <c r="G2248" s="7" t="s">
        <v>3982</v>
      </c>
      <c r="H2248" s="28"/>
      <c r="I2248" s="23"/>
      <c r="J2248" s="16"/>
      <c r="K2248" s="36"/>
    </row>
    <row r="2249" spans="1:11" ht="30" hidden="1" customHeight="1" x14ac:dyDescent="0.25">
      <c r="A2249" s="1"/>
      <c r="B2249" s="7" t="s">
        <v>3977</v>
      </c>
      <c r="C2249" s="7">
        <v>191</v>
      </c>
      <c r="D2249" s="7" t="s">
        <v>10</v>
      </c>
      <c r="E2249" s="7" t="s">
        <v>75</v>
      </c>
      <c r="F2249" s="7" t="s">
        <v>3983</v>
      </c>
      <c r="G2249" s="7" t="s">
        <v>3984</v>
      </c>
      <c r="H2249" s="28"/>
      <c r="I2249" s="23"/>
      <c r="J2249" s="16"/>
      <c r="K2249" s="36"/>
    </row>
    <row r="2250" spans="1:11" ht="30" hidden="1" customHeight="1" x14ac:dyDescent="0.25">
      <c r="A2250" s="1"/>
      <c r="B2250" s="7" t="s">
        <v>3977</v>
      </c>
      <c r="C2250" s="7">
        <v>191</v>
      </c>
      <c r="D2250" s="7" t="s">
        <v>10</v>
      </c>
      <c r="E2250" s="7" t="s">
        <v>35</v>
      </c>
      <c r="F2250" s="7" t="s">
        <v>1321</v>
      </c>
      <c r="G2250" s="7" t="s">
        <v>3985</v>
      </c>
      <c r="H2250" s="28"/>
      <c r="I2250" s="23"/>
      <c r="J2250" s="16"/>
      <c r="K2250" s="36"/>
    </row>
    <row r="2251" spans="1:11" ht="30" hidden="1" customHeight="1" x14ac:dyDescent="0.25">
      <c r="A2251" s="1"/>
      <c r="B2251" s="7" t="s">
        <v>3977</v>
      </c>
      <c r="C2251" s="7">
        <v>191</v>
      </c>
      <c r="D2251" s="7" t="s">
        <v>28</v>
      </c>
      <c r="E2251" s="7" t="s">
        <v>20</v>
      </c>
      <c r="F2251" s="7" t="s">
        <v>1321</v>
      </c>
      <c r="G2251" s="7" t="s">
        <v>3986</v>
      </c>
      <c r="H2251" s="28"/>
      <c r="I2251" s="23"/>
      <c r="J2251" s="16"/>
      <c r="K2251" s="36"/>
    </row>
    <row r="2252" spans="1:11" ht="30" hidden="1" customHeight="1" x14ac:dyDescent="0.25">
      <c r="A2252" s="1"/>
      <c r="B2252" s="7" t="s">
        <v>3977</v>
      </c>
      <c r="C2252" s="7">
        <v>191</v>
      </c>
      <c r="D2252" s="7" t="s">
        <v>10</v>
      </c>
      <c r="E2252" s="7" t="s">
        <v>26</v>
      </c>
      <c r="F2252" s="7" t="s">
        <v>3983</v>
      </c>
      <c r="G2252" s="7" t="s">
        <v>3987</v>
      </c>
      <c r="H2252" s="28"/>
      <c r="I2252" s="23"/>
      <c r="J2252" s="16"/>
      <c r="K2252" s="36"/>
    </row>
    <row r="2253" spans="1:11" ht="30" hidden="1" customHeight="1" x14ac:dyDescent="0.25">
      <c r="A2253" s="1"/>
      <c r="B2253" s="7" t="s">
        <v>3977</v>
      </c>
      <c r="C2253" s="7">
        <v>191</v>
      </c>
      <c r="D2253" s="7" t="s">
        <v>10</v>
      </c>
      <c r="E2253" s="7" t="s">
        <v>33</v>
      </c>
      <c r="F2253" s="7" t="s">
        <v>3988</v>
      </c>
      <c r="G2253" s="7" t="s">
        <v>3989</v>
      </c>
      <c r="H2253" s="28"/>
      <c r="I2253" s="23"/>
      <c r="J2253" s="16"/>
      <c r="K2253" s="36"/>
    </row>
    <row r="2254" spans="1:11" ht="30" customHeight="1" x14ac:dyDescent="0.25">
      <c r="A2254" s="1"/>
      <c r="B2254" s="7" t="s">
        <v>3992</v>
      </c>
      <c r="C2254" s="7">
        <v>192</v>
      </c>
      <c r="D2254" s="7" t="s">
        <v>10</v>
      </c>
      <c r="E2254" s="7" t="s">
        <v>14</v>
      </c>
      <c r="F2254" s="7" t="s">
        <v>3994</v>
      </c>
      <c r="G2254" s="7" t="s">
        <v>3995</v>
      </c>
      <c r="H2254" s="30">
        <f>I2254/40</f>
        <v>345.10399999999998</v>
      </c>
      <c r="I2254" s="27">
        <v>13804.16</v>
      </c>
      <c r="J2254" s="33" t="s">
        <v>3993</v>
      </c>
      <c r="K2254" s="36"/>
    </row>
    <row r="2255" spans="1:11" ht="30" hidden="1" customHeight="1" x14ac:dyDescent="0.25">
      <c r="A2255" s="1"/>
      <c r="B2255" s="7" t="s">
        <v>3992</v>
      </c>
      <c r="C2255" s="7">
        <v>192</v>
      </c>
      <c r="D2255" s="7" t="s">
        <v>10</v>
      </c>
      <c r="E2255" s="7" t="s">
        <v>26</v>
      </c>
      <c r="F2255" s="7" t="s">
        <v>515</v>
      </c>
      <c r="G2255" s="7" t="s">
        <v>3996</v>
      </c>
      <c r="H2255" s="28"/>
      <c r="I2255" s="23"/>
      <c r="J2255" s="16"/>
      <c r="K2255" s="36"/>
    </row>
    <row r="2256" spans="1:11" ht="30" hidden="1" customHeight="1" x14ac:dyDescent="0.25">
      <c r="A2256" s="1"/>
      <c r="B2256" s="7" t="s">
        <v>3992</v>
      </c>
      <c r="C2256" s="7">
        <v>192</v>
      </c>
      <c r="D2256" s="7" t="s">
        <v>10</v>
      </c>
      <c r="E2256" s="7" t="s">
        <v>20</v>
      </c>
      <c r="F2256" s="7" t="s">
        <v>515</v>
      </c>
      <c r="G2256" s="7" t="s">
        <v>3997</v>
      </c>
      <c r="H2256" s="28"/>
      <c r="I2256" s="23"/>
      <c r="J2256" s="16"/>
      <c r="K2256" s="36"/>
    </row>
    <row r="2257" spans="1:11" ht="30" customHeight="1" x14ac:dyDescent="0.25">
      <c r="A2257" s="1"/>
      <c r="B2257" s="7" t="s">
        <v>4003</v>
      </c>
      <c r="C2257" s="7">
        <v>193</v>
      </c>
      <c r="D2257" s="7" t="s">
        <v>10</v>
      </c>
      <c r="E2257" s="7" t="s">
        <v>14</v>
      </c>
      <c r="F2257" s="7" t="s">
        <v>4005</v>
      </c>
      <c r="G2257" s="7" t="s">
        <v>4006</v>
      </c>
      <c r="H2257" s="30">
        <f>I2257/20</f>
        <v>3214.1665000000003</v>
      </c>
      <c r="I2257" s="27">
        <v>64283.33</v>
      </c>
      <c r="J2257" s="33" t="s">
        <v>4004</v>
      </c>
      <c r="K2257" s="36"/>
    </row>
    <row r="2258" spans="1:11" ht="30" hidden="1" customHeight="1" x14ac:dyDescent="0.25">
      <c r="A2258" s="1"/>
      <c r="B2258" s="7" t="s">
        <v>4003</v>
      </c>
      <c r="C2258" s="7">
        <v>193</v>
      </c>
      <c r="D2258" s="7" t="s">
        <v>10</v>
      </c>
      <c r="E2258" s="7" t="s">
        <v>20</v>
      </c>
      <c r="F2258" s="7" t="s">
        <v>843</v>
      </c>
      <c r="G2258" s="7" t="s">
        <v>4007</v>
      </c>
      <c r="H2258" s="28"/>
      <c r="I2258" s="23"/>
      <c r="J2258" s="16"/>
      <c r="K2258" s="36"/>
    </row>
    <row r="2259" spans="1:11" ht="30" customHeight="1" x14ac:dyDescent="0.25">
      <c r="A2259" s="1"/>
      <c r="B2259" s="7" t="s">
        <v>4008</v>
      </c>
      <c r="C2259" s="7">
        <v>194</v>
      </c>
      <c r="D2259" s="7" t="s">
        <v>10</v>
      </c>
      <c r="E2259" s="7" t="s">
        <v>67</v>
      </c>
      <c r="F2259" s="7" t="s">
        <v>521</v>
      </c>
      <c r="G2259" s="7" t="s">
        <v>4009</v>
      </c>
      <c r="H2259" s="30">
        <f>+I2259</f>
        <v>42241.4</v>
      </c>
      <c r="I2259" s="27">
        <v>42241.4</v>
      </c>
      <c r="J2259" s="33" t="s">
        <v>4011</v>
      </c>
      <c r="K2259" s="36"/>
    </row>
    <row r="2260" spans="1:11" ht="30" hidden="1" customHeight="1" x14ac:dyDescent="0.25">
      <c r="A2260" s="1"/>
      <c r="B2260" s="7" t="s">
        <v>4008</v>
      </c>
      <c r="C2260" s="7">
        <v>194</v>
      </c>
      <c r="D2260" s="7" t="s">
        <v>28</v>
      </c>
      <c r="E2260" s="7" t="s">
        <v>67</v>
      </c>
      <c r="F2260" s="7" t="s">
        <v>82</v>
      </c>
      <c r="G2260" s="7" t="s">
        <v>4010</v>
      </c>
      <c r="H2260" s="28"/>
      <c r="I2260" s="23"/>
      <c r="J2260" s="16"/>
      <c r="K2260" s="36"/>
    </row>
    <row r="2261" spans="1:11" ht="30" hidden="1" customHeight="1" x14ac:dyDescent="0.25">
      <c r="A2261" s="1"/>
      <c r="B2261" s="7" t="s">
        <v>4008</v>
      </c>
      <c r="C2261" s="7">
        <v>194</v>
      </c>
      <c r="D2261" s="7" t="s">
        <v>10</v>
      </c>
      <c r="E2261" s="7" t="s">
        <v>20</v>
      </c>
      <c r="F2261" s="7" t="s">
        <v>911</v>
      </c>
      <c r="G2261" s="7" t="s">
        <v>4012</v>
      </c>
      <c r="H2261" s="28"/>
      <c r="I2261" s="23"/>
      <c r="J2261" s="16"/>
      <c r="K2261" s="36"/>
    </row>
    <row r="2262" spans="1:11" ht="30" hidden="1" customHeight="1" x14ac:dyDescent="0.25">
      <c r="A2262" s="1"/>
      <c r="B2262" s="7" t="s">
        <v>4008</v>
      </c>
      <c r="C2262" s="7">
        <v>194</v>
      </c>
      <c r="D2262" s="7" t="s">
        <v>10</v>
      </c>
      <c r="E2262" s="7" t="s">
        <v>38</v>
      </c>
      <c r="F2262" s="7" t="s">
        <v>4013</v>
      </c>
      <c r="G2262" s="7" t="s">
        <v>4014</v>
      </c>
      <c r="H2262" s="28"/>
      <c r="I2262" s="23"/>
      <c r="J2262" s="16"/>
      <c r="K2262" s="36"/>
    </row>
    <row r="2263" spans="1:11" ht="30" hidden="1" customHeight="1" x14ac:dyDescent="0.25">
      <c r="A2263" s="1"/>
      <c r="B2263" s="7" t="s">
        <v>4008</v>
      </c>
      <c r="C2263" s="7">
        <v>194</v>
      </c>
      <c r="D2263" s="7" t="s">
        <v>10</v>
      </c>
      <c r="E2263" s="7" t="s">
        <v>43</v>
      </c>
      <c r="F2263" s="7" t="s">
        <v>911</v>
      </c>
      <c r="G2263" s="7" t="s">
        <v>4015</v>
      </c>
      <c r="H2263" s="28"/>
      <c r="I2263" s="23"/>
      <c r="J2263" s="16"/>
      <c r="K2263" s="36"/>
    </row>
    <row r="2264" spans="1:11" ht="30" customHeight="1" x14ac:dyDescent="0.25">
      <c r="A2264" s="1"/>
      <c r="B2264" s="7" t="s">
        <v>4016</v>
      </c>
      <c r="C2264" s="7">
        <v>195</v>
      </c>
      <c r="D2264" s="7" t="s">
        <v>10</v>
      </c>
      <c r="E2264" s="7" t="s">
        <v>33</v>
      </c>
      <c r="F2264" s="7" t="s">
        <v>1057</v>
      </c>
      <c r="G2264" s="7" t="s">
        <v>4017</v>
      </c>
      <c r="H2264" s="30">
        <f>I2264/100</f>
        <v>3355.4865999999997</v>
      </c>
      <c r="I2264" s="27">
        <v>335548.66</v>
      </c>
      <c r="J2264" s="33" t="s">
        <v>4027</v>
      </c>
      <c r="K2264" s="36"/>
    </row>
    <row r="2265" spans="1:11" ht="30" hidden="1" customHeight="1" x14ac:dyDescent="0.25">
      <c r="A2265" s="1"/>
      <c r="B2265" s="7" t="s">
        <v>4016</v>
      </c>
      <c r="C2265" s="7">
        <v>195</v>
      </c>
      <c r="D2265" s="7" t="s">
        <v>10</v>
      </c>
      <c r="E2265" s="7" t="s">
        <v>70</v>
      </c>
      <c r="F2265" s="7" t="s">
        <v>71</v>
      </c>
      <c r="G2265" s="7" t="s">
        <v>4018</v>
      </c>
      <c r="H2265" s="28"/>
      <c r="I2265" s="23"/>
      <c r="J2265" s="16"/>
      <c r="K2265" s="36"/>
    </row>
    <row r="2266" spans="1:11" ht="30" hidden="1" customHeight="1" x14ac:dyDescent="0.25">
      <c r="A2266" s="1"/>
      <c r="B2266" s="7" t="s">
        <v>4016</v>
      </c>
      <c r="C2266" s="7">
        <v>195</v>
      </c>
      <c r="D2266" s="7" t="s">
        <v>28</v>
      </c>
      <c r="E2266" s="7" t="s">
        <v>70</v>
      </c>
      <c r="F2266" s="7" t="s">
        <v>2256</v>
      </c>
      <c r="G2266" s="7" t="s">
        <v>4019</v>
      </c>
      <c r="H2266" s="28"/>
      <c r="I2266" s="23"/>
      <c r="J2266" s="16"/>
      <c r="K2266" s="36"/>
    </row>
    <row r="2267" spans="1:11" ht="30" hidden="1" customHeight="1" x14ac:dyDescent="0.25">
      <c r="A2267" s="1"/>
      <c r="B2267" s="7" t="s">
        <v>4016</v>
      </c>
      <c r="C2267" s="7">
        <v>195</v>
      </c>
      <c r="D2267" s="7" t="s">
        <v>10</v>
      </c>
      <c r="E2267" s="7" t="s">
        <v>11</v>
      </c>
      <c r="F2267" s="7" t="s">
        <v>4020</v>
      </c>
      <c r="G2267" s="7" t="s">
        <v>4021</v>
      </c>
      <c r="H2267" s="28"/>
      <c r="I2267" s="23"/>
      <c r="J2267" s="16"/>
      <c r="K2267" s="36"/>
    </row>
    <row r="2268" spans="1:11" ht="30" hidden="1" customHeight="1" x14ac:dyDescent="0.25">
      <c r="A2268" s="1"/>
      <c r="B2268" s="7" t="s">
        <v>4016</v>
      </c>
      <c r="C2268" s="7">
        <v>195</v>
      </c>
      <c r="D2268" s="7" t="s">
        <v>10</v>
      </c>
      <c r="E2268" s="7" t="s">
        <v>75</v>
      </c>
      <c r="F2268" s="7" t="s">
        <v>1057</v>
      </c>
      <c r="G2268" s="7" t="s">
        <v>4022</v>
      </c>
      <c r="H2268" s="28"/>
      <c r="I2268" s="23"/>
      <c r="J2268" s="16"/>
      <c r="K2268" s="36"/>
    </row>
    <row r="2269" spans="1:11" ht="30" hidden="1" customHeight="1" x14ac:dyDescent="0.25">
      <c r="A2269" s="1"/>
      <c r="B2269" s="7" t="s">
        <v>4016</v>
      </c>
      <c r="C2269" s="7">
        <v>195</v>
      </c>
      <c r="D2269" s="7" t="s">
        <v>10</v>
      </c>
      <c r="E2269" s="7" t="s">
        <v>406</v>
      </c>
      <c r="F2269" s="7" t="s">
        <v>4023</v>
      </c>
      <c r="G2269" s="7" t="s">
        <v>4024</v>
      </c>
      <c r="H2269" s="28"/>
      <c r="I2269" s="23"/>
      <c r="J2269" s="16"/>
      <c r="K2269" s="36"/>
    </row>
    <row r="2270" spans="1:11" ht="30" hidden="1" customHeight="1" x14ac:dyDescent="0.25">
      <c r="A2270" s="1"/>
      <c r="B2270" s="7" t="s">
        <v>4016</v>
      </c>
      <c r="C2270" s="7">
        <v>195</v>
      </c>
      <c r="D2270" s="7" t="s">
        <v>10</v>
      </c>
      <c r="E2270" s="7" t="s">
        <v>177</v>
      </c>
      <c r="F2270" s="7" t="s">
        <v>1071</v>
      </c>
      <c r="G2270" s="7" t="s">
        <v>4025</v>
      </c>
      <c r="H2270" s="28"/>
      <c r="I2270" s="23"/>
      <c r="J2270" s="16"/>
      <c r="K2270" s="36"/>
    </row>
    <row r="2271" spans="1:11" ht="30" hidden="1" customHeight="1" x14ac:dyDescent="0.25">
      <c r="A2271" s="1"/>
      <c r="B2271" s="7" t="s">
        <v>4016</v>
      </c>
      <c r="C2271" s="7">
        <v>195</v>
      </c>
      <c r="D2271" s="7" t="s">
        <v>10</v>
      </c>
      <c r="E2271" s="7" t="s">
        <v>20</v>
      </c>
      <c r="F2271" s="7" t="s">
        <v>73</v>
      </c>
      <c r="G2271" s="7" t="s">
        <v>4026</v>
      </c>
      <c r="H2271" s="28"/>
      <c r="I2271" s="23"/>
      <c r="J2271" s="16"/>
      <c r="K2271" s="36"/>
    </row>
    <row r="2272" spans="1:11" ht="30" hidden="1" customHeight="1" x14ac:dyDescent="0.25">
      <c r="A2272" s="1"/>
      <c r="B2272" s="7" t="s">
        <v>4016</v>
      </c>
      <c r="C2272" s="7">
        <v>195</v>
      </c>
      <c r="D2272" s="7" t="s">
        <v>28</v>
      </c>
      <c r="E2272" s="7" t="s">
        <v>177</v>
      </c>
      <c r="F2272" s="7" t="s">
        <v>3132</v>
      </c>
      <c r="G2272" s="7" t="s">
        <v>4028</v>
      </c>
      <c r="H2272" s="28"/>
      <c r="I2272" s="23"/>
      <c r="J2272" s="16"/>
      <c r="K2272" s="36"/>
    </row>
    <row r="2273" spans="1:11" ht="30" hidden="1" customHeight="1" x14ac:dyDescent="0.25">
      <c r="A2273" s="1"/>
      <c r="B2273" s="7" t="s">
        <v>4016</v>
      </c>
      <c r="C2273" s="7">
        <v>195</v>
      </c>
      <c r="D2273" s="7" t="s">
        <v>10</v>
      </c>
      <c r="E2273" s="7" t="s">
        <v>23</v>
      </c>
      <c r="F2273" s="7" t="s">
        <v>73</v>
      </c>
      <c r="G2273" s="7" t="s">
        <v>4029</v>
      </c>
      <c r="H2273" s="28"/>
      <c r="I2273" s="23"/>
      <c r="J2273" s="16"/>
      <c r="K2273" s="36"/>
    </row>
    <row r="2274" spans="1:11" ht="30" hidden="1" customHeight="1" x14ac:dyDescent="0.25">
      <c r="A2274" s="1"/>
      <c r="B2274" s="7" t="s">
        <v>4016</v>
      </c>
      <c r="C2274" s="7">
        <v>195</v>
      </c>
      <c r="D2274" s="7" t="s">
        <v>28</v>
      </c>
      <c r="E2274" s="7" t="s">
        <v>33</v>
      </c>
      <c r="F2274" s="7" t="s">
        <v>73</v>
      </c>
      <c r="G2274" s="7" t="s">
        <v>4030</v>
      </c>
      <c r="H2274" s="28"/>
      <c r="I2274" s="23"/>
      <c r="J2274" s="16"/>
      <c r="K2274" s="36"/>
    </row>
    <row r="2275" spans="1:11" ht="30" hidden="1" customHeight="1" x14ac:dyDescent="0.25">
      <c r="A2275" s="1"/>
      <c r="B2275" s="7" t="s">
        <v>4016</v>
      </c>
      <c r="C2275" s="7">
        <v>195</v>
      </c>
      <c r="D2275" s="7" t="s">
        <v>10</v>
      </c>
      <c r="E2275" s="7" t="s">
        <v>35</v>
      </c>
      <c r="F2275" s="7" t="s">
        <v>4031</v>
      </c>
      <c r="G2275" s="7" t="s">
        <v>4032</v>
      </c>
      <c r="H2275" s="28"/>
      <c r="I2275" s="23"/>
      <c r="J2275" s="16"/>
      <c r="K2275" s="36"/>
    </row>
    <row r="2276" spans="1:11" ht="30" hidden="1" customHeight="1" x14ac:dyDescent="0.25">
      <c r="A2276" s="1"/>
      <c r="B2276" s="7" t="s">
        <v>4016</v>
      </c>
      <c r="C2276" s="7">
        <v>195</v>
      </c>
      <c r="D2276" s="7" t="s">
        <v>28</v>
      </c>
      <c r="E2276" s="7" t="s">
        <v>11</v>
      </c>
      <c r="F2276" s="7" t="s">
        <v>4033</v>
      </c>
      <c r="G2276" s="7" t="s">
        <v>4034</v>
      </c>
      <c r="H2276" s="28"/>
      <c r="I2276" s="23"/>
      <c r="J2276" s="16"/>
      <c r="K2276" s="36"/>
    </row>
    <row r="2277" spans="1:11" ht="30" hidden="1" customHeight="1" x14ac:dyDescent="0.25">
      <c r="A2277" s="1"/>
      <c r="B2277" s="7" t="s">
        <v>4016</v>
      </c>
      <c r="C2277" s="7">
        <v>195</v>
      </c>
      <c r="D2277" s="7" t="s">
        <v>28</v>
      </c>
      <c r="E2277" s="7" t="s">
        <v>75</v>
      </c>
      <c r="F2277" s="7" t="s">
        <v>73</v>
      </c>
      <c r="G2277" s="7" t="s">
        <v>4035</v>
      </c>
      <c r="H2277" s="28"/>
      <c r="I2277" s="23"/>
      <c r="J2277" s="16"/>
      <c r="K2277" s="36"/>
    </row>
    <row r="2278" spans="1:11" ht="30" hidden="1" customHeight="1" x14ac:dyDescent="0.25">
      <c r="A2278" s="1"/>
      <c r="B2278" s="7" t="s">
        <v>4016</v>
      </c>
      <c r="C2278" s="7">
        <v>195</v>
      </c>
      <c r="D2278" s="7" t="s">
        <v>28</v>
      </c>
      <c r="E2278" s="7" t="s">
        <v>20</v>
      </c>
      <c r="F2278" s="7" t="s">
        <v>1355</v>
      </c>
      <c r="G2278" s="7" t="s">
        <v>4036</v>
      </c>
      <c r="H2278" s="28"/>
      <c r="I2278" s="23"/>
      <c r="J2278" s="16"/>
      <c r="K2278" s="36"/>
    </row>
    <row r="2279" spans="1:11" ht="30" hidden="1" customHeight="1" x14ac:dyDescent="0.25">
      <c r="A2279" s="1"/>
      <c r="B2279" s="7" t="s">
        <v>4016</v>
      </c>
      <c r="C2279" s="7">
        <v>195</v>
      </c>
      <c r="D2279" s="7" t="s">
        <v>45</v>
      </c>
      <c r="E2279" s="7" t="s">
        <v>11</v>
      </c>
      <c r="F2279" s="7" t="s">
        <v>4037</v>
      </c>
      <c r="G2279" s="7" t="s">
        <v>4038</v>
      </c>
      <c r="H2279" s="28"/>
      <c r="I2279" s="23"/>
      <c r="J2279" s="16"/>
      <c r="K2279" s="36"/>
    </row>
    <row r="2280" spans="1:11" ht="30" hidden="1" customHeight="1" x14ac:dyDescent="0.25">
      <c r="A2280" s="1"/>
      <c r="B2280" s="7" t="s">
        <v>4016</v>
      </c>
      <c r="C2280" s="7">
        <v>195</v>
      </c>
      <c r="D2280" s="7" t="s">
        <v>28</v>
      </c>
      <c r="E2280" s="7" t="s">
        <v>765</v>
      </c>
      <c r="F2280" s="7" t="s">
        <v>73</v>
      </c>
      <c r="G2280" s="7" t="s">
        <v>4039</v>
      </c>
      <c r="H2280" s="28"/>
      <c r="I2280" s="23"/>
      <c r="J2280" s="16"/>
      <c r="K2280" s="36"/>
    </row>
    <row r="2281" spans="1:11" ht="30" hidden="1" customHeight="1" x14ac:dyDescent="0.25">
      <c r="A2281" s="1"/>
      <c r="B2281" s="7" t="s">
        <v>4016</v>
      </c>
      <c r="C2281" s="7">
        <v>195</v>
      </c>
      <c r="D2281" s="7" t="s">
        <v>10</v>
      </c>
      <c r="E2281" s="7" t="s">
        <v>765</v>
      </c>
      <c r="F2281" s="7" t="s">
        <v>2256</v>
      </c>
      <c r="G2281" s="7" t="s">
        <v>4040</v>
      </c>
      <c r="H2281" s="28"/>
      <c r="I2281" s="23"/>
      <c r="J2281" s="16"/>
      <c r="K2281" s="36"/>
    </row>
    <row r="2282" spans="1:11" ht="30" hidden="1" customHeight="1" x14ac:dyDescent="0.25">
      <c r="A2282" s="1"/>
      <c r="B2282" s="7" t="s">
        <v>4016</v>
      </c>
      <c r="C2282" s="7">
        <v>195</v>
      </c>
      <c r="D2282" s="7" t="s">
        <v>10</v>
      </c>
      <c r="E2282" s="7" t="s">
        <v>14</v>
      </c>
      <c r="F2282" s="7" t="s">
        <v>4041</v>
      </c>
      <c r="G2282" s="7" t="s">
        <v>4042</v>
      </c>
      <c r="H2282" s="28"/>
      <c r="I2282" s="23"/>
      <c r="J2282" s="16"/>
      <c r="K2282" s="36"/>
    </row>
    <row r="2283" spans="1:11" ht="30" hidden="1" customHeight="1" x14ac:dyDescent="0.25">
      <c r="A2283" s="1"/>
      <c r="B2283" s="7" t="s">
        <v>4016</v>
      </c>
      <c r="C2283" s="7">
        <v>195</v>
      </c>
      <c r="D2283" s="7" t="s">
        <v>10</v>
      </c>
      <c r="E2283" s="7" t="s">
        <v>38</v>
      </c>
      <c r="F2283" s="7" t="s">
        <v>4043</v>
      </c>
      <c r="G2283" s="7" t="s">
        <v>4044</v>
      </c>
      <c r="H2283" s="28"/>
      <c r="I2283" s="23"/>
      <c r="J2283" s="16"/>
      <c r="K2283" s="36"/>
    </row>
    <row r="2284" spans="1:11" ht="30" hidden="1" customHeight="1" x14ac:dyDescent="0.25">
      <c r="A2284" s="1"/>
      <c r="B2284" s="7" t="s">
        <v>4016</v>
      </c>
      <c r="C2284" s="7">
        <v>195</v>
      </c>
      <c r="D2284" s="7" t="s">
        <v>28</v>
      </c>
      <c r="E2284" s="7" t="s">
        <v>38</v>
      </c>
      <c r="F2284" s="7" t="s">
        <v>4045</v>
      </c>
      <c r="G2284" s="7" t="s">
        <v>4046</v>
      </c>
      <c r="H2284" s="28"/>
      <c r="I2284" s="23"/>
      <c r="J2284" s="16"/>
      <c r="K2284" s="36"/>
    </row>
    <row r="2285" spans="1:11" ht="30" hidden="1" customHeight="1" x14ac:dyDescent="0.25">
      <c r="A2285" s="1"/>
      <c r="B2285" s="7" t="s">
        <v>4016</v>
      </c>
      <c r="C2285" s="7">
        <v>195</v>
      </c>
      <c r="D2285" s="7" t="s">
        <v>28</v>
      </c>
      <c r="E2285" s="7" t="s">
        <v>14</v>
      </c>
      <c r="F2285" s="7" t="s">
        <v>4047</v>
      </c>
      <c r="G2285" s="7" t="s">
        <v>4048</v>
      </c>
      <c r="H2285" s="28"/>
      <c r="I2285" s="23"/>
      <c r="J2285" s="16"/>
      <c r="K2285" s="36"/>
    </row>
    <row r="2286" spans="1:11" ht="30" hidden="1" customHeight="1" x14ac:dyDescent="0.25">
      <c r="A2286" s="1"/>
      <c r="B2286" s="7" t="s">
        <v>4016</v>
      </c>
      <c r="C2286" s="7">
        <v>195</v>
      </c>
      <c r="D2286" s="7" t="s">
        <v>45</v>
      </c>
      <c r="E2286" s="7" t="s">
        <v>75</v>
      </c>
      <c r="F2286" s="7" t="s">
        <v>1355</v>
      </c>
      <c r="G2286" s="7" t="s">
        <v>4049</v>
      </c>
      <c r="H2286" s="28"/>
      <c r="I2286" s="23"/>
      <c r="J2286" s="16"/>
      <c r="K2286" s="36"/>
    </row>
    <row r="2287" spans="1:11" ht="30" hidden="1" customHeight="1" x14ac:dyDescent="0.25">
      <c r="A2287" s="1"/>
      <c r="B2287" s="7" t="s">
        <v>4016</v>
      </c>
      <c r="C2287" s="7">
        <v>195</v>
      </c>
      <c r="D2287" s="7" t="s">
        <v>382</v>
      </c>
      <c r="E2287" s="7" t="s">
        <v>20</v>
      </c>
      <c r="F2287" s="7" t="s">
        <v>1057</v>
      </c>
      <c r="G2287" s="7" t="s">
        <v>4050</v>
      </c>
      <c r="H2287" s="28"/>
      <c r="I2287" s="23"/>
      <c r="J2287" s="16"/>
      <c r="K2287" s="36"/>
    </row>
    <row r="2288" spans="1:11" ht="30" hidden="1" customHeight="1" x14ac:dyDescent="0.25">
      <c r="A2288" s="1"/>
      <c r="B2288" s="7" t="s">
        <v>4016</v>
      </c>
      <c r="C2288" s="7">
        <v>195</v>
      </c>
      <c r="D2288" s="7" t="s">
        <v>10</v>
      </c>
      <c r="E2288" s="7" t="s">
        <v>26</v>
      </c>
      <c r="F2288" s="7" t="s">
        <v>1355</v>
      </c>
      <c r="G2288" s="7" t="s">
        <v>4051</v>
      </c>
      <c r="H2288" s="28"/>
      <c r="I2288" s="23"/>
      <c r="J2288" s="16"/>
      <c r="K2288" s="36"/>
    </row>
    <row r="2289" spans="1:11" ht="30" hidden="1" customHeight="1" x14ac:dyDescent="0.25">
      <c r="A2289" s="1"/>
      <c r="B2289" s="7" t="s">
        <v>4016</v>
      </c>
      <c r="C2289" s="7">
        <v>195</v>
      </c>
      <c r="D2289" s="7" t="s">
        <v>28</v>
      </c>
      <c r="E2289" s="7" t="s">
        <v>26</v>
      </c>
      <c r="F2289" s="7" t="s">
        <v>358</v>
      </c>
      <c r="G2289" s="7" t="s">
        <v>4052</v>
      </c>
      <c r="H2289" s="28"/>
      <c r="I2289" s="23"/>
      <c r="J2289" s="16"/>
      <c r="K2289" s="36"/>
    </row>
    <row r="2290" spans="1:11" ht="30" hidden="1" customHeight="1" x14ac:dyDescent="0.25">
      <c r="A2290" s="1"/>
      <c r="B2290" s="7" t="s">
        <v>4016</v>
      </c>
      <c r="C2290" s="7">
        <v>195</v>
      </c>
      <c r="D2290" s="7" t="s">
        <v>10</v>
      </c>
      <c r="E2290" s="7" t="s">
        <v>17</v>
      </c>
      <c r="F2290" s="7" t="s">
        <v>73</v>
      </c>
      <c r="G2290" s="7" t="s">
        <v>4030</v>
      </c>
      <c r="H2290" s="28"/>
      <c r="I2290" s="23"/>
      <c r="J2290" s="16"/>
      <c r="K2290" s="36"/>
    </row>
    <row r="2291" spans="1:11" ht="30" hidden="1" customHeight="1" x14ac:dyDescent="0.25">
      <c r="A2291" s="1"/>
      <c r="B2291" s="7" t="s">
        <v>4016</v>
      </c>
      <c r="C2291" s="7">
        <v>195</v>
      </c>
      <c r="D2291" s="7" t="s">
        <v>382</v>
      </c>
      <c r="E2291" s="7" t="s">
        <v>11</v>
      </c>
      <c r="F2291" s="7" t="s">
        <v>4053</v>
      </c>
      <c r="G2291" s="7" t="s">
        <v>4054</v>
      </c>
      <c r="H2291" s="28"/>
      <c r="I2291" s="23"/>
      <c r="J2291" s="16"/>
      <c r="K2291" s="36"/>
    </row>
    <row r="2292" spans="1:11" ht="30" hidden="1" customHeight="1" x14ac:dyDescent="0.25">
      <c r="A2292" s="1"/>
      <c r="B2292" s="7" t="s">
        <v>4016</v>
      </c>
      <c r="C2292" s="7">
        <v>195</v>
      </c>
      <c r="D2292" s="7" t="s">
        <v>382</v>
      </c>
      <c r="E2292" s="7" t="s">
        <v>17</v>
      </c>
      <c r="F2292" s="7" t="s">
        <v>371</v>
      </c>
      <c r="G2292" s="7" t="s">
        <v>4055</v>
      </c>
      <c r="H2292" s="28"/>
      <c r="I2292" s="23"/>
      <c r="J2292" s="16"/>
      <c r="K2292" s="36"/>
    </row>
    <row r="2293" spans="1:11" ht="30" hidden="1" customHeight="1" x14ac:dyDescent="0.25">
      <c r="A2293" s="1"/>
      <c r="B2293" s="7" t="s">
        <v>4016</v>
      </c>
      <c r="C2293" s="7">
        <v>195</v>
      </c>
      <c r="D2293" s="7" t="s">
        <v>413</v>
      </c>
      <c r="E2293" s="7" t="s">
        <v>20</v>
      </c>
      <c r="F2293" s="7" t="s">
        <v>371</v>
      </c>
      <c r="G2293" s="7" t="s">
        <v>4056</v>
      </c>
      <c r="H2293" s="28"/>
      <c r="I2293" s="23"/>
      <c r="J2293" s="16"/>
      <c r="K2293" s="36"/>
    </row>
    <row r="2294" spans="1:11" ht="30" customHeight="1" x14ac:dyDescent="0.25">
      <c r="A2294" s="1"/>
      <c r="B2294" s="7" t="s">
        <v>4062</v>
      </c>
      <c r="C2294" s="7">
        <v>196</v>
      </c>
      <c r="D2294" s="7" t="s">
        <v>10</v>
      </c>
      <c r="E2294" s="7" t="s">
        <v>70</v>
      </c>
      <c r="F2294" s="7" t="s">
        <v>95</v>
      </c>
      <c r="G2294" s="7" t="s">
        <v>4064</v>
      </c>
      <c r="H2294" s="30">
        <f>I2294/20</f>
        <v>788.10450000000003</v>
      </c>
      <c r="I2294" s="27">
        <v>15762.09</v>
      </c>
      <c r="J2294" s="33" t="s">
        <v>4063</v>
      </c>
      <c r="K2294" s="36"/>
    </row>
    <row r="2295" spans="1:11" ht="30" hidden="1" customHeight="1" x14ac:dyDescent="0.25">
      <c r="A2295" s="1"/>
      <c r="B2295" s="7" t="s">
        <v>4062</v>
      </c>
      <c r="C2295" s="7">
        <v>196</v>
      </c>
      <c r="D2295" s="7" t="s">
        <v>45</v>
      </c>
      <c r="E2295" s="7" t="s">
        <v>26</v>
      </c>
      <c r="F2295" s="7" t="s">
        <v>95</v>
      </c>
      <c r="G2295" s="7" t="s">
        <v>4065</v>
      </c>
      <c r="H2295" s="28"/>
      <c r="I2295" s="23"/>
      <c r="J2295" s="16"/>
      <c r="K2295" s="36"/>
    </row>
    <row r="2296" spans="1:11" ht="30" hidden="1" customHeight="1" x14ac:dyDescent="0.25">
      <c r="A2296" s="1"/>
      <c r="B2296" s="7" t="s">
        <v>4062</v>
      </c>
      <c r="C2296" s="7">
        <v>196</v>
      </c>
      <c r="D2296" s="7" t="s">
        <v>10</v>
      </c>
      <c r="E2296" s="7" t="s">
        <v>33</v>
      </c>
      <c r="F2296" s="7" t="s">
        <v>95</v>
      </c>
      <c r="G2296" s="7" t="s">
        <v>4066</v>
      </c>
      <c r="H2296" s="28"/>
      <c r="I2296" s="23"/>
      <c r="J2296" s="16"/>
      <c r="K2296" s="36"/>
    </row>
    <row r="2297" spans="1:11" ht="30" hidden="1" customHeight="1" x14ac:dyDescent="0.25">
      <c r="A2297" s="1"/>
      <c r="B2297" s="7" t="s">
        <v>4062</v>
      </c>
      <c r="C2297" s="7">
        <v>196</v>
      </c>
      <c r="D2297" s="7" t="s">
        <v>10</v>
      </c>
      <c r="E2297" s="7" t="s">
        <v>20</v>
      </c>
      <c r="F2297" s="7" t="s">
        <v>95</v>
      </c>
      <c r="G2297" s="7" t="s">
        <v>4067</v>
      </c>
      <c r="H2297" s="28"/>
      <c r="I2297" s="23"/>
      <c r="J2297" s="16"/>
      <c r="K2297" s="36"/>
    </row>
    <row r="2298" spans="1:11" ht="30" hidden="1" customHeight="1" x14ac:dyDescent="0.25">
      <c r="A2298" s="1"/>
      <c r="B2298" s="7" t="s">
        <v>4062</v>
      </c>
      <c r="C2298" s="7">
        <v>196</v>
      </c>
      <c r="D2298" s="7" t="s">
        <v>10</v>
      </c>
      <c r="E2298" s="7" t="s">
        <v>35</v>
      </c>
      <c r="F2298" s="7" t="s">
        <v>4068</v>
      </c>
      <c r="G2298" s="7" t="s">
        <v>4069</v>
      </c>
      <c r="H2298" s="28"/>
      <c r="I2298" s="23"/>
      <c r="J2298" s="16"/>
      <c r="K2298" s="36"/>
    </row>
    <row r="2299" spans="1:11" ht="30" hidden="1" customHeight="1" x14ac:dyDescent="0.25">
      <c r="A2299" s="1"/>
      <c r="B2299" s="7" t="s">
        <v>4062</v>
      </c>
      <c r="C2299" s="7">
        <v>196</v>
      </c>
      <c r="D2299" s="7" t="s">
        <v>10</v>
      </c>
      <c r="E2299" s="7" t="s">
        <v>14</v>
      </c>
      <c r="F2299" s="7" t="s">
        <v>4070</v>
      </c>
      <c r="G2299" s="7" t="s">
        <v>4071</v>
      </c>
      <c r="H2299" s="28"/>
      <c r="I2299" s="23"/>
      <c r="J2299" s="16"/>
      <c r="K2299" s="36"/>
    </row>
    <row r="2300" spans="1:11" ht="30" hidden="1" customHeight="1" x14ac:dyDescent="0.25">
      <c r="A2300" s="1"/>
      <c r="B2300" s="7" t="s">
        <v>4062</v>
      </c>
      <c r="C2300" s="7">
        <v>196</v>
      </c>
      <c r="D2300" s="7" t="s">
        <v>10</v>
      </c>
      <c r="E2300" s="7" t="s">
        <v>75</v>
      </c>
      <c r="F2300" s="7" t="s">
        <v>95</v>
      </c>
      <c r="G2300" s="7" t="s">
        <v>4072</v>
      </c>
      <c r="H2300" s="28"/>
      <c r="I2300" s="23"/>
      <c r="J2300" s="16"/>
      <c r="K2300" s="36"/>
    </row>
    <row r="2301" spans="1:11" ht="30" hidden="1" customHeight="1" x14ac:dyDescent="0.25">
      <c r="A2301" s="1"/>
      <c r="B2301" s="7" t="s">
        <v>4062</v>
      </c>
      <c r="C2301" s="7">
        <v>196</v>
      </c>
      <c r="D2301" s="7" t="s">
        <v>10</v>
      </c>
      <c r="E2301" s="7" t="s">
        <v>38</v>
      </c>
      <c r="F2301" s="7" t="s">
        <v>4073</v>
      </c>
      <c r="G2301" s="7" t="s">
        <v>4074</v>
      </c>
      <c r="H2301" s="28"/>
      <c r="I2301" s="23"/>
      <c r="J2301" s="16"/>
      <c r="K2301" s="36"/>
    </row>
    <row r="2302" spans="1:11" ht="30" hidden="1" customHeight="1" x14ac:dyDescent="0.25">
      <c r="A2302" s="1"/>
      <c r="B2302" s="7" t="s">
        <v>4062</v>
      </c>
      <c r="C2302" s="7">
        <v>196</v>
      </c>
      <c r="D2302" s="7" t="s">
        <v>28</v>
      </c>
      <c r="E2302" s="7" t="s">
        <v>38</v>
      </c>
      <c r="F2302" s="7" t="s">
        <v>4075</v>
      </c>
      <c r="G2302" s="7" t="s">
        <v>4076</v>
      </c>
      <c r="H2302" s="28"/>
      <c r="I2302" s="23"/>
      <c r="J2302" s="16"/>
      <c r="K2302" s="36"/>
    </row>
    <row r="2303" spans="1:11" ht="30" hidden="1" customHeight="1" x14ac:dyDescent="0.25">
      <c r="A2303" s="1"/>
      <c r="B2303" s="7" t="s">
        <v>4062</v>
      </c>
      <c r="C2303" s="7">
        <v>196</v>
      </c>
      <c r="D2303" s="7" t="s">
        <v>10</v>
      </c>
      <c r="E2303" s="7" t="s">
        <v>67</v>
      </c>
      <c r="F2303" s="7" t="s">
        <v>95</v>
      </c>
      <c r="G2303" s="7" t="s">
        <v>4077</v>
      </c>
      <c r="H2303" s="28"/>
      <c r="I2303" s="23"/>
      <c r="J2303" s="16"/>
      <c r="K2303" s="36"/>
    </row>
    <row r="2304" spans="1:11" ht="30" hidden="1" customHeight="1" x14ac:dyDescent="0.25">
      <c r="A2304" s="1"/>
      <c r="B2304" s="7" t="s">
        <v>4062</v>
      </c>
      <c r="C2304" s="7">
        <v>196</v>
      </c>
      <c r="D2304" s="7" t="s">
        <v>10</v>
      </c>
      <c r="E2304" s="7" t="s">
        <v>17</v>
      </c>
      <c r="F2304" s="7" t="s">
        <v>95</v>
      </c>
      <c r="G2304" s="7" t="s">
        <v>4066</v>
      </c>
      <c r="H2304" s="28"/>
      <c r="I2304" s="23"/>
      <c r="J2304" s="16"/>
      <c r="K2304" s="36"/>
    </row>
    <row r="2305" spans="1:11" ht="30" hidden="1" customHeight="1" x14ac:dyDescent="0.25">
      <c r="A2305" s="1"/>
      <c r="B2305" s="7" t="s">
        <v>4062</v>
      </c>
      <c r="C2305" s="7">
        <v>196</v>
      </c>
      <c r="D2305" s="7" t="s">
        <v>382</v>
      </c>
      <c r="E2305" s="7" t="s">
        <v>20</v>
      </c>
      <c r="F2305" s="7" t="s">
        <v>164</v>
      </c>
      <c r="G2305" s="7" t="s">
        <v>4078</v>
      </c>
      <c r="H2305" s="28"/>
      <c r="I2305" s="23"/>
      <c r="J2305" s="16"/>
      <c r="K2305" s="36"/>
    </row>
    <row r="2306" spans="1:11" ht="30" hidden="1" customHeight="1" x14ac:dyDescent="0.25">
      <c r="A2306" s="1"/>
      <c r="B2306" s="7" t="s">
        <v>4062</v>
      </c>
      <c r="C2306" s="7">
        <v>196</v>
      </c>
      <c r="D2306" s="7" t="s">
        <v>10</v>
      </c>
      <c r="E2306" s="7" t="s">
        <v>11</v>
      </c>
      <c r="F2306" s="7" t="s">
        <v>4079</v>
      </c>
      <c r="G2306" s="7" t="s">
        <v>4080</v>
      </c>
      <c r="H2306" s="28"/>
      <c r="I2306" s="23"/>
      <c r="J2306" s="16"/>
      <c r="K2306" s="36"/>
    </row>
    <row r="2307" spans="1:11" ht="30" hidden="1" customHeight="1" x14ac:dyDescent="0.25">
      <c r="A2307" s="1"/>
      <c r="B2307" s="7" t="s">
        <v>4062</v>
      </c>
      <c r="C2307" s="7">
        <v>196</v>
      </c>
      <c r="D2307" s="7" t="s">
        <v>28</v>
      </c>
      <c r="E2307" s="7" t="s">
        <v>70</v>
      </c>
      <c r="F2307" s="7" t="s">
        <v>470</v>
      </c>
      <c r="G2307" s="7" t="s">
        <v>4081</v>
      </c>
      <c r="H2307" s="28"/>
      <c r="I2307" s="23"/>
      <c r="J2307" s="16"/>
      <c r="K2307" s="36"/>
    </row>
    <row r="2308" spans="1:11" ht="30" hidden="1" customHeight="1" x14ac:dyDescent="0.25">
      <c r="A2308" s="1"/>
      <c r="B2308" s="7" t="s">
        <v>4062</v>
      </c>
      <c r="C2308" s="7">
        <v>196</v>
      </c>
      <c r="D2308" s="7" t="s">
        <v>45</v>
      </c>
      <c r="E2308" s="7" t="s">
        <v>20</v>
      </c>
      <c r="F2308" s="7" t="s">
        <v>470</v>
      </c>
      <c r="G2308" s="7" t="s">
        <v>4082</v>
      </c>
      <c r="H2308" s="28"/>
      <c r="I2308" s="23"/>
      <c r="J2308" s="16"/>
      <c r="K2308" s="36"/>
    </row>
    <row r="2309" spans="1:11" ht="30" hidden="1" customHeight="1" x14ac:dyDescent="0.25">
      <c r="A2309" s="1"/>
      <c r="B2309" s="7" t="s">
        <v>4062</v>
      </c>
      <c r="C2309" s="7">
        <v>196</v>
      </c>
      <c r="D2309" s="7" t="s">
        <v>28</v>
      </c>
      <c r="E2309" s="7" t="s">
        <v>17</v>
      </c>
      <c r="F2309" s="7" t="s">
        <v>164</v>
      </c>
      <c r="G2309" s="7" t="s">
        <v>4083</v>
      </c>
      <c r="H2309" s="28"/>
      <c r="I2309" s="23"/>
      <c r="J2309" s="16"/>
      <c r="K2309" s="36"/>
    </row>
    <row r="2310" spans="1:11" ht="30" hidden="1" customHeight="1" x14ac:dyDescent="0.25">
      <c r="A2310" s="1"/>
      <c r="B2310" s="7" t="s">
        <v>4062</v>
      </c>
      <c r="C2310" s="7">
        <v>196</v>
      </c>
      <c r="D2310" s="7" t="s">
        <v>10</v>
      </c>
      <c r="E2310" s="7" t="s">
        <v>26</v>
      </c>
      <c r="F2310" s="7" t="s">
        <v>470</v>
      </c>
      <c r="G2310" s="7" t="s">
        <v>4084</v>
      </c>
      <c r="H2310" s="28"/>
      <c r="I2310" s="23"/>
      <c r="J2310" s="16"/>
      <c r="K2310" s="36"/>
    </row>
    <row r="2311" spans="1:11" ht="30" hidden="1" customHeight="1" x14ac:dyDescent="0.25">
      <c r="A2311" s="1"/>
      <c r="B2311" s="7" t="s">
        <v>4062</v>
      </c>
      <c r="C2311" s="7">
        <v>196</v>
      </c>
      <c r="D2311" s="7" t="s">
        <v>28</v>
      </c>
      <c r="E2311" s="7" t="s">
        <v>75</v>
      </c>
      <c r="F2311" s="7" t="s">
        <v>4085</v>
      </c>
      <c r="G2311" s="7" t="s">
        <v>4086</v>
      </c>
      <c r="H2311" s="28"/>
      <c r="I2311" s="23"/>
      <c r="J2311" s="16"/>
      <c r="K2311" s="36"/>
    </row>
    <row r="2312" spans="1:11" ht="30" hidden="1" customHeight="1" x14ac:dyDescent="0.25">
      <c r="A2312" s="1"/>
      <c r="B2312" s="7" t="s">
        <v>4062</v>
      </c>
      <c r="C2312" s="7">
        <v>196</v>
      </c>
      <c r="D2312" s="7" t="s">
        <v>28</v>
      </c>
      <c r="E2312" s="7" t="s">
        <v>20</v>
      </c>
      <c r="F2312" s="7" t="s">
        <v>332</v>
      </c>
      <c r="G2312" s="7" t="s">
        <v>4087</v>
      </c>
      <c r="H2312" s="28"/>
      <c r="I2312" s="23"/>
      <c r="J2312" s="16"/>
      <c r="K2312" s="36"/>
    </row>
    <row r="2313" spans="1:11" ht="30" hidden="1" customHeight="1" x14ac:dyDescent="0.25">
      <c r="A2313" s="1"/>
      <c r="B2313" s="7" t="s">
        <v>4062</v>
      </c>
      <c r="C2313" s="7">
        <v>196</v>
      </c>
      <c r="D2313" s="7" t="s">
        <v>28</v>
      </c>
      <c r="E2313" s="7" t="s">
        <v>26</v>
      </c>
      <c r="F2313" s="7" t="s">
        <v>332</v>
      </c>
      <c r="G2313" s="7" t="s">
        <v>4088</v>
      </c>
      <c r="H2313" s="28"/>
      <c r="I2313" s="23"/>
      <c r="J2313" s="16"/>
      <c r="K2313" s="36"/>
    </row>
    <row r="2314" spans="1:11" ht="30" customHeight="1" x14ac:dyDescent="0.25">
      <c r="A2314" s="1"/>
      <c r="B2314" s="7" t="s">
        <v>4094</v>
      </c>
      <c r="C2314" s="7">
        <v>197</v>
      </c>
      <c r="D2314" s="7" t="s">
        <v>28</v>
      </c>
      <c r="E2314" s="7" t="s">
        <v>26</v>
      </c>
      <c r="F2314" s="7" t="s">
        <v>470</v>
      </c>
      <c r="G2314" s="7" t="s">
        <v>4096</v>
      </c>
      <c r="H2314" s="30">
        <f>I2314/10</f>
        <v>7591.1080000000002</v>
      </c>
      <c r="I2314" s="27">
        <v>75911.08</v>
      </c>
      <c r="J2314" s="33" t="s">
        <v>4095</v>
      </c>
      <c r="K2314" s="36"/>
    </row>
    <row r="2315" spans="1:11" ht="30" hidden="1" customHeight="1" x14ac:dyDescent="0.25">
      <c r="A2315" s="1"/>
      <c r="B2315" s="7" t="s">
        <v>4094</v>
      </c>
      <c r="C2315" s="7">
        <v>197</v>
      </c>
      <c r="D2315" s="7" t="s">
        <v>10</v>
      </c>
      <c r="E2315" s="7" t="s">
        <v>467</v>
      </c>
      <c r="F2315" s="7" t="s">
        <v>468</v>
      </c>
      <c r="G2315" s="7" t="s">
        <v>4097</v>
      </c>
      <c r="H2315" s="28"/>
      <c r="I2315" s="23"/>
      <c r="J2315" s="16"/>
      <c r="K2315" s="36"/>
    </row>
    <row r="2316" spans="1:11" ht="30" hidden="1" customHeight="1" x14ac:dyDescent="0.25">
      <c r="A2316" s="1"/>
      <c r="B2316" s="7" t="s">
        <v>4094</v>
      </c>
      <c r="C2316" s="7">
        <v>197</v>
      </c>
      <c r="D2316" s="7" t="s">
        <v>10</v>
      </c>
      <c r="E2316" s="7" t="s">
        <v>75</v>
      </c>
      <c r="F2316" s="7" t="s">
        <v>4085</v>
      </c>
      <c r="G2316" s="7" t="s">
        <v>4098</v>
      </c>
      <c r="H2316" s="28"/>
      <c r="I2316" s="23"/>
      <c r="J2316" s="16"/>
      <c r="K2316" s="36"/>
    </row>
    <row r="2317" spans="1:11" ht="30" hidden="1" customHeight="1" x14ac:dyDescent="0.25">
      <c r="A2317" s="1"/>
      <c r="B2317" s="7" t="s">
        <v>4094</v>
      </c>
      <c r="C2317" s="7">
        <v>197</v>
      </c>
      <c r="D2317" s="7" t="s">
        <v>28</v>
      </c>
      <c r="E2317" s="7" t="s">
        <v>20</v>
      </c>
      <c r="F2317" s="7" t="s">
        <v>332</v>
      </c>
      <c r="G2317" s="7" t="s">
        <v>4099</v>
      </c>
      <c r="H2317" s="28"/>
      <c r="I2317" s="23"/>
      <c r="J2317" s="16"/>
      <c r="K2317" s="36"/>
    </row>
    <row r="2318" spans="1:11" ht="30" hidden="1" customHeight="1" x14ac:dyDescent="0.25">
      <c r="A2318" s="1"/>
      <c r="B2318" s="7" t="s">
        <v>4094</v>
      </c>
      <c r="C2318" s="7">
        <v>197</v>
      </c>
      <c r="D2318" s="7" t="s">
        <v>10</v>
      </c>
      <c r="E2318" s="7" t="s">
        <v>26</v>
      </c>
      <c r="F2318" s="7" t="s">
        <v>332</v>
      </c>
      <c r="G2318" s="7" t="s">
        <v>4100</v>
      </c>
      <c r="H2318" s="28"/>
      <c r="I2318" s="23"/>
      <c r="J2318" s="16"/>
      <c r="K2318" s="36"/>
    </row>
    <row r="2319" spans="1:11" ht="30" hidden="1" customHeight="1" x14ac:dyDescent="0.25">
      <c r="A2319" s="1"/>
      <c r="B2319" s="7" t="s">
        <v>4094</v>
      </c>
      <c r="C2319" s="7">
        <v>197</v>
      </c>
      <c r="D2319" s="7" t="s">
        <v>28</v>
      </c>
      <c r="E2319" s="7" t="s">
        <v>70</v>
      </c>
      <c r="F2319" s="7" t="s">
        <v>470</v>
      </c>
      <c r="G2319" s="7" t="s">
        <v>4081</v>
      </c>
      <c r="H2319" s="28"/>
      <c r="I2319" s="23"/>
      <c r="J2319" s="16"/>
      <c r="K2319" s="36"/>
    </row>
    <row r="2320" spans="1:11" ht="30" hidden="1" customHeight="1" x14ac:dyDescent="0.25">
      <c r="A2320" s="1"/>
      <c r="B2320" s="7" t="s">
        <v>4094</v>
      </c>
      <c r="C2320" s="7">
        <v>197</v>
      </c>
      <c r="D2320" s="7" t="s">
        <v>10</v>
      </c>
      <c r="E2320" s="7" t="s">
        <v>38</v>
      </c>
      <c r="F2320" s="7" t="s">
        <v>4101</v>
      </c>
      <c r="G2320" s="7" t="s">
        <v>4102</v>
      </c>
      <c r="H2320" s="28"/>
      <c r="I2320" s="23"/>
      <c r="J2320" s="16"/>
      <c r="K2320" s="36"/>
    </row>
    <row r="2321" spans="1:11" ht="30" hidden="1" customHeight="1" x14ac:dyDescent="0.25">
      <c r="A2321" s="1"/>
      <c r="B2321" s="7" t="s">
        <v>4094</v>
      </c>
      <c r="C2321" s="7">
        <v>197</v>
      </c>
      <c r="D2321" s="7" t="s">
        <v>28</v>
      </c>
      <c r="E2321" s="7" t="s">
        <v>38</v>
      </c>
      <c r="F2321" s="7" t="s">
        <v>4075</v>
      </c>
      <c r="G2321" s="7" t="s">
        <v>4103</v>
      </c>
      <c r="H2321" s="28"/>
      <c r="I2321" s="23"/>
      <c r="J2321" s="16"/>
      <c r="K2321" s="36"/>
    </row>
    <row r="2322" spans="1:11" ht="30" hidden="1" customHeight="1" x14ac:dyDescent="0.25">
      <c r="A2322" s="1"/>
      <c r="B2322" s="7" t="s">
        <v>4094</v>
      </c>
      <c r="C2322" s="7">
        <v>197</v>
      </c>
      <c r="D2322" s="7" t="s">
        <v>45</v>
      </c>
      <c r="E2322" s="7" t="s">
        <v>20</v>
      </c>
      <c r="F2322" s="7" t="s">
        <v>470</v>
      </c>
      <c r="G2322" s="7" t="s">
        <v>4104</v>
      </c>
      <c r="H2322" s="28"/>
      <c r="I2322" s="23"/>
      <c r="J2322" s="16"/>
      <c r="K2322" s="36"/>
    </row>
    <row r="2323" spans="1:11" ht="30" hidden="1" customHeight="1" x14ac:dyDescent="0.25">
      <c r="A2323" s="1"/>
      <c r="B2323" s="7" t="s">
        <v>4094</v>
      </c>
      <c r="C2323" s="7">
        <v>197</v>
      </c>
      <c r="D2323" s="7" t="s">
        <v>10</v>
      </c>
      <c r="E2323" s="7" t="s">
        <v>33</v>
      </c>
      <c r="F2323" s="7" t="s">
        <v>470</v>
      </c>
      <c r="G2323" s="7" t="s">
        <v>4105</v>
      </c>
      <c r="H2323" s="28"/>
      <c r="I2323" s="23"/>
      <c r="J2323" s="16"/>
      <c r="K2323" s="36"/>
    </row>
    <row r="2324" spans="1:11" ht="30" hidden="1" customHeight="1" x14ac:dyDescent="0.25">
      <c r="A2324" s="1"/>
      <c r="B2324" s="7" t="s">
        <v>4094</v>
      </c>
      <c r="C2324" s="7">
        <v>197</v>
      </c>
      <c r="D2324" s="7" t="s">
        <v>10</v>
      </c>
      <c r="E2324" s="7" t="s">
        <v>70</v>
      </c>
      <c r="F2324" s="7" t="s">
        <v>95</v>
      </c>
      <c r="G2324" s="7" t="s">
        <v>4064</v>
      </c>
      <c r="H2324" s="28"/>
      <c r="I2324" s="23"/>
      <c r="J2324" s="16"/>
      <c r="K2324" s="36"/>
    </row>
    <row r="2325" spans="1:11" ht="30" hidden="1" customHeight="1" x14ac:dyDescent="0.25">
      <c r="A2325" s="1"/>
      <c r="B2325" s="7" t="s">
        <v>4094</v>
      </c>
      <c r="C2325" s="7">
        <v>197</v>
      </c>
      <c r="D2325" s="7" t="s">
        <v>10</v>
      </c>
      <c r="E2325" s="7" t="s">
        <v>35</v>
      </c>
      <c r="F2325" s="7" t="s">
        <v>470</v>
      </c>
      <c r="G2325" s="7" t="s">
        <v>4106</v>
      </c>
      <c r="H2325" s="28"/>
      <c r="I2325" s="23"/>
      <c r="J2325" s="16"/>
      <c r="K2325" s="36"/>
    </row>
    <row r="2326" spans="1:11" ht="30" hidden="1" customHeight="1" x14ac:dyDescent="0.25">
      <c r="A2326" s="1"/>
      <c r="B2326" s="7" t="s">
        <v>4094</v>
      </c>
      <c r="C2326" s="7">
        <v>197</v>
      </c>
      <c r="D2326" s="7" t="s">
        <v>10</v>
      </c>
      <c r="E2326" s="7" t="s">
        <v>67</v>
      </c>
      <c r="F2326" s="7" t="s">
        <v>332</v>
      </c>
      <c r="G2326" s="7" t="s">
        <v>4107</v>
      </c>
      <c r="H2326" s="28"/>
      <c r="I2326" s="23"/>
      <c r="J2326" s="16"/>
      <c r="K2326" s="36"/>
    </row>
    <row r="2327" spans="1:11" ht="30" hidden="1" customHeight="1" x14ac:dyDescent="0.25">
      <c r="A2327" s="1"/>
      <c r="B2327" s="7" t="s">
        <v>4094</v>
      </c>
      <c r="C2327" s="7">
        <v>197</v>
      </c>
      <c r="D2327" s="7" t="s">
        <v>10</v>
      </c>
      <c r="E2327" s="7" t="s">
        <v>20</v>
      </c>
      <c r="F2327" s="7" t="s">
        <v>95</v>
      </c>
      <c r="G2327" s="7" t="s">
        <v>4108</v>
      </c>
      <c r="H2327" s="28"/>
      <c r="I2327" s="23"/>
      <c r="J2327" s="16"/>
      <c r="K2327" s="36"/>
    </row>
    <row r="2328" spans="1:11" ht="30" hidden="1" customHeight="1" x14ac:dyDescent="0.25">
      <c r="A2328" s="1"/>
      <c r="B2328" s="7" t="s">
        <v>4094</v>
      </c>
      <c r="C2328" s="7">
        <v>197</v>
      </c>
      <c r="D2328" s="7" t="s">
        <v>10</v>
      </c>
      <c r="E2328" s="7" t="s">
        <v>109</v>
      </c>
      <c r="F2328" s="7" t="s">
        <v>332</v>
      </c>
      <c r="G2328" s="7" t="s">
        <v>4109</v>
      </c>
      <c r="H2328" s="28"/>
      <c r="I2328" s="23"/>
      <c r="J2328" s="16"/>
      <c r="K2328" s="36"/>
    </row>
    <row r="2329" spans="1:11" ht="30" hidden="1" customHeight="1" x14ac:dyDescent="0.25">
      <c r="A2329" s="1"/>
      <c r="B2329" s="7" t="s">
        <v>4094</v>
      </c>
      <c r="C2329" s="7">
        <v>197</v>
      </c>
      <c r="D2329" s="7" t="s">
        <v>10</v>
      </c>
      <c r="E2329" s="7" t="s">
        <v>478</v>
      </c>
      <c r="F2329" s="7" t="s">
        <v>470</v>
      </c>
      <c r="G2329" s="7" t="s">
        <v>4089</v>
      </c>
      <c r="H2329" s="28"/>
      <c r="I2329" s="23"/>
      <c r="J2329" s="16"/>
      <c r="K2329" s="36"/>
    </row>
    <row r="2330" spans="1:11" ht="30" hidden="1" customHeight="1" x14ac:dyDescent="0.25">
      <c r="A2330" s="1"/>
      <c r="B2330" s="7" t="s">
        <v>4094</v>
      </c>
      <c r="C2330" s="7">
        <v>197</v>
      </c>
      <c r="D2330" s="7" t="s">
        <v>28</v>
      </c>
      <c r="E2330" s="7" t="s">
        <v>17</v>
      </c>
      <c r="F2330" s="7" t="s">
        <v>470</v>
      </c>
      <c r="G2330" s="7" t="s">
        <v>4090</v>
      </c>
      <c r="H2330" s="28"/>
      <c r="I2330" s="23"/>
      <c r="J2330" s="16"/>
      <c r="K2330" s="36"/>
    </row>
    <row r="2331" spans="1:11" ht="30" hidden="1" customHeight="1" x14ac:dyDescent="0.25">
      <c r="A2331" s="1"/>
      <c r="B2331" s="7" t="s">
        <v>4094</v>
      </c>
      <c r="C2331" s="7">
        <v>197</v>
      </c>
      <c r="D2331" s="7" t="s">
        <v>10</v>
      </c>
      <c r="E2331" s="7" t="s">
        <v>43</v>
      </c>
      <c r="F2331" s="7" t="s">
        <v>4110</v>
      </c>
      <c r="G2331" s="7" t="s">
        <v>4111</v>
      </c>
      <c r="H2331" s="28"/>
      <c r="I2331" s="23"/>
      <c r="J2331" s="16"/>
      <c r="K2331" s="36"/>
    </row>
    <row r="2332" spans="1:11" ht="30" hidden="1" customHeight="1" x14ac:dyDescent="0.25">
      <c r="A2332" s="1"/>
      <c r="B2332" s="7" t="s">
        <v>4094</v>
      </c>
      <c r="C2332" s="7">
        <v>197</v>
      </c>
      <c r="D2332" s="7" t="s">
        <v>10</v>
      </c>
      <c r="E2332" s="7" t="s">
        <v>17</v>
      </c>
      <c r="F2332" s="7" t="s">
        <v>95</v>
      </c>
      <c r="G2332" s="7" t="s">
        <v>4066</v>
      </c>
      <c r="H2332" s="28"/>
      <c r="I2332" s="23"/>
      <c r="J2332" s="16"/>
      <c r="K2332" s="36"/>
    </row>
    <row r="2333" spans="1:11" ht="30" customHeight="1" x14ac:dyDescent="0.25">
      <c r="A2333" s="1"/>
      <c r="B2333" s="7" t="s">
        <v>4112</v>
      </c>
      <c r="C2333" s="7">
        <v>198</v>
      </c>
      <c r="D2333" s="7" t="s">
        <v>10</v>
      </c>
      <c r="E2333" s="7" t="s">
        <v>20</v>
      </c>
      <c r="F2333" s="7" t="s">
        <v>1024</v>
      </c>
      <c r="G2333" s="7" t="s">
        <v>4113</v>
      </c>
      <c r="H2333" s="30">
        <f>I2333/30</f>
        <v>3230.1003333333333</v>
      </c>
      <c r="I2333" s="27">
        <v>96903.01</v>
      </c>
      <c r="J2333" s="33" t="s">
        <v>4114</v>
      </c>
      <c r="K2333" s="36"/>
    </row>
    <row r="2334" spans="1:11" ht="30" hidden="1" customHeight="1" x14ac:dyDescent="0.25">
      <c r="A2334" s="1"/>
      <c r="B2334" s="7" t="s">
        <v>4112</v>
      </c>
      <c r="C2334" s="7">
        <v>198</v>
      </c>
      <c r="D2334" s="7" t="s">
        <v>28</v>
      </c>
      <c r="E2334" s="7" t="s">
        <v>26</v>
      </c>
      <c r="F2334" s="7" t="s">
        <v>2205</v>
      </c>
      <c r="G2334" s="7" t="s">
        <v>4115</v>
      </c>
      <c r="H2334" s="28"/>
      <c r="I2334" s="23"/>
      <c r="J2334" s="16"/>
      <c r="K2334" s="36"/>
    </row>
    <row r="2335" spans="1:11" ht="30" hidden="1" customHeight="1" x14ac:dyDescent="0.25">
      <c r="A2335" s="1"/>
      <c r="B2335" s="7" t="s">
        <v>4112</v>
      </c>
      <c r="C2335" s="7">
        <v>198</v>
      </c>
      <c r="D2335" s="7" t="s">
        <v>10</v>
      </c>
      <c r="E2335" s="7" t="s">
        <v>70</v>
      </c>
      <c r="F2335" s="7" t="s">
        <v>1024</v>
      </c>
      <c r="G2335" s="7" t="s">
        <v>4116</v>
      </c>
      <c r="H2335" s="28"/>
      <c r="I2335" s="23"/>
      <c r="J2335" s="16"/>
      <c r="K2335" s="36"/>
    </row>
    <row r="2336" spans="1:11" ht="30" hidden="1" customHeight="1" x14ac:dyDescent="0.25">
      <c r="A2336" s="1"/>
      <c r="B2336" s="7" t="s">
        <v>4112</v>
      </c>
      <c r="C2336" s="7">
        <v>198</v>
      </c>
      <c r="D2336" s="7" t="s">
        <v>10</v>
      </c>
      <c r="E2336" s="7" t="s">
        <v>80</v>
      </c>
      <c r="F2336" s="7" t="s">
        <v>1024</v>
      </c>
      <c r="G2336" s="7" t="s">
        <v>4117</v>
      </c>
      <c r="H2336" s="28"/>
      <c r="I2336" s="23"/>
      <c r="J2336" s="16"/>
      <c r="K2336" s="36"/>
    </row>
    <row r="2337" spans="1:11" ht="30" hidden="1" customHeight="1" x14ac:dyDescent="0.25">
      <c r="A2337" s="1"/>
      <c r="B2337" s="7" t="s">
        <v>4112</v>
      </c>
      <c r="C2337" s="7">
        <v>198</v>
      </c>
      <c r="D2337" s="7" t="s">
        <v>10</v>
      </c>
      <c r="E2337" s="7" t="s">
        <v>14</v>
      </c>
      <c r="F2337" s="7" t="s">
        <v>4118</v>
      </c>
      <c r="G2337" s="7" t="s">
        <v>4119</v>
      </c>
      <c r="H2337" s="28"/>
      <c r="I2337" s="23"/>
      <c r="J2337" s="16"/>
      <c r="K2337" s="36"/>
    </row>
    <row r="2338" spans="1:11" ht="30" hidden="1" customHeight="1" x14ac:dyDescent="0.25">
      <c r="A2338" s="1"/>
      <c r="B2338" s="7" t="s">
        <v>4112</v>
      </c>
      <c r="C2338" s="7">
        <v>198</v>
      </c>
      <c r="D2338" s="7" t="s">
        <v>10</v>
      </c>
      <c r="E2338" s="7" t="s">
        <v>26</v>
      </c>
      <c r="F2338" s="7" t="s">
        <v>1024</v>
      </c>
      <c r="G2338" s="7" t="s">
        <v>4120</v>
      </c>
      <c r="H2338" s="28"/>
      <c r="I2338" s="23"/>
      <c r="J2338" s="16"/>
      <c r="K2338" s="36"/>
    </row>
    <row r="2339" spans="1:11" ht="30" hidden="1" customHeight="1" x14ac:dyDescent="0.25">
      <c r="A2339" s="1"/>
      <c r="B2339" s="7" t="s">
        <v>4112</v>
      </c>
      <c r="C2339" s="7">
        <v>198</v>
      </c>
      <c r="D2339" s="7" t="s">
        <v>10</v>
      </c>
      <c r="E2339" s="7" t="s">
        <v>11</v>
      </c>
      <c r="F2339" s="7" t="s">
        <v>4121</v>
      </c>
      <c r="G2339" s="7" t="s">
        <v>4122</v>
      </c>
      <c r="H2339" s="28"/>
      <c r="I2339" s="23"/>
      <c r="J2339" s="16"/>
      <c r="K2339" s="36"/>
    </row>
    <row r="2340" spans="1:11" ht="30" hidden="1" customHeight="1" x14ac:dyDescent="0.25">
      <c r="A2340" s="1"/>
      <c r="B2340" s="7" t="s">
        <v>4112</v>
      </c>
      <c r="C2340" s="7">
        <v>198</v>
      </c>
      <c r="D2340" s="7" t="s">
        <v>10</v>
      </c>
      <c r="E2340" s="7" t="s">
        <v>23</v>
      </c>
      <c r="F2340" s="7" t="s">
        <v>1024</v>
      </c>
      <c r="G2340" s="7" t="s">
        <v>4123</v>
      </c>
      <c r="H2340" s="28"/>
      <c r="I2340" s="23"/>
      <c r="J2340" s="16"/>
      <c r="K2340" s="36"/>
    </row>
    <row r="2341" spans="1:11" ht="30" hidden="1" customHeight="1" x14ac:dyDescent="0.25">
      <c r="A2341" s="1"/>
      <c r="B2341" s="7" t="s">
        <v>4112</v>
      </c>
      <c r="C2341" s="7">
        <v>198</v>
      </c>
      <c r="D2341" s="7" t="s">
        <v>10</v>
      </c>
      <c r="E2341" s="7" t="s">
        <v>75</v>
      </c>
      <c r="F2341" s="7" t="s">
        <v>4124</v>
      </c>
      <c r="G2341" s="7" t="s">
        <v>4125</v>
      </c>
      <c r="H2341" s="28"/>
      <c r="I2341" s="23"/>
      <c r="J2341" s="16"/>
      <c r="K2341" s="36"/>
    </row>
    <row r="2342" spans="1:11" ht="30" hidden="1" customHeight="1" x14ac:dyDescent="0.25">
      <c r="A2342" s="1"/>
      <c r="B2342" s="7" t="s">
        <v>4112</v>
      </c>
      <c r="C2342" s="7">
        <v>198</v>
      </c>
      <c r="D2342" s="7" t="s">
        <v>10</v>
      </c>
      <c r="E2342" s="7" t="s">
        <v>33</v>
      </c>
      <c r="F2342" s="7" t="s">
        <v>1024</v>
      </c>
      <c r="G2342" s="7" t="s">
        <v>4126</v>
      </c>
      <c r="H2342" s="28"/>
      <c r="I2342" s="23"/>
      <c r="J2342" s="16"/>
      <c r="K2342" s="36"/>
    </row>
    <row r="2343" spans="1:11" ht="30" hidden="1" customHeight="1" x14ac:dyDescent="0.25">
      <c r="A2343" s="1"/>
      <c r="B2343" s="7" t="s">
        <v>4112</v>
      </c>
      <c r="C2343" s="7">
        <v>198</v>
      </c>
      <c r="D2343" s="7" t="s">
        <v>10</v>
      </c>
      <c r="E2343" s="7" t="s">
        <v>38</v>
      </c>
      <c r="F2343" s="7" t="s">
        <v>4127</v>
      </c>
      <c r="G2343" s="7" t="s">
        <v>4128</v>
      </c>
      <c r="H2343" s="28"/>
      <c r="I2343" s="23"/>
      <c r="J2343" s="16"/>
      <c r="K2343" s="36"/>
    </row>
    <row r="2344" spans="1:11" ht="30" hidden="1" customHeight="1" x14ac:dyDescent="0.25">
      <c r="A2344" s="1"/>
      <c r="B2344" s="7" t="s">
        <v>4112</v>
      </c>
      <c r="C2344" s="7">
        <v>198</v>
      </c>
      <c r="D2344" s="7" t="s">
        <v>28</v>
      </c>
      <c r="E2344" s="7" t="s">
        <v>38</v>
      </c>
      <c r="F2344" s="7" t="s">
        <v>4129</v>
      </c>
      <c r="G2344" s="7" t="s">
        <v>4130</v>
      </c>
      <c r="H2344" s="28"/>
      <c r="I2344" s="23"/>
      <c r="J2344" s="16"/>
      <c r="K2344" s="36"/>
    </row>
    <row r="2345" spans="1:11" ht="30" hidden="1" customHeight="1" x14ac:dyDescent="0.25">
      <c r="A2345" s="1"/>
      <c r="B2345" s="7" t="s">
        <v>4112</v>
      </c>
      <c r="C2345" s="7">
        <v>198</v>
      </c>
      <c r="D2345" s="7" t="s">
        <v>10</v>
      </c>
      <c r="E2345" s="7" t="s">
        <v>35</v>
      </c>
      <c r="F2345" s="7" t="s">
        <v>4131</v>
      </c>
      <c r="G2345" s="7" t="s">
        <v>4132</v>
      </c>
      <c r="H2345" s="28"/>
      <c r="I2345" s="23"/>
      <c r="J2345" s="16"/>
      <c r="K2345" s="36"/>
    </row>
    <row r="2346" spans="1:11" ht="30" hidden="1" customHeight="1" x14ac:dyDescent="0.25">
      <c r="A2346" s="1"/>
      <c r="B2346" s="7" t="s">
        <v>4112</v>
      </c>
      <c r="C2346" s="7">
        <v>198</v>
      </c>
      <c r="D2346" s="7" t="s">
        <v>10</v>
      </c>
      <c r="E2346" s="7" t="s">
        <v>17</v>
      </c>
      <c r="F2346" s="7" t="s">
        <v>1024</v>
      </c>
      <c r="G2346" s="7" t="s">
        <v>4126</v>
      </c>
      <c r="H2346" s="28"/>
      <c r="I2346" s="23"/>
      <c r="J2346" s="16"/>
      <c r="K2346" s="36"/>
    </row>
    <row r="2347" spans="1:11" ht="30" customHeight="1" x14ac:dyDescent="0.25">
      <c r="A2347" s="1"/>
      <c r="B2347" s="7" t="s">
        <v>4136</v>
      </c>
      <c r="C2347" s="7">
        <v>199</v>
      </c>
      <c r="D2347" s="7" t="s">
        <v>10</v>
      </c>
      <c r="E2347" s="7" t="s">
        <v>70</v>
      </c>
      <c r="F2347" s="7" t="s">
        <v>95</v>
      </c>
      <c r="G2347" s="7" t="s">
        <v>4137</v>
      </c>
      <c r="H2347" s="30">
        <f>+I2347</f>
        <v>11506</v>
      </c>
      <c r="I2347" s="27">
        <v>11506</v>
      </c>
      <c r="J2347" s="33" t="s">
        <v>4141</v>
      </c>
      <c r="K2347" s="36"/>
    </row>
    <row r="2348" spans="1:11" ht="30" hidden="1" customHeight="1" x14ac:dyDescent="0.25">
      <c r="A2348" s="1"/>
      <c r="B2348" s="7" t="s">
        <v>4136</v>
      </c>
      <c r="C2348" s="7">
        <v>199</v>
      </c>
      <c r="D2348" s="7" t="s">
        <v>10</v>
      </c>
      <c r="E2348" s="7" t="s">
        <v>80</v>
      </c>
      <c r="F2348" s="7" t="s">
        <v>95</v>
      </c>
      <c r="G2348" s="7" t="s">
        <v>4138</v>
      </c>
      <c r="H2348" s="28"/>
      <c r="I2348" s="23"/>
      <c r="J2348" s="16"/>
      <c r="K2348" s="36"/>
    </row>
    <row r="2349" spans="1:11" ht="30" hidden="1" customHeight="1" x14ac:dyDescent="0.25">
      <c r="A2349" s="1"/>
      <c r="B2349" s="7" t="s">
        <v>4136</v>
      </c>
      <c r="C2349" s="7">
        <v>199</v>
      </c>
      <c r="D2349" s="7" t="s">
        <v>10</v>
      </c>
      <c r="E2349" s="7" t="s">
        <v>33</v>
      </c>
      <c r="F2349" s="7" t="s">
        <v>95</v>
      </c>
      <c r="G2349" s="7" t="s">
        <v>4139</v>
      </c>
      <c r="H2349" s="28"/>
      <c r="I2349" s="23"/>
      <c r="J2349" s="16"/>
      <c r="K2349" s="36"/>
    </row>
    <row r="2350" spans="1:11" ht="30" hidden="1" customHeight="1" x14ac:dyDescent="0.25">
      <c r="A2350" s="1"/>
      <c r="B2350" s="7" t="s">
        <v>4136</v>
      </c>
      <c r="C2350" s="7">
        <v>199</v>
      </c>
      <c r="D2350" s="7" t="s">
        <v>10</v>
      </c>
      <c r="E2350" s="7" t="s">
        <v>20</v>
      </c>
      <c r="F2350" s="7" t="s">
        <v>95</v>
      </c>
      <c r="G2350" s="7" t="s">
        <v>4140</v>
      </c>
      <c r="H2350" s="28"/>
      <c r="I2350" s="23"/>
      <c r="J2350" s="16"/>
      <c r="K2350" s="36"/>
    </row>
    <row r="2351" spans="1:11" ht="30" hidden="1" customHeight="1" x14ac:dyDescent="0.25">
      <c r="A2351" s="1"/>
      <c r="B2351" s="7" t="s">
        <v>4136</v>
      </c>
      <c r="C2351" s="7">
        <v>199</v>
      </c>
      <c r="D2351" s="7" t="s">
        <v>10</v>
      </c>
      <c r="E2351" s="7" t="s">
        <v>14</v>
      </c>
      <c r="F2351" s="7" t="s">
        <v>4142</v>
      </c>
      <c r="G2351" s="7" t="s">
        <v>4143</v>
      </c>
      <c r="H2351" s="28"/>
      <c r="I2351" s="23"/>
      <c r="J2351" s="16"/>
      <c r="K2351" s="36"/>
    </row>
    <row r="2352" spans="1:11" ht="30" hidden="1" customHeight="1" x14ac:dyDescent="0.25">
      <c r="A2352" s="1"/>
      <c r="B2352" s="7" t="s">
        <v>4136</v>
      </c>
      <c r="C2352" s="7">
        <v>199</v>
      </c>
      <c r="D2352" s="7" t="s">
        <v>10</v>
      </c>
      <c r="E2352" s="7" t="s">
        <v>35</v>
      </c>
      <c r="F2352" s="7" t="s">
        <v>4144</v>
      </c>
      <c r="G2352" s="7" t="s">
        <v>4145</v>
      </c>
      <c r="H2352" s="28"/>
      <c r="I2352" s="23"/>
      <c r="J2352" s="16"/>
      <c r="K2352" s="36"/>
    </row>
    <row r="2353" spans="1:11" ht="30" hidden="1" customHeight="1" x14ac:dyDescent="0.25">
      <c r="A2353" s="1"/>
      <c r="B2353" s="7" t="s">
        <v>4136</v>
      </c>
      <c r="C2353" s="7">
        <v>199</v>
      </c>
      <c r="D2353" s="7" t="s">
        <v>10</v>
      </c>
      <c r="E2353" s="7" t="s">
        <v>26</v>
      </c>
      <c r="F2353" s="7" t="s">
        <v>95</v>
      </c>
      <c r="G2353" s="7" t="s">
        <v>4146</v>
      </c>
      <c r="H2353" s="28"/>
      <c r="I2353" s="23"/>
      <c r="J2353" s="16"/>
      <c r="K2353" s="36"/>
    </row>
    <row r="2354" spans="1:11" ht="30" hidden="1" customHeight="1" x14ac:dyDescent="0.25">
      <c r="A2354" s="1"/>
      <c r="B2354" s="7" t="s">
        <v>4136</v>
      </c>
      <c r="C2354" s="7">
        <v>199</v>
      </c>
      <c r="D2354" s="7" t="s">
        <v>10</v>
      </c>
      <c r="E2354" s="7" t="s">
        <v>75</v>
      </c>
      <c r="F2354" s="7" t="s">
        <v>4147</v>
      </c>
      <c r="G2354" s="7" t="s">
        <v>4148</v>
      </c>
      <c r="H2354" s="28"/>
      <c r="I2354" s="23"/>
      <c r="J2354" s="16"/>
      <c r="K2354" s="36"/>
    </row>
    <row r="2355" spans="1:11" ht="30" hidden="1" customHeight="1" x14ac:dyDescent="0.25">
      <c r="A2355" s="1"/>
      <c r="B2355" s="7" t="s">
        <v>4136</v>
      </c>
      <c r="C2355" s="7">
        <v>199</v>
      </c>
      <c r="D2355" s="7" t="s">
        <v>10</v>
      </c>
      <c r="E2355" s="7" t="s">
        <v>38</v>
      </c>
      <c r="F2355" s="7" t="s">
        <v>4149</v>
      </c>
      <c r="G2355" s="7" t="s">
        <v>4150</v>
      </c>
      <c r="H2355" s="28"/>
      <c r="I2355" s="23"/>
      <c r="J2355" s="16"/>
      <c r="K2355" s="36"/>
    </row>
    <row r="2356" spans="1:11" ht="30" hidden="1" customHeight="1" x14ac:dyDescent="0.25">
      <c r="A2356" s="1"/>
      <c r="B2356" s="7" t="s">
        <v>4136</v>
      </c>
      <c r="C2356" s="7">
        <v>199</v>
      </c>
      <c r="D2356" s="7" t="s">
        <v>28</v>
      </c>
      <c r="E2356" s="7" t="s">
        <v>17</v>
      </c>
      <c r="F2356" s="7" t="s">
        <v>95</v>
      </c>
      <c r="G2356" s="7" t="s">
        <v>4151</v>
      </c>
      <c r="H2356" s="28"/>
      <c r="I2356" s="23"/>
      <c r="J2356" s="16"/>
      <c r="K2356" s="36"/>
    </row>
    <row r="2357" spans="1:11" ht="30" hidden="1" customHeight="1" x14ac:dyDescent="0.25">
      <c r="A2357" s="1"/>
      <c r="B2357" s="7" t="s">
        <v>4136</v>
      </c>
      <c r="C2357" s="7">
        <v>199</v>
      </c>
      <c r="D2357" s="7" t="s">
        <v>10</v>
      </c>
      <c r="E2357" s="7" t="s">
        <v>67</v>
      </c>
      <c r="F2357" s="7" t="s">
        <v>95</v>
      </c>
      <c r="G2357" s="7" t="s">
        <v>4152</v>
      </c>
      <c r="H2357" s="28"/>
      <c r="I2357" s="23"/>
      <c r="J2357" s="16"/>
      <c r="K2357" s="36"/>
    </row>
    <row r="2358" spans="1:11" ht="30" hidden="1" customHeight="1" x14ac:dyDescent="0.25">
      <c r="A2358" s="1"/>
      <c r="B2358" s="7" t="s">
        <v>4136</v>
      </c>
      <c r="C2358" s="7">
        <v>199</v>
      </c>
      <c r="D2358" s="7" t="s">
        <v>10</v>
      </c>
      <c r="E2358" s="7" t="s">
        <v>43</v>
      </c>
      <c r="F2358" s="7" t="s">
        <v>4142</v>
      </c>
      <c r="G2358" s="7" t="s">
        <v>4153</v>
      </c>
      <c r="H2358" s="28"/>
      <c r="I2358" s="23"/>
      <c r="J2358" s="16"/>
      <c r="K2358" s="36"/>
    </row>
    <row r="2359" spans="1:11" ht="30" hidden="1" customHeight="1" x14ac:dyDescent="0.25">
      <c r="A2359" s="1"/>
      <c r="B2359" s="7" t="s">
        <v>4136</v>
      </c>
      <c r="C2359" s="7">
        <v>199</v>
      </c>
      <c r="D2359" s="7" t="s">
        <v>28</v>
      </c>
      <c r="E2359" s="7" t="s">
        <v>26</v>
      </c>
      <c r="F2359" s="7" t="s">
        <v>106</v>
      </c>
      <c r="G2359" s="7" t="s">
        <v>4154</v>
      </c>
      <c r="H2359" s="28"/>
      <c r="I2359" s="23"/>
      <c r="J2359" s="16"/>
      <c r="K2359" s="36"/>
    </row>
    <row r="2360" spans="1:11" ht="30" hidden="1" customHeight="1" x14ac:dyDescent="0.25">
      <c r="A2360" s="1"/>
      <c r="B2360" s="7" t="s">
        <v>4136</v>
      </c>
      <c r="C2360" s="7">
        <v>199</v>
      </c>
      <c r="D2360" s="7" t="s">
        <v>10</v>
      </c>
      <c r="E2360" s="7" t="s">
        <v>17</v>
      </c>
      <c r="F2360" s="7" t="s">
        <v>106</v>
      </c>
      <c r="G2360" s="7" t="s">
        <v>4155</v>
      </c>
      <c r="H2360" s="28"/>
      <c r="I2360" s="23"/>
      <c r="J2360" s="16"/>
      <c r="K2360" s="36"/>
    </row>
    <row r="2361" spans="1:11" ht="30" customHeight="1" x14ac:dyDescent="0.25">
      <c r="A2361" s="1"/>
      <c r="B2361" s="7" t="s">
        <v>4156</v>
      </c>
      <c r="C2361" s="7">
        <v>200</v>
      </c>
      <c r="D2361" s="7" t="s">
        <v>28</v>
      </c>
      <c r="E2361" s="7" t="s">
        <v>20</v>
      </c>
      <c r="F2361" s="7" t="s">
        <v>87</v>
      </c>
      <c r="G2361" s="7" t="s">
        <v>4158</v>
      </c>
      <c r="H2361" s="30">
        <f>I2361/60</f>
        <v>1524.9385</v>
      </c>
      <c r="I2361" s="27">
        <v>91496.31</v>
      </c>
      <c r="J2361" s="33" t="s">
        <v>4157</v>
      </c>
      <c r="K2361" s="36"/>
    </row>
    <row r="2362" spans="1:11" ht="30" hidden="1" customHeight="1" x14ac:dyDescent="0.25">
      <c r="A2362" s="1"/>
      <c r="B2362" s="7" t="s">
        <v>4156</v>
      </c>
      <c r="C2362" s="7">
        <v>200</v>
      </c>
      <c r="D2362" s="7" t="s">
        <v>10</v>
      </c>
      <c r="E2362" s="7" t="s">
        <v>38</v>
      </c>
      <c r="F2362" s="7" t="s">
        <v>4159</v>
      </c>
      <c r="G2362" s="7" t="s">
        <v>4160</v>
      </c>
      <c r="H2362" s="28"/>
      <c r="I2362" s="23"/>
      <c r="J2362" s="16"/>
      <c r="K2362" s="36"/>
    </row>
    <row r="2363" spans="1:11" ht="30" hidden="1" customHeight="1" x14ac:dyDescent="0.25">
      <c r="A2363" s="1"/>
      <c r="B2363" s="7" t="s">
        <v>4156</v>
      </c>
      <c r="C2363" s="7">
        <v>200</v>
      </c>
      <c r="D2363" s="7" t="s">
        <v>28</v>
      </c>
      <c r="E2363" s="7" t="s">
        <v>38</v>
      </c>
      <c r="F2363" s="7" t="s">
        <v>4161</v>
      </c>
      <c r="G2363" s="7" t="s">
        <v>4162</v>
      </c>
      <c r="H2363" s="28"/>
      <c r="I2363" s="23"/>
      <c r="J2363" s="16"/>
      <c r="K2363" s="36"/>
    </row>
    <row r="2364" spans="1:11" ht="30" hidden="1" customHeight="1" x14ac:dyDescent="0.25">
      <c r="A2364" s="1"/>
      <c r="B2364" s="7" t="s">
        <v>4156</v>
      </c>
      <c r="C2364" s="7">
        <v>200</v>
      </c>
      <c r="D2364" s="7" t="s">
        <v>10</v>
      </c>
      <c r="E2364" s="7" t="s">
        <v>33</v>
      </c>
      <c r="F2364" s="7" t="s">
        <v>87</v>
      </c>
      <c r="G2364" s="7" t="s">
        <v>4163</v>
      </c>
      <c r="H2364" s="28"/>
      <c r="I2364" s="23"/>
      <c r="J2364" s="16"/>
      <c r="K2364" s="36"/>
    </row>
    <row r="2365" spans="1:11" ht="30" hidden="1" customHeight="1" x14ac:dyDescent="0.25">
      <c r="A2365" s="1"/>
      <c r="B2365" s="7" t="s">
        <v>4156</v>
      </c>
      <c r="C2365" s="7">
        <v>200</v>
      </c>
      <c r="D2365" s="7" t="s">
        <v>10</v>
      </c>
      <c r="E2365" s="7" t="s">
        <v>26</v>
      </c>
      <c r="F2365" s="7" t="s">
        <v>87</v>
      </c>
      <c r="G2365" s="7" t="s">
        <v>4164</v>
      </c>
      <c r="H2365" s="28"/>
      <c r="I2365" s="23"/>
      <c r="J2365" s="16"/>
      <c r="K2365" s="36"/>
    </row>
    <row r="2366" spans="1:11" ht="30" hidden="1" customHeight="1" x14ac:dyDescent="0.25">
      <c r="A2366" s="1"/>
      <c r="B2366" s="7" t="s">
        <v>4156</v>
      </c>
      <c r="C2366" s="7">
        <v>200</v>
      </c>
      <c r="D2366" s="7" t="s">
        <v>10</v>
      </c>
      <c r="E2366" s="7" t="s">
        <v>43</v>
      </c>
      <c r="F2366" s="7" t="s">
        <v>4165</v>
      </c>
      <c r="G2366" s="7" t="s">
        <v>4166</v>
      </c>
      <c r="H2366" s="28"/>
      <c r="I2366" s="23"/>
      <c r="J2366" s="16"/>
      <c r="K2366" s="36"/>
    </row>
    <row r="2367" spans="1:11" ht="30" hidden="1" customHeight="1" x14ac:dyDescent="0.25">
      <c r="A2367" s="1"/>
      <c r="B2367" s="7" t="s">
        <v>4156</v>
      </c>
      <c r="C2367" s="7">
        <v>200</v>
      </c>
      <c r="D2367" s="7" t="s">
        <v>10</v>
      </c>
      <c r="E2367" s="7" t="s">
        <v>14</v>
      </c>
      <c r="F2367" s="7" t="s">
        <v>4167</v>
      </c>
      <c r="G2367" s="7" t="s">
        <v>4168</v>
      </c>
      <c r="H2367" s="28"/>
      <c r="I2367" s="23"/>
      <c r="J2367" s="16"/>
      <c r="K2367" s="36"/>
    </row>
    <row r="2368" spans="1:11" ht="30" hidden="1" customHeight="1" x14ac:dyDescent="0.25">
      <c r="A2368" s="1"/>
      <c r="B2368" s="7" t="s">
        <v>4156</v>
      </c>
      <c r="C2368" s="7">
        <v>200</v>
      </c>
      <c r="D2368" s="7" t="s">
        <v>10</v>
      </c>
      <c r="E2368" s="7" t="s">
        <v>80</v>
      </c>
      <c r="F2368" s="7" t="s">
        <v>306</v>
      </c>
      <c r="G2368" s="7" t="s">
        <v>4169</v>
      </c>
      <c r="H2368" s="28"/>
      <c r="I2368" s="23"/>
      <c r="J2368" s="16"/>
      <c r="K2368" s="36"/>
    </row>
    <row r="2369" spans="1:11" ht="30" hidden="1" customHeight="1" x14ac:dyDescent="0.25">
      <c r="A2369" s="1"/>
      <c r="B2369" s="7" t="s">
        <v>4156</v>
      </c>
      <c r="C2369" s="7">
        <v>200</v>
      </c>
      <c r="D2369" s="7" t="s">
        <v>10</v>
      </c>
      <c r="E2369" s="7" t="s">
        <v>20</v>
      </c>
      <c r="F2369" s="7" t="s">
        <v>306</v>
      </c>
      <c r="G2369" s="7" t="s">
        <v>4170</v>
      </c>
      <c r="H2369" s="28"/>
      <c r="I2369" s="23"/>
      <c r="J2369" s="16"/>
      <c r="K2369" s="36"/>
    </row>
    <row r="2370" spans="1:11" ht="30" hidden="1" customHeight="1" x14ac:dyDescent="0.25">
      <c r="A2370" s="1"/>
      <c r="B2370" s="7" t="s">
        <v>4156</v>
      </c>
      <c r="C2370" s="7">
        <v>200</v>
      </c>
      <c r="D2370" s="7" t="s">
        <v>28</v>
      </c>
      <c r="E2370" s="7" t="s">
        <v>26</v>
      </c>
      <c r="F2370" s="7" t="s">
        <v>263</v>
      </c>
      <c r="G2370" s="7" t="s">
        <v>4171</v>
      </c>
      <c r="H2370" s="28"/>
      <c r="I2370" s="23"/>
      <c r="J2370" s="16"/>
      <c r="K2370" s="36"/>
    </row>
    <row r="2371" spans="1:11" ht="30" hidden="1" customHeight="1" x14ac:dyDescent="0.25">
      <c r="A2371" s="1"/>
      <c r="B2371" s="7" t="s">
        <v>4156</v>
      </c>
      <c r="C2371" s="7">
        <v>200</v>
      </c>
      <c r="D2371" s="7" t="s">
        <v>382</v>
      </c>
      <c r="E2371" s="7" t="s">
        <v>26</v>
      </c>
      <c r="F2371" s="7" t="s">
        <v>1349</v>
      </c>
      <c r="G2371" s="7" t="s">
        <v>4172</v>
      </c>
      <c r="H2371" s="28"/>
      <c r="I2371" s="23"/>
      <c r="J2371" s="16"/>
      <c r="K2371" s="36"/>
    </row>
    <row r="2372" spans="1:11" ht="30" hidden="1" customHeight="1" x14ac:dyDescent="0.25">
      <c r="A2372" s="1"/>
      <c r="B2372" s="7" t="s">
        <v>4156</v>
      </c>
      <c r="C2372" s="7">
        <v>200</v>
      </c>
      <c r="D2372" s="7" t="s">
        <v>28</v>
      </c>
      <c r="E2372" s="7" t="s">
        <v>14</v>
      </c>
      <c r="F2372" s="7" t="s">
        <v>4174</v>
      </c>
      <c r="G2372" s="7" t="s">
        <v>4175</v>
      </c>
      <c r="H2372" s="28"/>
      <c r="I2372" s="23"/>
      <c r="J2372" s="16"/>
      <c r="K2372" s="36"/>
    </row>
    <row r="2373" spans="1:11" ht="30" hidden="1" customHeight="1" x14ac:dyDescent="0.25">
      <c r="A2373" s="1"/>
      <c r="B2373" s="7" t="s">
        <v>4156</v>
      </c>
      <c r="C2373" s="7">
        <v>200</v>
      </c>
      <c r="D2373" s="7" t="s">
        <v>45</v>
      </c>
      <c r="E2373" s="7" t="s">
        <v>26</v>
      </c>
      <c r="F2373" s="7" t="s">
        <v>300</v>
      </c>
      <c r="G2373" s="7" t="s">
        <v>4176</v>
      </c>
      <c r="H2373" s="28"/>
      <c r="I2373" s="23"/>
      <c r="J2373" s="16"/>
      <c r="K2373" s="36"/>
    </row>
    <row r="2374" spans="1:11" ht="30" hidden="1" customHeight="1" x14ac:dyDescent="0.25">
      <c r="A2374" s="1"/>
      <c r="B2374" s="7" t="s">
        <v>4156</v>
      </c>
      <c r="C2374" s="7">
        <v>200</v>
      </c>
      <c r="D2374" s="7" t="s">
        <v>382</v>
      </c>
      <c r="E2374" s="7" t="s">
        <v>20</v>
      </c>
      <c r="F2374" s="7" t="s">
        <v>300</v>
      </c>
      <c r="G2374" s="7" t="s">
        <v>4177</v>
      </c>
      <c r="H2374" s="28"/>
      <c r="I2374" s="23"/>
      <c r="J2374" s="16"/>
      <c r="K2374" s="36"/>
    </row>
    <row r="2375" spans="1:11" ht="30" hidden="1" customHeight="1" x14ac:dyDescent="0.25">
      <c r="A2375" s="1"/>
      <c r="B2375" s="7" t="s">
        <v>4156</v>
      </c>
      <c r="C2375" s="7">
        <v>200</v>
      </c>
      <c r="D2375" s="7" t="s">
        <v>10</v>
      </c>
      <c r="E2375" s="7" t="s">
        <v>17</v>
      </c>
      <c r="F2375" s="7" t="s">
        <v>300</v>
      </c>
      <c r="G2375" s="7" t="s">
        <v>4179</v>
      </c>
      <c r="H2375" s="28"/>
      <c r="I2375" s="23"/>
      <c r="J2375" s="16"/>
      <c r="K2375" s="36"/>
    </row>
    <row r="2376" spans="1:11" ht="30" customHeight="1" x14ac:dyDescent="0.25">
      <c r="A2376" s="1"/>
      <c r="B2376" s="7" t="s">
        <v>4180</v>
      </c>
      <c r="C2376" s="7">
        <v>201</v>
      </c>
      <c r="D2376" s="7" t="s">
        <v>10</v>
      </c>
      <c r="E2376" s="7" t="s">
        <v>70</v>
      </c>
      <c r="F2376" s="7" t="s">
        <v>71</v>
      </c>
      <c r="G2376" s="7" t="s">
        <v>379</v>
      </c>
      <c r="H2376" s="30">
        <f>+I2376</f>
        <v>18932.2</v>
      </c>
      <c r="I2376" s="27">
        <v>18932.2</v>
      </c>
      <c r="J2376" s="33" t="s">
        <v>4181</v>
      </c>
      <c r="K2376" s="36"/>
    </row>
    <row r="2377" spans="1:11" ht="30" hidden="1" customHeight="1" x14ac:dyDescent="0.25">
      <c r="A2377" s="1"/>
      <c r="B2377" s="7" t="s">
        <v>4180</v>
      </c>
      <c r="C2377" s="7">
        <v>201</v>
      </c>
      <c r="D2377" s="7" t="s">
        <v>10</v>
      </c>
      <c r="E2377" s="7" t="s">
        <v>20</v>
      </c>
      <c r="F2377" s="7" t="s">
        <v>73</v>
      </c>
      <c r="G2377" s="7" t="s">
        <v>4182</v>
      </c>
      <c r="H2377" s="28"/>
      <c r="I2377" s="23"/>
      <c r="J2377" s="16"/>
      <c r="K2377" s="36"/>
    </row>
    <row r="2378" spans="1:11" ht="30" hidden="1" customHeight="1" x14ac:dyDescent="0.25">
      <c r="A2378" s="1"/>
      <c r="B2378" s="7" t="s">
        <v>4180</v>
      </c>
      <c r="C2378" s="7">
        <v>201</v>
      </c>
      <c r="D2378" s="7" t="s">
        <v>10</v>
      </c>
      <c r="E2378" s="7" t="s">
        <v>23</v>
      </c>
      <c r="F2378" s="7" t="s">
        <v>73</v>
      </c>
      <c r="G2378" s="7" t="s">
        <v>4183</v>
      </c>
      <c r="H2378" s="28"/>
      <c r="I2378" s="23"/>
      <c r="J2378" s="16"/>
      <c r="K2378" s="36"/>
    </row>
    <row r="2379" spans="1:11" ht="30" hidden="1" customHeight="1" x14ac:dyDescent="0.25">
      <c r="A2379" s="1"/>
      <c r="B2379" s="7" t="s">
        <v>4180</v>
      </c>
      <c r="C2379" s="7">
        <v>201</v>
      </c>
      <c r="D2379" s="7" t="s">
        <v>28</v>
      </c>
      <c r="E2379" s="7" t="s">
        <v>33</v>
      </c>
      <c r="F2379" s="7" t="s">
        <v>73</v>
      </c>
      <c r="G2379" s="7" t="s">
        <v>4184</v>
      </c>
      <c r="H2379" s="28"/>
      <c r="I2379" s="23"/>
      <c r="J2379" s="16"/>
      <c r="K2379" s="36"/>
    </row>
    <row r="2380" spans="1:11" ht="30" hidden="1" customHeight="1" x14ac:dyDescent="0.25">
      <c r="A2380" s="1"/>
      <c r="B2380" s="7" t="s">
        <v>4180</v>
      </c>
      <c r="C2380" s="7">
        <v>201</v>
      </c>
      <c r="D2380" s="7" t="s">
        <v>10</v>
      </c>
      <c r="E2380" s="7" t="s">
        <v>11</v>
      </c>
      <c r="F2380" s="7" t="s">
        <v>4185</v>
      </c>
      <c r="G2380" s="7" t="s">
        <v>4186</v>
      </c>
      <c r="H2380" s="28"/>
      <c r="I2380" s="23"/>
      <c r="J2380" s="16"/>
      <c r="K2380" s="36"/>
    </row>
    <row r="2381" spans="1:11" ht="30" hidden="1" customHeight="1" x14ac:dyDescent="0.25">
      <c r="A2381" s="1"/>
      <c r="B2381" s="7" t="s">
        <v>4180</v>
      </c>
      <c r="C2381" s="7">
        <v>201</v>
      </c>
      <c r="D2381" s="7" t="s">
        <v>10</v>
      </c>
      <c r="E2381" s="7" t="s">
        <v>35</v>
      </c>
      <c r="F2381" s="7" t="s">
        <v>4187</v>
      </c>
      <c r="G2381" s="7" t="s">
        <v>4188</v>
      </c>
      <c r="H2381" s="28"/>
      <c r="I2381" s="23"/>
      <c r="J2381" s="16"/>
      <c r="K2381" s="36"/>
    </row>
    <row r="2382" spans="1:11" ht="30" hidden="1" customHeight="1" x14ac:dyDescent="0.25">
      <c r="A2382" s="1"/>
      <c r="B2382" s="7" t="s">
        <v>4180</v>
      </c>
      <c r="C2382" s="7">
        <v>201</v>
      </c>
      <c r="D2382" s="7" t="s">
        <v>10</v>
      </c>
      <c r="E2382" s="7" t="s">
        <v>17</v>
      </c>
      <c r="F2382" s="7" t="s">
        <v>73</v>
      </c>
      <c r="G2382" s="7" t="s">
        <v>4189</v>
      </c>
      <c r="H2382" s="28"/>
      <c r="I2382" s="23"/>
      <c r="J2382" s="16"/>
      <c r="K2382" s="36"/>
    </row>
    <row r="2383" spans="1:11" ht="30" hidden="1" customHeight="1" x14ac:dyDescent="0.25">
      <c r="A2383" s="1"/>
      <c r="B2383" s="7" t="s">
        <v>4180</v>
      </c>
      <c r="C2383" s="7">
        <v>201</v>
      </c>
      <c r="D2383" s="7" t="s">
        <v>10</v>
      </c>
      <c r="E2383" s="7" t="s">
        <v>38</v>
      </c>
      <c r="F2383" s="7" t="s">
        <v>4190</v>
      </c>
      <c r="G2383" s="7" t="s">
        <v>4191</v>
      </c>
      <c r="H2383" s="28"/>
      <c r="I2383" s="23"/>
      <c r="J2383" s="16"/>
      <c r="K2383" s="36"/>
    </row>
    <row r="2384" spans="1:11" ht="30" hidden="1" customHeight="1" x14ac:dyDescent="0.25">
      <c r="A2384" s="1"/>
      <c r="B2384" s="7" t="s">
        <v>4180</v>
      </c>
      <c r="C2384" s="7">
        <v>201</v>
      </c>
      <c r="D2384" s="7" t="s">
        <v>28</v>
      </c>
      <c r="E2384" s="7" t="s">
        <v>38</v>
      </c>
      <c r="F2384" s="7" t="s">
        <v>4192</v>
      </c>
      <c r="G2384" s="7" t="s">
        <v>4193</v>
      </c>
      <c r="H2384" s="28"/>
      <c r="I2384" s="23"/>
      <c r="J2384" s="16"/>
      <c r="K2384" s="36"/>
    </row>
    <row r="2385" spans="1:11" ht="30" hidden="1" customHeight="1" x14ac:dyDescent="0.25">
      <c r="A2385" s="1"/>
      <c r="B2385" s="7" t="s">
        <v>4180</v>
      </c>
      <c r="C2385" s="7">
        <v>201</v>
      </c>
      <c r="D2385" s="7" t="s">
        <v>10</v>
      </c>
      <c r="E2385" s="7" t="s">
        <v>43</v>
      </c>
      <c r="F2385" s="7" t="s">
        <v>4194</v>
      </c>
      <c r="G2385" s="7" t="s">
        <v>4195</v>
      </c>
      <c r="H2385" s="28"/>
      <c r="I2385" s="23"/>
      <c r="J2385" s="16"/>
      <c r="K2385" s="36"/>
    </row>
    <row r="2386" spans="1:11" ht="30" hidden="1" customHeight="1" x14ac:dyDescent="0.25">
      <c r="A2386" s="1"/>
      <c r="B2386" s="7" t="s">
        <v>4180</v>
      </c>
      <c r="C2386" s="7">
        <v>201</v>
      </c>
      <c r="D2386" s="7" t="s">
        <v>10</v>
      </c>
      <c r="E2386" s="7" t="s">
        <v>80</v>
      </c>
      <c r="F2386" s="7" t="s">
        <v>1272</v>
      </c>
      <c r="G2386" s="7" t="s">
        <v>4196</v>
      </c>
      <c r="H2386" s="28"/>
      <c r="I2386" s="23"/>
      <c r="J2386" s="16"/>
      <c r="K2386" s="36"/>
    </row>
    <row r="2387" spans="1:11" ht="30" hidden="1" customHeight="1" x14ac:dyDescent="0.25">
      <c r="A2387" s="1"/>
      <c r="B2387" s="7" t="s">
        <v>4180</v>
      </c>
      <c r="C2387" s="7">
        <v>201</v>
      </c>
      <c r="D2387" s="7" t="s">
        <v>28</v>
      </c>
      <c r="E2387" s="7" t="s">
        <v>70</v>
      </c>
      <c r="F2387" s="7" t="s">
        <v>1268</v>
      </c>
      <c r="G2387" s="7" t="s">
        <v>4197</v>
      </c>
      <c r="H2387" s="28"/>
      <c r="I2387" s="23"/>
      <c r="J2387" s="16"/>
      <c r="K2387" s="36"/>
    </row>
    <row r="2388" spans="1:11" ht="30" hidden="1" customHeight="1" x14ac:dyDescent="0.25">
      <c r="A2388" s="1"/>
      <c r="B2388" s="7" t="s">
        <v>4180</v>
      </c>
      <c r="C2388" s="7">
        <v>201</v>
      </c>
      <c r="D2388" s="7" t="s">
        <v>10</v>
      </c>
      <c r="E2388" s="7" t="s">
        <v>171</v>
      </c>
      <c r="F2388" s="7" t="s">
        <v>4198</v>
      </c>
      <c r="G2388" s="7" t="s">
        <v>4199</v>
      </c>
      <c r="H2388" s="28"/>
      <c r="I2388" s="23"/>
      <c r="J2388" s="16"/>
      <c r="K2388" s="36"/>
    </row>
    <row r="2389" spans="1:11" ht="30" hidden="1" customHeight="1" x14ac:dyDescent="0.25">
      <c r="A2389" s="1"/>
      <c r="B2389" s="7" t="s">
        <v>4180</v>
      </c>
      <c r="C2389" s="7">
        <v>201</v>
      </c>
      <c r="D2389" s="7" t="s">
        <v>45</v>
      </c>
      <c r="E2389" s="7" t="s">
        <v>20</v>
      </c>
      <c r="F2389" s="7" t="s">
        <v>1272</v>
      </c>
      <c r="G2389" s="7" t="s">
        <v>4200</v>
      </c>
      <c r="H2389" s="28"/>
      <c r="I2389" s="23"/>
      <c r="J2389" s="16"/>
      <c r="K2389" s="36"/>
    </row>
    <row r="2390" spans="1:11" ht="30" hidden="1" customHeight="1" x14ac:dyDescent="0.25">
      <c r="A2390" s="1"/>
      <c r="B2390" s="7" t="s">
        <v>4180</v>
      </c>
      <c r="C2390" s="7">
        <v>201</v>
      </c>
      <c r="D2390" s="7" t="s">
        <v>28</v>
      </c>
      <c r="E2390" s="7" t="s">
        <v>11</v>
      </c>
      <c r="F2390" s="7" t="s">
        <v>4201</v>
      </c>
      <c r="G2390" s="7" t="s">
        <v>4202</v>
      </c>
      <c r="H2390" s="28"/>
      <c r="I2390" s="23"/>
      <c r="J2390" s="16"/>
      <c r="K2390" s="36"/>
    </row>
    <row r="2391" spans="1:11" ht="30" hidden="1" customHeight="1" x14ac:dyDescent="0.25">
      <c r="A2391" s="1"/>
      <c r="B2391" s="7" t="s">
        <v>4180</v>
      </c>
      <c r="C2391" s="7">
        <v>201</v>
      </c>
      <c r="D2391" s="7" t="s">
        <v>10</v>
      </c>
      <c r="E2391" s="7" t="s">
        <v>33</v>
      </c>
      <c r="F2391" s="7" t="s">
        <v>446</v>
      </c>
      <c r="G2391" s="7" t="s">
        <v>4203</v>
      </c>
      <c r="H2391" s="28"/>
      <c r="I2391" s="23"/>
      <c r="J2391" s="16"/>
      <c r="K2391" s="36"/>
    </row>
    <row r="2392" spans="1:11" ht="30" hidden="1" customHeight="1" x14ac:dyDescent="0.25">
      <c r="A2392" s="1"/>
      <c r="B2392" s="7" t="s">
        <v>4180</v>
      </c>
      <c r="C2392" s="7">
        <v>201</v>
      </c>
      <c r="D2392" s="7" t="s">
        <v>10</v>
      </c>
      <c r="E2392" s="7" t="s">
        <v>201</v>
      </c>
      <c r="F2392" s="7" t="s">
        <v>446</v>
      </c>
      <c r="G2392" s="7" t="s">
        <v>4204</v>
      </c>
      <c r="H2392" s="28"/>
      <c r="I2392" s="23"/>
      <c r="J2392" s="16"/>
      <c r="K2392" s="36"/>
    </row>
    <row r="2393" spans="1:11" ht="30" hidden="1" customHeight="1" x14ac:dyDescent="0.25">
      <c r="A2393" s="1"/>
      <c r="B2393" s="7" t="s">
        <v>4180</v>
      </c>
      <c r="C2393" s="7">
        <v>201</v>
      </c>
      <c r="D2393" s="7" t="s">
        <v>10</v>
      </c>
      <c r="E2393" s="7" t="s">
        <v>14</v>
      </c>
      <c r="F2393" s="7" t="s">
        <v>4205</v>
      </c>
      <c r="G2393" s="7" t="s">
        <v>4206</v>
      </c>
      <c r="H2393" s="28"/>
      <c r="I2393" s="23"/>
      <c r="J2393" s="16"/>
      <c r="K2393" s="36"/>
    </row>
    <row r="2394" spans="1:11" ht="30" hidden="1" customHeight="1" x14ac:dyDescent="0.25">
      <c r="A2394" s="1"/>
      <c r="B2394" s="7" t="s">
        <v>4180</v>
      </c>
      <c r="C2394" s="7">
        <v>201</v>
      </c>
      <c r="D2394" s="7" t="s">
        <v>10</v>
      </c>
      <c r="E2394" s="7" t="s">
        <v>26</v>
      </c>
      <c r="F2394" s="7" t="s">
        <v>446</v>
      </c>
      <c r="G2394" s="7" t="s">
        <v>4207</v>
      </c>
      <c r="H2394" s="28"/>
      <c r="I2394" s="23"/>
      <c r="J2394" s="16"/>
      <c r="K2394" s="36"/>
    </row>
    <row r="2395" spans="1:11" ht="30" hidden="1" customHeight="1" x14ac:dyDescent="0.25">
      <c r="A2395" s="1"/>
      <c r="B2395" s="7" t="s">
        <v>4180</v>
      </c>
      <c r="C2395" s="7">
        <v>201</v>
      </c>
      <c r="D2395" s="7" t="s">
        <v>28</v>
      </c>
      <c r="E2395" s="7" t="s">
        <v>17</v>
      </c>
      <c r="F2395" s="7" t="s">
        <v>4208</v>
      </c>
      <c r="G2395" s="7" t="s">
        <v>4209</v>
      </c>
      <c r="H2395" s="28"/>
      <c r="I2395" s="23"/>
      <c r="J2395" s="16"/>
      <c r="K2395" s="36"/>
    </row>
    <row r="2396" spans="1:11" ht="30" hidden="1" customHeight="1" x14ac:dyDescent="0.25">
      <c r="A2396" s="1"/>
      <c r="B2396" s="7" t="s">
        <v>4180</v>
      </c>
      <c r="C2396" s="7">
        <v>201</v>
      </c>
      <c r="D2396" s="7" t="s">
        <v>28</v>
      </c>
      <c r="E2396" s="7" t="s">
        <v>14</v>
      </c>
      <c r="F2396" s="7" t="s">
        <v>4210</v>
      </c>
      <c r="G2396" s="7" t="s">
        <v>4211</v>
      </c>
      <c r="H2396" s="28"/>
      <c r="I2396" s="23"/>
      <c r="J2396" s="16"/>
      <c r="K2396" s="36"/>
    </row>
    <row r="2397" spans="1:11" ht="30" hidden="1" customHeight="1" x14ac:dyDescent="0.25">
      <c r="A2397" s="1"/>
      <c r="B2397" s="7" t="s">
        <v>4180</v>
      </c>
      <c r="C2397" s="7">
        <v>201</v>
      </c>
      <c r="D2397" s="7" t="s">
        <v>28</v>
      </c>
      <c r="E2397" s="7" t="s">
        <v>20</v>
      </c>
      <c r="F2397" s="7" t="s">
        <v>1382</v>
      </c>
      <c r="G2397" s="7" t="s">
        <v>4212</v>
      </c>
      <c r="H2397" s="28"/>
      <c r="I2397" s="23"/>
      <c r="J2397" s="16"/>
      <c r="K2397" s="36"/>
    </row>
    <row r="2398" spans="1:11" ht="30" hidden="1" customHeight="1" x14ac:dyDescent="0.25">
      <c r="A2398" s="1"/>
      <c r="B2398" s="7" t="s">
        <v>4180</v>
      </c>
      <c r="C2398" s="7">
        <v>201</v>
      </c>
      <c r="D2398" s="7" t="s">
        <v>28</v>
      </c>
      <c r="E2398" s="7" t="s">
        <v>26</v>
      </c>
      <c r="F2398" s="7" t="s">
        <v>87</v>
      </c>
      <c r="G2398" s="7" t="s">
        <v>4213</v>
      </c>
      <c r="H2398" s="28"/>
      <c r="I2398" s="23"/>
      <c r="J2398" s="16"/>
      <c r="K2398" s="36"/>
    </row>
    <row r="2399" spans="1:11" ht="30" hidden="1" customHeight="1" x14ac:dyDescent="0.25">
      <c r="A2399" s="1"/>
      <c r="B2399" s="7" t="s">
        <v>4180</v>
      </c>
      <c r="C2399" s="7">
        <v>201</v>
      </c>
      <c r="D2399" s="7" t="s">
        <v>45</v>
      </c>
      <c r="E2399" s="7" t="s">
        <v>26</v>
      </c>
      <c r="F2399" s="7" t="s">
        <v>1840</v>
      </c>
      <c r="G2399" s="7" t="s">
        <v>4214</v>
      </c>
      <c r="H2399" s="28"/>
      <c r="I2399" s="23"/>
      <c r="J2399" s="16"/>
      <c r="K2399" s="36"/>
    </row>
    <row r="2400" spans="1:11" ht="30" customHeight="1" x14ac:dyDescent="0.25">
      <c r="A2400" s="1"/>
      <c r="B2400" s="7" t="s">
        <v>4215</v>
      </c>
      <c r="C2400" s="7">
        <v>202</v>
      </c>
      <c r="D2400" s="7" t="s">
        <v>10</v>
      </c>
      <c r="E2400" s="7" t="s">
        <v>11</v>
      </c>
      <c r="F2400" s="7" t="s">
        <v>4217</v>
      </c>
      <c r="G2400" s="7" t="s">
        <v>4218</v>
      </c>
      <c r="H2400" s="30">
        <f>I2400/60</f>
        <v>3098.2386666666666</v>
      </c>
      <c r="I2400" s="27">
        <v>185894.32</v>
      </c>
      <c r="J2400" s="33" t="s">
        <v>4216</v>
      </c>
      <c r="K2400" s="36"/>
    </row>
    <row r="2401" spans="1:11" ht="30" hidden="1" customHeight="1" x14ac:dyDescent="0.25">
      <c r="A2401" s="1"/>
      <c r="B2401" s="7" t="s">
        <v>4215</v>
      </c>
      <c r="C2401" s="7">
        <v>202</v>
      </c>
      <c r="D2401" s="7" t="s">
        <v>10</v>
      </c>
      <c r="E2401" s="7" t="s">
        <v>80</v>
      </c>
      <c r="F2401" s="7" t="s">
        <v>837</v>
      </c>
      <c r="G2401" s="7" t="s">
        <v>4219</v>
      </c>
      <c r="H2401" s="28"/>
      <c r="I2401" s="23"/>
      <c r="J2401" s="16"/>
      <c r="K2401" s="36"/>
    </row>
    <row r="2402" spans="1:11" ht="30" hidden="1" customHeight="1" x14ac:dyDescent="0.25">
      <c r="A2402" s="1"/>
      <c r="B2402" s="7" t="s">
        <v>4215</v>
      </c>
      <c r="C2402" s="7">
        <v>202</v>
      </c>
      <c r="D2402" s="7" t="s">
        <v>10</v>
      </c>
      <c r="E2402" s="7" t="s">
        <v>26</v>
      </c>
      <c r="F2402" s="7" t="s">
        <v>837</v>
      </c>
      <c r="G2402" s="7" t="s">
        <v>4220</v>
      </c>
      <c r="H2402" s="28"/>
      <c r="I2402" s="23"/>
      <c r="J2402" s="16"/>
      <c r="K2402" s="36"/>
    </row>
    <row r="2403" spans="1:11" ht="30" hidden="1" customHeight="1" x14ac:dyDescent="0.25">
      <c r="A2403" s="1"/>
      <c r="B2403" s="7" t="s">
        <v>4215</v>
      </c>
      <c r="C2403" s="7">
        <v>202</v>
      </c>
      <c r="D2403" s="7" t="s">
        <v>28</v>
      </c>
      <c r="E2403" s="7" t="s">
        <v>20</v>
      </c>
      <c r="F2403" s="7" t="s">
        <v>87</v>
      </c>
      <c r="G2403" s="7" t="s">
        <v>4221</v>
      </c>
      <c r="H2403" s="28"/>
      <c r="I2403" s="23"/>
      <c r="J2403" s="16"/>
      <c r="K2403" s="36"/>
    </row>
    <row r="2404" spans="1:11" ht="30" hidden="1" customHeight="1" x14ac:dyDescent="0.25">
      <c r="A2404" s="1"/>
      <c r="B2404" s="7" t="s">
        <v>4215</v>
      </c>
      <c r="C2404" s="7">
        <v>202</v>
      </c>
      <c r="D2404" s="7" t="s">
        <v>45</v>
      </c>
      <c r="E2404" s="7" t="s">
        <v>20</v>
      </c>
      <c r="F2404" s="7" t="s">
        <v>837</v>
      </c>
      <c r="G2404" s="7" t="s">
        <v>4222</v>
      </c>
      <c r="H2404" s="28"/>
      <c r="I2404" s="23"/>
      <c r="J2404" s="16"/>
      <c r="K2404" s="36"/>
    </row>
    <row r="2405" spans="1:11" ht="30" hidden="1" customHeight="1" x14ac:dyDescent="0.25">
      <c r="A2405" s="1"/>
      <c r="B2405" s="7" t="s">
        <v>4215</v>
      </c>
      <c r="C2405" s="7">
        <v>202</v>
      </c>
      <c r="D2405" s="7" t="s">
        <v>10</v>
      </c>
      <c r="E2405" s="7" t="s">
        <v>14</v>
      </c>
      <c r="F2405" s="7" t="s">
        <v>4223</v>
      </c>
      <c r="G2405" s="7" t="s">
        <v>4224</v>
      </c>
      <c r="H2405" s="28"/>
      <c r="I2405" s="23"/>
      <c r="J2405" s="16"/>
      <c r="K2405" s="36"/>
    </row>
    <row r="2406" spans="1:11" ht="30" hidden="1" customHeight="1" x14ac:dyDescent="0.25">
      <c r="A2406" s="1"/>
      <c r="B2406" s="7" t="s">
        <v>4215</v>
      </c>
      <c r="C2406" s="7">
        <v>202</v>
      </c>
      <c r="D2406" s="7" t="s">
        <v>10</v>
      </c>
      <c r="E2406" s="7" t="s">
        <v>38</v>
      </c>
      <c r="F2406" s="7" t="s">
        <v>4225</v>
      </c>
      <c r="G2406" s="7" t="s">
        <v>4226</v>
      </c>
      <c r="H2406" s="28"/>
      <c r="I2406" s="23"/>
      <c r="J2406" s="16"/>
      <c r="K2406" s="36"/>
    </row>
    <row r="2407" spans="1:11" ht="30" hidden="1" customHeight="1" x14ac:dyDescent="0.25">
      <c r="A2407" s="1"/>
      <c r="B2407" s="7" t="s">
        <v>4215</v>
      </c>
      <c r="C2407" s="7">
        <v>202</v>
      </c>
      <c r="D2407" s="7" t="s">
        <v>28</v>
      </c>
      <c r="E2407" s="7" t="s">
        <v>38</v>
      </c>
      <c r="F2407" s="7" t="s">
        <v>4227</v>
      </c>
      <c r="G2407" s="7" t="s">
        <v>4228</v>
      </c>
      <c r="H2407" s="28"/>
      <c r="I2407" s="23"/>
      <c r="J2407" s="16"/>
      <c r="K2407" s="36"/>
    </row>
    <row r="2408" spans="1:11" ht="30" hidden="1" customHeight="1" x14ac:dyDescent="0.25">
      <c r="A2408" s="1"/>
      <c r="B2408" s="7" t="s">
        <v>4215</v>
      </c>
      <c r="C2408" s="7">
        <v>202</v>
      </c>
      <c r="D2408" s="7" t="s">
        <v>45</v>
      </c>
      <c r="E2408" s="7" t="s">
        <v>26</v>
      </c>
      <c r="F2408" s="7" t="s">
        <v>87</v>
      </c>
      <c r="G2408" s="7" t="s">
        <v>4229</v>
      </c>
      <c r="H2408" s="28"/>
      <c r="I2408" s="23"/>
      <c r="J2408" s="16"/>
      <c r="K2408" s="36"/>
    </row>
    <row r="2409" spans="1:11" ht="30" hidden="1" customHeight="1" x14ac:dyDescent="0.25">
      <c r="A2409" s="1"/>
      <c r="B2409" s="7" t="s">
        <v>4215</v>
      </c>
      <c r="C2409" s="7">
        <v>202</v>
      </c>
      <c r="D2409" s="7" t="s">
        <v>28</v>
      </c>
      <c r="E2409" s="7" t="s">
        <v>26</v>
      </c>
      <c r="F2409" s="7" t="s">
        <v>820</v>
      </c>
      <c r="G2409" s="7" t="s">
        <v>4230</v>
      </c>
      <c r="H2409" s="28"/>
      <c r="I2409" s="23"/>
      <c r="J2409" s="16"/>
      <c r="K2409" s="36"/>
    </row>
    <row r="2410" spans="1:11" ht="30" hidden="1" customHeight="1" x14ac:dyDescent="0.25">
      <c r="A2410" s="1"/>
      <c r="B2410" s="7" t="s">
        <v>4215</v>
      </c>
      <c r="C2410" s="7">
        <v>202</v>
      </c>
      <c r="D2410" s="7" t="s">
        <v>10</v>
      </c>
      <c r="E2410" s="7" t="s">
        <v>109</v>
      </c>
      <c r="F2410" s="7" t="s">
        <v>837</v>
      </c>
      <c r="G2410" s="7" t="s">
        <v>4231</v>
      </c>
      <c r="H2410" s="28"/>
      <c r="I2410" s="23"/>
      <c r="J2410" s="16"/>
      <c r="K2410" s="36"/>
    </row>
    <row r="2411" spans="1:11" ht="30" hidden="1" customHeight="1" x14ac:dyDescent="0.25">
      <c r="A2411" s="1"/>
      <c r="B2411" s="7" t="s">
        <v>4215</v>
      </c>
      <c r="C2411" s="7">
        <v>202</v>
      </c>
      <c r="D2411" s="7" t="s">
        <v>45</v>
      </c>
      <c r="E2411" s="7" t="s">
        <v>14</v>
      </c>
      <c r="F2411" s="7" t="s">
        <v>4232</v>
      </c>
      <c r="G2411" s="7" t="s">
        <v>4233</v>
      </c>
      <c r="H2411" s="28"/>
      <c r="I2411" s="23"/>
      <c r="J2411" s="16"/>
      <c r="K2411" s="36"/>
    </row>
    <row r="2412" spans="1:11" ht="30" hidden="1" customHeight="1" x14ac:dyDescent="0.25">
      <c r="A2412" s="1"/>
      <c r="B2412" s="7" t="s">
        <v>4215</v>
      </c>
      <c r="C2412" s="7">
        <v>202</v>
      </c>
      <c r="D2412" s="7" t="s">
        <v>413</v>
      </c>
      <c r="E2412" s="7" t="s">
        <v>20</v>
      </c>
      <c r="F2412" s="7" t="s">
        <v>306</v>
      </c>
      <c r="G2412" s="7" t="s">
        <v>4234</v>
      </c>
      <c r="H2412" s="28"/>
      <c r="I2412" s="23"/>
      <c r="J2412" s="16"/>
      <c r="K2412" s="36"/>
    </row>
    <row r="2413" spans="1:11" ht="30" hidden="1" customHeight="1" x14ac:dyDescent="0.25">
      <c r="A2413" s="1"/>
      <c r="B2413" s="7" t="s">
        <v>4215</v>
      </c>
      <c r="C2413" s="7">
        <v>202</v>
      </c>
      <c r="D2413" s="7" t="s">
        <v>10</v>
      </c>
      <c r="E2413" s="7" t="s">
        <v>67</v>
      </c>
      <c r="F2413" s="7" t="s">
        <v>837</v>
      </c>
      <c r="G2413" s="7" t="s">
        <v>4235</v>
      </c>
      <c r="H2413" s="28"/>
      <c r="I2413" s="23"/>
      <c r="J2413" s="16"/>
      <c r="K2413" s="36"/>
    </row>
    <row r="2414" spans="1:11" ht="30" hidden="1" customHeight="1" x14ac:dyDescent="0.25">
      <c r="A2414" s="1"/>
      <c r="B2414" s="7" t="s">
        <v>4215</v>
      </c>
      <c r="C2414" s="7">
        <v>202</v>
      </c>
      <c r="D2414" s="7" t="s">
        <v>382</v>
      </c>
      <c r="E2414" s="7" t="s">
        <v>26</v>
      </c>
      <c r="F2414" s="7" t="s">
        <v>263</v>
      </c>
      <c r="G2414" s="7" t="s">
        <v>4236</v>
      </c>
      <c r="H2414" s="28"/>
      <c r="I2414" s="23"/>
      <c r="J2414" s="16"/>
      <c r="K2414" s="36"/>
    </row>
    <row r="2415" spans="1:11" ht="30" hidden="1" customHeight="1" x14ac:dyDescent="0.25">
      <c r="A2415" s="1"/>
      <c r="B2415" s="7" t="s">
        <v>4215</v>
      </c>
      <c r="C2415" s="7">
        <v>202</v>
      </c>
      <c r="D2415" s="7" t="s">
        <v>28</v>
      </c>
      <c r="E2415" s="7" t="s">
        <v>67</v>
      </c>
      <c r="F2415" s="7" t="s">
        <v>820</v>
      </c>
      <c r="G2415" s="7" t="s">
        <v>4237</v>
      </c>
      <c r="H2415" s="28"/>
      <c r="I2415" s="23"/>
      <c r="J2415" s="16"/>
      <c r="K2415" s="36"/>
    </row>
    <row r="2416" spans="1:11" ht="30" hidden="1" customHeight="1" x14ac:dyDescent="0.25">
      <c r="A2416" s="1"/>
      <c r="B2416" s="7" t="s">
        <v>4215</v>
      </c>
      <c r="C2416" s="7">
        <v>202</v>
      </c>
      <c r="D2416" s="7" t="s">
        <v>10</v>
      </c>
      <c r="E2416" s="7" t="s">
        <v>33</v>
      </c>
      <c r="F2416" s="7" t="s">
        <v>87</v>
      </c>
      <c r="G2416" s="7" t="s">
        <v>4238</v>
      </c>
      <c r="H2416" s="28"/>
      <c r="I2416" s="23"/>
      <c r="J2416" s="16"/>
      <c r="K2416" s="36"/>
    </row>
    <row r="2417" spans="1:11" ht="30" hidden="1" customHeight="1" x14ac:dyDescent="0.25">
      <c r="A2417" s="1"/>
      <c r="B2417" s="7" t="s">
        <v>4215</v>
      </c>
      <c r="C2417" s="7">
        <v>202</v>
      </c>
      <c r="D2417" s="7" t="s">
        <v>10</v>
      </c>
      <c r="E2417" s="7" t="s">
        <v>20</v>
      </c>
      <c r="F2417" s="7" t="s">
        <v>40</v>
      </c>
      <c r="G2417" s="7" t="s">
        <v>4239</v>
      </c>
      <c r="H2417" s="28"/>
      <c r="I2417" s="23"/>
      <c r="J2417" s="16"/>
      <c r="K2417" s="36"/>
    </row>
    <row r="2418" spans="1:11" ht="30" hidden="1" customHeight="1" x14ac:dyDescent="0.25">
      <c r="A2418" s="1"/>
      <c r="B2418" s="7" t="s">
        <v>4215</v>
      </c>
      <c r="C2418" s="7">
        <v>202</v>
      </c>
      <c r="D2418" s="7" t="s">
        <v>10</v>
      </c>
      <c r="E2418" s="7" t="s">
        <v>43</v>
      </c>
      <c r="F2418" s="7" t="s">
        <v>4240</v>
      </c>
      <c r="G2418" s="7" t="s">
        <v>4241</v>
      </c>
      <c r="H2418" s="28"/>
      <c r="I2418" s="23"/>
      <c r="J2418" s="16"/>
      <c r="K2418" s="36"/>
    </row>
    <row r="2419" spans="1:11" ht="30" hidden="1" customHeight="1" x14ac:dyDescent="0.25">
      <c r="A2419" s="1"/>
      <c r="B2419" s="7" t="s">
        <v>4215</v>
      </c>
      <c r="C2419" s="7">
        <v>202</v>
      </c>
      <c r="D2419" s="7" t="s">
        <v>413</v>
      </c>
      <c r="E2419" s="7" t="s">
        <v>26</v>
      </c>
      <c r="F2419" s="7" t="s">
        <v>1349</v>
      </c>
      <c r="G2419" s="7" t="s">
        <v>4242</v>
      </c>
      <c r="H2419" s="28"/>
      <c r="I2419" s="23"/>
      <c r="J2419" s="16"/>
      <c r="K2419" s="36"/>
    </row>
    <row r="2420" spans="1:11" ht="30" hidden="1" customHeight="1" x14ac:dyDescent="0.25">
      <c r="A2420" s="1"/>
      <c r="B2420" s="7" t="s">
        <v>4215</v>
      </c>
      <c r="C2420" s="7">
        <v>202</v>
      </c>
      <c r="D2420" s="7" t="s">
        <v>28</v>
      </c>
      <c r="E2420" s="7" t="s">
        <v>14</v>
      </c>
      <c r="F2420" s="7" t="s">
        <v>4244</v>
      </c>
      <c r="G2420" s="7" t="s">
        <v>4245</v>
      </c>
      <c r="H2420" s="28"/>
      <c r="I2420" s="23"/>
      <c r="J2420" s="16"/>
      <c r="K2420" s="36"/>
    </row>
    <row r="2421" spans="1:11" ht="30" customHeight="1" x14ac:dyDescent="0.25">
      <c r="A2421" s="1"/>
      <c r="B2421" s="7" t="s">
        <v>4247</v>
      </c>
      <c r="C2421" s="7">
        <v>203</v>
      </c>
      <c r="D2421" s="7" t="s">
        <v>10</v>
      </c>
      <c r="E2421" s="7" t="s">
        <v>80</v>
      </c>
      <c r="F2421" s="7" t="s">
        <v>1373</v>
      </c>
      <c r="G2421" s="7" t="s">
        <v>4248</v>
      </c>
      <c r="H2421" s="30">
        <f>I2421/60</f>
        <v>2343.1906666666669</v>
      </c>
      <c r="I2421" s="27">
        <v>140591.44</v>
      </c>
      <c r="J2421" s="33" t="s">
        <v>4216</v>
      </c>
      <c r="K2421" s="36"/>
    </row>
    <row r="2422" spans="1:11" ht="30" hidden="1" customHeight="1" x14ac:dyDescent="0.25">
      <c r="A2422" s="1"/>
      <c r="B2422" s="7" t="s">
        <v>4247</v>
      </c>
      <c r="C2422" s="7">
        <v>203</v>
      </c>
      <c r="D2422" s="7" t="s">
        <v>45</v>
      </c>
      <c r="E2422" s="7" t="s">
        <v>26</v>
      </c>
      <c r="F2422" s="7" t="s">
        <v>820</v>
      </c>
      <c r="G2422" s="7" t="s">
        <v>4249</v>
      </c>
      <c r="H2422" s="28"/>
      <c r="I2422" s="23"/>
      <c r="J2422" s="16"/>
      <c r="K2422" s="36"/>
    </row>
    <row r="2423" spans="1:11" ht="30" hidden="1" customHeight="1" x14ac:dyDescent="0.25">
      <c r="A2423" s="1"/>
      <c r="B2423" s="7" t="s">
        <v>4247</v>
      </c>
      <c r="C2423" s="7">
        <v>203</v>
      </c>
      <c r="D2423" s="7" t="s">
        <v>10</v>
      </c>
      <c r="E2423" s="7" t="s">
        <v>14</v>
      </c>
      <c r="F2423" s="7" t="s">
        <v>4250</v>
      </c>
      <c r="G2423" s="7" t="s">
        <v>4251</v>
      </c>
      <c r="H2423" s="28"/>
      <c r="I2423" s="23"/>
      <c r="J2423" s="16"/>
      <c r="K2423" s="36"/>
    </row>
    <row r="2424" spans="1:11" ht="30" hidden="1" customHeight="1" x14ac:dyDescent="0.25">
      <c r="A2424" s="1"/>
      <c r="B2424" s="7" t="s">
        <v>4247</v>
      </c>
      <c r="C2424" s="7">
        <v>203</v>
      </c>
      <c r="D2424" s="7" t="s">
        <v>10</v>
      </c>
      <c r="E2424" s="7" t="s">
        <v>11</v>
      </c>
      <c r="F2424" s="7" t="s">
        <v>4252</v>
      </c>
      <c r="G2424" s="7" t="s">
        <v>4253</v>
      </c>
      <c r="H2424" s="28"/>
      <c r="I2424" s="23"/>
      <c r="J2424" s="16"/>
      <c r="K2424" s="36"/>
    </row>
    <row r="2425" spans="1:11" ht="30" hidden="1" customHeight="1" x14ac:dyDescent="0.25">
      <c r="A2425" s="1"/>
      <c r="B2425" s="7" t="s">
        <v>4247</v>
      </c>
      <c r="C2425" s="7">
        <v>203</v>
      </c>
      <c r="D2425" s="7" t="s">
        <v>28</v>
      </c>
      <c r="E2425" s="7" t="s">
        <v>26</v>
      </c>
      <c r="F2425" s="7" t="s">
        <v>263</v>
      </c>
      <c r="G2425" s="7" t="s">
        <v>4254</v>
      </c>
      <c r="H2425" s="28"/>
      <c r="I2425" s="23"/>
      <c r="J2425" s="16"/>
      <c r="K2425" s="36"/>
    </row>
    <row r="2426" spans="1:11" ht="30" hidden="1" customHeight="1" x14ac:dyDescent="0.25">
      <c r="A2426" s="1"/>
      <c r="B2426" s="7" t="s">
        <v>4247</v>
      </c>
      <c r="C2426" s="7">
        <v>203</v>
      </c>
      <c r="D2426" s="7" t="s">
        <v>10</v>
      </c>
      <c r="E2426" s="7" t="s">
        <v>67</v>
      </c>
      <c r="F2426" s="7" t="s">
        <v>820</v>
      </c>
      <c r="G2426" s="7" t="s">
        <v>4255</v>
      </c>
      <c r="H2426" s="28"/>
      <c r="I2426" s="23"/>
      <c r="J2426" s="16"/>
      <c r="K2426" s="36"/>
    </row>
    <row r="2427" spans="1:11" ht="30" hidden="1" customHeight="1" x14ac:dyDescent="0.25">
      <c r="A2427" s="1"/>
      <c r="B2427" s="7" t="s">
        <v>4247</v>
      </c>
      <c r="C2427" s="7">
        <v>203</v>
      </c>
      <c r="D2427" s="7" t="s">
        <v>10</v>
      </c>
      <c r="E2427" s="7" t="s">
        <v>26</v>
      </c>
      <c r="F2427" s="7" t="s">
        <v>837</v>
      </c>
      <c r="G2427" s="7" t="s">
        <v>4220</v>
      </c>
      <c r="H2427" s="28"/>
      <c r="I2427" s="23"/>
      <c r="J2427" s="16"/>
      <c r="K2427" s="36"/>
    </row>
    <row r="2428" spans="1:11" ht="30" hidden="1" customHeight="1" x14ac:dyDescent="0.25">
      <c r="A2428" s="1"/>
      <c r="B2428" s="7" t="s">
        <v>4247</v>
      </c>
      <c r="C2428" s="7">
        <v>203</v>
      </c>
      <c r="D2428" s="7" t="s">
        <v>45</v>
      </c>
      <c r="E2428" s="7" t="s">
        <v>20</v>
      </c>
      <c r="F2428" s="7" t="s">
        <v>87</v>
      </c>
      <c r="G2428" s="7" t="s">
        <v>4256</v>
      </c>
      <c r="H2428" s="28"/>
      <c r="I2428" s="23"/>
      <c r="J2428" s="16"/>
      <c r="K2428" s="36"/>
    </row>
    <row r="2429" spans="1:11" ht="30" hidden="1" customHeight="1" x14ac:dyDescent="0.25">
      <c r="A2429" s="1"/>
      <c r="B2429" s="7" t="s">
        <v>4247</v>
      </c>
      <c r="C2429" s="7">
        <v>203</v>
      </c>
      <c r="D2429" s="7" t="s">
        <v>28</v>
      </c>
      <c r="E2429" s="7" t="s">
        <v>20</v>
      </c>
      <c r="F2429" s="7" t="s">
        <v>87</v>
      </c>
      <c r="G2429" s="7" t="s">
        <v>4257</v>
      </c>
      <c r="H2429" s="28"/>
      <c r="I2429" s="23"/>
      <c r="J2429" s="16"/>
      <c r="K2429" s="36"/>
    </row>
    <row r="2430" spans="1:11" ht="30" hidden="1" customHeight="1" x14ac:dyDescent="0.25">
      <c r="A2430" s="1"/>
      <c r="B2430" s="7" t="s">
        <v>4247</v>
      </c>
      <c r="C2430" s="7">
        <v>203</v>
      </c>
      <c r="D2430" s="7" t="s">
        <v>10</v>
      </c>
      <c r="E2430" s="7" t="s">
        <v>33</v>
      </c>
      <c r="F2430" s="7" t="s">
        <v>87</v>
      </c>
      <c r="G2430" s="7" t="s">
        <v>4258</v>
      </c>
      <c r="H2430" s="28"/>
      <c r="I2430" s="23"/>
      <c r="J2430" s="16"/>
      <c r="K2430" s="36"/>
    </row>
    <row r="2431" spans="1:11" ht="30" hidden="1" customHeight="1" x14ac:dyDescent="0.25">
      <c r="A2431" s="1"/>
      <c r="B2431" s="7" t="s">
        <v>4247</v>
      </c>
      <c r="C2431" s="7">
        <v>203</v>
      </c>
      <c r="D2431" s="7" t="s">
        <v>382</v>
      </c>
      <c r="E2431" s="7" t="s">
        <v>26</v>
      </c>
      <c r="F2431" s="7" t="s">
        <v>87</v>
      </c>
      <c r="G2431" s="7" t="s">
        <v>4229</v>
      </c>
      <c r="H2431" s="28"/>
      <c r="I2431" s="23"/>
      <c r="J2431" s="16"/>
      <c r="K2431" s="36"/>
    </row>
    <row r="2432" spans="1:11" ht="30" hidden="1" customHeight="1" x14ac:dyDescent="0.25">
      <c r="A2432" s="1"/>
      <c r="B2432" s="7" t="s">
        <v>4247</v>
      </c>
      <c r="C2432" s="7">
        <v>203</v>
      </c>
      <c r="D2432" s="7" t="s">
        <v>413</v>
      </c>
      <c r="E2432" s="7" t="s">
        <v>20</v>
      </c>
      <c r="F2432" s="7" t="s">
        <v>837</v>
      </c>
      <c r="G2432" s="7" t="s">
        <v>4259</v>
      </c>
      <c r="H2432" s="28"/>
      <c r="I2432" s="23"/>
      <c r="J2432" s="16"/>
      <c r="K2432" s="36"/>
    </row>
    <row r="2433" spans="1:11" ht="30" hidden="1" customHeight="1" x14ac:dyDescent="0.25">
      <c r="A2433" s="1"/>
      <c r="B2433" s="7" t="s">
        <v>4247</v>
      </c>
      <c r="C2433" s="7">
        <v>203</v>
      </c>
      <c r="D2433" s="7" t="s">
        <v>10</v>
      </c>
      <c r="E2433" s="7" t="s">
        <v>38</v>
      </c>
      <c r="F2433" s="7" t="s">
        <v>4260</v>
      </c>
      <c r="G2433" s="7" t="s">
        <v>4261</v>
      </c>
      <c r="H2433" s="28"/>
      <c r="I2433" s="23"/>
      <c r="J2433" s="16"/>
      <c r="K2433" s="36"/>
    </row>
    <row r="2434" spans="1:11" ht="30" hidden="1" customHeight="1" x14ac:dyDescent="0.25">
      <c r="A2434" s="1"/>
      <c r="B2434" s="7" t="s">
        <v>4247</v>
      </c>
      <c r="C2434" s="7">
        <v>203</v>
      </c>
      <c r="D2434" s="7" t="s">
        <v>28</v>
      </c>
      <c r="E2434" s="7" t="s">
        <v>38</v>
      </c>
      <c r="F2434" s="7" t="s">
        <v>4262</v>
      </c>
      <c r="G2434" s="7" t="s">
        <v>4263</v>
      </c>
      <c r="H2434" s="28"/>
      <c r="I2434" s="23"/>
      <c r="J2434" s="16"/>
      <c r="K2434" s="36"/>
    </row>
    <row r="2435" spans="1:11" ht="30" hidden="1" customHeight="1" x14ac:dyDescent="0.25">
      <c r="A2435" s="1"/>
      <c r="B2435" s="7" t="s">
        <v>4247</v>
      </c>
      <c r="C2435" s="7">
        <v>203</v>
      </c>
      <c r="D2435" s="7" t="s">
        <v>382</v>
      </c>
      <c r="E2435" s="7" t="s">
        <v>20</v>
      </c>
      <c r="F2435" s="7" t="s">
        <v>40</v>
      </c>
      <c r="G2435" s="7" t="s">
        <v>4264</v>
      </c>
      <c r="H2435" s="28"/>
      <c r="I2435" s="23"/>
      <c r="J2435" s="16"/>
      <c r="K2435" s="36"/>
    </row>
    <row r="2436" spans="1:11" ht="30" hidden="1" customHeight="1" x14ac:dyDescent="0.25">
      <c r="A2436" s="1"/>
      <c r="B2436" s="7" t="s">
        <v>4247</v>
      </c>
      <c r="C2436" s="7">
        <v>203</v>
      </c>
      <c r="D2436" s="7" t="s">
        <v>460</v>
      </c>
      <c r="E2436" s="7" t="s">
        <v>20</v>
      </c>
      <c r="F2436" s="7" t="s">
        <v>306</v>
      </c>
      <c r="G2436" s="7" t="s">
        <v>4265</v>
      </c>
      <c r="H2436" s="28"/>
      <c r="I2436" s="23"/>
      <c r="J2436" s="16"/>
      <c r="K2436" s="36"/>
    </row>
    <row r="2437" spans="1:11" ht="30" hidden="1" customHeight="1" x14ac:dyDescent="0.25">
      <c r="A2437" s="1"/>
      <c r="B2437" s="7" t="s">
        <v>4247</v>
      </c>
      <c r="C2437" s="7">
        <v>203</v>
      </c>
      <c r="D2437" s="7" t="s">
        <v>10</v>
      </c>
      <c r="E2437" s="7" t="s">
        <v>109</v>
      </c>
      <c r="F2437" s="7" t="s">
        <v>837</v>
      </c>
      <c r="G2437" s="7" t="s">
        <v>4231</v>
      </c>
      <c r="H2437" s="28"/>
      <c r="I2437" s="23"/>
      <c r="J2437" s="16"/>
      <c r="K2437" s="36"/>
    </row>
    <row r="2438" spans="1:11" ht="30" hidden="1" customHeight="1" x14ac:dyDescent="0.25">
      <c r="A2438" s="1"/>
      <c r="B2438" s="7" t="s">
        <v>4247</v>
      </c>
      <c r="C2438" s="7">
        <v>203</v>
      </c>
      <c r="D2438" s="7" t="s">
        <v>28</v>
      </c>
      <c r="E2438" s="7" t="s">
        <v>67</v>
      </c>
      <c r="F2438" s="7" t="s">
        <v>837</v>
      </c>
      <c r="G2438" s="7" t="s">
        <v>4266</v>
      </c>
      <c r="H2438" s="28"/>
      <c r="I2438" s="23"/>
      <c r="J2438" s="16"/>
      <c r="K2438" s="36"/>
    </row>
    <row r="2439" spans="1:11" ht="30" hidden="1" customHeight="1" x14ac:dyDescent="0.25">
      <c r="A2439" s="1"/>
      <c r="B2439" s="7" t="s">
        <v>4247</v>
      </c>
      <c r="C2439" s="7">
        <v>203</v>
      </c>
      <c r="D2439" s="7" t="s">
        <v>10</v>
      </c>
      <c r="E2439" s="7" t="s">
        <v>43</v>
      </c>
      <c r="F2439" s="7" t="s">
        <v>4240</v>
      </c>
      <c r="G2439" s="7" t="s">
        <v>4267</v>
      </c>
      <c r="H2439" s="28"/>
      <c r="I2439" s="23"/>
      <c r="J2439" s="16"/>
      <c r="K2439" s="36"/>
    </row>
    <row r="2440" spans="1:11" ht="30" hidden="1" customHeight="1" x14ac:dyDescent="0.25">
      <c r="A2440" s="1"/>
      <c r="B2440" s="7" t="s">
        <v>4247</v>
      </c>
      <c r="C2440" s="7">
        <v>203</v>
      </c>
      <c r="D2440" s="7" t="s">
        <v>28</v>
      </c>
      <c r="E2440" s="7" t="s">
        <v>14</v>
      </c>
      <c r="F2440" s="7" t="s">
        <v>4268</v>
      </c>
      <c r="G2440" s="7" t="s">
        <v>4269</v>
      </c>
      <c r="H2440" s="28"/>
      <c r="I2440" s="23"/>
      <c r="J2440" s="16"/>
      <c r="K2440" s="36"/>
    </row>
    <row r="2441" spans="1:11" ht="30" hidden="1" customHeight="1" x14ac:dyDescent="0.25">
      <c r="A2441" s="1"/>
      <c r="B2441" s="7" t="s">
        <v>4247</v>
      </c>
      <c r="C2441" s="7">
        <v>203</v>
      </c>
      <c r="D2441" s="7" t="s">
        <v>434</v>
      </c>
      <c r="E2441" s="7" t="s">
        <v>26</v>
      </c>
      <c r="F2441" s="7" t="s">
        <v>1349</v>
      </c>
      <c r="G2441" s="7" t="s">
        <v>4270</v>
      </c>
      <c r="H2441" s="28"/>
      <c r="I2441" s="23"/>
      <c r="J2441" s="16"/>
      <c r="K2441" s="36"/>
    </row>
    <row r="2442" spans="1:11" ht="30" hidden="1" customHeight="1" x14ac:dyDescent="0.25">
      <c r="A2442" s="1"/>
      <c r="B2442" s="7" t="s">
        <v>4247</v>
      </c>
      <c r="C2442" s="7">
        <v>203</v>
      </c>
      <c r="D2442" s="7" t="s">
        <v>413</v>
      </c>
      <c r="E2442" s="7" t="s">
        <v>26</v>
      </c>
      <c r="F2442" s="7" t="s">
        <v>300</v>
      </c>
      <c r="G2442" s="7" t="s">
        <v>4271</v>
      </c>
      <c r="H2442" s="28"/>
      <c r="I2442" s="23"/>
      <c r="J2442" s="16"/>
      <c r="K2442" s="36"/>
    </row>
    <row r="2443" spans="1:11" ht="30" hidden="1" customHeight="1" x14ac:dyDescent="0.25">
      <c r="A2443" s="1"/>
      <c r="B2443" s="7" t="s">
        <v>4247</v>
      </c>
      <c r="C2443" s="7">
        <v>203</v>
      </c>
      <c r="D2443" s="7" t="s">
        <v>28</v>
      </c>
      <c r="E2443" s="7" t="s">
        <v>33</v>
      </c>
      <c r="F2443" s="7" t="s">
        <v>160</v>
      </c>
      <c r="G2443" s="7" t="s">
        <v>4243</v>
      </c>
      <c r="H2443" s="28"/>
      <c r="I2443" s="23"/>
      <c r="J2443" s="16"/>
      <c r="K2443" s="36"/>
    </row>
    <row r="2444" spans="1:11" ht="30" hidden="1" customHeight="1" x14ac:dyDescent="0.25">
      <c r="A2444" s="1"/>
      <c r="B2444" s="7" t="s">
        <v>4247</v>
      </c>
      <c r="C2444" s="7">
        <v>203</v>
      </c>
      <c r="D2444" s="7" t="s">
        <v>10</v>
      </c>
      <c r="E2444" s="7" t="s">
        <v>20</v>
      </c>
      <c r="F2444" s="7" t="s">
        <v>291</v>
      </c>
      <c r="G2444" s="7" t="s">
        <v>4272</v>
      </c>
      <c r="H2444" s="28"/>
      <c r="I2444" s="23"/>
      <c r="J2444" s="16"/>
      <c r="K2444" s="36"/>
    </row>
    <row r="2445" spans="1:11" ht="30" hidden="1" customHeight="1" x14ac:dyDescent="0.25">
      <c r="A2445" s="1"/>
      <c r="B2445" s="7" t="s">
        <v>4247</v>
      </c>
      <c r="C2445" s="7">
        <v>203</v>
      </c>
      <c r="D2445" s="7" t="s">
        <v>434</v>
      </c>
      <c r="E2445" s="7" t="s">
        <v>20</v>
      </c>
      <c r="F2445" s="7" t="s">
        <v>160</v>
      </c>
      <c r="G2445" s="7" t="s">
        <v>4273</v>
      </c>
      <c r="H2445" s="28"/>
      <c r="I2445" s="23"/>
      <c r="J2445" s="16"/>
      <c r="K2445" s="36"/>
    </row>
    <row r="2446" spans="1:11" ht="30" customHeight="1" x14ac:dyDescent="0.25">
      <c r="A2446" s="1"/>
      <c r="B2446" s="7" t="s">
        <v>4274</v>
      </c>
      <c r="C2446" s="7">
        <v>204</v>
      </c>
      <c r="D2446" s="7" t="s">
        <v>28</v>
      </c>
      <c r="E2446" s="7" t="s">
        <v>26</v>
      </c>
      <c r="F2446" s="7" t="s">
        <v>300</v>
      </c>
      <c r="G2446" s="7" t="s">
        <v>4271</v>
      </c>
      <c r="H2446" s="30">
        <f>+I2446/5</f>
        <v>14255.683999999999</v>
      </c>
      <c r="I2446" s="27">
        <v>71278.42</v>
      </c>
      <c r="J2446" s="33" t="s">
        <v>4275</v>
      </c>
      <c r="K2446" s="36"/>
    </row>
    <row r="2447" spans="1:11" ht="30" hidden="1" customHeight="1" x14ac:dyDescent="0.25">
      <c r="A2447" s="1"/>
      <c r="B2447" s="7" t="s">
        <v>4274</v>
      </c>
      <c r="C2447" s="7">
        <v>204</v>
      </c>
      <c r="D2447" s="7" t="s">
        <v>10</v>
      </c>
      <c r="E2447" s="7" t="s">
        <v>467</v>
      </c>
      <c r="F2447" s="7" t="s">
        <v>468</v>
      </c>
      <c r="G2447" s="7" t="s">
        <v>4276</v>
      </c>
      <c r="H2447" s="28"/>
      <c r="I2447" s="23"/>
      <c r="J2447" s="16"/>
      <c r="K2447" s="36"/>
    </row>
    <row r="2448" spans="1:11" ht="30" hidden="1" customHeight="1" x14ac:dyDescent="0.25">
      <c r="A2448" s="1"/>
      <c r="B2448" s="7" t="s">
        <v>4274</v>
      </c>
      <c r="C2448" s="7">
        <v>204</v>
      </c>
      <c r="D2448" s="7" t="s">
        <v>10</v>
      </c>
      <c r="E2448" s="7" t="s">
        <v>14</v>
      </c>
      <c r="F2448" s="7" t="s">
        <v>4277</v>
      </c>
      <c r="G2448" s="7" t="s">
        <v>4278</v>
      </c>
      <c r="H2448" s="28"/>
      <c r="I2448" s="23"/>
      <c r="J2448" s="16"/>
      <c r="K2448" s="36"/>
    </row>
    <row r="2449" spans="1:11" ht="30" hidden="1" customHeight="1" x14ac:dyDescent="0.25">
      <c r="A2449" s="1"/>
      <c r="B2449" s="7" t="s">
        <v>4274</v>
      </c>
      <c r="C2449" s="7">
        <v>204</v>
      </c>
      <c r="D2449" s="7" t="s">
        <v>28</v>
      </c>
      <c r="E2449" s="7" t="s">
        <v>14</v>
      </c>
      <c r="F2449" s="7" t="s">
        <v>4279</v>
      </c>
      <c r="G2449" s="7" t="s">
        <v>4280</v>
      </c>
      <c r="H2449" s="28"/>
      <c r="I2449" s="23"/>
      <c r="J2449" s="16"/>
      <c r="K2449" s="36"/>
    </row>
    <row r="2450" spans="1:11" ht="30" hidden="1" customHeight="1" x14ac:dyDescent="0.25">
      <c r="A2450" s="1"/>
      <c r="B2450" s="7" t="s">
        <v>4274</v>
      </c>
      <c r="C2450" s="7">
        <v>204</v>
      </c>
      <c r="D2450" s="7" t="s">
        <v>10</v>
      </c>
      <c r="E2450" s="7" t="s">
        <v>26</v>
      </c>
      <c r="F2450" s="7" t="s">
        <v>470</v>
      </c>
      <c r="G2450" s="7" t="s">
        <v>4281</v>
      </c>
      <c r="H2450" s="28"/>
      <c r="I2450" s="23"/>
      <c r="J2450" s="16"/>
      <c r="K2450" s="36"/>
    </row>
    <row r="2451" spans="1:11" ht="30" hidden="1" customHeight="1" x14ac:dyDescent="0.25">
      <c r="A2451" s="1"/>
      <c r="B2451" s="7" t="s">
        <v>4274</v>
      </c>
      <c r="C2451" s="7">
        <v>204</v>
      </c>
      <c r="D2451" s="7" t="s">
        <v>10</v>
      </c>
      <c r="E2451" s="7" t="s">
        <v>70</v>
      </c>
      <c r="F2451" s="7" t="s">
        <v>470</v>
      </c>
      <c r="G2451" s="7" t="s">
        <v>4282</v>
      </c>
      <c r="H2451" s="28"/>
      <c r="I2451" s="23"/>
      <c r="J2451" s="16"/>
      <c r="K2451" s="36"/>
    </row>
    <row r="2452" spans="1:11" ht="30" hidden="1" customHeight="1" x14ac:dyDescent="0.25">
      <c r="A2452" s="1"/>
      <c r="B2452" s="7" t="s">
        <v>4274</v>
      </c>
      <c r="C2452" s="7">
        <v>204</v>
      </c>
      <c r="D2452" s="7" t="s">
        <v>10</v>
      </c>
      <c r="E2452" s="7" t="s">
        <v>20</v>
      </c>
      <c r="F2452" s="7" t="s">
        <v>1776</v>
      </c>
      <c r="G2452" s="7" t="s">
        <v>4283</v>
      </c>
      <c r="H2452" s="28"/>
      <c r="I2452" s="23"/>
      <c r="J2452" s="16"/>
      <c r="K2452" s="36"/>
    </row>
    <row r="2453" spans="1:11" ht="30" hidden="1" customHeight="1" x14ac:dyDescent="0.25">
      <c r="A2453" s="1"/>
      <c r="B2453" s="7" t="s">
        <v>4274</v>
      </c>
      <c r="C2453" s="7">
        <v>204</v>
      </c>
      <c r="D2453" s="7" t="s">
        <v>10</v>
      </c>
      <c r="E2453" s="7" t="s">
        <v>33</v>
      </c>
      <c r="F2453" s="7" t="s">
        <v>470</v>
      </c>
      <c r="G2453" s="7" t="s">
        <v>4284</v>
      </c>
      <c r="H2453" s="28"/>
      <c r="I2453" s="23"/>
      <c r="J2453" s="16"/>
      <c r="K2453" s="36"/>
    </row>
    <row r="2454" spans="1:11" ht="30" hidden="1" customHeight="1" x14ac:dyDescent="0.25">
      <c r="A2454" s="1"/>
      <c r="B2454" s="7" t="s">
        <v>4274</v>
      </c>
      <c r="C2454" s="7">
        <v>204</v>
      </c>
      <c r="D2454" s="7" t="s">
        <v>10</v>
      </c>
      <c r="E2454" s="7" t="s">
        <v>35</v>
      </c>
      <c r="F2454" s="7" t="s">
        <v>470</v>
      </c>
      <c r="G2454" s="7" t="s">
        <v>4285</v>
      </c>
      <c r="H2454" s="28"/>
      <c r="I2454" s="23"/>
      <c r="J2454" s="16"/>
      <c r="K2454" s="36"/>
    </row>
    <row r="2455" spans="1:11" ht="30" hidden="1" customHeight="1" x14ac:dyDescent="0.25">
      <c r="A2455" s="1"/>
      <c r="B2455" s="7" t="s">
        <v>4274</v>
      </c>
      <c r="C2455" s="7">
        <v>204</v>
      </c>
      <c r="D2455" s="7" t="s">
        <v>10</v>
      </c>
      <c r="E2455" s="7" t="s">
        <v>43</v>
      </c>
      <c r="F2455" s="7" t="s">
        <v>470</v>
      </c>
      <c r="G2455" s="7" t="s">
        <v>4286</v>
      </c>
      <c r="H2455" s="28"/>
      <c r="I2455" s="23"/>
      <c r="J2455" s="16"/>
      <c r="K2455" s="36"/>
    </row>
    <row r="2456" spans="1:11" ht="30" hidden="1" customHeight="1" x14ac:dyDescent="0.25">
      <c r="A2456" s="1"/>
      <c r="B2456" s="7" t="s">
        <v>4274</v>
      </c>
      <c r="C2456" s="7">
        <v>204</v>
      </c>
      <c r="D2456" s="7" t="s">
        <v>10</v>
      </c>
      <c r="E2456" s="7" t="s">
        <v>17</v>
      </c>
      <c r="F2456" s="7" t="s">
        <v>470</v>
      </c>
      <c r="G2456" s="7" t="s">
        <v>4287</v>
      </c>
      <c r="H2456" s="28"/>
      <c r="I2456" s="23"/>
      <c r="J2456" s="16"/>
      <c r="K2456" s="36"/>
    </row>
    <row r="2457" spans="1:11" ht="30" hidden="1" customHeight="1" x14ac:dyDescent="0.25">
      <c r="A2457" s="1"/>
      <c r="B2457" s="7" t="s">
        <v>4274</v>
      </c>
      <c r="C2457" s="7">
        <v>204</v>
      </c>
      <c r="D2457" s="7" t="s">
        <v>28</v>
      </c>
      <c r="E2457" s="7" t="s">
        <v>20</v>
      </c>
      <c r="F2457" s="7" t="s">
        <v>300</v>
      </c>
      <c r="G2457" s="7" t="s">
        <v>4288</v>
      </c>
      <c r="H2457" s="28"/>
      <c r="I2457" s="23"/>
      <c r="J2457" s="16"/>
      <c r="K2457" s="36"/>
    </row>
    <row r="2458" spans="1:11" ht="30" hidden="1" customHeight="1" x14ac:dyDescent="0.25">
      <c r="A2458" s="1"/>
      <c r="B2458" s="7" t="s">
        <v>4274</v>
      </c>
      <c r="C2458" s="7">
        <v>204</v>
      </c>
      <c r="D2458" s="7" t="s">
        <v>10</v>
      </c>
      <c r="E2458" s="7" t="s">
        <v>38</v>
      </c>
      <c r="F2458" s="7" t="s">
        <v>4289</v>
      </c>
      <c r="G2458" s="7" t="s">
        <v>4290</v>
      </c>
      <c r="H2458" s="28"/>
      <c r="I2458" s="23"/>
      <c r="J2458" s="16"/>
      <c r="K2458" s="36"/>
    </row>
    <row r="2459" spans="1:11" ht="30" hidden="1" customHeight="1" x14ac:dyDescent="0.25">
      <c r="A2459" s="1"/>
      <c r="B2459" s="7" t="s">
        <v>4274</v>
      </c>
      <c r="C2459" s="7">
        <v>204</v>
      </c>
      <c r="D2459" s="7" t="s">
        <v>45</v>
      </c>
      <c r="E2459" s="7" t="s">
        <v>26</v>
      </c>
      <c r="F2459" s="7" t="s">
        <v>1349</v>
      </c>
      <c r="G2459" s="7" t="s">
        <v>4270</v>
      </c>
      <c r="H2459" s="28"/>
      <c r="I2459" s="23"/>
      <c r="J2459" s="16"/>
      <c r="K2459" s="36"/>
    </row>
    <row r="2460" spans="1:11" ht="30" customHeight="1" x14ac:dyDescent="0.25">
      <c r="A2460" s="1"/>
      <c r="B2460" s="7" t="s">
        <v>4291</v>
      </c>
      <c r="C2460" s="7">
        <v>205</v>
      </c>
      <c r="D2460" s="7" t="s">
        <v>10</v>
      </c>
      <c r="E2460" s="7" t="s">
        <v>20</v>
      </c>
      <c r="F2460" s="7" t="s">
        <v>40</v>
      </c>
      <c r="G2460" s="7" t="s">
        <v>4292</v>
      </c>
      <c r="H2460" s="30">
        <f>+I2460/30</f>
        <v>601.04633333333334</v>
      </c>
      <c r="I2460" s="27">
        <v>18031.39</v>
      </c>
      <c r="J2460" s="33" t="s">
        <v>7954</v>
      </c>
      <c r="K2460" s="36"/>
    </row>
    <row r="2461" spans="1:11" ht="30" hidden="1" customHeight="1" x14ac:dyDescent="0.25">
      <c r="A2461" s="1"/>
      <c r="B2461" s="7" t="s">
        <v>4291</v>
      </c>
      <c r="C2461" s="7">
        <v>205</v>
      </c>
      <c r="D2461" s="7" t="s">
        <v>10</v>
      </c>
      <c r="E2461" s="7" t="s">
        <v>43</v>
      </c>
      <c r="F2461" s="7" t="s">
        <v>4293</v>
      </c>
      <c r="G2461" s="7" t="s">
        <v>4294</v>
      </c>
      <c r="H2461" s="28"/>
      <c r="I2461" s="23"/>
      <c r="J2461" s="16"/>
      <c r="K2461" s="36"/>
    </row>
    <row r="2462" spans="1:11" ht="30" hidden="1" customHeight="1" x14ac:dyDescent="0.25">
      <c r="A2462" s="1"/>
      <c r="B2462" s="7" t="s">
        <v>4291</v>
      </c>
      <c r="C2462" s="7">
        <v>205</v>
      </c>
      <c r="D2462" s="7" t="s">
        <v>10</v>
      </c>
      <c r="E2462" s="7" t="s">
        <v>26</v>
      </c>
      <c r="F2462" s="7" t="s">
        <v>40</v>
      </c>
      <c r="G2462" s="7" t="s">
        <v>4295</v>
      </c>
      <c r="H2462" s="28"/>
      <c r="I2462" s="23"/>
      <c r="J2462" s="16"/>
      <c r="K2462" s="36"/>
    </row>
    <row r="2463" spans="1:11" ht="30" hidden="1" customHeight="1" x14ac:dyDescent="0.25">
      <c r="A2463" s="1"/>
      <c r="B2463" s="7" t="s">
        <v>4291</v>
      </c>
      <c r="C2463" s="7">
        <v>205</v>
      </c>
      <c r="D2463" s="7" t="s">
        <v>10</v>
      </c>
      <c r="E2463" s="7" t="s">
        <v>14</v>
      </c>
      <c r="F2463" s="7" t="s">
        <v>4296</v>
      </c>
      <c r="G2463" s="7" t="s">
        <v>4297</v>
      </c>
      <c r="H2463" s="28"/>
      <c r="I2463" s="23"/>
      <c r="J2463" s="16"/>
      <c r="K2463" s="36"/>
    </row>
    <row r="2464" spans="1:11" ht="30" hidden="1" customHeight="1" x14ac:dyDescent="0.25">
      <c r="A2464" s="1"/>
      <c r="B2464" s="7" t="s">
        <v>4291</v>
      </c>
      <c r="C2464" s="7">
        <v>205</v>
      </c>
      <c r="D2464" s="7" t="s">
        <v>10</v>
      </c>
      <c r="E2464" s="7" t="s">
        <v>38</v>
      </c>
      <c r="F2464" s="7" t="s">
        <v>4298</v>
      </c>
      <c r="G2464" s="7" t="s">
        <v>4299</v>
      </c>
      <c r="H2464" s="28"/>
      <c r="I2464" s="23"/>
      <c r="J2464" s="16"/>
      <c r="K2464" s="36"/>
    </row>
    <row r="2465" spans="1:11" ht="30" hidden="1" customHeight="1" x14ac:dyDescent="0.25">
      <c r="A2465" s="1"/>
      <c r="B2465" s="7" t="s">
        <v>4291</v>
      </c>
      <c r="C2465" s="7">
        <v>205</v>
      </c>
      <c r="D2465" s="7" t="s">
        <v>28</v>
      </c>
      <c r="E2465" s="7" t="s">
        <v>38</v>
      </c>
      <c r="F2465" s="7" t="s">
        <v>4300</v>
      </c>
      <c r="G2465" s="7" t="s">
        <v>4301</v>
      </c>
      <c r="H2465" s="28"/>
      <c r="I2465" s="23"/>
      <c r="J2465" s="16"/>
      <c r="K2465" s="36"/>
    </row>
    <row r="2466" spans="1:11" ht="30" hidden="1" customHeight="1" x14ac:dyDescent="0.25">
      <c r="A2466" s="1"/>
      <c r="B2466" s="7" t="s">
        <v>4291</v>
      </c>
      <c r="C2466" s="7">
        <v>205</v>
      </c>
      <c r="D2466" s="7" t="s">
        <v>28</v>
      </c>
      <c r="E2466" s="7" t="s">
        <v>20</v>
      </c>
      <c r="F2466" s="7" t="s">
        <v>1382</v>
      </c>
      <c r="G2466" s="7" t="s">
        <v>4302</v>
      </c>
      <c r="H2466" s="28"/>
      <c r="I2466" s="23"/>
      <c r="J2466" s="16"/>
      <c r="K2466" s="36"/>
    </row>
    <row r="2467" spans="1:11" ht="30" customHeight="1" x14ac:dyDescent="0.25">
      <c r="A2467" s="1"/>
      <c r="B2467" s="7" t="s">
        <v>4303</v>
      </c>
      <c r="C2467" s="7">
        <v>206</v>
      </c>
      <c r="D2467" s="7" t="s">
        <v>10</v>
      </c>
      <c r="E2467" s="7" t="s">
        <v>67</v>
      </c>
      <c r="F2467" s="7" t="s">
        <v>68</v>
      </c>
      <c r="G2467" s="7" t="s">
        <v>4305</v>
      </c>
      <c r="H2467" s="30">
        <f>+I2467</f>
        <v>34601.46</v>
      </c>
      <c r="I2467" s="27">
        <v>34601.46</v>
      </c>
      <c r="J2467" s="33" t="s">
        <v>7955</v>
      </c>
      <c r="K2467" s="36"/>
    </row>
    <row r="2468" spans="1:11" ht="30" hidden="1" customHeight="1" x14ac:dyDescent="0.25">
      <c r="A2468" s="1"/>
      <c r="B2468" s="7" t="s">
        <v>4303</v>
      </c>
      <c r="C2468" s="7">
        <v>206</v>
      </c>
      <c r="D2468" s="7" t="s">
        <v>10</v>
      </c>
      <c r="E2468" s="7" t="s">
        <v>366</v>
      </c>
      <c r="F2468" s="7" t="s">
        <v>367</v>
      </c>
      <c r="G2468" s="7" t="s">
        <v>4306</v>
      </c>
      <c r="H2468" s="28"/>
      <c r="I2468" s="23"/>
      <c r="J2468" s="16"/>
      <c r="K2468" s="36"/>
    </row>
    <row r="2469" spans="1:11" ht="30" hidden="1" customHeight="1" x14ac:dyDescent="0.25">
      <c r="A2469" s="1"/>
      <c r="B2469" s="7" t="s">
        <v>4303</v>
      </c>
      <c r="C2469" s="7">
        <v>206</v>
      </c>
      <c r="D2469" s="7" t="s">
        <v>10</v>
      </c>
      <c r="E2469" s="7" t="s">
        <v>26</v>
      </c>
      <c r="F2469" s="7" t="s">
        <v>470</v>
      </c>
      <c r="G2469" s="7" t="s">
        <v>4307</v>
      </c>
      <c r="H2469" s="28"/>
      <c r="I2469" s="23"/>
      <c r="J2469" s="16"/>
      <c r="K2469" s="36"/>
    </row>
    <row r="2470" spans="1:11" ht="30" hidden="1" customHeight="1" x14ac:dyDescent="0.25">
      <c r="A2470" s="1"/>
      <c r="B2470" s="7" t="s">
        <v>4303</v>
      </c>
      <c r="C2470" s="7">
        <v>206</v>
      </c>
      <c r="D2470" s="7" t="s">
        <v>10</v>
      </c>
      <c r="E2470" s="7" t="s">
        <v>70</v>
      </c>
      <c r="F2470" s="7" t="s">
        <v>470</v>
      </c>
      <c r="G2470" s="7" t="s">
        <v>4308</v>
      </c>
      <c r="H2470" s="28"/>
      <c r="I2470" s="23"/>
      <c r="J2470" s="16"/>
      <c r="K2470" s="36"/>
    </row>
    <row r="2471" spans="1:11" ht="30" hidden="1" customHeight="1" x14ac:dyDescent="0.25">
      <c r="A2471" s="1"/>
      <c r="B2471" s="7" t="s">
        <v>4303</v>
      </c>
      <c r="C2471" s="7">
        <v>206</v>
      </c>
      <c r="D2471" s="7" t="s">
        <v>10</v>
      </c>
      <c r="E2471" s="7" t="s">
        <v>20</v>
      </c>
      <c r="F2471" s="7" t="s">
        <v>1776</v>
      </c>
      <c r="G2471" s="7" t="s">
        <v>4309</v>
      </c>
      <c r="H2471" s="28"/>
      <c r="I2471" s="23"/>
      <c r="J2471" s="16"/>
      <c r="K2471" s="36"/>
    </row>
    <row r="2472" spans="1:11" ht="30" hidden="1" customHeight="1" x14ac:dyDescent="0.25">
      <c r="A2472" s="1"/>
      <c r="B2472" s="7" t="s">
        <v>4303</v>
      </c>
      <c r="C2472" s="7">
        <v>206</v>
      </c>
      <c r="D2472" s="7" t="s">
        <v>10</v>
      </c>
      <c r="E2472" s="7" t="s">
        <v>33</v>
      </c>
      <c r="F2472" s="7" t="s">
        <v>470</v>
      </c>
      <c r="G2472" s="7" t="s">
        <v>4310</v>
      </c>
      <c r="H2472" s="28"/>
      <c r="I2472" s="23"/>
      <c r="J2472" s="16"/>
      <c r="K2472" s="36"/>
    </row>
    <row r="2473" spans="1:11" ht="30" hidden="1" customHeight="1" x14ac:dyDescent="0.25">
      <c r="A2473" s="1"/>
      <c r="B2473" s="7" t="s">
        <v>4303</v>
      </c>
      <c r="C2473" s="7">
        <v>206</v>
      </c>
      <c r="D2473" s="7" t="s">
        <v>10</v>
      </c>
      <c r="E2473" s="7" t="s">
        <v>35</v>
      </c>
      <c r="F2473" s="7" t="s">
        <v>470</v>
      </c>
      <c r="G2473" s="7" t="s">
        <v>4311</v>
      </c>
      <c r="H2473" s="28"/>
      <c r="I2473" s="23"/>
      <c r="J2473" s="16"/>
      <c r="K2473" s="36"/>
    </row>
    <row r="2474" spans="1:11" ht="30" hidden="1" customHeight="1" x14ac:dyDescent="0.25">
      <c r="A2474" s="1"/>
      <c r="B2474" s="7" t="s">
        <v>4303</v>
      </c>
      <c r="C2474" s="7">
        <v>206</v>
      </c>
      <c r="D2474" s="7" t="s">
        <v>10</v>
      </c>
      <c r="E2474" s="7" t="s">
        <v>38</v>
      </c>
      <c r="F2474" s="7" t="s">
        <v>4312</v>
      </c>
      <c r="G2474" s="7" t="s">
        <v>4313</v>
      </c>
      <c r="H2474" s="28"/>
      <c r="I2474" s="23"/>
      <c r="J2474" s="16"/>
      <c r="K2474" s="36"/>
    </row>
    <row r="2475" spans="1:11" ht="30" hidden="1" customHeight="1" x14ac:dyDescent="0.25">
      <c r="A2475" s="1"/>
      <c r="B2475" s="7" t="s">
        <v>4303</v>
      </c>
      <c r="C2475" s="7">
        <v>206</v>
      </c>
      <c r="D2475" s="7" t="s">
        <v>10</v>
      </c>
      <c r="E2475" s="7" t="s">
        <v>17</v>
      </c>
      <c r="F2475" s="7" t="s">
        <v>470</v>
      </c>
      <c r="G2475" s="7" t="s">
        <v>4314</v>
      </c>
      <c r="H2475" s="28"/>
      <c r="I2475" s="23"/>
      <c r="J2475" s="16"/>
      <c r="K2475" s="36"/>
    </row>
    <row r="2476" spans="1:11" ht="30" hidden="1" customHeight="1" x14ac:dyDescent="0.25">
      <c r="A2476" s="1"/>
      <c r="B2476" s="7" t="s">
        <v>4303</v>
      </c>
      <c r="C2476" s="7">
        <v>206</v>
      </c>
      <c r="D2476" s="7" t="s">
        <v>10</v>
      </c>
      <c r="E2476" s="7" t="s">
        <v>43</v>
      </c>
      <c r="F2476" s="7" t="s">
        <v>470</v>
      </c>
      <c r="G2476" s="7" t="s">
        <v>4315</v>
      </c>
      <c r="H2476" s="28"/>
      <c r="I2476" s="23"/>
      <c r="J2476" s="16"/>
      <c r="K2476" s="36"/>
    </row>
    <row r="2477" spans="1:11" ht="30" customHeight="1" x14ac:dyDescent="0.25">
      <c r="A2477" s="1"/>
      <c r="B2477" s="7" t="s">
        <v>4316</v>
      </c>
      <c r="C2477" s="7">
        <v>207</v>
      </c>
      <c r="D2477" s="7" t="s">
        <v>10</v>
      </c>
      <c r="E2477" s="7" t="s">
        <v>33</v>
      </c>
      <c r="F2477" s="7" t="s">
        <v>1057</v>
      </c>
      <c r="G2477" s="7" t="s">
        <v>4318</v>
      </c>
      <c r="H2477" s="30">
        <f>I2477/5</f>
        <v>2757.0639999999999</v>
      </c>
      <c r="I2477" s="27">
        <v>13785.32</v>
      </c>
      <c r="J2477" s="33" t="s">
        <v>4317</v>
      </c>
      <c r="K2477" s="36"/>
    </row>
    <row r="2478" spans="1:11" ht="30" hidden="1" customHeight="1" x14ac:dyDescent="0.25">
      <c r="A2478" s="1"/>
      <c r="B2478" s="7" t="s">
        <v>4316</v>
      </c>
      <c r="C2478" s="7">
        <v>207</v>
      </c>
      <c r="D2478" s="7" t="s">
        <v>45</v>
      </c>
      <c r="E2478" s="7" t="s">
        <v>70</v>
      </c>
      <c r="F2478" s="7" t="s">
        <v>2256</v>
      </c>
      <c r="G2478" s="7" t="s">
        <v>1134</v>
      </c>
      <c r="H2478" s="28"/>
      <c r="I2478" s="23"/>
      <c r="J2478" s="16"/>
      <c r="K2478" s="36"/>
    </row>
    <row r="2479" spans="1:11" ht="30" hidden="1" customHeight="1" x14ac:dyDescent="0.25">
      <c r="A2479" s="1"/>
      <c r="B2479" s="7" t="s">
        <v>4316</v>
      </c>
      <c r="C2479" s="7">
        <v>207</v>
      </c>
      <c r="D2479" s="7" t="s">
        <v>10</v>
      </c>
      <c r="E2479" s="7" t="s">
        <v>11</v>
      </c>
      <c r="F2479" s="7" t="s">
        <v>4319</v>
      </c>
      <c r="G2479" s="7" t="s">
        <v>4320</v>
      </c>
      <c r="H2479" s="28"/>
      <c r="I2479" s="23"/>
      <c r="J2479" s="16"/>
      <c r="K2479" s="36"/>
    </row>
    <row r="2480" spans="1:11" ht="30" hidden="1" customHeight="1" x14ac:dyDescent="0.25">
      <c r="A2480" s="1"/>
      <c r="B2480" s="7" t="s">
        <v>4316</v>
      </c>
      <c r="C2480" s="7">
        <v>207</v>
      </c>
      <c r="D2480" s="7" t="s">
        <v>10</v>
      </c>
      <c r="E2480" s="7" t="s">
        <v>75</v>
      </c>
      <c r="F2480" s="7" t="s">
        <v>1057</v>
      </c>
      <c r="G2480" s="7" t="s">
        <v>4321</v>
      </c>
      <c r="H2480" s="28"/>
      <c r="I2480" s="23"/>
      <c r="J2480" s="16"/>
      <c r="K2480" s="36"/>
    </row>
    <row r="2481" spans="1:11" ht="30" hidden="1" customHeight="1" x14ac:dyDescent="0.25">
      <c r="A2481" s="1"/>
      <c r="B2481" s="7" t="s">
        <v>4316</v>
      </c>
      <c r="C2481" s="7">
        <v>207</v>
      </c>
      <c r="D2481" s="7" t="s">
        <v>10</v>
      </c>
      <c r="E2481" s="7" t="s">
        <v>35</v>
      </c>
      <c r="F2481" s="7" t="s">
        <v>4322</v>
      </c>
      <c r="G2481" s="7" t="s">
        <v>4323</v>
      </c>
      <c r="H2481" s="28"/>
      <c r="I2481" s="23"/>
      <c r="J2481" s="16"/>
      <c r="K2481" s="36"/>
    </row>
    <row r="2482" spans="1:11" ht="30" hidden="1" customHeight="1" x14ac:dyDescent="0.25">
      <c r="A2482" s="1"/>
      <c r="B2482" s="7" t="s">
        <v>4316</v>
      </c>
      <c r="C2482" s="7">
        <v>207</v>
      </c>
      <c r="D2482" s="7" t="s">
        <v>10</v>
      </c>
      <c r="E2482" s="7" t="s">
        <v>14</v>
      </c>
      <c r="F2482" s="7" t="s">
        <v>4324</v>
      </c>
      <c r="G2482" s="7" t="s">
        <v>4325</v>
      </c>
      <c r="H2482" s="28"/>
      <c r="I2482" s="23"/>
      <c r="J2482" s="16"/>
      <c r="K2482" s="36"/>
    </row>
    <row r="2483" spans="1:11" ht="30" hidden="1" customHeight="1" x14ac:dyDescent="0.25">
      <c r="A2483" s="1"/>
      <c r="B2483" s="7" t="s">
        <v>4316</v>
      </c>
      <c r="C2483" s="7">
        <v>207</v>
      </c>
      <c r="D2483" s="7" t="s">
        <v>45</v>
      </c>
      <c r="E2483" s="7" t="s">
        <v>20</v>
      </c>
      <c r="F2483" s="7" t="s">
        <v>2256</v>
      </c>
      <c r="G2483" s="7" t="s">
        <v>4326</v>
      </c>
      <c r="H2483" s="28"/>
      <c r="I2483" s="23"/>
      <c r="J2483" s="16"/>
      <c r="K2483" s="36"/>
    </row>
    <row r="2484" spans="1:11" ht="30" hidden="1" customHeight="1" x14ac:dyDescent="0.25">
      <c r="A2484" s="1"/>
      <c r="B2484" s="7" t="s">
        <v>4316</v>
      </c>
      <c r="C2484" s="7">
        <v>207</v>
      </c>
      <c r="D2484" s="7" t="s">
        <v>10</v>
      </c>
      <c r="E2484" s="7" t="s">
        <v>23</v>
      </c>
      <c r="F2484" s="7" t="s">
        <v>389</v>
      </c>
      <c r="G2484" s="7" t="s">
        <v>4327</v>
      </c>
      <c r="H2484" s="28"/>
      <c r="I2484" s="23"/>
      <c r="J2484" s="16"/>
      <c r="K2484" s="36"/>
    </row>
    <row r="2485" spans="1:11" ht="30" hidden="1" customHeight="1" x14ac:dyDescent="0.25">
      <c r="A2485" s="1"/>
      <c r="B2485" s="7" t="s">
        <v>4316</v>
      </c>
      <c r="C2485" s="7">
        <v>207</v>
      </c>
      <c r="D2485" s="7" t="s">
        <v>28</v>
      </c>
      <c r="E2485" s="7" t="s">
        <v>33</v>
      </c>
      <c r="F2485" s="7" t="s">
        <v>389</v>
      </c>
      <c r="G2485" s="7" t="s">
        <v>4328</v>
      </c>
      <c r="H2485" s="28"/>
      <c r="I2485" s="23"/>
      <c r="J2485" s="16"/>
      <c r="K2485" s="36"/>
    </row>
    <row r="2486" spans="1:11" ht="30" hidden="1" customHeight="1" x14ac:dyDescent="0.25">
      <c r="A2486" s="1"/>
      <c r="B2486" s="7" t="s">
        <v>4316</v>
      </c>
      <c r="C2486" s="7">
        <v>207</v>
      </c>
      <c r="D2486" s="7" t="s">
        <v>382</v>
      </c>
      <c r="E2486" s="7" t="s">
        <v>20</v>
      </c>
      <c r="F2486" s="7" t="s">
        <v>389</v>
      </c>
      <c r="G2486" s="7" t="s">
        <v>4329</v>
      </c>
      <c r="H2486" s="28"/>
      <c r="I2486" s="23"/>
      <c r="J2486" s="16"/>
      <c r="K2486" s="36"/>
    </row>
    <row r="2487" spans="1:11" ht="30" hidden="1" customHeight="1" x14ac:dyDescent="0.25">
      <c r="A2487" s="1"/>
      <c r="B2487" s="7" t="s">
        <v>4316</v>
      </c>
      <c r="C2487" s="7">
        <v>207</v>
      </c>
      <c r="D2487" s="7" t="s">
        <v>28</v>
      </c>
      <c r="E2487" s="7" t="s">
        <v>75</v>
      </c>
      <c r="F2487" s="7" t="s">
        <v>4330</v>
      </c>
      <c r="G2487" s="7" t="s">
        <v>4331</v>
      </c>
      <c r="H2487" s="28"/>
      <c r="I2487" s="23"/>
      <c r="J2487" s="16"/>
      <c r="K2487" s="36"/>
    </row>
    <row r="2488" spans="1:11" ht="30" hidden="1" customHeight="1" x14ac:dyDescent="0.25">
      <c r="A2488" s="1"/>
      <c r="B2488" s="7" t="s">
        <v>4316</v>
      </c>
      <c r="C2488" s="7">
        <v>207</v>
      </c>
      <c r="D2488" s="7" t="s">
        <v>10</v>
      </c>
      <c r="E2488" s="7" t="s">
        <v>26</v>
      </c>
      <c r="F2488" s="7" t="s">
        <v>389</v>
      </c>
      <c r="G2488" s="7" t="s">
        <v>4332</v>
      </c>
      <c r="H2488" s="28"/>
      <c r="I2488" s="23"/>
      <c r="J2488" s="16"/>
      <c r="K2488" s="36"/>
    </row>
    <row r="2489" spans="1:11" ht="30" hidden="1" customHeight="1" x14ac:dyDescent="0.25">
      <c r="A2489" s="1"/>
      <c r="B2489" s="7" t="s">
        <v>4316</v>
      </c>
      <c r="C2489" s="7">
        <v>207</v>
      </c>
      <c r="D2489" s="7" t="s">
        <v>10</v>
      </c>
      <c r="E2489" s="7" t="s">
        <v>38</v>
      </c>
      <c r="F2489" s="7" t="s">
        <v>4333</v>
      </c>
      <c r="G2489" s="7" t="s">
        <v>4334</v>
      </c>
      <c r="H2489" s="28"/>
      <c r="I2489" s="23"/>
      <c r="J2489" s="16"/>
      <c r="K2489" s="36"/>
    </row>
    <row r="2490" spans="1:11" ht="30" hidden="1" customHeight="1" x14ac:dyDescent="0.25">
      <c r="A2490" s="1"/>
      <c r="B2490" s="7" t="s">
        <v>4316</v>
      </c>
      <c r="C2490" s="7">
        <v>207</v>
      </c>
      <c r="D2490" s="7" t="s">
        <v>45</v>
      </c>
      <c r="E2490" s="7" t="s">
        <v>17</v>
      </c>
      <c r="F2490" s="7" t="s">
        <v>389</v>
      </c>
      <c r="G2490" s="7" t="s">
        <v>4335</v>
      </c>
      <c r="H2490" s="28"/>
      <c r="I2490" s="23"/>
      <c r="J2490" s="16"/>
      <c r="K2490" s="36"/>
    </row>
    <row r="2491" spans="1:11" ht="30" hidden="1" customHeight="1" x14ac:dyDescent="0.25">
      <c r="A2491" s="1"/>
      <c r="B2491" s="7" t="s">
        <v>4316</v>
      </c>
      <c r="C2491" s="7">
        <v>207</v>
      </c>
      <c r="D2491" s="7" t="s">
        <v>28</v>
      </c>
      <c r="E2491" s="7" t="s">
        <v>70</v>
      </c>
      <c r="F2491" s="7" t="s">
        <v>398</v>
      </c>
      <c r="G2491" s="7" t="s">
        <v>4336</v>
      </c>
      <c r="H2491" s="28"/>
      <c r="I2491" s="23"/>
      <c r="J2491" s="16"/>
      <c r="K2491" s="36"/>
    </row>
    <row r="2492" spans="1:11" ht="30" hidden="1" customHeight="1" x14ac:dyDescent="0.25">
      <c r="A2492" s="1"/>
      <c r="B2492" s="7" t="s">
        <v>4316</v>
      </c>
      <c r="C2492" s="7">
        <v>207</v>
      </c>
      <c r="D2492" s="7" t="s">
        <v>10</v>
      </c>
      <c r="E2492" s="7" t="s">
        <v>109</v>
      </c>
      <c r="F2492" s="7" t="s">
        <v>389</v>
      </c>
      <c r="G2492" s="7" t="s">
        <v>4337</v>
      </c>
      <c r="H2492" s="28"/>
      <c r="I2492" s="23"/>
      <c r="J2492" s="16"/>
      <c r="K2492" s="36"/>
    </row>
    <row r="2493" spans="1:11" ht="30" hidden="1" customHeight="1" x14ac:dyDescent="0.25">
      <c r="A2493" s="1"/>
      <c r="B2493" s="7" t="s">
        <v>4316</v>
      </c>
      <c r="C2493" s="7">
        <v>207</v>
      </c>
      <c r="D2493" s="7" t="s">
        <v>28</v>
      </c>
      <c r="E2493" s="7" t="s">
        <v>26</v>
      </c>
      <c r="F2493" s="7" t="s">
        <v>470</v>
      </c>
      <c r="G2493" s="7" t="s">
        <v>4338</v>
      </c>
      <c r="H2493" s="28"/>
      <c r="I2493" s="23"/>
      <c r="J2493" s="16"/>
      <c r="K2493" s="36"/>
    </row>
    <row r="2494" spans="1:11" ht="30" hidden="1" customHeight="1" x14ac:dyDescent="0.25">
      <c r="A2494" s="1"/>
      <c r="B2494" s="7" t="s">
        <v>4316</v>
      </c>
      <c r="C2494" s="7">
        <v>207</v>
      </c>
      <c r="D2494" s="7" t="s">
        <v>10</v>
      </c>
      <c r="E2494" s="7" t="s">
        <v>70</v>
      </c>
      <c r="F2494" s="7" t="s">
        <v>470</v>
      </c>
      <c r="G2494" s="7" t="s">
        <v>4339</v>
      </c>
      <c r="H2494" s="28"/>
      <c r="I2494" s="23"/>
      <c r="J2494" s="16"/>
      <c r="K2494" s="36"/>
    </row>
    <row r="2495" spans="1:11" ht="30" hidden="1" customHeight="1" x14ac:dyDescent="0.25">
      <c r="A2495" s="1"/>
      <c r="B2495" s="7" t="s">
        <v>4316</v>
      </c>
      <c r="C2495" s="7">
        <v>207</v>
      </c>
      <c r="D2495" s="7" t="s">
        <v>434</v>
      </c>
      <c r="E2495" s="7" t="s">
        <v>20</v>
      </c>
      <c r="F2495" s="7" t="s">
        <v>1776</v>
      </c>
      <c r="G2495" s="7" t="s">
        <v>4340</v>
      </c>
      <c r="H2495" s="28"/>
      <c r="I2495" s="23"/>
      <c r="J2495" s="16"/>
      <c r="K2495" s="36"/>
    </row>
    <row r="2496" spans="1:11" ht="30" hidden="1" customHeight="1" x14ac:dyDescent="0.25">
      <c r="A2496" s="1"/>
      <c r="B2496" s="7" t="s">
        <v>4316</v>
      </c>
      <c r="C2496" s="7">
        <v>207</v>
      </c>
      <c r="D2496" s="7" t="s">
        <v>413</v>
      </c>
      <c r="E2496" s="7" t="s">
        <v>20</v>
      </c>
      <c r="F2496" s="7" t="s">
        <v>87</v>
      </c>
      <c r="G2496" s="7" t="s">
        <v>4341</v>
      </c>
      <c r="H2496" s="28"/>
      <c r="I2496" s="23"/>
      <c r="J2496" s="16"/>
      <c r="K2496" s="36"/>
    </row>
    <row r="2497" spans="1:11" ht="30" hidden="1" customHeight="1" x14ac:dyDescent="0.25">
      <c r="A2497" s="1"/>
      <c r="B2497" s="7" t="s">
        <v>4316</v>
      </c>
      <c r="C2497" s="7">
        <v>207</v>
      </c>
      <c r="D2497" s="7" t="s">
        <v>45</v>
      </c>
      <c r="E2497" s="7" t="s">
        <v>26</v>
      </c>
      <c r="F2497" s="7" t="s">
        <v>87</v>
      </c>
      <c r="G2497" s="7" t="s">
        <v>4342</v>
      </c>
      <c r="H2497" s="28"/>
      <c r="I2497" s="23"/>
      <c r="J2497" s="16"/>
      <c r="K2497" s="36"/>
    </row>
    <row r="2498" spans="1:11" ht="30" hidden="1" customHeight="1" x14ac:dyDescent="0.25">
      <c r="A2498" s="1"/>
      <c r="B2498" s="7" t="s">
        <v>4316</v>
      </c>
      <c r="C2498" s="7">
        <v>207</v>
      </c>
      <c r="D2498" s="7" t="s">
        <v>28</v>
      </c>
      <c r="E2498" s="7" t="s">
        <v>17</v>
      </c>
      <c r="F2498" s="7" t="s">
        <v>470</v>
      </c>
      <c r="G2498" s="7" t="s">
        <v>4310</v>
      </c>
      <c r="H2498" s="28"/>
      <c r="I2498" s="23"/>
      <c r="J2498" s="16"/>
      <c r="K2498" s="36"/>
    </row>
    <row r="2499" spans="1:11" ht="30" hidden="1" customHeight="1" x14ac:dyDescent="0.25">
      <c r="A2499" s="1"/>
      <c r="B2499" s="7" t="s">
        <v>4316</v>
      </c>
      <c r="C2499" s="7">
        <v>207</v>
      </c>
      <c r="D2499" s="7" t="s">
        <v>28</v>
      </c>
      <c r="E2499" s="7" t="s">
        <v>20</v>
      </c>
      <c r="F2499" s="7" t="s">
        <v>21</v>
      </c>
      <c r="G2499" s="7" t="s">
        <v>4343</v>
      </c>
      <c r="H2499" s="28"/>
      <c r="I2499" s="23"/>
      <c r="J2499" s="16"/>
      <c r="K2499" s="36"/>
    </row>
    <row r="2500" spans="1:11" ht="30" hidden="1" customHeight="1" x14ac:dyDescent="0.25">
      <c r="A2500" s="1"/>
      <c r="B2500" s="7" t="s">
        <v>4316</v>
      </c>
      <c r="C2500" s="7">
        <v>207</v>
      </c>
      <c r="D2500" s="7" t="s">
        <v>382</v>
      </c>
      <c r="E2500" s="7" t="s">
        <v>26</v>
      </c>
      <c r="F2500" s="7" t="s">
        <v>21</v>
      </c>
      <c r="G2500" s="7" t="s">
        <v>4344</v>
      </c>
      <c r="H2500" s="28"/>
      <c r="I2500" s="23"/>
      <c r="J2500" s="16"/>
      <c r="K2500" s="36"/>
    </row>
    <row r="2501" spans="1:11" ht="30" hidden="1" customHeight="1" x14ac:dyDescent="0.25">
      <c r="A2501" s="1"/>
      <c r="B2501" s="7" t="s">
        <v>4316</v>
      </c>
      <c r="C2501" s="7">
        <v>207</v>
      </c>
      <c r="D2501" s="7" t="s">
        <v>10</v>
      </c>
      <c r="E2501" s="7" t="s">
        <v>17</v>
      </c>
      <c r="F2501" s="7" t="s">
        <v>21</v>
      </c>
      <c r="G2501" s="7" t="s">
        <v>4345</v>
      </c>
      <c r="H2501" s="28"/>
      <c r="I2501" s="23"/>
      <c r="J2501" s="16"/>
      <c r="K2501" s="36"/>
    </row>
    <row r="2502" spans="1:11" ht="30" hidden="1" customHeight="1" x14ac:dyDescent="0.25">
      <c r="A2502" s="1"/>
      <c r="B2502" s="7" t="s">
        <v>4316</v>
      </c>
      <c r="C2502" s="7">
        <v>207</v>
      </c>
      <c r="D2502" s="7" t="s">
        <v>413</v>
      </c>
      <c r="E2502" s="7" t="s">
        <v>26</v>
      </c>
      <c r="F2502" s="7" t="s">
        <v>300</v>
      </c>
      <c r="G2502" s="7" t="s">
        <v>4346</v>
      </c>
      <c r="H2502" s="28"/>
      <c r="I2502" s="23"/>
      <c r="J2502" s="16"/>
      <c r="K2502" s="36"/>
    </row>
    <row r="2503" spans="1:11" ht="30" hidden="1" customHeight="1" x14ac:dyDescent="0.25">
      <c r="A2503" s="1"/>
      <c r="B2503" s="7" t="s">
        <v>4316</v>
      </c>
      <c r="C2503" s="7">
        <v>207</v>
      </c>
      <c r="D2503" s="7" t="s">
        <v>10</v>
      </c>
      <c r="E2503" s="7" t="s">
        <v>20</v>
      </c>
      <c r="F2503" s="7" t="s">
        <v>614</v>
      </c>
      <c r="G2503" s="7" t="s">
        <v>4347</v>
      </c>
      <c r="H2503" s="28"/>
      <c r="I2503" s="23"/>
      <c r="J2503" s="16"/>
      <c r="K2503" s="36"/>
    </row>
    <row r="2504" spans="1:11" ht="30" customHeight="1" x14ac:dyDescent="0.25">
      <c r="A2504" s="1"/>
      <c r="B2504" s="7" t="s">
        <v>4348</v>
      </c>
      <c r="C2504" s="7">
        <v>208</v>
      </c>
      <c r="D2504" s="7" t="s">
        <v>28</v>
      </c>
      <c r="E2504" s="7" t="s">
        <v>17</v>
      </c>
      <c r="F2504" s="7" t="s">
        <v>24</v>
      </c>
      <c r="G2504" s="7" t="s">
        <v>4350</v>
      </c>
      <c r="H2504" s="30">
        <f>I2504/30</f>
        <v>767.4563333333333</v>
      </c>
      <c r="I2504" s="27">
        <v>23023.69</v>
      </c>
      <c r="J2504" s="33" t="s">
        <v>4349</v>
      </c>
      <c r="K2504" s="36"/>
    </row>
    <row r="2505" spans="1:11" ht="30" hidden="1" customHeight="1" x14ac:dyDescent="0.25">
      <c r="A2505" s="1"/>
      <c r="B2505" s="7" t="s">
        <v>4348</v>
      </c>
      <c r="C2505" s="7">
        <v>208</v>
      </c>
      <c r="D2505" s="7" t="s">
        <v>10</v>
      </c>
      <c r="E2505" s="7" t="s">
        <v>38</v>
      </c>
      <c r="F2505" s="7" t="s">
        <v>4351</v>
      </c>
      <c r="G2505" s="7" t="s">
        <v>4352</v>
      </c>
      <c r="H2505" s="28"/>
      <c r="I2505" s="23"/>
      <c r="J2505" s="16"/>
      <c r="K2505" s="36"/>
    </row>
    <row r="2506" spans="1:11" ht="30" hidden="1" customHeight="1" x14ac:dyDescent="0.25">
      <c r="A2506" s="1"/>
      <c r="B2506" s="7" t="s">
        <v>4348</v>
      </c>
      <c r="C2506" s="7">
        <v>208</v>
      </c>
      <c r="D2506" s="7" t="s">
        <v>28</v>
      </c>
      <c r="E2506" s="7" t="s">
        <v>33</v>
      </c>
      <c r="F2506" s="7" t="s">
        <v>24</v>
      </c>
      <c r="G2506" s="7" t="s">
        <v>4353</v>
      </c>
      <c r="H2506" s="28"/>
      <c r="I2506" s="23"/>
      <c r="J2506" s="16"/>
      <c r="K2506" s="36"/>
    </row>
    <row r="2507" spans="1:11" ht="30" hidden="1" customHeight="1" x14ac:dyDescent="0.25">
      <c r="A2507" s="1"/>
      <c r="B2507" s="7" t="s">
        <v>4348</v>
      </c>
      <c r="C2507" s="7">
        <v>208</v>
      </c>
      <c r="D2507" s="7" t="s">
        <v>10</v>
      </c>
      <c r="E2507" s="7" t="s">
        <v>26</v>
      </c>
      <c r="F2507" s="7" t="s">
        <v>533</v>
      </c>
      <c r="G2507" s="7" t="s">
        <v>4354</v>
      </c>
      <c r="H2507" s="28"/>
      <c r="I2507" s="23"/>
      <c r="J2507" s="16"/>
      <c r="K2507" s="36"/>
    </row>
    <row r="2508" spans="1:11" ht="30" hidden="1" customHeight="1" x14ac:dyDescent="0.25">
      <c r="A2508" s="1"/>
      <c r="B2508" s="7" t="s">
        <v>4348</v>
      </c>
      <c r="C2508" s="7">
        <v>208</v>
      </c>
      <c r="D2508" s="7" t="s">
        <v>10</v>
      </c>
      <c r="E2508" s="7" t="s">
        <v>20</v>
      </c>
      <c r="F2508" s="7" t="s">
        <v>166</v>
      </c>
      <c r="G2508" s="7" t="s">
        <v>4355</v>
      </c>
      <c r="H2508" s="28"/>
      <c r="I2508" s="23"/>
      <c r="J2508" s="16"/>
      <c r="K2508" s="36"/>
    </row>
    <row r="2509" spans="1:11" ht="30" hidden="1" customHeight="1" x14ac:dyDescent="0.25">
      <c r="A2509" s="1"/>
      <c r="B2509" s="7" t="s">
        <v>4348</v>
      </c>
      <c r="C2509" s="7">
        <v>208</v>
      </c>
      <c r="D2509" s="7" t="s">
        <v>10</v>
      </c>
      <c r="E2509" s="7" t="s">
        <v>14</v>
      </c>
      <c r="F2509" s="7" t="s">
        <v>4356</v>
      </c>
      <c r="G2509" s="7" t="s">
        <v>4357</v>
      </c>
      <c r="H2509" s="28"/>
      <c r="I2509" s="23"/>
      <c r="J2509" s="16"/>
      <c r="K2509" s="36"/>
    </row>
    <row r="2510" spans="1:11" ht="30" customHeight="1" x14ac:dyDescent="0.25">
      <c r="A2510" s="1"/>
      <c r="B2510" s="7" t="s">
        <v>4371</v>
      </c>
      <c r="C2510" s="7">
        <v>209</v>
      </c>
      <c r="D2510" s="7" t="s">
        <v>10</v>
      </c>
      <c r="E2510" s="7" t="s">
        <v>11</v>
      </c>
      <c r="F2510" s="7" t="s">
        <v>4373</v>
      </c>
      <c r="G2510" s="7" t="s">
        <v>4374</v>
      </c>
      <c r="H2510" s="30">
        <f>I2510/100</f>
        <v>5671.7214000000004</v>
      </c>
      <c r="I2510" s="27">
        <v>567172.14</v>
      </c>
      <c r="J2510" s="33" t="s">
        <v>4372</v>
      </c>
      <c r="K2510" s="36"/>
    </row>
    <row r="2511" spans="1:11" ht="30" hidden="1" customHeight="1" x14ac:dyDescent="0.25">
      <c r="A2511" s="1"/>
      <c r="B2511" s="7" t="s">
        <v>4371</v>
      </c>
      <c r="C2511" s="7">
        <v>209</v>
      </c>
      <c r="D2511" s="7" t="s">
        <v>10</v>
      </c>
      <c r="E2511" s="7" t="s">
        <v>177</v>
      </c>
      <c r="F2511" s="7" t="s">
        <v>1071</v>
      </c>
      <c r="G2511" s="7" t="s">
        <v>4375</v>
      </c>
      <c r="H2511" s="28"/>
      <c r="I2511" s="23"/>
      <c r="J2511" s="16"/>
      <c r="K2511" s="36"/>
    </row>
    <row r="2512" spans="1:11" ht="30" hidden="1" customHeight="1" x14ac:dyDescent="0.25">
      <c r="A2512" s="1"/>
      <c r="B2512" s="7" t="s">
        <v>4371</v>
      </c>
      <c r="C2512" s="7">
        <v>209</v>
      </c>
      <c r="D2512" s="7" t="s">
        <v>10</v>
      </c>
      <c r="E2512" s="7" t="s">
        <v>75</v>
      </c>
      <c r="F2512" s="7" t="s">
        <v>1057</v>
      </c>
      <c r="G2512" s="7" t="s">
        <v>4376</v>
      </c>
      <c r="H2512" s="28"/>
      <c r="I2512" s="23"/>
      <c r="J2512" s="16"/>
      <c r="K2512" s="36"/>
    </row>
    <row r="2513" spans="1:11" ht="30" hidden="1" customHeight="1" x14ac:dyDescent="0.25">
      <c r="A2513" s="1"/>
      <c r="B2513" s="7" t="s">
        <v>4371</v>
      </c>
      <c r="C2513" s="7">
        <v>209</v>
      </c>
      <c r="D2513" s="7" t="s">
        <v>10</v>
      </c>
      <c r="E2513" s="7" t="s">
        <v>35</v>
      </c>
      <c r="F2513" s="7" t="s">
        <v>1057</v>
      </c>
      <c r="G2513" s="7" t="s">
        <v>4377</v>
      </c>
      <c r="H2513" s="28"/>
      <c r="I2513" s="23"/>
      <c r="J2513" s="16"/>
      <c r="K2513" s="36"/>
    </row>
    <row r="2514" spans="1:11" ht="30" hidden="1" customHeight="1" x14ac:dyDescent="0.25">
      <c r="A2514" s="1"/>
      <c r="B2514" s="7" t="s">
        <v>4371</v>
      </c>
      <c r="C2514" s="7">
        <v>209</v>
      </c>
      <c r="D2514" s="7" t="s">
        <v>10</v>
      </c>
      <c r="E2514" s="7" t="s">
        <v>20</v>
      </c>
      <c r="F2514" s="7" t="s">
        <v>2256</v>
      </c>
      <c r="G2514" s="7" t="s">
        <v>4378</v>
      </c>
      <c r="H2514" s="28"/>
      <c r="I2514" s="23"/>
      <c r="J2514" s="16"/>
      <c r="K2514" s="36"/>
    </row>
    <row r="2515" spans="1:11" ht="30" hidden="1" customHeight="1" x14ac:dyDescent="0.25">
      <c r="A2515" s="1"/>
      <c r="B2515" s="7" t="s">
        <v>4371</v>
      </c>
      <c r="C2515" s="7">
        <v>209</v>
      </c>
      <c r="D2515" s="7" t="s">
        <v>10</v>
      </c>
      <c r="E2515" s="7" t="s">
        <v>38</v>
      </c>
      <c r="F2515" s="7" t="s">
        <v>4379</v>
      </c>
      <c r="G2515" s="7" t="s">
        <v>4380</v>
      </c>
      <c r="H2515" s="28"/>
      <c r="I2515" s="23"/>
      <c r="J2515" s="16"/>
      <c r="K2515" s="36"/>
    </row>
    <row r="2516" spans="1:11" ht="30" customHeight="1" x14ac:dyDescent="0.25">
      <c r="A2516" s="1"/>
      <c r="B2516" s="7" t="s">
        <v>4381</v>
      </c>
      <c r="C2516" s="7">
        <v>210</v>
      </c>
      <c r="D2516" s="7" t="s">
        <v>10</v>
      </c>
      <c r="E2516" s="7" t="s">
        <v>20</v>
      </c>
      <c r="F2516" s="7" t="s">
        <v>166</v>
      </c>
      <c r="G2516" s="7" t="s">
        <v>4383</v>
      </c>
      <c r="H2516" s="30">
        <f>+I2516</f>
        <v>7300</v>
      </c>
      <c r="I2516" s="27">
        <v>7300</v>
      </c>
      <c r="J2516" s="33" t="s">
        <v>4382</v>
      </c>
      <c r="K2516" s="36"/>
    </row>
    <row r="2517" spans="1:11" ht="30" hidden="1" customHeight="1" x14ac:dyDescent="0.25">
      <c r="A2517" s="1"/>
      <c r="B2517" s="7" t="s">
        <v>4381</v>
      </c>
      <c r="C2517" s="7">
        <v>210</v>
      </c>
      <c r="D2517" s="7" t="s">
        <v>10</v>
      </c>
      <c r="E2517" s="7" t="s">
        <v>14</v>
      </c>
      <c r="F2517" s="7" t="s">
        <v>4384</v>
      </c>
      <c r="G2517" s="7" t="s">
        <v>4385</v>
      </c>
      <c r="H2517" s="28"/>
      <c r="I2517" s="23"/>
      <c r="J2517" s="16"/>
      <c r="K2517" s="36"/>
    </row>
    <row r="2518" spans="1:11" ht="30" hidden="1" customHeight="1" x14ac:dyDescent="0.25">
      <c r="A2518" s="1"/>
      <c r="B2518" s="7" t="s">
        <v>4381</v>
      </c>
      <c r="C2518" s="7">
        <v>210</v>
      </c>
      <c r="D2518" s="7" t="s">
        <v>10</v>
      </c>
      <c r="E2518" s="7" t="s">
        <v>11</v>
      </c>
      <c r="F2518" s="7" t="s">
        <v>4386</v>
      </c>
      <c r="G2518" s="7" t="s">
        <v>4387</v>
      </c>
      <c r="H2518" s="28"/>
      <c r="I2518" s="23"/>
      <c r="J2518" s="16"/>
      <c r="K2518" s="36"/>
    </row>
    <row r="2519" spans="1:11" ht="30" hidden="1" customHeight="1" x14ac:dyDescent="0.25">
      <c r="A2519" s="1"/>
      <c r="B2519" s="7" t="s">
        <v>4381</v>
      </c>
      <c r="C2519" s="7">
        <v>210</v>
      </c>
      <c r="D2519" s="7" t="s">
        <v>10</v>
      </c>
      <c r="E2519" s="7" t="s">
        <v>177</v>
      </c>
      <c r="F2519" s="7" t="s">
        <v>178</v>
      </c>
      <c r="G2519" s="7" t="s">
        <v>4388</v>
      </c>
      <c r="H2519" s="28"/>
      <c r="I2519" s="23"/>
      <c r="J2519" s="16"/>
      <c r="K2519" s="36"/>
    </row>
    <row r="2520" spans="1:11" ht="30" hidden="1" customHeight="1" x14ac:dyDescent="0.25">
      <c r="A2520" s="1"/>
      <c r="B2520" s="7" t="s">
        <v>4381</v>
      </c>
      <c r="C2520" s="7">
        <v>210</v>
      </c>
      <c r="D2520" s="7" t="s">
        <v>10</v>
      </c>
      <c r="E2520" s="7" t="s">
        <v>33</v>
      </c>
      <c r="F2520" s="7" t="s">
        <v>166</v>
      </c>
      <c r="G2520" s="7" t="s">
        <v>4389</v>
      </c>
      <c r="H2520" s="28"/>
      <c r="I2520" s="23"/>
      <c r="J2520" s="16"/>
      <c r="K2520" s="36"/>
    </row>
    <row r="2521" spans="1:11" ht="30" hidden="1" customHeight="1" x14ac:dyDescent="0.25">
      <c r="A2521" s="1"/>
      <c r="B2521" s="7" t="s">
        <v>4381</v>
      </c>
      <c r="C2521" s="7">
        <v>210</v>
      </c>
      <c r="D2521" s="7" t="s">
        <v>10</v>
      </c>
      <c r="E2521" s="7" t="s">
        <v>38</v>
      </c>
      <c r="F2521" s="7" t="s">
        <v>4390</v>
      </c>
      <c r="G2521" s="7" t="s">
        <v>4391</v>
      </c>
      <c r="H2521" s="28"/>
      <c r="I2521" s="23"/>
      <c r="J2521" s="16"/>
      <c r="K2521" s="36"/>
    </row>
    <row r="2522" spans="1:11" ht="30" hidden="1" customHeight="1" x14ac:dyDescent="0.25">
      <c r="A2522" s="1"/>
      <c r="B2522" s="7" t="s">
        <v>4381</v>
      </c>
      <c r="C2522" s="7">
        <v>210</v>
      </c>
      <c r="D2522" s="7" t="s">
        <v>28</v>
      </c>
      <c r="E2522" s="7" t="s">
        <v>38</v>
      </c>
      <c r="F2522" s="7" t="s">
        <v>4392</v>
      </c>
      <c r="G2522" s="7" t="s">
        <v>4393</v>
      </c>
      <c r="H2522" s="28"/>
      <c r="I2522" s="23"/>
      <c r="J2522" s="16"/>
      <c r="K2522" s="36"/>
    </row>
    <row r="2523" spans="1:11" ht="30" hidden="1" customHeight="1" x14ac:dyDescent="0.25">
      <c r="A2523" s="1"/>
      <c r="B2523" s="7" t="s">
        <v>4381</v>
      </c>
      <c r="C2523" s="7">
        <v>210</v>
      </c>
      <c r="D2523" s="7" t="s">
        <v>10</v>
      </c>
      <c r="E2523" s="7" t="s">
        <v>35</v>
      </c>
      <c r="F2523" s="7" t="s">
        <v>4394</v>
      </c>
      <c r="G2523" s="7" t="s">
        <v>4395</v>
      </c>
      <c r="H2523" s="28"/>
      <c r="I2523" s="23"/>
      <c r="J2523" s="16"/>
      <c r="K2523" s="36"/>
    </row>
    <row r="2524" spans="1:11" ht="30" hidden="1" customHeight="1" x14ac:dyDescent="0.25">
      <c r="A2524" s="1"/>
      <c r="B2524" s="7" t="s">
        <v>4381</v>
      </c>
      <c r="C2524" s="7">
        <v>210</v>
      </c>
      <c r="D2524" s="7" t="s">
        <v>28</v>
      </c>
      <c r="E2524" s="7" t="s">
        <v>20</v>
      </c>
      <c r="F2524" s="7" t="s">
        <v>21</v>
      </c>
      <c r="G2524" s="7" t="s">
        <v>4396</v>
      </c>
      <c r="H2524" s="28"/>
      <c r="I2524" s="23"/>
      <c r="J2524" s="16"/>
      <c r="K2524" s="36"/>
    </row>
    <row r="2525" spans="1:11" ht="30" hidden="1" customHeight="1" x14ac:dyDescent="0.25">
      <c r="A2525" s="1"/>
      <c r="B2525" s="7" t="s">
        <v>4381</v>
      </c>
      <c r="C2525" s="7">
        <v>210</v>
      </c>
      <c r="D2525" s="7" t="s">
        <v>10</v>
      </c>
      <c r="E2525" s="7" t="s">
        <v>17</v>
      </c>
      <c r="F2525" s="7" t="s">
        <v>166</v>
      </c>
      <c r="G2525" s="7" t="s">
        <v>4397</v>
      </c>
      <c r="H2525" s="28"/>
      <c r="I2525" s="23"/>
      <c r="J2525" s="16"/>
      <c r="K2525" s="36"/>
    </row>
    <row r="2526" spans="1:11" ht="30" hidden="1" customHeight="1" x14ac:dyDescent="0.25">
      <c r="A2526" s="1"/>
      <c r="B2526" s="7" t="s">
        <v>4381</v>
      </c>
      <c r="C2526" s="7">
        <v>210</v>
      </c>
      <c r="D2526" s="7" t="s">
        <v>10</v>
      </c>
      <c r="E2526" s="7" t="s">
        <v>23</v>
      </c>
      <c r="F2526" s="7" t="s">
        <v>389</v>
      </c>
      <c r="G2526" s="7" t="s">
        <v>4398</v>
      </c>
      <c r="H2526" s="28"/>
      <c r="I2526" s="23"/>
      <c r="J2526" s="16"/>
      <c r="K2526" s="36"/>
    </row>
    <row r="2527" spans="1:11" ht="30" hidden="1" customHeight="1" x14ac:dyDescent="0.25">
      <c r="A2527" s="1"/>
      <c r="B2527" s="7" t="s">
        <v>4381</v>
      </c>
      <c r="C2527" s="7">
        <v>210</v>
      </c>
      <c r="D2527" s="7" t="s">
        <v>45</v>
      </c>
      <c r="E2527" s="7" t="s">
        <v>20</v>
      </c>
      <c r="F2527" s="7" t="s">
        <v>389</v>
      </c>
      <c r="G2527" s="7" t="s">
        <v>4399</v>
      </c>
      <c r="H2527" s="28"/>
      <c r="I2527" s="23"/>
      <c r="J2527" s="16"/>
      <c r="K2527" s="36"/>
    </row>
    <row r="2528" spans="1:11" ht="30" customHeight="1" x14ac:dyDescent="0.25">
      <c r="A2528" s="1"/>
      <c r="B2528" s="7" t="s">
        <v>4404</v>
      </c>
      <c r="C2528" s="7">
        <v>211</v>
      </c>
      <c r="D2528" s="7" t="s">
        <v>10</v>
      </c>
      <c r="E2528" s="7" t="s">
        <v>14</v>
      </c>
      <c r="F2528" s="7" t="s">
        <v>4406</v>
      </c>
      <c r="G2528" s="7" t="s">
        <v>4407</v>
      </c>
      <c r="H2528" s="30">
        <f>+I2528</f>
        <v>623092.78</v>
      </c>
      <c r="I2528" s="27">
        <v>623092.78</v>
      </c>
      <c r="J2528" s="33" t="s">
        <v>4405</v>
      </c>
      <c r="K2528" s="36"/>
    </row>
    <row r="2529" spans="1:11" ht="30" hidden="1" customHeight="1" x14ac:dyDescent="0.25">
      <c r="A2529" s="1"/>
      <c r="B2529" s="7" t="s">
        <v>4404</v>
      </c>
      <c r="C2529" s="7">
        <v>211</v>
      </c>
      <c r="D2529" s="7" t="s">
        <v>10</v>
      </c>
      <c r="E2529" s="7" t="s">
        <v>20</v>
      </c>
      <c r="F2529" s="7" t="s">
        <v>147</v>
      </c>
      <c r="G2529" s="7" t="s">
        <v>4408</v>
      </c>
      <c r="H2529" s="28"/>
      <c r="I2529" s="23"/>
      <c r="J2529" s="16"/>
      <c r="K2529" s="36"/>
    </row>
    <row r="2530" spans="1:11" ht="30" hidden="1" customHeight="1" x14ac:dyDescent="0.25">
      <c r="A2530" s="1"/>
      <c r="B2530" s="7" t="s">
        <v>4404</v>
      </c>
      <c r="C2530" s="7">
        <v>211</v>
      </c>
      <c r="D2530" s="7" t="s">
        <v>10</v>
      </c>
      <c r="E2530" s="7" t="s">
        <v>38</v>
      </c>
      <c r="F2530" s="7" t="s">
        <v>4409</v>
      </c>
      <c r="G2530" s="7" t="s">
        <v>4410</v>
      </c>
      <c r="H2530" s="28"/>
      <c r="I2530" s="23"/>
      <c r="J2530" s="16"/>
      <c r="K2530" s="36"/>
    </row>
    <row r="2531" spans="1:11" ht="30" hidden="1" customHeight="1" x14ac:dyDescent="0.25">
      <c r="A2531" s="1"/>
      <c r="B2531" s="7" t="s">
        <v>4404</v>
      </c>
      <c r="C2531" s="7">
        <v>211</v>
      </c>
      <c r="D2531" s="7" t="s">
        <v>28</v>
      </c>
      <c r="E2531" s="7" t="s">
        <v>20</v>
      </c>
      <c r="F2531" s="7" t="s">
        <v>147</v>
      </c>
      <c r="G2531" s="7" t="s">
        <v>4411</v>
      </c>
      <c r="H2531" s="28"/>
      <c r="I2531" s="23"/>
      <c r="J2531" s="16"/>
      <c r="K2531" s="36"/>
    </row>
    <row r="2532" spans="1:11" ht="30" customHeight="1" x14ac:dyDescent="0.25">
      <c r="A2532" s="1"/>
      <c r="B2532" s="7" t="s">
        <v>4412</v>
      </c>
      <c r="C2532" s="7">
        <v>212</v>
      </c>
      <c r="D2532" s="7" t="s">
        <v>10</v>
      </c>
      <c r="E2532" s="7" t="s">
        <v>467</v>
      </c>
      <c r="F2532" s="7" t="s">
        <v>468</v>
      </c>
      <c r="G2532" s="7" t="s">
        <v>4414</v>
      </c>
      <c r="H2532" s="30">
        <f>+I2532/5</f>
        <v>346678.67599999998</v>
      </c>
      <c r="I2532" s="27">
        <v>1733393.38</v>
      </c>
      <c r="J2532" s="33" t="s">
        <v>4413</v>
      </c>
      <c r="K2532" s="36"/>
    </row>
    <row r="2533" spans="1:11" ht="30" hidden="1" customHeight="1" x14ac:dyDescent="0.25">
      <c r="A2533" s="1"/>
      <c r="B2533" s="7" t="s">
        <v>4412</v>
      </c>
      <c r="C2533" s="7">
        <v>212</v>
      </c>
      <c r="D2533" s="7" t="s">
        <v>10</v>
      </c>
      <c r="E2533" s="7" t="s">
        <v>26</v>
      </c>
      <c r="F2533" s="7" t="s">
        <v>470</v>
      </c>
      <c r="G2533" s="7" t="s">
        <v>4415</v>
      </c>
      <c r="H2533" s="28"/>
      <c r="I2533" s="23"/>
      <c r="J2533" s="16"/>
      <c r="K2533" s="36"/>
    </row>
    <row r="2534" spans="1:11" ht="30" hidden="1" customHeight="1" x14ac:dyDescent="0.25">
      <c r="A2534" s="1"/>
      <c r="B2534" s="7" t="s">
        <v>4412</v>
      </c>
      <c r="C2534" s="7">
        <v>212</v>
      </c>
      <c r="D2534" s="7" t="s">
        <v>10</v>
      </c>
      <c r="E2534" s="7" t="s">
        <v>70</v>
      </c>
      <c r="F2534" s="7" t="s">
        <v>470</v>
      </c>
      <c r="G2534" s="7" t="s">
        <v>4416</v>
      </c>
      <c r="H2534" s="28"/>
      <c r="I2534" s="23"/>
      <c r="J2534" s="16"/>
      <c r="K2534" s="36"/>
    </row>
    <row r="2535" spans="1:11" ht="30" hidden="1" customHeight="1" x14ac:dyDescent="0.25">
      <c r="A2535" s="1"/>
      <c r="B2535" s="7" t="s">
        <v>4412</v>
      </c>
      <c r="C2535" s="7">
        <v>212</v>
      </c>
      <c r="D2535" s="7" t="s">
        <v>10</v>
      </c>
      <c r="E2535" s="7" t="s">
        <v>38</v>
      </c>
      <c r="F2535" s="7" t="s">
        <v>4417</v>
      </c>
      <c r="G2535" s="7" t="s">
        <v>4418</v>
      </c>
      <c r="H2535" s="28"/>
      <c r="I2535" s="23"/>
      <c r="J2535" s="16"/>
      <c r="K2535" s="36"/>
    </row>
    <row r="2536" spans="1:11" ht="30" hidden="1" customHeight="1" x14ac:dyDescent="0.25">
      <c r="A2536" s="1"/>
      <c r="B2536" s="7" t="s">
        <v>4412</v>
      </c>
      <c r="C2536" s="7">
        <v>212</v>
      </c>
      <c r="D2536" s="7" t="s">
        <v>10</v>
      </c>
      <c r="E2536" s="7" t="s">
        <v>17</v>
      </c>
      <c r="F2536" s="7" t="s">
        <v>470</v>
      </c>
      <c r="G2536" s="7" t="s">
        <v>4419</v>
      </c>
      <c r="H2536" s="28"/>
      <c r="I2536" s="23"/>
      <c r="J2536" s="16"/>
      <c r="K2536" s="36"/>
    </row>
    <row r="2537" spans="1:11" ht="30" hidden="1" customHeight="1" x14ac:dyDescent="0.25">
      <c r="A2537" s="1"/>
      <c r="B2537" s="7" t="s">
        <v>4412</v>
      </c>
      <c r="C2537" s="7">
        <v>212</v>
      </c>
      <c r="D2537" s="7" t="s">
        <v>10</v>
      </c>
      <c r="E2537" s="7" t="s">
        <v>20</v>
      </c>
      <c r="F2537" s="7" t="s">
        <v>1776</v>
      </c>
      <c r="G2537" s="7" t="s">
        <v>4420</v>
      </c>
      <c r="H2537" s="28"/>
      <c r="I2537" s="23"/>
      <c r="J2537" s="16"/>
      <c r="K2537" s="36"/>
    </row>
    <row r="2538" spans="1:11" ht="30" hidden="1" customHeight="1" x14ac:dyDescent="0.25">
      <c r="A2538" s="1"/>
      <c r="B2538" s="7" t="s">
        <v>4412</v>
      </c>
      <c r="C2538" s="7">
        <v>212</v>
      </c>
      <c r="D2538" s="7" t="s">
        <v>10</v>
      </c>
      <c r="E2538" s="7" t="s">
        <v>67</v>
      </c>
      <c r="F2538" s="7" t="s">
        <v>470</v>
      </c>
      <c r="G2538" s="7" t="s">
        <v>4421</v>
      </c>
      <c r="H2538" s="28"/>
      <c r="I2538" s="23"/>
      <c r="J2538" s="16"/>
      <c r="K2538" s="36"/>
    </row>
    <row r="2539" spans="1:11" ht="30" hidden="1" customHeight="1" x14ac:dyDescent="0.25">
      <c r="A2539" s="1"/>
      <c r="B2539" s="7" t="s">
        <v>4412</v>
      </c>
      <c r="C2539" s="7">
        <v>212</v>
      </c>
      <c r="D2539" s="7" t="s">
        <v>10</v>
      </c>
      <c r="E2539" s="7" t="s">
        <v>33</v>
      </c>
      <c r="F2539" s="7" t="s">
        <v>470</v>
      </c>
      <c r="G2539" s="7" t="s">
        <v>4422</v>
      </c>
      <c r="H2539" s="28"/>
      <c r="I2539" s="23"/>
      <c r="J2539" s="16"/>
      <c r="K2539" s="36"/>
    </row>
    <row r="2540" spans="1:11" ht="30" hidden="1" customHeight="1" x14ac:dyDescent="0.25">
      <c r="A2540" s="1"/>
      <c r="B2540" s="7" t="s">
        <v>4412</v>
      </c>
      <c r="C2540" s="7">
        <v>212</v>
      </c>
      <c r="D2540" s="7" t="s">
        <v>10</v>
      </c>
      <c r="E2540" s="7" t="s">
        <v>35</v>
      </c>
      <c r="F2540" s="7" t="s">
        <v>470</v>
      </c>
      <c r="G2540" s="7" t="s">
        <v>4423</v>
      </c>
      <c r="H2540" s="28"/>
      <c r="I2540" s="23"/>
      <c r="J2540" s="16"/>
      <c r="K2540" s="36"/>
    </row>
    <row r="2541" spans="1:11" ht="30" hidden="1" customHeight="1" x14ac:dyDescent="0.25">
      <c r="A2541" s="1"/>
      <c r="B2541" s="7" t="s">
        <v>4412</v>
      </c>
      <c r="C2541" s="7">
        <v>212</v>
      </c>
      <c r="D2541" s="7" t="s">
        <v>10</v>
      </c>
      <c r="E2541" s="7" t="s">
        <v>43</v>
      </c>
      <c r="F2541" s="7" t="s">
        <v>470</v>
      </c>
      <c r="G2541" s="7" t="s">
        <v>4424</v>
      </c>
      <c r="H2541" s="28"/>
      <c r="I2541" s="23"/>
      <c r="J2541" s="16"/>
      <c r="K2541" s="36"/>
    </row>
    <row r="2542" spans="1:11" ht="30" hidden="1" customHeight="1" x14ac:dyDescent="0.25">
      <c r="A2542" s="1"/>
      <c r="B2542" s="7" t="s">
        <v>4412</v>
      </c>
      <c r="C2542" s="7">
        <v>212</v>
      </c>
      <c r="D2542" s="7" t="s">
        <v>10</v>
      </c>
      <c r="E2542" s="7" t="s">
        <v>478</v>
      </c>
      <c r="F2542" s="7" t="s">
        <v>470</v>
      </c>
      <c r="G2542" s="7" t="s">
        <v>4425</v>
      </c>
      <c r="H2542" s="28"/>
      <c r="I2542" s="23"/>
      <c r="J2542" s="16"/>
      <c r="K2542" s="36"/>
    </row>
    <row r="2543" spans="1:11" ht="30" customHeight="1" x14ac:dyDescent="0.25">
      <c r="A2543" s="1"/>
      <c r="B2543" s="7" t="s">
        <v>4426</v>
      </c>
      <c r="C2543" s="7">
        <v>213</v>
      </c>
      <c r="D2543" s="7" t="s">
        <v>10</v>
      </c>
      <c r="E2543" s="7" t="s">
        <v>14</v>
      </c>
      <c r="F2543" s="7" t="s">
        <v>4427</v>
      </c>
      <c r="G2543" s="7" t="s">
        <v>4428</v>
      </c>
      <c r="H2543" s="30">
        <f>I2543/50</f>
        <v>442.96</v>
      </c>
      <c r="I2543" s="27">
        <v>22148</v>
      </c>
      <c r="J2543" s="33" t="s">
        <v>4431</v>
      </c>
      <c r="K2543" s="36"/>
    </row>
    <row r="2544" spans="1:11" ht="30" hidden="1" customHeight="1" x14ac:dyDescent="0.25">
      <c r="A2544" s="1"/>
      <c r="B2544" s="7" t="s">
        <v>4426</v>
      </c>
      <c r="C2544" s="7">
        <v>213</v>
      </c>
      <c r="D2544" s="7" t="s">
        <v>28</v>
      </c>
      <c r="E2544" s="7" t="s">
        <v>26</v>
      </c>
      <c r="F2544" s="7" t="s">
        <v>4429</v>
      </c>
      <c r="G2544" s="7" t="s">
        <v>4430</v>
      </c>
      <c r="H2544" s="28"/>
      <c r="I2544" s="23"/>
      <c r="J2544" s="16"/>
      <c r="K2544" s="36"/>
    </row>
    <row r="2545" spans="1:11" ht="30" hidden="1" customHeight="1" x14ac:dyDescent="0.25">
      <c r="A2545" s="1"/>
      <c r="B2545" s="7" t="s">
        <v>4426</v>
      </c>
      <c r="C2545" s="7">
        <v>213</v>
      </c>
      <c r="D2545" s="7" t="s">
        <v>10</v>
      </c>
      <c r="E2545" s="7" t="s">
        <v>406</v>
      </c>
      <c r="F2545" s="7" t="s">
        <v>4432</v>
      </c>
      <c r="G2545" s="7" t="s">
        <v>4433</v>
      </c>
      <c r="H2545" s="28"/>
      <c r="I2545" s="23"/>
      <c r="J2545" s="16"/>
      <c r="K2545" s="36"/>
    </row>
    <row r="2546" spans="1:11" ht="30" hidden="1" customHeight="1" x14ac:dyDescent="0.25">
      <c r="A2546" s="1"/>
      <c r="B2546" s="7" t="s">
        <v>4426</v>
      </c>
      <c r="C2546" s="7">
        <v>213</v>
      </c>
      <c r="D2546" s="7" t="s">
        <v>10</v>
      </c>
      <c r="E2546" s="7" t="s">
        <v>26</v>
      </c>
      <c r="F2546" s="7" t="s">
        <v>4434</v>
      </c>
      <c r="G2546" s="7" t="s">
        <v>4435</v>
      </c>
      <c r="H2546" s="28"/>
      <c r="I2546" s="23"/>
      <c r="J2546" s="16"/>
      <c r="K2546" s="36"/>
    </row>
    <row r="2547" spans="1:11" ht="30" hidden="1" customHeight="1" x14ac:dyDescent="0.25">
      <c r="A2547" s="1"/>
      <c r="B2547" s="7" t="s">
        <v>4426</v>
      </c>
      <c r="C2547" s="7">
        <v>213</v>
      </c>
      <c r="D2547" s="7" t="s">
        <v>10</v>
      </c>
      <c r="E2547" s="7" t="s">
        <v>33</v>
      </c>
      <c r="F2547" s="7" t="s">
        <v>87</v>
      </c>
      <c r="G2547" s="7" t="s">
        <v>4436</v>
      </c>
      <c r="H2547" s="28"/>
      <c r="I2547" s="23"/>
      <c r="J2547" s="16"/>
      <c r="K2547" s="36"/>
    </row>
    <row r="2548" spans="1:11" ht="30" hidden="1" customHeight="1" x14ac:dyDescent="0.25">
      <c r="A2548" s="1"/>
      <c r="B2548" s="7" t="s">
        <v>4426</v>
      </c>
      <c r="C2548" s="7">
        <v>213</v>
      </c>
      <c r="D2548" s="7" t="s">
        <v>10</v>
      </c>
      <c r="E2548" s="7" t="s">
        <v>20</v>
      </c>
      <c r="F2548" s="7" t="s">
        <v>614</v>
      </c>
      <c r="G2548" s="7" t="s">
        <v>4437</v>
      </c>
      <c r="H2548" s="28"/>
      <c r="I2548" s="23"/>
      <c r="J2548" s="16"/>
      <c r="K2548" s="36"/>
    </row>
    <row r="2549" spans="1:11" ht="30" hidden="1" customHeight="1" x14ac:dyDescent="0.25">
      <c r="A2549" s="1"/>
      <c r="B2549" s="7" t="s">
        <v>4426</v>
      </c>
      <c r="C2549" s="7">
        <v>213</v>
      </c>
      <c r="D2549" s="7" t="s">
        <v>45</v>
      </c>
      <c r="E2549" s="7" t="s">
        <v>26</v>
      </c>
      <c r="F2549" s="7" t="s">
        <v>4438</v>
      </c>
      <c r="G2549" s="7" t="s">
        <v>4439</v>
      </c>
      <c r="H2549" s="28"/>
      <c r="I2549" s="23"/>
      <c r="J2549" s="16"/>
      <c r="K2549" s="36"/>
    </row>
    <row r="2550" spans="1:11" ht="30" hidden="1" customHeight="1" x14ac:dyDescent="0.25">
      <c r="A2550" s="1"/>
      <c r="B2550" s="7" t="s">
        <v>4426</v>
      </c>
      <c r="C2550" s="7">
        <v>213</v>
      </c>
      <c r="D2550" s="7" t="s">
        <v>28</v>
      </c>
      <c r="E2550" s="7" t="s">
        <v>14</v>
      </c>
      <c r="F2550" s="7" t="s">
        <v>4440</v>
      </c>
      <c r="G2550" s="7" t="s">
        <v>4441</v>
      </c>
      <c r="H2550" s="28"/>
      <c r="I2550" s="23"/>
      <c r="J2550" s="16"/>
      <c r="K2550" s="36"/>
    </row>
    <row r="2551" spans="1:11" ht="30" hidden="1" customHeight="1" x14ac:dyDescent="0.25">
      <c r="A2551" s="1"/>
      <c r="B2551" s="7" t="s">
        <v>4426</v>
      </c>
      <c r="C2551" s="7">
        <v>213</v>
      </c>
      <c r="D2551" s="7" t="s">
        <v>10</v>
      </c>
      <c r="E2551" s="7" t="s">
        <v>43</v>
      </c>
      <c r="F2551" s="7" t="s">
        <v>407</v>
      </c>
      <c r="G2551" s="7" t="s">
        <v>4442</v>
      </c>
      <c r="H2551" s="28"/>
      <c r="I2551" s="23"/>
      <c r="J2551" s="16"/>
      <c r="K2551" s="36"/>
    </row>
    <row r="2552" spans="1:11" ht="30" hidden="1" customHeight="1" x14ac:dyDescent="0.25">
      <c r="A2552" s="1"/>
      <c r="B2552" s="7" t="s">
        <v>4426</v>
      </c>
      <c r="C2552" s="7">
        <v>213</v>
      </c>
      <c r="D2552" s="7" t="s">
        <v>10</v>
      </c>
      <c r="E2552" s="7" t="s">
        <v>38</v>
      </c>
      <c r="F2552" s="7" t="s">
        <v>4443</v>
      </c>
      <c r="G2552" s="7" t="s">
        <v>4444</v>
      </c>
      <c r="H2552" s="28"/>
      <c r="I2552" s="23"/>
      <c r="J2552" s="16"/>
      <c r="K2552" s="36"/>
    </row>
    <row r="2553" spans="1:11" ht="30" hidden="1" customHeight="1" x14ac:dyDescent="0.25">
      <c r="A2553" s="1"/>
      <c r="B2553" s="7" t="s">
        <v>4426</v>
      </c>
      <c r="C2553" s="7">
        <v>213</v>
      </c>
      <c r="D2553" s="7" t="s">
        <v>28</v>
      </c>
      <c r="E2553" s="7" t="s">
        <v>38</v>
      </c>
      <c r="F2553" s="7" t="s">
        <v>4445</v>
      </c>
      <c r="G2553" s="7" t="s">
        <v>4446</v>
      </c>
      <c r="H2553" s="28"/>
      <c r="I2553" s="23"/>
      <c r="J2553" s="16"/>
      <c r="K2553" s="36"/>
    </row>
    <row r="2554" spans="1:11" ht="30" customHeight="1" x14ac:dyDescent="0.25">
      <c r="A2554" s="1"/>
      <c r="B2554" s="7" t="s">
        <v>4447</v>
      </c>
      <c r="C2554" s="7">
        <v>214</v>
      </c>
      <c r="D2554" s="7" t="s">
        <v>10</v>
      </c>
      <c r="E2554" s="7" t="s">
        <v>14</v>
      </c>
      <c r="F2554" s="7" t="s">
        <v>4448</v>
      </c>
      <c r="G2554" s="7" t="s">
        <v>4449</v>
      </c>
      <c r="H2554" s="30">
        <f>I2554/50</f>
        <v>225.07640000000001</v>
      </c>
      <c r="I2554" s="27">
        <v>11253.82</v>
      </c>
      <c r="J2554" s="33" t="s">
        <v>4451</v>
      </c>
      <c r="K2554" s="36"/>
    </row>
    <row r="2555" spans="1:11" ht="30" hidden="1" customHeight="1" x14ac:dyDescent="0.25">
      <c r="A2555" s="1"/>
      <c r="B2555" s="7" t="s">
        <v>4447</v>
      </c>
      <c r="C2555" s="7">
        <v>214</v>
      </c>
      <c r="D2555" s="7" t="s">
        <v>28</v>
      </c>
      <c r="E2555" s="7" t="s">
        <v>26</v>
      </c>
      <c r="F2555" s="7" t="s">
        <v>4429</v>
      </c>
      <c r="G2555" s="7" t="s">
        <v>4450</v>
      </c>
      <c r="H2555" s="28"/>
      <c r="I2555" s="23"/>
      <c r="J2555" s="16"/>
      <c r="K2555" s="36"/>
    </row>
    <row r="2556" spans="1:11" ht="30" hidden="1" customHeight="1" x14ac:dyDescent="0.25">
      <c r="A2556" s="1"/>
      <c r="B2556" s="7" t="s">
        <v>4447</v>
      </c>
      <c r="C2556" s="7">
        <v>214</v>
      </c>
      <c r="D2556" s="7" t="s">
        <v>10</v>
      </c>
      <c r="E2556" s="7" t="s">
        <v>20</v>
      </c>
      <c r="F2556" s="7" t="s">
        <v>2305</v>
      </c>
      <c r="G2556" s="7" t="s">
        <v>4452</v>
      </c>
      <c r="H2556" s="28"/>
      <c r="I2556" s="23"/>
      <c r="J2556" s="16"/>
      <c r="K2556" s="36"/>
    </row>
    <row r="2557" spans="1:11" ht="30" hidden="1" customHeight="1" x14ac:dyDescent="0.25">
      <c r="A2557" s="1"/>
      <c r="B2557" s="7" t="s">
        <v>4447</v>
      </c>
      <c r="C2557" s="7">
        <v>214</v>
      </c>
      <c r="D2557" s="7" t="s">
        <v>45</v>
      </c>
      <c r="E2557" s="7" t="s">
        <v>26</v>
      </c>
      <c r="F2557" s="7" t="s">
        <v>4438</v>
      </c>
      <c r="G2557" s="7" t="s">
        <v>4439</v>
      </c>
      <c r="H2557" s="28"/>
      <c r="I2557" s="23"/>
      <c r="J2557" s="16"/>
      <c r="K2557" s="36"/>
    </row>
    <row r="2558" spans="1:11" ht="30" hidden="1" customHeight="1" x14ac:dyDescent="0.25">
      <c r="A2558" s="1"/>
      <c r="B2558" s="7" t="s">
        <v>4447</v>
      </c>
      <c r="C2558" s="7">
        <v>214</v>
      </c>
      <c r="D2558" s="7" t="s">
        <v>28</v>
      </c>
      <c r="E2558" s="7" t="s">
        <v>14</v>
      </c>
      <c r="F2558" s="7" t="s">
        <v>4453</v>
      </c>
      <c r="G2558" s="7" t="s">
        <v>4454</v>
      </c>
      <c r="H2558" s="28"/>
      <c r="I2558" s="23"/>
      <c r="J2558" s="16"/>
      <c r="K2558" s="36"/>
    </row>
    <row r="2559" spans="1:11" ht="30" hidden="1" customHeight="1" x14ac:dyDescent="0.25">
      <c r="A2559" s="1"/>
      <c r="B2559" s="7" t="s">
        <v>4447</v>
      </c>
      <c r="C2559" s="7">
        <v>214</v>
      </c>
      <c r="D2559" s="7" t="s">
        <v>10</v>
      </c>
      <c r="E2559" s="7" t="s">
        <v>406</v>
      </c>
      <c r="F2559" s="7" t="s">
        <v>4432</v>
      </c>
      <c r="G2559" s="7" t="s">
        <v>4455</v>
      </c>
      <c r="H2559" s="28"/>
      <c r="I2559" s="23"/>
      <c r="J2559" s="16"/>
      <c r="K2559" s="36"/>
    </row>
    <row r="2560" spans="1:11" ht="30" hidden="1" customHeight="1" x14ac:dyDescent="0.25">
      <c r="A2560" s="1"/>
      <c r="B2560" s="7" t="s">
        <v>4447</v>
      </c>
      <c r="C2560" s="7">
        <v>214</v>
      </c>
      <c r="D2560" s="7" t="s">
        <v>10</v>
      </c>
      <c r="E2560" s="7" t="s">
        <v>38</v>
      </c>
      <c r="F2560" s="7" t="s">
        <v>4456</v>
      </c>
      <c r="G2560" s="7" t="s">
        <v>4457</v>
      </c>
      <c r="H2560" s="28"/>
      <c r="I2560" s="23"/>
      <c r="J2560" s="16"/>
      <c r="K2560" s="36"/>
    </row>
    <row r="2561" spans="1:11" ht="30" hidden="1" customHeight="1" x14ac:dyDescent="0.25">
      <c r="A2561" s="1"/>
      <c r="B2561" s="7" t="s">
        <v>4447</v>
      </c>
      <c r="C2561" s="7">
        <v>214</v>
      </c>
      <c r="D2561" s="7" t="s">
        <v>10</v>
      </c>
      <c r="E2561" s="7" t="s">
        <v>43</v>
      </c>
      <c r="F2561" s="7" t="s">
        <v>614</v>
      </c>
      <c r="G2561" s="7" t="s">
        <v>4458</v>
      </c>
      <c r="H2561" s="28"/>
      <c r="I2561" s="23"/>
      <c r="J2561" s="16"/>
      <c r="K2561" s="36"/>
    </row>
    <row r="2562" spans="1:11" ht="30" hidden="1" customHeight="1" x14ac:dyDescent="0.25">
      <c r="A2562" s="1"/>
      <c r="B2562" s="7" t="s">
        <v>4447</v>
      </c>
      <c r="C2562" s="7">
        <v>214</v>
      </c>
      <c r="D2562" s="7" t="s">
        <v>10</v>
      </c>
      <c r="E2562" s="7" t="s">
        <v>26</v>
      </c>
      <c r="F2562" s="7" t="s">
        <v>4434</v>
      </c>
      <c r="G2562" s="7" t="s">
        <v>4435</v>
      </c>
      <c r="H2562" s="28"/>
      <c r="I2562" s="23"/>
      <c r="J2562" s="16"/>
      <c r="K2562" s="36"/>
    </row>
    <row r="2563" spans="1:11" ht="30" hidden="1" customHeight="1" x14ac:dyDescent="0.25">
      <c r="A2563" s="1"/>
      <c r="B2563" s="7" t="s">
        <v>4447</v>
      </c>
      <c r="C2563" s="7">
        <v>214</v>
      </c>
      <c r="D2563" s="7" t="s">
        <v>28</v>
      </c>
      <c r="E2563" s="7" t="s">
        <v>20</v>
      </c>
      <c r="F2563" s="7" t="s">
        <v>87</v>
      </c>
      <c r="G2563" s="7" t="s">
        <v>4459</v>
      </c>
      <c r="H2563" s="28"/>
      <c r="I2563" s="23"/>
      <c r="J2563" s="16"/>
      <c r="K2563" s="36"/>
    </row>
    <row r="2564" spans="1:11" ht="30" hidden="1" customHeight="1" x14ac:dyDescent="0.25">
      <c r="A2564" s="1"/>
      <c r="B2564" s="7" t="s">
        <v>4447</v>
      </c>
      <c r="C2564" s="7">
        <v>214</v>
      </c>
      <c r="D2564" s="7" t="s">
        <v>10</v>
      </c>
      <c r="E2564" s="7" t="s">
        <v>33</v>
      </c>
      <c r="F2564" s="7" t="s">
        <v>87</v>
      </c>
      <c r="G2564" s="7" t="s">
        <v>4436</v>
      </c>
      <c r="H2564" s="28"/>
      <c r="I2564" s="23"/>
      <c r="J2564" s="16"/>
      <c r="K2564" s="36"/>
    </row>
    <row r="2565" spans="1:11" ht="30" customHeight="1" x14ac:dyDescent="0.25">
      <c r="A2565" s="1"/>
      <c r="B2565" s="7" t="s">
        <v>4460</v>
      </c>
      <c r="C2565" s="7">
        <v>215</v>
      </c>
      <c r="D2565" s="7" t="s">
        <v>10</v>
      </c>
      <c r="E2565" s="7" t="s">
        <v>14</v>
      </c>
      <c r="F2565" s="7" t="s">
        <v>4427</v>
      </c>
      <c r="G2565" s="7" t="s">
        <v>4449</v>
      </c>
      <c r="H2565" s="30">
        <f>I2565/50</f>
        <v>225.07640000000001</v>
      </c>
      <c r="I2565" s="27">
        <v>11253.82</v>
      </c>
      <c r="J2565" s="33" t="s">
        <v>4451</v>
      </c>
      <c r="K2565" s="36"/>
    </row>
    <row r="2566" spans="1:11" ht="30" hidden="1" customHeight="1" x14ac:dyDescent="0.25">
      <c r="A2566" s="1"/>
      <c r="B2566" s="7" t="s">
        <v>4460</v>
      </c>
      <c r="C2566" s="7">
        <v>215</v>
      </c>
      <c r="D2566" s="7" t="s">
        <v>28</v>
      </c>
      <c r="E2566" s="7" t="s">
        <v>26</v>
      </c>
      <c r="F2566" s="7" t="s">
        <v>4429</v>
      </c>
      <c r="G2566" s="7" t="s">
        <v>4461</v>
      </c>
      <c r="H2566" s="28"/>
      <c r="I2566" s="23"/>
      <c r="J2566" s="16"/>
      <c r="K2566" s="36"/>
    </row>
    <row r="2567" spans="1:11" ht="30" hidden="1" customHeight="1" x14ac:dyDescent="0.25">
      <c r="A2567" s="1"/>
      <c r="B2567" s="7" t="s">
        <v>4460</v>
      </c>
      <c r="C2567" s="7">
        <v>215</v>
      </c>
      <c r="D2567" s="7" t="s">
        <v>10</v>
      </c>
      <c r="E2567" s="7" t="s">
        <v>20</v>
      </c>
      <c r="F2567" s="7" t="s">
        <v>614</v>
      </c>
      <c r="G2567" s="7" t="s">
        <v>4462</v>
      </c>
      <c r="H2567" s="28"/>
      <c r="I2567" s="23"/>
      <c r="J2567" s="16"/>
      <c r="K2567" s="36"/>
    </row>
    <row r="2568" spans="1:11" ht="30" hidden="1" customHeight="1" x14ac:dyDescent="0.25">
      <c r="A2568" s="1"/>
      <c r="B2568" s="7" t="s">
        <v>4460</v>
      </c>
      <c r="C2568" s="7">
        <v>215</v>
      </c>
      <c r="D2568" s="7" t="s">
        <v>45</v>
      </c>
      <c r="E2568" s="7" t="s">
        <v>26</v>
      </c>
      <c r="F2568" s="7" t="s">
        <v>4438</v>
      </c>
      <c r="G2568" s="7" t="s">
        <v>4439</v>
      </c>
      <c r="H2568" s="28"/>
      <c r="I2568" s="23"/>
      <c r="J2568" s="16"/>
      <c r="K2568" s="36"/>
    </row>
    <row r="2569" spans="1:11" ht="30" hidden="1" customHeight="1" x14ac:dyDescent="0.25">
      <c r="A2569" s="1"/>
      <c r="B2569" s="7" t="s">
        <v>4460</v>
      </c>
      <c r="C2569" s="7">
        <v>215</v>
      </c>
      <c r="D2569" s="7" t="s">
        <v>28</v>
      </c>
      <c r="E2569" s="7" t="s">
        <v>14</v>
      </c>
      <c r="F2569" s="7" t="s">
        <v>4440</v>
      </c>
      <c r="G2569" s="7" t="s">
        <v>4463</v>
      </c>
      <c r="H2569" s="28"/>
      <c r="I2569" s="23"/>
      <c r="J2569" s="16"/>
      <c r="K2569" s="36"/>
    </row>
    <row r="2570" spans="1:11" ht="30" hidden="1" customHeight="1" x14ac:dyDescent="0.25">
      <c r="A2570" s="1"/>
      <c r="B2570" s="7" t="s">
        <v>4460</v>
      </c>
      <c r="C2570" s="7">
        <v>215</v>
      </c>
      <c r="D2570" s="7" t="s">
        <v>10</v>
      </c>
      <c r="E2570" s="7" t="s">
        <v>38</v>
      </c>
      <c r="F2570" s="7" t="s">
        <v>4464</v>
      </c>
      <c r="G2570" s="7" t="s">
        <v>4465</v>
      </c>
      <c r="H2570" s="28"/>
      <c r="I2570" s="23"/>
      <c r="J2570" s="16"/>
      <c r="K2570" s="36"/>
    </row>
    <row r="2571" spans="1:11" ht="30" hidden="1" customHeight="1" x14ac:dyDescent="0.25">
      <c r="A2571" s="1"/>
      <c r="B2571" s="7" t="s">
        <v>4460</v>
      </c>
      <c r="C2571" s="7">
        <v>215</v>
      </c>
      <c r="D2571" s="7" t="s">
        <v>10</v>
      </c>
      <c r="E2571" s="7" t="s">
        <v>43</v>
      </c>
      <c r="F2571" s="7" t="s">
        <v>614</v>
      </c>
      <c r="G2571" s="7" t="s">
        <v>4466</v>
      </c>
      <c r="H2571" s="28"/>
      <c r="I2571" s="23"/>
      <c r="J2571" s="16"/>
      <c r="K2571" s="36"/>
    </row>
    <row r="2572" spans="1:11" ht="30" hidden="1" customHeight="1" x14ac:dyDescent="0.25">
      <c r="A2572" s="1"/>
      <c r="B2572" s="7" t="s">
        <v>4460</v>
      </c>
      <c r="C2572" s="7">
        <v>215</v>
      </c>
      <c r="D2572" s="7" t="s">
        <v>28</v>
      </c>
      <c r="E2572" s="7" t="s">
        <v>20</v>
      </c>
      <c r="F2572" s="7" t="s">
        <v>87</v>
      </c>
      <c r="G2572" s="7" t="s">
        <v>4467</v>
      </c>
      <c r="H2572" s="28"/>
      <c r="I2572" s="23"/>
      <c r="J2572" s="16"/>
      <c r="K2572" s="36"/>
    </row>
    <row r="2573" spans="1:11" ht="30" hidden="1" customHeight="1" x14ac:dyDescent="0.25">
      <c r="A2573" s="1"/>
      <c r="B2573" s="7" t="s">
        <v>4460</v>
      </c>
      <c r="C2573" s="7">
        <v>215</v>
      </c>
      <c r="D2573" s="7" t="s">
        <v>10</v>
      </c>
      <c r="E2573" s="7" t="s">
        <v>26</v>
      </c>
      <c r="F2573" s="7" t="s">
        <v>4434</v>
      </c>
      <c r="G2573" s="7" t="s">
        <v>4435</v>
      </c>
      <c r="H2573" s="28"/>
      <c r="I2573" s="23"/>
      <c r="J2573" s="16"/>
      <c r="K2573" s="36"/>
    </row>
    <row r="2574" spans="1:11" ht="30" hidden="1" customHeight="1" x14ac:dyDescent="0.25">
      <c r="A2574" s="1"/>
      <c r="B2574" s="7" t="s">
        <v>4460</v>
      </c>
      <c r="C2574" s="7">
        <v>215</v>
      </c>
      <c r="D2574" s="7" t="s">
        <v>10</v>
      </c>
      <c r="E2574" s="7" t="s">
        <v>33</v>
      </c>
      <c r="F2574" s="7" t="s">
        <v>87</v>
      </c>
      <c r="G2574" s="7" t="s">
        <v>4436</v>
      </c>
      <c r="H2574" s="28"/>
      <c r="I2574" s="23"/>
      <c r="J2574" s="16"/>
      <c r="K2574" s="36"/>
    </row>
    <row r="2575" spans="1:11" ht="30" customHeight="1" x14ac:dyDescent="0.25">
      <c r="A2575" s="1"/>
      <c r="B2575" s="7" t="s">
        <v>4468</v>
      </c>
      <c r="C2575" s="7">
        <v>216</v>
      </c>
      <c r="D2575" s="7" t="s">
        <v>10</v>
      </c>
      <c r="E2575" s="7" t="s">
        <v>14</v>
      </c>
      <c r="F2575" s="7" t="s">
        <v>4448</v>
      </c>
      <c r="G2575" s="7" t="s">
        <v>4469</v>
      </c>
      <c r="H2575" s="30">
        <f>I2575/50</f>
        <v>315.48259999999999</v>
      </c>
      <c r="I2575" s="27">
        <v>15774.13</v>
      </c>
      <c r="J2575" s="33" t="s">
        <v>4470</v>
      </c>
      <c r="K2575" s="36"/>
    </row>
    <row r="2576" spans="1:11" ht="30" hidden="1" customHeight="1" x14ac:dyDescent="0.25">
      <c r="A2576" s="1"/>
      <c r="B2576" s="7" t="s">
        <v>4468</v>
      </c>
      <c r="C2576" s="7">
        <v>216</v>
      </c>
      <c r="D2576" s="7" t="s">
        <v>28</v>
      </c>
      <c r="E2576" s="7" t="s">
        <v>26</v>
      </c>
      <c r="F2576" s="7" t="s">
        <v>4429</v>
      </c>
      <c r="G2576" s="7" t="s">
        <v>4461</v>
      </c>
      <c r="H2576" s="28"/>
      <c r="I2576" s="23"/>
      <c r="J2576" s="16"/>
      <c r="K2576" s="36"/>
    </row>
    <row r="2577" spans="1:11" ht="30" hidden="1" customHeight="1" x14ac:dyDescent="0.25">
      <c r="A2577" s="1"/>
      <c r="B2577" s="7" t="s">
        <v>4468</v>
      </c>
      <c r="C2577" s="7">
        <v>216</v>
      </c>
      <c r="D2577" s="7" t="s">
        <v>10</v>
      </c>
      <c r="E2577" s="7" t="s">
        <v>20</v>
      </c>
      <c r="F2577" s="7" t="s">
        <v>614</v>
      </c>
      <c r="G2577" s="7" t="s">
        <v>4471</v>
      </c>
      <c r="H2577" s="28"/>
      <c r="I2577" s="23"/>
      <c r="J2577" s="16"/>
      <c r="K2577" s="36"/>
    </row>
    <row r="2578" spans="1:11" ht="30" hidden="1" customHeight="1" x14ac:dyDescent="0.25">
      <c r="A2578" s="1"/>
      <c r="B2578" s="7" t="s">
        <v>4468</v>
      </c>
      <c r="C2578" s="7">
        <v>216</v>
      </c>
      <c r="D2578" s="7" t="s">
        <v>45</v>
      </c>
      <c r="E2578" s="7" t="s">
        <v>26</v>
      </c>
      <c r="F2578" s="7" t="s">
        <v>4438</v>
      </c>
      <c r="G2578" s="7" t="s">
        <v>4439</v>
      </c>
      <c r="H2578" s="28"/>
      <c r="I2578" s="23"/>
      <c r="J2578" s="16"/>
      <c r="K2578" s="36"/>
    </row>
    <row r="2579" spans="1:11" ht="30" hidden="1" customHeight="1" x14ac:dyDescent="0.25">
      <c r="A2579" s="1"/>
      <c r="B2579" s="7" t="s">
        <v>4468</v>
      </c>
      <c r="C2579" s="7">
        <v>216</v>
      </c>
      <c r="D2579" s="7" t="s">
        <v>28</v>
      </c>
      <c r="E2579" s="7" t="s">
        <v>14</v>
      </c>
      <c r="F2579" s="7" t="s">
        <v>4440</v>
      </c>
      <c r="G2579" s="7" t="s">
        <v>4472</v>
      </c>
      <c r="H2579" s="28"/>
      <c r="I2579" s="23"/>
      <c r="J2579" s="16"/>
      <c r="K2579" s="36"/>
    </row>
    <row r="2580" spans="1:11" ht="30" hidden="1" customHeight="1" x14ac:dyDescent="0.25">
      <c r="A2580" s="1"/>
      <c r="B2580" s="7" t="s">
        <v>4468</v>
      </c>
      <c r="C2580" s="7">
        <v>216</v>
      </c>
      <c r="D2580" s="7" t="s">
        <v>10</v>
      </c>
      <c r="E2580" s="7" t="s">
        <v>26</v>
      </c>
      <c r="F2580" s="7" t="s">
        <v>4434</v>
      </c>
      <c r="G2580" s="7" t="s">
        <v>4435</v>
      </c>
      <c r="H2580" s="28"/>
      <c r="I2580" s="23"/>
      <c r="J2580" s="16"/>
      <c r="K2580" s="36"/>
    </row>
    <row r="2581" spans="1:11" ht="30" hidden="1" customHeight="1" x14ac:dyDescent="0.25">
      <c r="A2581" s="1"/>
      <c r="B2581" s="7" t="s">
        <v>4468</v>
      </c>
      <c r="C2581" s="7">
        <v>216</v>
      </c>
      <c r="D2581" s="7" t="s">
        <v>28</v>
      </c>
      <c r="E2581" s="7" t="s">
        <v>20</v>
      </c>
      <c r="F2581" s="7" t="s">
        <v>87</v>
      </c>
      <c r="G2581" s="7" t="s">
        <v>4473</v>
      </c>
      <c r="H2581" s="28"/>
      <c r="I2581" s="23"/>
      <c r="J2581" s="16"/>
      <c r="K2581" s="36"/>
    </row>
    <row r="2582" spans="1:11" ht="30" hidden="1" customHeight="1" x14ac:dyDescent="0.25">
      <c r="A2582" s="1"/>
      <c r="B2582" s="7" t="s">
        <v>4468</v>
      </c>
      <c r="C2582" s="7">
        <v>216</v>
      </c>
      <c r="D2582" s="7" t="s">
        <v>10</v>
      </c>
      <c r="E2582" s="7" t="s">
        <v>33</v>
      </c>
      <c r="F2582" s="7" t="s">
        <v>87</v>
      </c>
      <c r="G2582" s="7" t="s">
        <v>4474</v>
      </c>
      <c r="H2582" s="28"/>
      <c r="I2582" s="23"/>
      <c r="J2582" s="16"/>
      <c r="K2582" s="36"/>
    </row>
    <row r="2583" spans="1:11" ht="30" hidden="1" customHeight="1" x14ac:dyDescent="0.25">
      <c r="A2583" s="1"/>
      <c r="B2583" s="7" t="s">
        <v>4468</v>
      </c>
      <c r="C2583" s="7">
        <v>216</v>
      </c>
      <c r="D2583" s="7" t="s">
        <v>10</v>
      </c>
      <c r="E2583" s="7" t="s">
        <v>43</v>
      </c>
      <c r="F2583" s="7" t="s">
        <v>4475</v>
      </c>
      <c r="G2583" s="7" t="s">
        <v>4476</v>
      </c>
      <c r="H2583" s="28"/>
      <c r="I2583" s="23"/>
      <c r="J2583" s="16"/>
      <c r="K2583" s="36"/>
    </row>
    <row r="2584" spans="1:11" ht="30" hidden="1" customHeight="1" x14ac:dyDescent="0.25">
      <c r="A2584" s="1"/>
      <c r="B2584" s="7" t="s">
        <v>4468</v>
      </c>
      <c r="C2584" s="7">
        <v>216</v>
      </c>
      <c r="D2584" s="7" t="s">
        <v>10</v>
      </c>
      <c r="E2584" s="7" t="s">
        <v>38</v>
      </c>
      <c r="F2584" s="7" t="s">
        <v>4477</v>
      </c>
      <c r="G2584" s="7" t="s">
        <v>4478</v>
      </c>
      <c r="H2584" s="28"/>
      <c r="I2584" s="23"/>
      <c r="J2584" s="16"/>
      <c r="K2584" s="36"/>
    </row>
    <row r="2585" spans="1:11" ht="30" hidden="1" customHeight="1" x14ac:dyDescent="0.25">
      <c r="A2585" s="1"/>
      <c r="B2585" s="7" t="s">
        <v>4468</v>
      </c>
      <c r="C2585" s="7">
        <v>216</v>
      </c>
      <c r="D2585" s="7" t="s">
        <v>28</v>
      </c>
      <c r="E2585" s="7" t="s">
        <v>38</v>
      </c>
      <c r="F2585" s="7" t="s">
        <v>4479</v>
      </c>
      <c r="G2585" s="7" t="s">
        <v>4480</v>
      </c>
      <c r="H2585" s="28"/>
      <c r="I2585" s="23"/>
      <c r="J2585" s="16"/>
      <c r="K2585" s="36"/>
    </row>
    <row r="2586" spans="1:11" ht="30" customHeight="1" x14ac:dyDescent="0.25">
      <c r="A2586" s="1"/>
      <c r="B2586" s="7" t="s">
        <v>4481</v>
      </c>
      <c r="C2586" s="7">
        <v>217</v>
      </c>
      <c r="D2586" s="7" t="s">
        <v>28</v>
      </c>
      <c r="E2586" s="7" t="s">
        <v>70</v>
      </c>
      <c r="F2586" s="7" t="s">
        <v>3981</v>
      </c>
      <c r="G2586" s="7" t="s">
        <v>4483</v>
      </c>
      <c r="H2586" s="30">
        <f>+I2586</f>
        <v>28420</v>
      </c>
      <c r="I2586" s="27">
        <v>28420</v>
      </c>
      <c r="J2586" s="33" t="s">
        <v>4482</v>
      </c>
      <c r="K2586" s="36"/>
    </row>
    <row r="2587" spans="1:11" ht="30" hidden="1" customHeight="1" x14ac:dyDescent="0.25">
      <c r="A2587" s="1"/>
      <c r="B2587" s="7" t="s">
        <v>4481</v>
      </c>
      <c r="C2587" s="7">
        <v>217</v>
      </c>
      <c r="D2587" s="7" t="s">
        <v>10</v>
      </c>
      <c r="E2587" s="7" t="s">
        <v>75</v>
      </c>
      <c r="F2587" s="7" t="s">
        <v>3983</v>
      </c>
      <c r="G2587" s="7" t="s">
        <v>4484</v>
      </c>
      <c r="H2587" s="28"/>
      <c r="I2587" s="23"/>
      <c r="J2587" s="16"/>
      <c r="K2587" s="36"/>
    </row>
    <row r="2588" spans="1:11" ht="30" hidden="1" customHeight="1" x14ac:dyDescent="0.25">
      <c r="A2588" s="1"/>
      <c r="B2588" s="7" t="s">
        <v>4481</v>
      </c>
      <c r="C2588" s="7">
        <v>217</v>
      </c>
      <c r="D2588" s="7" t="s">
        <v>10</v>
      </c>
      <c r="E2588" s="7" t="s">
        <v>20</v>
      </c>
      <c r="F2588" s="7" t="s">
        <v>911</v>
      </c>
      <c r="G2588" s="7" t="s">
        <v>4485</v>
      </c>
      <c r="H2588" s="28"/>
      <c r="I2588" s="23"/>
      <c r="J2588" s="16"/>
      <c r="K2588" s="36"/>
    </row>
    <row r="2589" spans="1:11" ht="30" hidden="1" customHeight="1" x14ac:dyDescent="0.25">
      <c r="A2589" s="1"/>
      <c r="B2589" s="7" t="s">
        <v>4481</v>
      </c>
      <c r="C2589" s="7">
        <v>217</v>
      </c>
      <c r="D2589" s="7" t="s">
        <v>10</v>
      </c>
      <c r="E2589" s="7" t="s">
        <v>35</v>
      </c>
      <c r="F2589" s="7" t="s">
        <v>1321</v>
      </c>
      <c r="G2589" s="7" t="s">
        <v>4486</v>
      </c>
      <c r="H2589" s="28"/>
      <c r="I2589" s="23"/>
      <c r="J2589" s="16"/>
      <c r="K2589" s="36"/>
    </row>
    <row r="2590" spans="1:11" ht="30" hidden="1" customHeight="1" x14ac:dyDescent="0.25">
      <c r="A2590" s="1"/>
      <c r="B2590" s="7" t="s">
        <v>4481</v>
      </c>
      <c r="C2590" s="7">
        <v>217</v>
      </c>
      <c r="D2590" s="7" t="s">
        <v>10</v>
      </c>
      <c r="E2590" s="7" t="s">
        <v>70</v>
      </c>
      <c r="F2590" s="7" t="s">
        <v>95</v>
      </c>
      <c r="G2590" s="7" t="s">
        <v>4487</v>
      </c>
      <c r="H2590" s="28"/>
      <c r="I2590" s="23"/>
      <c r="J2590" s="16"/>
      <c r="K2590" s="36"/>
    </row>
    <row r="2591" spans="1:11" ht="30" hidden="1" customHeight="1" x14ac:dyDescent="0.25">
      <c r="A2591" s="1"/>
      <c r="B2591" s="7" t="s">
        <v>4481</v>
      </c>
      <c r="C2591" s="7">
        <v>217</v>
      </c>
      <c r="D2591" s="7" t="s">
        <v>10</v>
      </c>
      <c r="E2591" s="7" t="s">
        <v>33</v>
      </c>
      <c r="F2591" s="7" t="s">
        <v>1543</v>
      </c>
      <c r="G2591" s="7" t="s">
        <v>4488</v>
      </c>
      <c r="H2591" s="28"/>
      <c r="I2591" s="23"/>
      <c r="J2591" s="16"/>
      <c r="K2591" s="36"/>
    </row>
    <row r="2592" spans="1:11" ht="30" hidden="1" customHeight="1" x14ac:dyDescent="0.25">
      <c r="A2592" s="1"/>
      <c r="B2592" s="7" t="s">
        <v>4481</v>
      </c>
      <c r="C2592" s="7">
        <v>217</v>
      </c>
      <c r="D2592" s="7" t="s">
        <v>10</v>
      </c>
      <c r="E2592" s="7" t="s">
        <v>43</v>
      </c>
      <c r="F2592" s="7" t="s">
        <v>95</v>
      </c>
      <c r="G2592" s="7" t="s">
        <v>4489</v>
      </c>
      <c r="H2592" s="28"/>
      <c r="I2592" s="23"/>
      <c r="J2592" s="16"/>
      <c r="K2592" s="36"/>
    </row>
    <row r="2593" spans="1:11" ht="30" customHeight="1" x14ac:dyDescent="0.25">
      <c r="A2593" s="1"/>
      <c r="B2593" s="7" t="s">
        <v>4493</v>
      </c>
      <c r="C2593" s="7">
        <v>218</v>
      </c>
      <c r="D2593" s="7" t="s">
        <v>10</v>
      </c>
      <c r="E2593" s="7" t="s">
        <v>26</v>
      </c>
      <c r="F2593" s="7" t="s">
        <v>1543</v>
      </c>
      <c r="G2593" s="7" t="s">
        <v>4490</v>
      </c>
      <c r="H2593" s="30">
        <f>+I2593</f>
        <v>25596.26</v>
      </c>
      <c r="I2593" s="27">
        <v>25596.26</v>
      </c>
      <c r="J2593" s="33" t="s">
        <v>4494</v>
      </c>
      <c r="K2593" s="36"/>
    </row>
    <row r="2594" spans="1:11" ht="30" hidden="1" customHeight="1" x14ac:dyDescent="0.25">
      <c r="A2594" s="1"/>
      <c r="B2594" s="7" t="s">
        <v>4493</v>
      </c>
      <c r="C2594" s="7">
        <v>218</v>
      </c>
      <c r="D2594" s="7" t="s">
        <v>10</v>
      </c>
      <c r="E2594" s="7" t="s">
        <v>20</v>
      </c>
      <c r="F2594" s="7" t="s">
        <v>1543</v>
      </c>
      <c r="G2594" s="7" t="s">
        <v>4495</v>
      </c>
      <c r="H2594" s="28"/>
      <c r="I2594" s="23"/>
      <c r="J2594" s="16"/>
      <c r="K2594" s="36"/>
    </row>
    <row r="2595" spans="1:11" ht="30" hidden="1" customHeight="1" x14ac:dyDescent="0.25">
      <c r="A2595" s="1"/>
      <c r="B2595" s="7" t="s">
        <v>4493</v>
      </c>
      <c r="C2595" s="7">
        <v>218</v>
      </c>
      <c r="D2595" s="7" t="s">
        <v>10</v>
      </c>
      <c r="E2595" s="7" t="s">
        <v>33</v>
      </c>
      <c r="F2595" s="7" t="s">
        <v>1543</v>
      </c>
      <c r="G2595" s="7" t="s">
        <v>4492</v>
      </c>
      <c r="H2595" s="28"/>
      <c r="I2595" s="23"/>
      <c r="J2595" s="16"/>
      <c r="K2595" s="36"/>
    </row>
    <row r="2596" spans="1:11" ht="30" hidden="1" customHeight="1" x14ac:dyDescent="0.25">
      <c r="A2596" s="1"/>
      <c r="B2596" s="7" t="s">
        <v>4493</v>
      </c>
      <c r="C2596" s="7">
        <v>218</v>
      </c>
      <c r="D2596" s="7" t="s">
        <v>10</v>
      </c>
      <c r="E2596" s="7" t="s">
        <v>38</v>
      </c>
      <c r="F2596" s="7" t="s">
        <v>4496</v>
      </c>
      <c r="G2596" s="7" t="s">
        <v>4497</v>
      </c>
      <c r="H2596" s="28"/>
      <c r="I2596" s="23"/>
      <c r="J2596" s="16"/>
      <c r="K2596" s="36"/>
    </row>
    <row r="2597" spans="1:11" ht="30" hidden="1" customHeight="1" x14ac:dyDescent="0.25">
      <c r="A2597" s="1"/>
      <c r="B2597" s="7" t="s">
        <v>4493</v>
      </c>
      <c r="C2597" s="7">
        <v>218</v>
      </c>
      <c r="D2597" s="7" t="s">
        <v>10</v>
      </c>
      <c r="E2597" s="7" t="s">
        <v>17</v>
      </c>
      <c r="F2597" s="7" t="s">
        <v>4498</v>
      </c>
      <c r="G2597" s="7" t="s">
        <v>4492</v>
      </c>
      <c r="H2597" s="28"/>
      <c r="I2597" s="23"/>
      <c r="J2597" s="16"/>
      <c r="K2597" s="36"/>
    </row>
    <row r="2598" spans="1:11" ht="30" customHeight="1" x14ac:dyDescent="0.25">
      <c r="A2598" s="1"/>
      <c r="B2598" s="7" t="s">
        <v>4501</v>
      </c>
      <c r="C2598" s="7">
        <v>219</v>
      </c>
      <c r="D2598" s="7" t="s">
        <v>28</v>
      </c>
      <c r="E2598" s="7" t="s">
        <v>20</v>
      </c>
      <c r="F2598" s="7" t="s">
        <v>1355</v>
      </c>
      <c r="G2598" s="7" t="s">
        <v>4503</v>
      </c>
      <c r="H2598" s="30">
        <f>I2598/100</f>
        <v>4525</v>
      </c>
      <c r="I2598" s="27">
        <v>452500</v>
      </c>
      <c r="J2598" s="33" t="s">
        <v>4502</v>
      </c>
      <c r="K2598" s="36"/>
    </row>
    <row r="2599" spans="1:11" ht="30" hidden="1" customHeight="1" x14ac:dyDescent="0.25">
      <c r="A2599" s="1"/>
      <c r="B2599" s="7" t="s">
        <v>4501</v>
      </c>
      <c r="C2599" s="7">
        <v>219</v>
      </c>
      <c r="D2599" s="7" t="s">
        <v>10</v>
      </c>
      <c r="E2599" s="7" t="s">
        <v>70</v>
      </c>
      <c r="F2599" s="7" t="s">
        <v>71</v>
      </c>
      <c r="G2599" s="7" t="s">
        <v>4504</v>
      </c>
      <c r="H2599" s="28"/>
      <c r="I2599" s="23"/>
      <c r="J2599" s="16"/>
      <c r="K2599" s="36"/>
    </row>
    <row r="2600" spans="1:11" ht="30" hidden="1" customHeight="1" x14ac:dyDescent="0.25">
      <c r="A2600" s="1"/>
      <c r="B2600" s="7" t="s">
        <v>4501</v>
      </c>
      <c r="C2600" s="7">
        <v>219</v>
      </c>
      <c r="D2600" s="7" t="s">
        <v>10</v>
      </c>
      <c r="E2600" s="7" t="s">
        <v>26</v>
      </c>
      <c r="F2600" s="7" t="s">
        <v>1355</v>
      </c>
      <c r="G2600" s="7" t="s">
        <v>4505</v>
      </c>
      <c r="H2600" s="28"/>
      <c r="I2600" s="23"/>
      <c r="J2600" s="16"/>
      <c r="K2600" s="36"/>
    </row>
    <row r="2601" spans="1:11" ht="30" hidden="1" customHeight="1" x14ac:dyDescent="0.25">
      <c r="A2601" s="1"/>
      <c r="B2601" s="7" t="s">
        <v>4501</v>
      </c>
      <c r="C2601" s="7">
        <v>219</v>
      </c>
      <c r="D2601" s="7" t="s">
        <v>10</v>
      </c>
      <c r="E2601" s="7" t="s">
        <v>14</v>
      </c>
      <c r="F2601" s="7" t="s">
        <v>4506</v>
      </c>
      <c r="G2601" s="7" t="s">
        <v>4507</v>
      </c>
      <c r="H2601" s="28"/>
      <c r="I2601" s="23"/>
      <c r="J2601" s="16"/>
      <c r="K2601" s="36"/>
    </row>
    <row r="2602" spans="1:11" ht="30" hidden="1" customHeight="1" x14ac:dyDescent="0.25">
      <c r="A2602" s="1"/>
      <c r="B2602" s="7" t="s">
        <v>4501</v>
      </c>
      <c r="C2602" s="7">
        <v>219</v>
      </c>
      <c r="D2602" s="7" t="s">
        <v>10</v>
      </c>
      <c r="E2602" s="7" t="s">
        <v>20</v>
      </c>
      <c r="F2602" s="7" t="s">
        <v>71</v>
      </c>
      <c r="G2602" s="7" t="s">
        <v>4508</v>
      </c>
      <c r="H2602" s="28"/>
      <c r="I2602" s="23"/>
      <c r="J2602" s="16"/>
      <c r="K2602" s="36"/>
    </row>
    <row r="2603" spans="1:11" ht="30" hidden="1" customHeight="1" x14ac:dyDescent="0.25">
      <c r="A2603" s="1"/>
      <c r="B2603" s="7" t="s">
        <v>4501</v>
      </c>
      <c r="C2603" s="7">
        <v>219</v>
      </c>
      <c r="D2603" s="7" t="s">
        <v>10</v>
      </c>
      <c r="E2603" s="7" t="s">
        <v>11</v>
      </c>
      <c r="F2603" s="7" t="s">
        <v>4509</v>
      </c>
      <c r="G2603" s="7" t="s">
        <v>4510</v>
      </c>
      <c r="H2603" s="28"/>
      <c r="I2603" s="23"/>
      <c r="J2603" s="16"/>
      <c r="K2603" s="36"/>
    </row>
    <row r="2604" spans="1:11" ht="30" hidden="1" customHeight="1" x14ac:dyDescent="0.25">
      <c r="A2604" s="1"/>
      <c r="B2604" s="7" t="s">
        <v>4501</v>
      </c>
      <c r="C2604" s="7">
        <v>219</v>
      </c>
      <c r="D2604" s="7" t="s">
        <v>28</v>
      </c>
      <c r="E2604" s="7" t="s">
        <v>75</v>
      </c>
      <c r="F2604" s="7" t="s">
        <v>446</v>
      </c>
      <c r="G2604" s="7" t="s">
        <v>4511</v>
      </c>
      <c r="H2604" s="28"/>
      <c r="I2604" s="23"/>
      <c r="J2604" s="16"/>
      <c r="K2604" s="36"/>
    </row>
    <row r="2605" spans="1:11" ht="30" hidden="1" customHeight="1" x14ac:dyDescent="0.25">
      <c r="A2605" s="1"/>
      <c r="B2605" s="7" t="s">
        <v>4501</v>
      </c>
      <c r="C2605" s="7">
        <v>219</v>
      </c>
      <c r="D2605" s="7" t="s">
        <v>28</v>
      </c>
      <c r="E2605" s="7" t="s">
        <v>26</v>
      </c>
      <c r="F2605" s="7" t="s">
        <v>345</v>
      </c>
      <c r="G2605" s="7" t="s">
        <v>4512</v>
      </c>
      <c r="H2605" s="28"/>
      <c r="I2605" s="23"/>
      <c r="J2605" s="16"/>
      <c r="K2605" s="36"/>
    </row>
    <row r="2606" spans="1:11" ht="30" hidden="1" customHeight="1" x14ac:dyDescent="0.25">
      <c r="A2606" s="1"/>
      <c r="B2606" s="7" t="s">
        <v>4501</v>
      </c>
      <c r="C2606" s="7">
        <v>219</v>
      </c>
      <c r="D2606" s="7" t="s">
        <v>10</v>
      </c>
      <c r="E2606" s="7" t="s">
        <v>38</v>
      </c>
      <c r="F2606" s="7" t="s">
        <v>4513</v>
      </c>
      <c r="G2606" s="7" t="s">
        <v>4514</v>
      </c>
      <c r="H2606" s="28"/>
      <c r="I2606" s="23"/>
      <c r="J2606" s="16"/>
      <c r="K2606" s="36"/>
    </row>
    <row r="2607" spans="1:11" ht="30" hidden="1" customHeight="1" x14ac:dyDescent="0.25">
      <c r="A2607" s="1"/>
      <c r="B2607" s="7" t="s">
        <v>4501</v>
      </c>
      <c r="C2607" s="7">
        <v>219</v>
      </c>
      <c r="D2607" s="7" t="s">
        <v>28</v>
      </c>
      <c r="E2607" s="7" t="s">
        <v>38</v>
      </c>
      <c r="F2607" s="7" t="s">
        <v>4515</v>
      </c>
      <c r="G2607" s="7" t="s">
        <v>4516</v>
      </c>
      <c r="H2607" s="28"/>
      <c r="I2607" s="23"/>
      <c r="J2607" s="16"/>
      <c r="K2607" s="36"/>
    </row>
    <row r="2608" spans="1:11" ht="30" hidden="1" customHeight="1" x14ac:dyDescent="0.25">
      <c r="A2608" s="1"/>
      <c r="B2608" s="7" t="s">
        <v>4501</v>
      </c>
      <c r="C2608" s="7">
        <v>219</v>
      </c>
      <c r="D2608" s="7" t="s">
        <v>10</v>
      </c>
      <c r="E2608" s="7" t="s">
        <v>23</v>
      </c>
      <c r="F2608" s="7" t="s">
        <v>446</v>
      </c>
      <c r="G2608" s="7" t="s">
        <v>4517</v>
      </c>
      <c r="H2608" s="28"/>
      <c r="I2608" s="23"/>
      <c r="J2608" s="16"/>
      <c r="K2608" s="36"/>
    </row>
    <row r="2609" spans="1:11" ht="30" hidden="1" customHeight="1" x14ac:dyDescent="0.25">
      <c r="A2609" s="1"/>
      <c r="B2609" s="7" t="s">
        <v>4501</v>
      </c>
      <c r="C2609" s="7">
        <v>219</v>
      </c>
      <c r="D2609" s="7" t="s">
        <v>10</v>
      </c>
      <c r="E2609" s="7" t="s">
        <v>33</v>
      </c>
      <c r="F2609" s="7" t="s">
        <v>446</v>
      </c>
      <c r="G2609" s="7" t="s">
        <v>4518</v>
      </c>
      <c r="H2609" s="28"/>
      <c r="I2609" s="23"/>
      <c r="J2609" s="16"/>
      <c r="K2609" s="36"/>
    </row>
    <row r="2610" spans="1:11" ht="30" hidden="1" customHeight="1" x14ac:dyDescent="0.25">
      <c r="A2610" s="1"/>
      <c r="B2610" s="7" t="s">
        <v>4501</v>
      </c>
      <c r="C2610" s="7">
        <v>219</v>
      </c>
      <c r="D2610" s="7" t="s">
        <v>10</v>
      </c>
      <c r="E2610" s="7" t="s">
        <v>75</v>
      </c>
      <c r="F2610" s="7" t="s">
        <v>73</v>
      </c>
      <c r="G2610" s="7" t="s">
        <v>4519</v>
      </c>
      <c r="H2610" s="28"/>
      <c r="I2610" s="23"/>
      <c r="J2610" s="16"/>
      <c r="K2610" s="36"/>
    </row>
    <row r="2611" spans="1:11" ht="30" hidden="1" customHeight="1" x14ac:dyDescent="0.25">
      <c r="A2611" s="1"/>
      <c r="B2611" s="7" t="s">
        <v>4501</v>
      </c>
      <c r="C2611" s="7">
        <v>219</v>
      </c>
      <c r="D2611" s="7" t="s">
        <v>10</v>
      </c>
      <c r="E2611" s="7" t="s">
        <v>35</v>
      </c>
      <c r="F2611" s="7" t="s">
        <v>73</v>
      </c>
      <c r="G2611" s="7" t="s">
        <v>4520</v>
      </c>
      <c r="H2611" s="28"/>
      <c r="I2611" s="23"/>
      <c r="J2611" s="16"/>
      <c r="K2611" s="36"/>
    </row>
    <row r="2612" spans="1:11" ht="30" hidden="1" customHeight="1" x14ac:dyDescent="0.25">
      <c r="A2612" s="1"/>
      <c r="B2612" s="7" t="s">
        <v>4501</v>
      </c>
      <c r="C2612" s="7">
        <v>219</v>
      </c>
      <c r="D2612" s="7" t="s">
        <v>28</v>
      </c>
      <c r="E2612" s="7" t="s">
        <v>70</v>
      </c>
      <c r="F2612" s="7" t="s">
        <v>1268</v>
      </c>
      <c r="G2612" s="7" t="s">
        <v>4521</v>
      </c>
      <c r="H2612" s="28"/>
      <c r="I2612" s="23"/>
      <c r="J2612" s="16"/>
      <c r="K2612" s="36"/>
    </row>
    <row r="2613" spans="1:11" ht="30" hidden="1" customHeight="1" x14ac:dyDescent="0.25">
      <c r="A2613" s="1"/>
      <c r="B2613" s="7" t="s">
        <v>4501</v>
      </c>
      <c r="C2613" s="7">
        <v>219</v>
      </c>
      <c r="D2613" s="7" t="s">
        <v>45</v>
      </c>
      <c r="E2613" s="7" t="s">
        <v>20</v>
      </c>
      <c r="F2613" s="7" t="s">
        <v>1272</v>
      </c>
      <c r="G2613" s="7" t="s">
        <v>4522</v>
      </c>
      <c r="H2613" s="28"/>
      <c r="I2613" s="23"/>
      <c r="J2613" s="16"/>
      <c r="K2613" s="36"/>
    </row>
    <row r="2614" spans="1:11" ht="30" hidden="1" customHeight="1" x14ac:dyDescent="0.25">
      <c r="A2614" s="1"/>
      <c r="B2614" s="7" t="s">
        <v>4501</v>
      </c>
      <c r="C2614" s="7">
        <v>219</v>
      </c>
      <c r="D2614" s="7" t="s">
        <v>10</v>
      </c>
      <c r="E2614" s="7" t="s">
        <v>171</v>
      </c>
      <c r="F2614" s="7" t="s">
        <v>4523</v>
      </c>
      <c r="G2614" s="7" t="s">
        <v>4524</v>
      </c>
      <c r="H2614" s="28"/>
      <c r="I2614" s="23"/>
      <c r="J2614" s="16"/>
      <c r="K2614" s="36"/>
    </row>
    <row r="2615" spans="1:11" ht="30" hidden="1" customHeight="1" x14ac:dyDescent="0.25">
      <c r="A2615" s="1"/>
      <c r="B2615" s="7" t="s">
        <v>4501</v>
      </c>
      <c r="C2615" s="7">
        <v>219</v>
      </c>
      <c r="D2615" s="7" t="s">
        <v>10</v>
      </c>
      <c r="E2615" s="7" t="s">
        <v>17</v>
      </c>
      <c r="F2615" s="7" t="s">
        <v>73</v>
      </c>
      <c r="G2615" s="7" t="s">
        <v>4525</v>
      </c>
      <c r="H2615" s="28"/>
      <c r="I2615" s="23"/>
      <c r="J2615" s="16"/>
      <c r="K2615" s="36"/>
    </row>
    <row r="2616" spans="1:11" ht="30" hidden="1" customHeight="1" x14ac:dyDescent="0.25">
      <c r="A2616" s="1"/>
      <c r="B2616" s="7" t="s">
        <v>4501</v>
      </c>
      <c r="C2616" s="7">
        <v>219</v>
      </c>
      <c r="D2616" s="7" t="s">
        <v>28</v>
      </c>
      <c r="E2616" s="7" t="s">
        <v>11</v>
      </c>
      <c r="F2616" s="7" t="s">
        <v>4526</v>
      </c>
      <c r="G2616" s="7" t="s">
        <v>4527</v>
      </c>
      <c r="H2616" s="28"/>
      <c r="I2616" s="23"/>
      <c r="J2616" s="16"/>
      <c r="K2616" s="36"/>
    </row>
    <row r="2617" spans="1:11" ht="30" hidden="1" customHeight="1" x14ac:dyDescent="0.25">
      <c r="A2617" s="1"/>
      <c r="B2617" s="7" t="s">
        <v>4501</v>
      </c>
      <c r="C2617" s="7">
        <v>219</v>
      </c>
      <c r="D2617" s="7" t="s">
        <v>10</v>
      </c>
      <c r="E2617" s="7" t="s">
        <v>201</v>
      </c>
      <c r="F2617" s="7" t="s">
        <v>446</v>
      </c>
      <c r="G2617" s="7" t="s">
        <v>4528</v>
      </c>
      <c r="H2617" s="28"/>
      <c r="I2617" s="23"/>
      <c r="J2617" s="16"/>
      <c r="K2617" s="36"/>
    </row>
    <row r="2618" spans="1:11" ht="30" hidden="1" customHeight="1" x14ac:dyDescent="0.25">
      <c r="A2618" s="1"/>
      <c r="B2618" s="7" t="s">
        <v>4501</v>
      </c>
      <c r="C2618" s="7">
        <v>219</v>
      </c>
      <c r="D2618" s="7" t="s">
        <v>10</v>
      </c>
      <c r="E2618" s="7" t="s">
        <v>177</v>
      </c>
      <c r="F2618" s="7" t="s">
        <v>1272</v>
      </c>
      <c r="G2618" s="7" t="s">
        <v>4529</v>
      </c>
      <c r="H2618" s="28"/>
      <c r="I2618" s="23"/>
      <c r="J2618" s="16"/>
      <c r="K2618" s="36"/>
    </row>
    <row r="2619" spans="1:11" ht="30" hidden="1" customHeight="1" x14ac:dyDescent="0.25">
      <c r="A2619" s="1"/>
      <c r="B2619" s="7" t="s">
        <v>4501</v>
      </c>
      <c r="C2619" s="7">
        <v>219</v>
      </c>
      <c r="D2619" s="7" t="s">
        <v>10</v>
      </c>
      <c r="E2619" s="7" t="s">
        <v>366</v>
      </c>
      <c r="F2619" s="7" t="s">
        <v>367</v>
      </c>
      <c r="G2619" s="7" t="s">
        <v>4530</v>
      </c>
      <c r="H2619" s="28"/>
      <c r="I2619" s="23"/>
      <c r="J2619" s="16"/>
      <c r="K2619" s="36"/>
    </row>
    <row r="2620" spans="1:11" ht="30" hidden="1" customHeight="1" x14ac:dyDescent="0.25">
      <c r="A2620" s="1"/>
      <c r="B2620" s="7" t="s">
        <v>4501</v>
      </c>
      <c r="C2620" s="7">
        <v>219</v>
      </c>
      <c r="D2620" s="7" t="s">
        <v>45</v>
      </c>
      <c r="E2620" s="7" t="s">
        <v>26</v>
      </c>
      <c r="F2620" s="7" t="s">
        <v>446</v>
      </c>
      <c r="G2620" s="7" t="s">
        <v>4531</v>
      </c>
      <c r="H2620" s="28"/>
      <c r="I2620" s="23"/>
      <c r="J2620" s="16"/>
      <c r="K2620" s="36"/>
    </row>
    <row r="2621" spans="1:11" ht="30" hidden="1" customHeight="1" x14ac:dyDescent="0.25">
      <c r="A2621" s="1"/>
      <c r="B2621" s="7" t="s">
        <v>4501</v>
      </c>
      <c r="C2621" s="7">
        <v>219</v>
      </c>
      <c r="D2621" s="7" t="s">
        <v>10</v>
      </c>
      <c r="E2621" s="7" t="s">
        <v>765</v>
      </c>
      <c r="F2621" s="7" t="s">
        <v>1272</v>
      </c>
      <c r="G2621" s="7" t="s">
        <v>4532</v>
      </c>
      <c r="H2621" s="28"/>
      <c r="I2621" s="23"/>
      <c r="J2621" s="16"/>
      <c r="K2621" s="36"/>
    </row>
    <row r="2622" spans="1:11" ht="30" hidden="1" customHeight="1" x14ac:dyDescent="0.25">
      <c r="A2622" s="1"/>
      <c r="B2622" s="7" t="s">
        <v>4501</v>
      </c>
      <c r="C2622" s="7">
        <v>219</v>
      </c>
      <c r="D2622" s="7" t="s">
        <v>28</v>
      </c>
      <c r="E2622" s="7" t="s">
        <v>17</v>
      </c>
      <c r="F2622" s="7" t="s">
        <v>446</v>
      </c>
      <c r="G2622" s="7" t="s">
        <v>4533</v>
      </c>
      <c r="H2622" s="28"/>
      <c r="I2622" s="23"/>
      <c r="J2622" s="16"/>
      <c r="K2622" s="36"/>
    </row>
    <row r="2623" spans="1:11" ht="30" hidden="1" customHeight="1" x14ac:dyDescent="0.25">
      <c r="A2623" s="1"/>
      <c r="B2623" s="7" t="s">
        <v>4501</v>
      </c>
      <c r="C2623" s="7">
        <v>219</v>
      </c>
      <c r="D2623" s="7" t="s">
        <v>10</v>
      </c>
      <c r="E2623" s="7" t="s">
        <v>43</v>
      </c>
      <c r="F2623" s="7" t="s">
        <v>1355</v>
      </c>
      <c r="G2623" s="7" t="s">
        <v>4534</v>
      </c>
      <c r="H2623" s="28"/>
      <c r="I2623" s="23"/>
      <c r="J2623" s="16"/>
      <c r="K2623" s="36"/>
    </row>
    <row r="2624" spans="1:11" ht="30" hidden="1" customHeight="1" x14ac:dyDescent="0.25">
      <c r="A2624" s="1"/>
      <c r="B2624" s="7" t="s">
        <v>4501</v>
      </c>
      <c r="C2624" s="7">
        <v>219</v>
      </c>
      <c r="D2624" s="7" t="s">
        <v>45</v>
      </c>
      <c r="E2624" s="7" t="s">
        <v>70</v>
      </c>
      <c r="F2624" s="7" t="s">
        <v>1314</v>
      </c>
      <c r="G2624" s="7" t="s">
        <v>4535</v>
      </c>
      <c r="H2624" s="28"/>
      <c r="I2624" s="23"/>
      <c r="J2624" s="16"/>
      <c r="K2624" s="36"/>
    </row>
    <row r="2625" spans="1:11" ht="30" customHeight="1" x14ac:dyDescent="0.25">
      <c r="A2625" s="1"/>
      <c r="B2625" s="7" t="s">
        <v>4536</v>
      </c>
      <c r="C2625" s="7">
        <v>220</v>
      </c>
      <c r="D2625" s="7" t="s">
        <v>10</v>
      </c>
      <c r="E2625" s="7" t="s">
        <v>70</v>
      </c>
      <c r="F2625" s="7" t="s">
        <v>95</v>
      </c>
      <c r="G2625" s="7" t="s">
        <v>4538</v>
      </c>
      <c r="H2625" s="30">
        <f>+I2625</f>
        <v>7942.88</v>
      </c>
      <c r="I2625" s="27">
        <v>7942.88</v>
      </c>
      <c r="J2625" s="33" t="s">
        <v>4537</v>
      </c>
      <c r="K2625" s="36"/>
    </row>
    <row r="2626" spans="1:11" ht="30" hidden="1" customHeight="1" x14ac:dyDescent="0.25">
      <c r="A2626" s="1"/>
      <c r="B2626" s="7" t="s">
        <v>4536</v>
      </c>
      <c r="C2626" s="7">
        <v>220</v>
      </c>
      <c r="D2626" s="7" t="s">
        <v>10</v>
      </c>
      <c r="E2626" s="7" t="s">
        <v>80</v>
      </c>
      <c r="F2626" s="7" t="s">
        <v>95</v>
      </c>
      <c r="G2626" s="7" t="s">
        <v>4539</v>
      </c>
      <c r="H2626" s="28"/>
      <c r="I2626" s="23"/>
      <c r="J2626" s="16"/>
      <c r="K2626" s="36"/>
    </row>
    <row r="2627" spans="1:11" ht="30" hidden="1" customHeight="1" x14ac:dyDescent="0.25">
      <c r="A2627" s="1"/>
      <c r="B2627" s="7" t="s">
        <v>4536</v>
      </c>
      <c r="C2627" s="7">
        <v>220</v>
      </c>
      <c r="D2627" s="7" t="s">
        <v>10</v>
      </c>
      <c r="E2627" s="7" t="s">
        <v>33</v>
      </c>
      <c r="F2627" s="7" t="s">
        <v>95</v>
      </c>
      <c r="G2627" s="7" t="s">
        <v>4540</v>
      </c>
      <c r="H2627" s="28"/>
      <c r="I2627" s="23"/>
      <c r="J2627" s="16"/>
      <c r="K2627" s="36"/>
    </row>
    <row r="2628" spans="1:11" ht="30" hidden="1" customHeight="1" x14ac:dyDescent="0.25">
      <c r="A2628" s="1"/>
      <c r="B2628" s="7" t="s">
        <v>4536</v>
      </c>
      <c r="C2628" s="7">
        <v>220</v>
      </c>
      <c r="D2628" s="7" t="s">
        <v>10</v>
      </c>
      <c r="E2628" s="7" t="s">
        <v>20</v>
      </c>
      <c r="F2628" s="7" t="s">
        <v>95</v>
      </c>
      <c r="G2628" s="7" t="s">
        <v>4541</v>
      </c>
      <c r="H2628" s="28"/>
      <c r="I2628" s="23"/>
      <c r="J2628" s="16"/>
      <c r="K2628" s="36"/>
    </row>
    <row r="2629" spans="1:11" ht="30" hidden="1" customHeight="1" x14ac:dyDescent="0.25">
      <c r="A2629" s="1"/>
      <c r="B2629" s="7" t="s">
        <v>4536</v>
      </c>
      <c r="C2629" s="7">
        <v>220</v>
      </c>
      <c r="D2629" s="7" t="s">
        <v>10</v>
      </c>
      <c r="E2629" s="7" t="s">
        <v>35</v>
      </c>
      <c r="F2629" s="7" t="s">
        <v>4542</v>
      </c>
      <c r="G2629" s="7" t="s">
        <v>4543</v>
      </c>
      <c r="H2629" s="28"/>
      <c r="I2629" s="23"/>
      <c r="J2629" s="16"/>
      <c r="K2629" s="36"/>
    </row>
    <row r="2630" spans="1:11" ht="30" hidden="1" customHeight="1" x14ac:dyDescent="0.25">
      <c r="A2630" s="1"/>
      <c r="B2630" s="7" t="s">
        <v>4536</v>
      </c>
      <c r="C2630" s="7">
        <v>220</v>
      </c>
      <c r="D2630" s="7" t="s">
        <v>10</v>
      </c>
      <c r="E2630" s="7" t="s">
        <v>14</v>
      </c>
      <c r="F2630" s="7" t="s">
        <v>4544</v>
      </c>
      <c r="G2630" s="7" t="s">
        <v>4545</v>
      </c>
      <c r="H2630" s="28"/>
      <c r="I2630" s="23"/>
      <c r="J2630" s="16"/>
      <c r="K2630" s="36"/>
    </row>
    <row r="2631" spans="1:11" ht="30" hidden="1" customHeight="1" x14ac:dyDescent="0.25">
      <c r="A2631" s="1"/>
      <c r="B2631" s="7" t="s">
        <v>4536</v>
      </c>
      <c r="C2631" s="7">
        <v>220</v>
      </c>
      <c r="D2631" s="7" t="s">
        <v>10</v>
      </c>
      <c r="E2631" s="7" t="s">
        <v>26</v>
      </c>
      <c r="F2631" s="7" t="s">
        <v>95</v>
      </c>
      <c r="G2631" s="7" t="s">
        <v>4546</v>
      </c>
      <c r="H2631" s="28"/>
      <c r="I2631" s="23"/>
      <c r="J2631" s="16"/>
      <c r="K2631" s="36"/>
    </row>
    <row r="2632" spans="1:11" ht="30" hidden="1" customHeight="1" x14ac:dyDescent="0.25">
      <c r="A2632" s="1"/>
      <c r="B2632" s="7" t="s">
        <v>4536</v>
      </c>
      <c r="C2632" s="7">
        <v>220</v>
      </c>
      <c r="D2632" s="7" t="s">
        <v>10</v>
      </c>
      <c r="E2632" s="7" t="s">
        <v>75</v>
      </c>
      <c r="F2632" s="7" t="s">
        <v>95</v>
      </c>
      <c r="G2632" s="7" t="s">
        <v>4547</v>
      </c>
      <c r="H2632" s="28"/>
      <c r="I2632" s="23"/>
      <c r="J2632" s="16"/>
      <c r="K2632" s="36"/>
    </row>
    <row r="2633" spans="1:11" ht="30" hidden="1" customHeight="1" x14ac:dyDescent="0.25">
      <c r="A2633" s="1"/>
      <c r="B2633" s="7" t="s">
        <v>4536</v>
      </c>
      <c r="C2633" s="7">
        <v>220</v>
      </c>
      <c r="D2633" s="7" t="s">
        <v>10</v>
      </c>
      <c r="E2633" s="7" t="s">
        <v>67</v>
      </c>
      <c r="F2633" s="7" t="s">
        <v>4548</v>
      </c>
      <c r="G2633" s="7" t="s">
        <v>4549</v>
      </c>
      <c r="H2633" s="28"/>
      <c r="I2633" s="23"/>
      <c r="J2633" s="16"/>
      <c r="K2633" s="36"/>
    </row>
    <row r="2634" spans="1:11" ht="30" hidden="1" customHeight="1" x14ac:dyDescent="0.25">
      <c r="A2634" s="1"/>
      <c r="B2634" s="7" t="s">
        <v>4536</v>
      </c>
      <c r="C2634" s="7">
        <v>220</v>
      </c>
      <c r="D2634" s="7" t="s">
        <v>10</v>
      </c>
      <c r="E2634" s="7" t="s">
        <v>38</v>
      </c>
      <c r="F2634" s="7" t="s">
        <v>4550</v>
      </c>
      <c r="G2634" s="7" t="s">
        <v>4551</v>
      </c>
      <c r="H2634" s="28"/>
      <c r="I2634" s="23"/>
      <c r="J2634" s="16"/>
      <c r="K2634" s="36"/>
    </row>
    <row r="2635" spans="1:11" ht="30" hidden="1" customHeight="1" x14ac:dyDescent="0.25">
      <c r="A2635" s="1"/>
      <c r="B2635" s="7" t="s">
        <v>4536</v>
      </c>
      <c r="C2635" s="7">
        <v>220</v>
      </c>
      <c r="D2635" s="7" t="s">
        <v>28</v>
      </c>
      <c r="E2635" s="7" t="s">
        <v>38</v>
      </c>
      <c r="F2635" s="7" t="s">
        <v>4552</v>
      </c>
      <c r="G2635" s="7" t="s">
        <v>4553</v>
      </c>
      <c r="H2635" s="28"/>
      <c r="I2635" s="23"/>
      <c r="J2635" s="16"/>
      <c r="K2635" s="36"/>
    </row>
    <row r="2636" spans="1:11" ht="30" hidden="1" customHeight="1" x14ac:dyDescent="0.25">
      <c r="A2636" s="1"/>
      <c r="B2636" s="7" t="s">
        <v>4536</v>
      </c>
      <c r="C2636" s="7">
        <v>220</v>
      </c>
      <c r="D2636" s="7" t="s">
        <v>10</v>
      </c>
      <c r="E2636" s="7" t="s">
        <v>109</v>
      </c>
      <c r="F2636" s="7" t="s">
        <v>4548</v>
      </c>
      <c r="G2636" s="7" t="s">
        <v>4554</v>
      </c>
      <c r="H2636" s="28"/>
      <c r="I2636" s="23"/>
      <c r="J2636" s="16"/>
      <c r="K2636" s="36"/>
    </row>
    <row r="2637" spans="1:11" ht="30" hidden="1" customHeight="1" x14ac:dyDescent="0.25">
      <c r="A2637" s="1"/>
      <c r="B2637" s="7" t="s">
        <v>4536</v>
      </c>
      <c r="C2637" s="7">
        <v>220</v>
      </c>
      <c r="D2637" s="7" t="s">
        <v>28</v>
      </c>
      <c r="E2637" s="7" t="s">
        <v>67</v>
      </c>
      <c r="F2637" s="7" t="s">
        <v>95</v>
      </c>
      <c r="G2637" s="7" t="s">
        <v>4555</v>
      </c>
      <c r="H2637" s="28"/>
      <c r="I2637" s="23"/>
      <c r="J2637" s="16"/>
      <c r="K2637" s="36"/>
    </row>
    <row r="2638" spans="1:11" ht="30" hidden="1" customHeight="1" x14ac:dyDescent="0.25">
      <c r="A2638" s="1"/>
      <c r="B2638" s="7" t="s">
        <v>4536</v>
      </c>
      <c r="C2638" s="7">
        <v>220</v>
      </c>
      <c r="D2638" s="7" t="s">
        <v>10</v>
      </c>
      <c r="E2638" s="7" t="s">
        <v>17</v>
      </c>
      <c r="F2638" s="7" t="s">
        <v>95</v>
      </c>
      <c r="G2638" s="7" t="s">
        <v>4540</v>
      </c>
      <c r="H2638" s="28"/>
      <c r="I2638" s="23"/>
      <c r="J2638" s="16"/>
      <c r="K2638" s="36"/>
    </row>
    <row r="2639" spans="1:11" ht="30" hidden="1" customHeight="1" x14ac:dyDescent="0.25">
      <c r="A2639" s="1"/>
      <c r="B2639" s="7" t="s">
        <v>4536</v>
      </c>
      <c r="C2639" s="7">
        <v>220</v>
      </c>
      <c r="D2639" s="7" t="s">
        <v>28</v>
      </c>
      <c r="E2639" s="7" t="s">
        <v>20</v>
      </c>
      <c r="F2639" s="7" t="s">
        <v>911</v>
      </c>
      <c r="G2639" s="7" t="s">
        <v>4556</v>
      </c>
      <c r="H2639" s="28"/>
      <c r="I2639" s="23"/>
      <c r="J2639" s="16"/>
      <c r="K2639" s="36"/>
    </row>
    <row r="2640" spans="1:11" ht="30" customHeight="1" x14ac:dyDescent="0.25">
      <c r="A2640" s="1"/>
      <c r="B2640" s="7" t="s">
        <v>4564</v>
      </c>
      <c r="C2640" s="7">
        <v>221</v>
      </c>
      <c r="D2640" s="7" t="s">
        <v>10</v>
      </c>
      <c r="E2640" s="7" t="s">
        <v>70</v>
      </c>
      <c r="F2640" s="7" t="s">
        <v>2761</v>
      </c>
      <c r="G2640" s="7" t="s">
        <v>4566</v>
      </c>
      <c r="H2640" s="30">
        <f>I2640/20</f>
        <v>510.35550000000001</v>
      </c>
      <c r="I2640" s="27">
        <v>10207.11</v>
      </c>
      <c r="J2640" s="33" t="s">
        <v>4565</v>
      </c>
      <c r="K2640" s="36"/>
    </row>
    <row r="2641" spans="1:11" ht="30" hidden="1" customHeight="1" x14ac:dyDescent="0.25">
      <c r="A2641" s="1"/>
      <c r="B2641" s="7" t="s">
        <v>4564</v>
      </c>
      <c r="C2641" s="7">
        <v>221</v>
      </c>
      <c r="D2641" s="7" t="s">
        <v>10</v>
      </c>
      <c r="E2641" s="7" t="s">
        <v>20</v>
      </c>
      <c r="F2641" s="7" t="s">
        <v>166</v>
      </c>
      <c r="G2641" s="7" t="s">
        <v>4567</v>
      </c>
      <c r="H2641" s="28"/>
      <c r="I2641" s="23"/>
      <c r="J2641" s="16"/>
      <c r="K2641" s="36"/>
    </row>
    <row r="2642" spans="1:11" ht="30" hidden="1" customHeight="1" x14ac:dyDescent="0.25">
      <c r="A2642" s="1"/>
      <c r="B2642" s="7" t="s">
        <v>4564</v>
      </c>
      <c r="C2642" s="7">
        <v>221</v>
      </c>
      <c r="D2642" s="7" t="s">
        <v>10</v>
      </c>
      <c r="E2642" s="7" t="s">
        <v>14</v>
      </c>
      <c r="F2642" s="7" t="s">
        <v>4568</v>
      </c>
      <c r="G2642" s="7" t="s">
        <v>4569</v>
      </c>
      <c r="H2642" s="28"/>
      <c r="I2642" s="23"/>
      <c r="J2642" s="16"/>
      <c r="K2642" s="36"/>
    </row>
    <row r="2643" spans="1:11" ht="30" hidden="1" customHeight="1" x14ac:dyDescent="0.25">
      <c r="A2643" s="1"/>
      <c r="B2643" s="7" t="s">
        <v>4564</v>
      </c>
      <c r="C2643" s="7">
        <v>221</v>
      </c>
      <c r="D2643" s="7" t="s">
        <v>10</v>
      </c>
      <c r="E2643" s="7" t="s">
        <v>33</v>
      </c>
      <c r="F2643" s="7" t="s">
        <v>95</v>
      </c>
      <c r="G2643" s="7" t="s">
        <v>4570</v>
      </c>
      <c r="H2643" s="28"/>
      <c r="I2643" s="23"/>
      <c r="J2643" s="16"/>
      <c r="K2643" s="36"/>
    </row>
    <row r="2644" spans="1:11" ht="30" hidden="1" customHeight="1" x14ac:dyDescent="0.25">
      <c r="A2644" s="1"/>
      <c r="B2644" s="7" t="s">
        <v>4564</v>
      </c>
      <c r="C2644" s="7">
        <v>221</v>
      </c>
      <c r="D2644" s="7" t="s">
        <v>28</v>
      </c>
      <c r="E2644" s="7" t="s">
        <v>20</v>
      </c>
      <c r="F2644" s="7" t="s">
        <v>95</v>
      </c>
      <c r="G2644" s="7" t="s">
        <v>4571</v>
      </c>
      <c r="H2644" s="28"/>
      <c r="I2644" s="23"/>
      <c r="J2644" s="16"/>
      <c r="K2644" s="36"/>
    </row>
    <row r="2645" spans="1:11" ht="30" hidden="1" customHeight="1" x14ac:dyDescent="0.25">
      <c r="A2645" s="1"/>
      <c r="B2645" s="7" t="s">
        <v>4564</v>
      </c>
      <c r="C2645" s="7">
        <v>221</v>
      </c>
      <c r="D2645" s="7" t="s">
        <v>10</v>
      </c>
      <c r="E2645" s="7" t="s">
        <v>35</v>
      </c>
      <c r="F2645" s="7" t="s">
        <v>4572</v>
      </c>
      <c r="G2645" s="7" t="s">
        <v>4573</v>
      </c>
      <c r="H2645" s="28"/>
      <c r="I2645" s="23"/>
      <c r="J2645" s="16"/>
      <c r="K2645" s="36"/>
    </row>
    <row r="2646" spans="1:11" ht="30" hidden="1" customHeight="1" x14ac:dyDescent="0.25">
      <c r="A2646" s="1"/>
      <c r="B2646" s="7" t="s">
        <v>4564</v>
      </c>
      <c r="C2646" s="7">
        <v>221</v>
      </c>
      <c r="D2646" s="7" t="s">
        <v>10</v>
      </c>
      <c r="E2646" s="7" t="s">
        <v>171</v>
      </c>
      <c r="F2646" s="7" t="s">
        <v>4574</v>
      </c>
      <c r="G2646" s="7" t="s">
        <v>4575</v>
      </c>
      <c r="H2646" s="28"/>
      <c r="I2646" s="23"/>
      <c r="J2646" s="16"/>
      <c r="K2646" s="36"/>
    </row>
    <row r="2647" spans="1:11" ht="30" hidden="1" customHeight="1" x14ac:dyDescent="0.25">
      <c r="A2647" s="1"/>
      <c r="B2647" s="7" t="s">
        <v>4564</v>
      </c>
      <c r="C2647" s="7">
        <v>221</v>
      </c>
      <c r="D2647" s="7" t="s">
        <v>10</v>
      </c>
      <c r="E2647" s="7" t="s">
        <v>177</v>
      </c>
      <c r="F2647" s="7" t="s">
        <v>178</v>
      </c>
      <c r="G2647" s="7" t="s">
        <v>4576</v>
      </c>
      <c r="H2647" s="28"/>
      <c r="I2647" s="23"/>
      <c r="J2647" s="16"/>
      <c r="K2647" s="36"/>
    </row>
    <row r="2648" spans="1:11" ht="30" hidden="1" customHeight="1" x14ac:dyDescent="0.25">
      <c r="A2648" s="1"/>
      <c r="B2648" s="7" t="s">
        <v>4564</v>
      </c>
      <c r="C2648" s="7">
        <v>221</v>
      </c>
      <c r="D2648" s="7" t="s">
        <v>10</v>
      </c>
      <c r="E2648" s="7" t="s">
        <v>23</v>
      </c>
      <c r="F2648" s="7" t="s">
        <v>166</v>
      </c>
      <c r="G2648" s="7" t="s">
        <v>4577</v>
      </c>
      <c r="H2648" s="28"/>
      <c r="I2648" s="23"/>
      <c r="J2648" s="16"/>
      <c r="K2648" s="36"/>
    </row>
    <row r="2649" spans="1:11" ht="30" hidden="1" customHeight="1" x14ac:dyDescent="0.25">
      <c r="A2649" s="1"/>
      <c r="B2649" s="7" t="s">
        <v>4564</v>
      </c>
      <c r="C2649" s="7">
        <v>221</v>
      </c>
      <c r="D2649" s="7" t="s">
        <v>28</v>
      </c>
      <c r="E2649" s="7" t="s">
        <v>14</v>
      </c>
      <c r="F2649" s="7" t="s">
        <v>4578</v>
      </c>
      <c r="G2649" s="7" t="s">
        <v>4579</v>
      </c>
      <c r="H2649" s="28"/>
      <c r="I2649" s="23"/>
      <c r="J2649" s="16"/>
      <c r="K2649" s="36"/>
    </row>
    <row r="2650" spans="1:11" ht="30" hidden="1" customHeight="1" x14ac:dyDescent="0.25">
      <c r="A2650" s="1"/>
      <c r="B2650" s="7" t="s">
        <v>4564</v>
      </c>
      <c r="C2650" s="7">
        <v>221</v>
      </c>
      <c r="D2650" s="7" t="s">
        <v>10</v>
      </c>
      <c r="E2650" s="7" t="s">
        <v>11</v>
      </c>
      <c r="F2650" s="7" t="s">
        <v>4580</v>
      </c>
      <c r="G2650" s="7" t="s">
        <v>4581</v>
      </c>
      <c r="H2650" s="28"/>
      <c r="I2650" s="23"/>
      <c r="J2650" s="16"/>
      <c r="K2650" s="36"/>
    </row>
    <row r="2651" spans="1:11" ht="30" hidden="1" customHeight="1" x14ac:dyDescent="0.25">
      <c r="A2651" s="1"/>
      <c r="B2651" s="7" t="s">
        <v>4564</v>
      </c>
      <c r="C2651" s="7">
        <v>221</v>
      </c>
      <c r="D2651" s="7" t="s">
        <v>28</v>
      </c>
      <c r="E2651" s="7" t="s">
        <v>33</v>
      </c>
      <c r="F2651" s="7" t="s">
        <v>73</v>
      </c>
      <c r="G2651" s="7" t="s">
        <v>4582</v>
      </c>
      <c r="H2651" s="28"/>
      <c r="I2651" s="23"/>
      <c r="J2651" s="16"/>
      <c r="K2651" s="36"/>
    </row>
    <row r="2652" spans="1:11" ht="30" hidden="1" customHeight="1" x14ac:dyDescent="0.25">
      <c r="A2652" s="1"/>
      <c r="B2652" s="7" t="s">
        <v>4564</v>
      </c>
      <c r="C2652" s="7">
        <v>221</v>
      </c>
      <c r="D2652" s="7" t="s">
        <v>45</v>
      </c>
      <c r="E2652" s="7" t="s">
        <v>20</v>
      </c>
      <c r="F2652" s="7" t="s">
        <v>21</v>
      </c>
      <c r="G2652" s="7" t="s">
        <v>4583</v>
      </c>
      <c r="H2652" s="28"/>
      <c r="I2652" s="23"/>
      <c r="J2652" s="16"/>
      <c r="K2652" s="36"/>
    </row>
    <row r="2653" spans="1:11" ht="30" hidden="1" customHeight="1" x14ac:dyDescent="0.25">
      <c r="A2653" s="1"/>
      <c r="B2653" s="7" t="s">
        <v>4564</v>
      </c>
      <c r="C2653" s="7">
        <v>221</v>
      </c>
      <c r="D2653" s="7" t="s">
        <v>10</v>
      </c>
      <c r="E2653" s="7" t="s">
        <v>26</v>
      </c>
      <c r="F2653" s="7" t="s">
        <v>4584</v>
      </c>
      <c r="G2653" s="7" t="s">
        <v>4585</v>
      </c>
      <c r="H2653" s="28"/>
      <c r="I2653" s="23"/>
      <c r="J2653" s="16"/>
      <c r="K2653" s="36"/>
    </row>
    <row r="2654" spans="1:11" ht="30" hidden="1" customHeight="1" x14ac:dyDescent="0.25">
      <c r="A2654" s="1"/>
      <c r="B2654" s="7" t="s">
        <v>4564</v>
      </c>
      <c r="C2654" s="7">
        <v>221</v>
      </c>
      <c r="D2654" s="7" t="s">
        <v>10</v>
      </c>
      <c r="E2654" s="7" t="s">
        <v>109</v>
      </c>
      <c r="F2654" s="7" t="s">
        <v>166</v>
      </c>
      <c r="G2654" s="7" t="s">
        <v>4586</v>
      </c>
      <c r="H2654" s="28"/>
      <c r="I2654" s="23"/>
      <c r="J2654" s="16"/>
      <c r="K2654" s="36"/>
    </row>
    <row r="2655" spans="1:11" ht="30" hidden="1" customHeight="1" x14ac:dyDescent="0.25">
      <c r="A2655" s="1"/>
      <c r="B2655" s="7" t="s">
        <v>4564</v>
      </c>
      <c r="C2655" s="7">
        <v>221</v>
      </c>
      <c r="D2655" s="7" t="s">
        <v>28</v>
      </c>
      <c r="E2655" s="7" t="s">
        <v>26</v>
      </c>
      <c r="F2655" s="7" t="s">
        <v>166</v>
      </c>
      <c r="G2655" s="7" t="s">
        <v>4587</v>
      </c>
      <c r="H2655" s="28"/>
      <c r="I2655" s="23"/>
      <c r="J2655" s="16"/>
      <c r="K2655" s="36"/>
    </row>
    <row r="2656" spans="1:11" ht="30" hidden="1" customHeight="1" x14ac:dyDescent="0.25">
      <c r="A2656" s="1"/>
      <c r="B2656" s="7" t="s">
        <v>4564</v>
      </c>
      <c r="C2656" s="7">
        <v>221</v>
      </c>
      <c r="D2656" s="7" t="s">
        <v>45</v>
      </c>
      <c r="E2656" s="7" t="s">
        <v>17</v>
      </c>
      <c r="F2656" s="7" t="s">
        <v>95</v>
      </c>
      <c r="G2656" s="7" t="s">
        <v>4570</v>
      </c>
      <c r="H2656" s="28"/>
      <c r="I2656" s="23"/>
      <c r="J2656" s="16"/>
      <c r="K2656" s="36"/>
    </row>
    <row r="2657" spans="1:11" ht="30" hidden="1" customHeight="1" x14ac:dyDescent="0.25">
      <c r="A2657" s="1"/>
      <c r="B2657" s="7" t="s">
        <v>4564</v>
      </c>
      <c r="C2657" s="7">
        <v>221</v>
      </c>
      <c r="D2657" s="7" t="s">
        <v>45</v>
      </c>
      <c r="E2657" s="7" t="s">
        <v>26</v>
      </c>
      <c r="F2657" s="7" t="s">
        <v>21</v>
      </c>
      <c r="G2657" s="7" t="s">
        <v>4588</v>
      </c>
      <c r="H2657" s="28"/>
      <c r="I2657" s="23"/>
      <c r="J2657" s="16"/>
      <c r="K2657" s="36"/>
    </row>
    <row r="2658" spans="1:11" ht="30" hidden="1" customHeight="1" x14ac:dyDescent="0.25">
      <c r="A2658" s="1"/>
      <c r="B2658" s="7" t="s">
        <v>4564</v>
      </c>
      <c r="C2658" s="7">
        <v>221</v>
      </c>
      <c r="D2658" s="7" t="s">
        <v>10</v>
      </c>
      <c r="E2658" s="7" t="s">
        <v>17</v>
      </c>
      <c r="F2658" s="7" t="s">
        <v>21</v>
      </c>
      <c r="G2658" s="7" t="s">
        <v>4589</v>
      </c>
      <c r="H2658" s="28"/>
      <c r="I2658" s="23"/>
      <c r="J2658" s="16"/>
      <c r="K2658" s="36"/>
    </row>
    <row r="2659" spans="1:11" ht="30" hidden="1" customHeight="1" x14ac:dyDescent="0.25">
      <c r="A2659" s="1"/>
      <c r="B2659" s="7" t="s">
        <v>4564</v>
      </c>
      <c r="C2659" s="7">
        <v>221</v>
      </c>
      <c r="D2659" s="7" t="s">
        <v>28</v>
      </c>
      <c r="E2659" s="7" t="s">
        <v>17</v>
      </c>
      <c r="F2659" s="7" t="s">
        <v>166</v>
      </c>
      <c r="G2659" s="7" t="s">
        <v>4590</v>
      </c>
      <c r="H2659" s="28"/>
      <c r="I2659" s="23"/>
      <c r="J2659" s="16"/>
      <c r="K2659" s="36"/>
    </row>
    <row r="2660" spans="1:11" ht="30" hidden="1" customHeight="1" x14ac:dyDescent="0.25">
      <c r="A2660" s="1"/>
      <c r="B2660" s="7" t="s">
        <v>4564</v>
      </c>
      <c r="C2660" s="7">
        <v>221</v>
      </c>
      <c r="D2660" s="7" t="s">
        <v>10</v>
      </c>
      <c r="E2660" s="7" t="s">
        <v>43</v>
      </c>
      <c r="F2660" s="7" t="s">
        <v>73</v>
      </c>
      <c r="G2660" s="7" t="s">
        <v>4591</v>
      </c>
      <c r="H2660" s="28"/>
      <c r="I2660" s="23"/>
      <c r="J2660" s="16"/>
      <c r="K2660" s="36"/>
    </row>
    <row r="2661" spans="1:11" ht="30" customHeight="1" x14ac:dyDescent="0.25">
      <c r="A2661" s="1"/>
      <c r="B2661" s="7" t="s">
        <v>4598</v>
      </c>
      <c r="C2661" s="7">
        <v>222</v>
      </c>
      <c r="D2661" s="7" t="s">
        <v>10</v>
      </c>
      <c r="E2661" s="7" t="s">
        <v>14</v>
      </c>
      <c r="F2661" s="7" t="s">
        <v>4600</v>
      </c>
      <c r="G2661" s="7" t="s">
        <v>4601</v>
      </c>
      <c r="H2661" s="30">
        <f>I2661/100</f>
        <v>250.43090000000001</v>
      </c>
      <c r="I2661" s="27">
        <v>25043.09</v>
      </c>
      <c r="J2661" s="33" t="s">
        <v>4599</v>
      </c>
      <c r="K2661" s="36"/>
    </row>
    <row r="2662" spans="1:11" ht="30" hidden="1" customHeight="1" x14ac:dyDescent="0.25">
      <c r="A2662" s="1"/>
      <c r="B2662" s="7" t="s">
        <v>4598</v>
      </c>
      <c r="C2662" s="7">
        <v>222</v>
      </c>
      <c r="D2662" s="7" t="s">
        <v>28</v>
      </c>
      <c r="E2662" s="7" t="s">
        <v>20</v>
      </c>
      <c r="F2662" s="7" t="s">
        <v>166</v>
      </c>
      <c r="G2662" s="7" t="s">
        <v>4602</v>
      </c>
      <c r="H2662" s="28"/>
      <c r="I2662" s="23"/>
      <c r="J2662" s="16"/>
      <c r="K2662" s="36"/>
    </row>
    <row r="2663" spans="1:11" ht="30" hidden="1" customHeight="1" x14ac:dyDescent="0.25">
      <c r="A2663" s="1"/>
      <c r="B2663" s="7" t="s">
        <v>4598</v>
      </c>
      <c r="C2663" s="7">
        <v>222</v>
      </c>
      <c r="D2663" s="7" t="s">
        <v>28</v>
      </c>
      <c r="E2663" s="7" t="s">
        <v>33</v>
      </c>
      <c r="F2663" s="7" t="s">
        <v>286</v>
      </c>
      <c r="G2663" s="7" t="s">
        <v>4603</v>
      </c>
      <c r="H2663" s="28"/>
      <c r="I2663" s="23"/>
      <c r="J2663" s="16"/>
      <c r="K2663" s="36"/>
    </row>
    <row r="2664" spans="1:11" ht="30" hidden="1" customHeight="1" x14ac:dyDescent="0.25">
      <c r="A2664" s="1"/>
      <c r="B2664" s="7" t="s">
        <v>4598</v>
      </c>
      <c r="C2664" s="7">
        <v>222</v>
      </c>
      <c r="D2664" s="7" t="s">
        <v>10</v>
      </c>
      <c r="E2664" s="7" t="s">
        <v>23</v>
      </c>
      <c r="F2664" s="7" t="s">
        <v>166</v>
      </c>
      <c r="G2664" s="7" t="s">
        <v>4604</v>
      </c>
      <c r="H2664" s="28"/>
      <c r="I2664" s="23"/>
      <c r="J2664" s="16"/>
      <c r="K2664" s="36"/>
    </row>
    <row r="2665" spans="1:11" ht="30" hidden="1" customHeight="1" x14ac:dyDescent="0.25">
      <c r="A2665" s="1"/>
      <c r="B2665" s="7" t="s">
        <v>4598</v>
      </c>
      <c r="C2665" s="7">
        <v>222</v>
      </c>
      <c r="D2665" s="7" t="s">
        <v>10</v>
      </c>
      <c r="E2665" s="7" t="s">
        <v>38</v>
      </c>
      <c r="F2665" s="7" t="s">
        <v>4605</v>
      </c>
      <c r="G2665" s="7" t="s">
        <v>4606</v>
      </c>
      <c r="H2665" s="28"/>
      <c r="I2665" s="23"/>
      <c r="J2665" s="16"/>
      <c r="K2665" s="36"/>
    </row>
    <row r="2666" spans="1:11" ht="30" hidden="1" customHeight="1" x14ac:dyDescent="0.25">
      <c r="A2666" s="1"/>
      <c r="B2666" s="7" t="s">
        <v>4598</v>
      </c>
      <c r="C2666" s="7">
        <v>222</v>
      </c>
      <c r="D2666" s="7" t="s">
        <v>28</v>
      </c>
      <c r="E2666" s="7" t="s">
        <v>38</v>
      </c>
      <c r="F2666" s="7" t="s">
        <v>4607</v>
      </c>
      <c r="G2666" s="7" t="s">
        <v>4608</v>
      </c>
      <c r="H2666" s="28"/>
      <c r="I2666" s="23"/>
      <c r="J2666" s="16"/>
      <c r="K2666" s="36"/>
    </row>
    <row r="2667" spans="1:11" ht="30" hidden="1" customHeight="1" x14ac:dyDescent="0.25">
      <c r="A2667" s="1"/>
      <c r="B2667" s="7" t="s">
        <v>4598</v>
      </c>
      <c r="C2667" s="7">
        <v>222</v>
      </c>
      <c r="D2667" s="7" t="s">
        <v>10</v>
      </c>
      <c r="E2667" s="7" t="s">
        <v>80</v>
      </c>
      <c r="F2667" s="7" t="s">
        <v>166</v>
      </c>
      <c r="G2667" s="7" t="s">
        <v>4609</v>
      </c>
      <c r="H2667" s="28"/>
      <c r="I2667" s="23"/>
      <c r="J2667" s="16"/>
      <c r="K2667" s="36"/>
    </row>
    <row r="2668" spans="1:11" ht="30" hidden="1" customHeight="1" x14ac:dyDescent="0.25">
      <c r="A2668" s="1"/>
      <c r="B2668" s="7" t="s">
        <v>4598</v>
      </c>
      <c r="C2668" s="7">
        <v>222</v>
      </c>
      <c r="D2668" s="7" t="s">
        <v>10</v>
      </c>
      <c r="E2668" s="7" t="s">
        <v>11</v>
      </c>
      <c r="F2668" s="7" t="s">
        <v>4610</v>
      </c>
      <c r="G2668" s="7" t="s">
        <v>4611</v>
      </c>
      <c r="H2668" s="28"/>
      <c r="I2668" s="23"/>
      <c r="J2668" s="16"/>
      <c r="K2668" s="36"/>
    </row>
    <row r="2669" spans="1:11" ht="30" hidden="1" customHeight="1" x14ac:dyDescent="0.25">
      <c r="A2669" s="1"/>
      <c r="B2669" s="7" t="s">
        <v>4598</v>
      </c>
      <c r="C2669" s="7">
        <v>222</v>
      </c>
      <c r="D2669" s="7" t="s">
        <v>10</v>
      </c>
      <c r="E2669" s="7" t="s">
        <v>177</v>
      </c>
      <c r="F2669" s="7" t="s">
        <v>178</v>
      </c>
      <c r="G2669" s="7" t="s">
        <v>4612</v>
      </c>
      <c r="H2669" s="28"/>
      <c r="I2669" s="23"/>
      <c r="J2669" s="16"/>
      <c r="K2669" s="36"/>
    </row>
    <row r="2670" spans="1:11" ht="30" hidden="1" customHeight="1" x14ac:dyDescent="0.25">
      <c r="A2670" s="1"/>
      <c r="B2670" s="7" t="s">
        <v>4598</v>
      </c>
      <c r="C2670" s="7">
        <v>222</v>
      </c>
      <c r="D2670" s="7" t="s">
        <v>10</v>
      </c>
      <c r="E2670" s="7" t="s">
        <v>171</v>
      </c>
      <c r="F2670" s="7" t="s">
        <v>4613</v>
      </c>
      <c r="G2670" s="7" t="s">
        <v>4614</v>
      </c>
      <c r="H2670" s="28"/>
      <c r="I2670" s="23"/>
      <c r="J2670" s="16"/>
      <c r="K2670" s="36"/>
    </row>
    <row r="2671" spans="1:11" ht="30" hidden="1" customHeight="1" x14ac:dyDescent="0.25">
      <c r="A2671" s="1"/>
      <c r="B2671" s="7" t="s">
        <v>4598</v>
      </c>
      <c r="C2671" s="7">
        <v>222</v>
      </c>
      <c r="D2671" s="7" t="s">
        <v>10</v>
      </c>
      <c r="E2671" s="7" t="s">
        <v>33</v>
      </c>
      <c r="F2671" s="7" t="s">
        <v>166</v>
      </c>
      <c r="G2671" s="7" t="s">
        <v>4615</v>
      </c>
      <c r="H2671" s="28"/>
      <c r="I2671" s="23"/>
      <c r="J2671" s="16"/>
      <c r="K2671" s="36"/>
    </row>
    <row r="2672" spans="1:11" ht="30" hidden="1" customHeight="1" x14ac:dyDescent="0.25">
      <c r="A2672" s="1"/>
      <c r="B2672" s="7" t="s">
        <v>4598</v>
      </c>
      <c r="C2672" s="7">
        <v>222</v>
      </c>
      <c r="D2672" s="7" t="s">
        <v>28</v>
      </c>
      <c r="E2672" s="7" t="s">
        <v>26</v>
      </c>
      <c r="F2672" s="7" t="s">
        <v>166</v>
      </c>
      <c r="G2672" s="7" t="s">
        <v>4616</v>
      </c>
      <c r="H2672" s="28"/>
      <c r="I2672" s="23"/>
      <c r="J2672" s="16"/>
      <c r="K2672" s="36"/>
    </row>
    <row r="2673" spans="1:11" ht="30" hidden="1" customHeight="1" x14ac:dyDescent="0.25">
      <c r="A2673" s="1"/>
      <c r="B2673" s="7" t="s">
        <v>4598</v>
      </c>
      <c r="C2673" s="7">
        <v>222</v>
      </c>
      <c r="D2673" s="7" t="s">
        <v>10</v>
      </c>
      <c r="E2673" s="7" t="s">
        <v>35</v>
      </c>
      <c r="F2673" s="7" t="s">
        <v>166</v>
      </c>
      <c r="G2673" s="7" t="s">
        <v>4617</v>
      </c>
      <c r="H2673" s="28"/>
      <c r="I2673" s="23"/>
      <c r="J2673" s="16"/>
      <c r="K2673" s="36"/>
    </row>
    <row r="2674" spans="1:11" ht="30" hidden="1" customHeight="1" x14ac:dyDescent="0.25">
      <c r="A2674" s="1"/>
      <c r="B2674" s="7" t="s">
        <v>4598</v>
      </c>
      <c r="C2674" s="7">
        <v>222</v>
      </c>
      <c r="D2674" s="7" t="s">
        <v>10</v>
      </c>
      <c r="E2674" s="7" t="s">
        <v>109</v>
      </c>
      <c r="F2674" s="7" t="s">
        <v>166</v>
      </c>
      <c r="G2674" s="7" t="s">
        <v>4618</v>
      </c>
      <c r="H2674" s="28"/>
      <c r="I2674" s="23"/>
      <c r="J2674" s="16"/>
      <c r="K2674" s="36"/>
    </row>
    <row r="2675" spans="1:11" ht="30" hidden="1" customHeight="1" x14ac:dyDescent="0.25">
      <c r="A2675" s="1"/>
      <c r="B2675" s="7" t="s">
        <v>4598</v>
      </c>
      <c r="C2675" s="7">
        <v>222</v>
      </c>
      <c r="D2675" s="7" t="s">
        <v>28</v>
      </c>
      <c r="E2675" s="7" t="s">
        <v>11</v>
      </c>
      <c r="F2675" s="7" t="s">
        <v>4619</v>
      </c>
      <c r="G2675" s="7" t="s">
        <v>4620</v>
      </c>
      <c r="H2675" s="28"/>
      <c r="I2675" s="23"/>
      <c r="J2675" s="16"/>
      <c r="K2675" s="36"/>
    </row>
    <row r="2676" spans="1:11" ht="30" hidden="1" customHeight="1" x14ac:dyDescent="0.25">
      <c r="A2676" s="1"/>
      <c r="B2676" s="7" t="s">
        <v>4598</v>
      </c>
      <c r="C2676" s="7">
        <v>222</v>
      </c>
      <c r="D2676" s="7" t="s">
        <v>10</v>
      </c>
      <c r="E2676" s="7" t="s">
        <v>20</v>
      </c>
      <c r="F2676" s="7" t="s">
        <v>2297</v>
      </c>
      <c r="G2676" s="7" t="s">
        <v>4621</v>
      </c>
      <c r="H2676" s="28"/>
      <c r="I2676" s="23"/>
      <c r="J2676" s="16"/>
      <c r="K2676" s="36"/>
    </row>
    <row r="2677" spans="1:11" ht="30" hidden="1" customHeight="1" x14ac:dyDescent="0.25">
      <c r="A2677" s="1"/>
      <c r="B2677" s="7" t="s">
        <v>4598</v>
      </c>
      <c r="C2677" s="7">
        <v>222</v>
      </c>
      <c r="D2677" s="7" t="s">
        <v>10</v>
      </c>
      <c r="E2677" s="7" t="s">
        <v>26</v>
      </c>
      <c r="F2677" s="7" t="s">
        <v>263</v>
      </c>
      <c r="G2677" s="7" t="s">
        <v>4624</v>
      </c>
      <c r="H2677" s="28"/>
      <c r="I2677" s="23"/>
      <c r="J2677" s="16"/>
      <c r="K2677" s="36"/>
    </row>
    <row r="2678" spans="1:11" ht="30" hidden="1" customHeight="1" x14ac:dyDescent="0.25">
      <c r="A2678" s="1"/>
      <c r="B2678" s="7" t="s">
        <v>4598</v>
      </c>
      <c r="C2678" s="7">
        <v>222</v>
      </c>
      <c r="D2678" s="7" t="s">
        <v>10</v>
      </c>
      <c r="E2678" s="7" t="s">
        <v>17</v>
      </c>
      <c r="F2678" s="7" t="s">
        <v>2139</v>
      </c>
      <c r="G2678" s="7" t="s">
        <v>4625</v>
      </c>
      <c r="H2678" s="28"/>
      <c r="I2678" s="23"/>
      <c r="J2678" s="16"/>
      <c r="K2678" s="36"/>
    </row>
    <row r="2679" spans="1:11" ht="30" hidden="1" customHeight="1" x14ac:dyDescent="0.25">
      <c r="A2679" s="1"/>
      <c r="B2679" s="7" t="s">
        <v>4598</v>
      </c>
      <c r="C2679" s="7">
        <v>222</v>
      </c>
      <c r="D2679" s="7" t="s">
        <v>10</v>
      </c>
      <c r="E2679" s="7" t="s">
        <v>43</v>
      </c>
      <c r="F2679" s="7" t="s">
        <v>166</v>
      </c>
      <c r="G2679" s="7" t="s">
        <v>4626</v>
      </c>
      <c r="H2679" s="28"/>
      <c r="I2679" s="23"/>
      <c r="J2679" s="16"/>
      <c r="K2679" s="36"/>
    </row>
    <row r="2680" spans="1:11" ht="30" hidden="1" customHeight="1" x14ac:dyDescent="0.25">
      <c r="A2680" s="1"/>
      <c r="B2680" s="7" t="s">
        <v>4598</v>
      </c>
      <c r="C2680" s="7">
        <v>222</v>
      </c>
      <c r="D2680" s="7" t="s">
        <v>382</v>
      </c>
      <c r="E2680" s="7" t="s">
        <v>20</v>
      </c>
      <c r="F2680" s="7" t="s">
        <v>4628</v>
      </c>
      <c r="G2680" s="7" t="s">
        <v>4629</v>
      </c>
      <c r="H2680" s="28"/>
      <c r="I2680" s="23"/>
      <c r="J2680" s="16"/>
      <c r="K2680" s="36"/>
    </row>
    <row r="2681" spans="1:11" ht="30" customHeight="1" x14ac:dyDescent="0.25">
      <c r="A2681" s="1"/>
      <c r="B2681" s="7" t="s">
        <v>4630</v>
      </c>
      <c r="C2681" s="7">
        <v>223</v>
      </c>
      <c r="D2681" s="7" t="s">
        <v>10</v>
      </c>
      <c r="E2681" s="7" t="s">
        <v>38</v>
      </c>
      <c r="F2681" s="7" t="s">
        <v>4632</v>
      </c>
      <c r="G2681" s="7" t="s">
        <v>4633</v>
      </c>
      <c r="H2681" s="30">
        <f>I2681/100</f>
        <v>18150</v>
      </c>
      <c r="I2681" s="27">
        <v>1815000</v>
      </c>
      <c r="J2681" s="33" t="s">
        <v>4631</v>
      </c>
      <c r="K2681" s="36"/>
    </row>
    <row r="2682" spans="1:11" ht="30" hidden="1" customHeight="1" x14ac:dyDescent="0.25">
      <c r="A2682" s="1"/>
      <c r="B2682" s="7" t="s">
        <v>4630</v>
      </c>
      <c r="C2682" s="7">
        <v>223</v>
      </c>
      <c r="D2682" s="7" t="s">
        <v>28</v>
      </c>
      <c r="E2682" s="7" t="s">
        <v>38</v>
      </c>
      <c r="F2682" s="7" t="s">
        <v>4634</v>
      </c>
      <c r="G2682" s="7" t="s">
        <v>4635</v>
      </c>
      <c r="H2682" s="28"/>
      <c r="I2682" s="23"/>
      <c r="J2682" s="16"/>
      <c r="K2682" s="36"/>
    </row>
    <row r="2683" spans="1:11" ht="30" hidden="1" customHeight="1" x14ac:dyDescent="0.25">
      <c r="A2683" s="1"/>
      <c r="B2683" s="7" t="s">
        <v>4630</v>
      </c>
      <c r="C2683" s="7">
        <v>223</v>
      </c>
      <c r="D2683" s="7" t="s">
        <v>10</v>
      </c>
      <c r="E2683" s="7" t="s">
        <v>20</v>
      </c>
      <c r="F2683" s="7" t="s">
        <v>166</v>
      </c>
      <c r="G2683" s="7" t="s">
        <v>4636</v>
      </c>
      <c r="H2683" s="28"/>
      <c r="I2683" s="23"/>
      <c r="J2683" s="16"/>
      <c r="K2683" s="36"/>
    </row>
    <row r="2684" spans="1:11" ht="30" hidden="1" customHeight="1" x14ac:dyDescent="0.25">
      <c r="A2684" s="1"/>
      <c r="B2684" s="7" t="s">
        <v>4630</v>
      </c>
      <c r="C2684" s="7">
        <v>223</v>
      </c>
      <c r="D2684" s="7" t="s">
        <v>10</v>
      </c>
      <c r="E2684" s="7" t="s">
        <v>80</v>
      </c>
      <c r="F2684" s="7" t="s">
        <v>1987</v>
      </c>
      <c r="G2684" s="7" t="s">
        <v>4638</v>
      </c>
      <c r="H2684" s="28"/>
      <c r="I2684" s="23"/>
      <c r="J2684" s="16"/>
      <c r="K2684" s="36"/>
    </row>
    <row r="2685" spans="1:11" ht="30" hidden="1" customHeight="1" x14ac:dyDescent="0.25">
      <c r="A2685" s="1"/>
      <c r="B2685" s="7" t="s">
        <v>4630</v>
      </c>
      <c r="C2685" s="7">
        <v>223</v>
      </c>
      <c r="D2685" s="7" t="s">
        <v>10</v>
      </c>
      <c r="E2685" s="7" t="s">
        <v>11</v>
      </c>
      <c r="F2685" s="7" t="s">
        <v>4639</v>
      </c>
      <c r="G2685" s="7" t="s">
        <v>4640</v>
      </c>
      <c r="H2685" s="28"/>
      <c r="I2685" s="23"/>
      <c r="J2685" s="16"/>
      <c r="K2685" s="36"/>
    </row>
    <row r="2686" spans="1:11" ht="30" hidden="1" customHeight="1" x14ac:dyDescent="0.25">
      <c r="A2686" s="1"/>
      <c r="B2686" s="7" t="s">
        <v>4630</v>
      </c>
      <c r="C2686" s="7">
        <v>223</v>
      </c>
      <c r="D2686" s="7" t="s">
        <v>10</v>
      </c>
      <c r="E2686" s="7" t="s">
        <v>177</v>
      </c>
      <c r="F2686" s="7" t="s">
        <v>178</v>
      </c>
      <c r="G2686" s="7" t="s">
        <v>4641</v>
      </c>
      <c r="H2686" s="28"/>
      <c r="I2686" s="23"/>
      <c r="J2686" s="16"/>
      <c r="K2686" s="36"/>
    </row>
    <row r="2687" spans="1:11" ht="30" hidden="1" customHeight="1" x14ac:dyDescent="0.25">
      <c r="A2687" s="1"/>
      <c r="B2687" s="7" t="s">
        <v>4630</v>
      </c>
      <c r="C2687" s="7">
        <v>223</v>
      </c>
      <c r="D2687" s="7" t="s">
        <v>10</v>
      </c>
      <c r="E2687" s="7" t="s">
        <v>171</v>
      </c>
      <c r="F2687" s="7" t="s">
        <v>4642</v>
      </c>
      <c r="G2687" s="7" t="s">
        <v>4643</v>
      </c>
      <c r="H2687" s="28"/>
      <c r="I2687" s="23"/>
      <c r="J2687" s="16"/>
      <c r="K2687" s="36"/>
    </row>
    <row r="2688" spans="1:11" ht="30" hidden="1" customHeight="1" x14ac:dyDescent="0.25">
      <c r="A2688" s="1"/>
      <c r="B2688" s="7" t="s">
        <v>4630</v>
      </c>
      <c r="C2688" s="7">
        <v>223</v>
      </c>
      <c r="D2688" s="7" t="s">
        <v>10</v>
      </c>
      <c r="E2688" s="7" t="s">
        <v>33</v>
      </c>
      <c r="F2688" s="7" t="s">
        <v>166</v>
      </c>
      <c r="G2688" s="7" t="s">
        <v>4615</v>
      </c>
      <c r="H2688" s="28"/>
      <c r="I2688" s="23"/>
      <c r="J2688" s="16"/>
      <c r="K2688" s="36"/>
    </row>
    <row r="2689" spans="1:11" ht="30" hidden="1" customHeight="1" x14ac:dyDescent="0.25">
      <c r="A2689" s="1"/>
      <c r="B2689" s="7" t="s">
        <v>4630</v>
      </c>
      <c r="C2689" s="7">
        <v>223</v>
      </c>
      <c r="D2689" s="7" t="s">
        <v>10</v>
      </c>
      <c r="E2689" s="7" t="s">
        <v>26</v>
      </c>
      <c r="F2689" s="7" t="s">
        <v>166</v>
      </c>
      <c r="G2689" s="7" t="s">
        <v>4644</v>
      </c>
      <c r="H2689" s="28"/>
      <c r="I2689" s="23"/>
      <c r="J2689" s="16"/>
      <c r="K2689" s="36"/>
    </row>
    <row r="2690" spans="1:11" ht="30" hidden="1" customHeight="1" x14ac:dyDescent="0.25">
      <c r="A2690" s="1"/>
      <c r="B2690" s="7" t="s">
        <v>4630</v>
      </c>
      <c r="C2690" s="7">
        <v>223</v>
      </c>
      <c r="D2690" s="7" t="s">
        <v>10</v>
      </c>
      <c r="E2690" s="7" t="s">
        <v>35</v>
      </c>
      <c r="F2690" s="7" t="s">
        <v>166</v>
      </c>
      <c r="G2690" s="7" t="s">
        <v>4645</v>
      </c>
      <c r="H2690" s="28"/>
      <c r="I2690" s="23"/>
      <c r="J2690" s="16"/>
      <c r="K2690" s="36"/>
    </row>
    <row r="2691" spans="1:11" ht="30" hidden="1" customHeight="1" x14ac:dyDescent="0.25">
      <c r="A2691" s="1"/>
      <c r="B2691" s="7" t="s">
        <v>4630</v>
      </c>
      <c r="C2691" s="7">
        <v>223</v>
      </c>
      <c r="D2691" s="7" t="s">
        <v>10</v>
      </c>
      <c r="E2691" s="7" t="s">
        <v>67</v>
      </c>
      <c r="F2691" s="7" t="s">
        <v>166</v>
      </c>
      <c r="G2691" s="7" t="s">
        <v>4646</v>
      </c>
      <c r="H2691" s="28"/>
      <c r="I2691" s="23"/>
      <c r="J2691" s="16"/>
      <c r="K2691" s="36"/>
    </row>
    <row r="2692" spans="1:11" ht="30" hidden="1" customHeight="1" x14ac:dyDescent="0.25">
      <c r="A2692" s="1"/>
      <c r="B2692" s="7" t="s">
        <v>4630</v>
      </c>
      <c r="C2692" s="7">
        <v>223</v>
      </c>
      <c r="D2692" s="7" t="s">
        <v>10</v>
      </c>
      <c r="E2692" s="7" t="s">
        <v>43</v>
      </c>
      <c r="F2692" s="7" t="s">
        <v>781</v>
      </c>
      <c r="G2692" s="7" t="s">
        <v>4647</v>
      </c>
      <c r="H2692" s="28"/>
      <c r="I2692" s="23"/>
      <c r="J2692" s="16"/>
      <c r="K2692" s="36"/>
    </row>
    <row r="2693" spans="1:11" ht="30" hidden="1" customHeight="1" x14ac:dyDescent="0.25">
      <c r="A2693" s="1"/>
      <c r="B2693" s="7" t="s">
        <v>4630</v>
      </c>
      <c r="C2693" s="7">
        <v>223</v>
      </c>
      <c r="D2693" s="7" t="s">
        <v>28</v>
      </c>
      <c r="E2693" s="7" t="s">
        <v>20</v>
      </c>
      <c r="F2693" s="7" t="s">
        <v>461</v>
      </c>
      <c r="G2693" s="7" t="s">
        <v>4648</v>
      </c>
      <c r="H2693" s="28"/>
      <c r="I2693" s="23"/>
      <c r="J2693" s="16"/>
      <c r="K2693" s="36"/>
    </row>
    <row r="2694" spans="1:11" ht="30" hidden="1" customHeight="1" x14ac:dyDescent="0.25">
      <c r="A2694" s="1"/>
      <c r="B2694" s="7" t="s">
        <v>4630</v>
      </c>
      <c r="C2694" s="7">
        <v>223</v>
      </c>
      <c r="D2694" s="7" t="s">
        <v>28</v>
      </c>
      <c r="E2694" s="7" t="s">
        <v>17</v>
      </c>
      <c r="F2694" s="7" t="s">
        <v>166</v>
      </c>
      <c r="G2694" s="7" t="s">
        <v>4649</v>
      </c>
      <c r="H2694" s="28"/>
      <c r="I2694" s="23"/>
      <c r="J2694" s="16"/>
      <c r="K2694" s="36"/>
    </row>
    <row r="2695" spans="1:11" ht="30" hidden="1" customHeight="1" x14ac:dyDescent="0.25">
      <c r="A2695" s="1"/>
      <c r="B2695" s="7" t="s">
        <v>4630</v>
      </c>
      <c r="C2695" s="7">
        <v>223</v>
      </c>
      <c r="D2695" s="7" t="s">
        <v>28</v>
      </c>
      <c r="E2695" s="7" t="s">
        <v>26</v>
      </c>
      <c r="F2695" s="7" t="s">
        <v>2133</v>
      </c>
      <c r="G2695" s="7" t="s">
        <v>4650</v>
      </c>
      <c r="H2695" s="28"/>
      <c r="I2695" s="23"/>
      <c r="J2695" s="16"/>
      <c r="K2695" s="36"/>
    </row>
    <row r="2696" spans="1:11" ht="30" customHeight="1" x14ac:dyDescent="0.25">
      <c r="A2696" s="1"/>
      <c r="B2696" s="7" t="s">
        <v>4651</v>
      </c>
      <c r="C2696" s="7">
        <v>224</v>
      </c>
      <c r="D2696" s="7" t="s">
        <v>10</v>
      </c>
      <c r="E2696" s="7" t="s">
        <v>38</v>
      </c>
      <c r="F2696" s="7" t="s">
        <v>4653</v>
      </c>
      <c r="G2696" s="7" t="s">
        <v>4654</v>
      </c>
      <c r="H2696" s="30">
        <f>I2696/90</f>
        <v>237.87622222222222</v>
      </c>
      <c r="I2696" s="27">
        <v>21408.86</v>
      </c>
      <c r="J2696" s="33" t="s">
        <v>4652</v>
      </c>
      <c r="K2696" s="36"/>
    </row>
    <row r="2697" spans="1:11" ht="30" hidden="1" customHeight="1" x14ac:dyDescent="0.25">
      <c r="A2697" s="1"/>
      <c r="B2697" s="7" t="s">
        <v>4651</v>
      </c>
      <c r="C2697" s="7">
        <v>224</v>
      </c>
      <c r="D2697" s="7" t="s">
        <v>28</v>
      </c>
      <c r="E2697" s="7" t="s">
        <v>38</v>
      </c>
      <c r="F2697" s="7" t="s">
        <v>4655</v>
      </c>
      <c r="G2697" s="7" t="s">
        <v>4656</v>
      </c>
      <c r="H2697" s="28"/>
      <c r="I2697" s="23"/>
      <c r="J2697" s="16"/>
      <c r="K2697" s="36"/>
    </row>
    <row r="2698" spans="1:11" ht="30" hidden="1" customHeight="1" x14ac:dyDescent="0.25">
      <c r="A2698" s="1"/>
      <c r="B2698" s="7" t="s">
        <v>4651</v>
      </c>
      <c r="C2698" s="7">
        <v>224</v>
      </c>
      <c r="D2698" s="7" t="s">
        <v>10</v>
      </c>
      <c r="E2698" s="7" t="s">
        <v>14</v>
      </c>
      <c r="F2698" s="7" t="s">
        <v>4657</v>
      </c>
      <c r="G2698" s="7" t="s">
        <v>4658</v>
      </c>
      <c r="H2698" s="28"/>
      <c r="I2698" s="23"/>
      <c r="J2698" s="16"/>
      <c r="K2698" s="36"/>
    </row>
    <row r="2699" spans="1:11" ht="30" hidden="1" customHeight="1" x14ac:dyDescent="0.25">
      <c r="A2699" s="1"/>
      <c r="B2699" s="7" t="s">
        <v>4651</v>
      </c>
      <c r="C2699" s="7">
        <v>224</v>
      </c>
      <c r="D2699" s="7" t="s">
        <v>28</v>
      </c>
      <c r="E2699" s="7" t="s">
        <v>70</v>
      </c>
      <c r="F2699" s="7" t="s">
        <v>71</v>
      </c>
      <c r="G2699" s="7" t="s">
        <v>4659</v>
      </c>
      <c r="H2699" s="28"/>
      <c r="I2699" s="23"/>
      <c r="J2699" s="16"/>
      <c r="K2699" s="36"/>
    </row>
    <row r="2700" spans="1:11" ht="30" hidden="1" customHeight="1" x14ac:dyDescent="0.25">
      <c r="A2700" s="1"/>
      <c r="B2700" s="7" t="s">
        <v>4651</v>
      </c>
      <c r="C2700" s="7">
        <v>224</v>
      </c>
      <c r="D2700" s="7" t="s">
        <v>10</v>
      </c>
      <c r="E2700" s="7" t="s">
        <v>20</v>
      </c>
      <c r="F2700" s="7" t="s">
        <v>71</v>
      </c>
      <c r="G2700" s="7" t="s">
        <v>4660</v>
      </c>
      <c r="H2700" s="28"/>
      <c r="I2700" s="23"/>
      <c r="J2700" s="16"/>
      <c r="K2700" s="36"/>
    </row>
    <row r="2701" spans="1:11" ht="30" hidden="1" customHeight="1" x14ac:dyDescent="0.25">
      <c r="A2701" s="1"/>
      <c r="B2701" s="7" t="s">
        <v>4651</v>
      </c>
      <c r="C2701" s="7">
        <v>224</v>
      </c>
      <c r="D2701" s="7" t="s">
        <v>10</v>
      </c>
      <c r="E2701" s="7" t="s">
        <v>23</v>
      </c>
      <c r="F2701" s="7" t="s">
        <v>73</v>
      </c>
      <c r="G2701" s="7" t="s">
        <v>4661</v>
      </c>
      <c r="H2701" s="28"/>
      <c r="I2701" s="23"/>
      <c r="J2701" s="16"/>
      <c r="K2701" s="36"/>
    </row>
    <row r="2702" spans="1:11" ht="30" hidden="1" customHeight="1" x14ac:dyDescent="0.25">
      <c r="A2702" s="1"/>
      <c r="B2702" s="7" t="s">
        <v>4651</v>
      </c>
      <c r="C2702" s="7">
        <v>224</v>
      </c>
      <c r="D2702" s="7" t="s">
        <v>10</v>
      </c>
      <c r="E2702" s="7" t="s">
        <v>33</v>
      </c>
      <c r="F2702" s="7" t="s">
        <v>73</v>
      </c>
      <c r="G2702" s="7" t="s">
        <v>4662</v>
      </c>
      <c r="H2702" s="28"/>
      <c r="I2702" s="23"/>
      <c r="J2702" s="16"/>
      <c r="K2702" s="36"/>
    </row>
    <row r="2703" spans="1:11" ht="30" hidden="1" customHeight="1" x14ac:dyDescent="0.25">
      <c r="A2703" s="1"/>
      <c r="B2703" s="7" t="s">
        <v>4651</v>
      </c>
      <c r="C2703" s="7">
        <v>224</v>
      </c>
      <c r="D2703" s="7" t="s">
        <v>10</v>
      </c>
      <c r="E2703" s="7" t="s">
        <v>11</v>
      </c>
      <c r="F2703" s="7" t="s">
        <v>4663</v>
      </c>
      <c r="G2703" s="7" t="s">
        <v>4664</v>
      </c>
      <c r="H2703" s="28"/>
      <c r="I2703" s="23"/>
      <c r="J2703" s="16"/>
      <c r="K2703" s="36"/>
    </row>
    <row r="2704" spans="1:11" ht="30" hidden="1" customHeight="1" x14ac:dyDescent="0.25">
      <c r="A2704" s="1"/>
      <c r="B2704" s="7" t="s">
        <v>4651</v>
      </c>
      <c r="C2704" s="7">
        <v>224</v>
      </c>
      <c r="D2704" s="7" t="s">
        <v>10</v>
      </c>
      <c r="E2704" s="7" t="s">
        <v>35</v>
      </c>
      <c r="F2704" s="7" t="s">
        <v>4665</v>
      </c>
      <c r="G2704" s="7" t="s">
        <v>4666</v>
      </c>
      <c r="H2704" s="28"/>
      <c r="I2704" s="23"/>
      <c r="J2704" s="16"/>
      <c r="K2704" s="36"/>
    </row>
    <row r="2705" spans="1:11" ht="30" hidden="1" customHeight="1" x14ac:dyDescent="0.25">
      <c r="A2705" s="1"/>
      <c r="B2705" s="7" t="s">
        <v>4651</v>
      </c>
      <c r="C2705" s="7">
        <v>224</v>
      </c>
      <c r="D2705" s="7" t="s">
        <v>10</v>
      </c>
      <c r="E2705" s="7" t="s">
        <v>70</v>
      </c>
      <c r="F2705" s="7" t="s">
        <v>95</v>
      </c>
      <c r="G2705" s="7" t="s">
        <v>4667</v>
      </c>
      <c r="H2705" s="28"/>
      <c r="I2705" s="23"/>
      <c r="J2705" s="16"/>
      <c r="K2705" s="36"/>
    </row>
    <row r="2706" spans="1:11" ht="30" hidden="1" customHeight="1" x14ac:dyDescent="0.25">
      <c r="A2706" s="1"/>
      <c r="B2706" s="7" t="s">
        <v>4651</v>
      </c>
      <c r="C2706" s="7">
        <v>224</v>
      </c>
      <c r="D2706" s="7" t="s">
        <v>10</v>
      </c>
      <c r="E2706" s="7" t="s">
        <v>80</v>
      </c>
      <c r="F2706" s="7" t="s">
        <v>95</v>
      </c>
      <c r="G2706" s="7" t="s">
        <v>4668</v>
      </c>
      <c r="H2706" s="28"/>
      <c r="I2706" s="23"/>
      <c r="J2706" s="16"/>
      <c r="K2706" s="36"/>
    </row>
    <row r="2707" spans="1:11" ht="30" hidden="1" customHeight="1" x14ac:dyDescent="0.25">
      <c r="A2707" s="1"/>
      <c r="B2707" s="7" t="s">
        <v>4651</v>
      </c>
      <c r="C2707" s="7">
        <v>224</v>
      </c>
      <c r="D2707" s="7" t="s">
        <v>45</v>
      </c>
      <c r="E2707" s="7" t="s">
        <v>17</v>
      </c>
      <c r="F2707" s="7" t="s">
        <v>24</v>
      </c>
      <c r="G2707" s="7" t="s">
        <v>4669</v>
      </c>
      <c r="H2707" s="28"/>
      <c r="I2707" s="23"/>
      <c r="J2707" s="16"/>
      <c r="K2707" s="36"/>
    </row>
    <row r="2708" spans="1:11" ht="30" hidden="1" customHeight="1" x14ac:dyDescent="0.25">
      <c r="A2708" s="1"/>
      <c r="B2708" s="7" t="s">
        <v>4651</v>
      </c>
      <c r="C2708" s="7">
        <v>224</v>
      </c>
      <c r="D2708" s="7" t="s">
        <v>45</v>
      </c>
      <c r="E2708" s="7" t="s">
        <v>20</v>
      </c>
      <c r="F2708" s="7" t="s">
        <v>2761</v>
      </c>
      <c r="G2708" s="7" t="s">
        <v>4670</v>
      </c>
      <c r="H2708" s="28"/>
      <c r="I2708" s="23"/>
      <c r="J2708" s="16"/>
      <c r="K2708" s="36"/>
    </row>
    <row r="2709" spans="1:11" ht="30" hidden="1" customHeight="1" x14ac:dyDescent="0.25">
      <c r="A2709" s="1"/>
      <c r="B2709" s="7" t="s">
        <v>4651</v>
      </c>
      <c r="C2709" s="7">
        <v>224</v>
      </c>
      <c r="D2709" s="7" t="s">
        <v>28</v>
      </c>
      <c r="E2709" s="7" t="s">
        <v>33</v>
      </c>
      <c r="F2709" s="7" t="s">
        <v>95</v>
      </c>
      <c r="G2709" s="7" t="s">
        <v>4667</v>
      </c>
      <c r="H2709" s="28"/>
      <c r="I2709" s="23"/>
      <c r="J2709" s="16"/>
      <c r="K2709" s="36"/>
    </row>
    <row r="2710" spans="1:11" ht="30" hidden="1" customHeight="1" x14ac:dyDescent="0.25">
      <c r="A2710" s="1"/>
      <c r="B2710" s="7" t="s">
        <v>4651</v>
      </c>
      <c r="C2710" s="7">
        <v>224</v>
      </c>
      <c r="D2710" s="7" t="s">
        <v>45</v>
      </c>
      <c r="E2710" s="7" t="s">
        <v>26</v>
      </c>
      <c r="F2710" s="7" t="s">
        <v>95</v>
      </c>
      <c r="G2710" s="7" t="s">
        <v>4671</v>
      </c>
      <c r="H2710" s="28"/>
      <c r="I2710" s="23"/>
      <c r="J2710" s="16"/>
      <c r="K2710" s="36"/>
    </row>
    <row r="2711" spans="1:11" ht="30" hidden="1" customHeight="1" x14ac:dyDescent="0.25">
      <c r="A2711" s="1"/>
      <c r="B2711" s="7" t="s">
        <v>4651</v>
      </c>
      <c r="C2711" s="7">
        <v>224</v>
      </c>
      <c r="D2711" s="7" t="s">
        <v>382</v>
      </c>
      <c r="E2711" s="7" t="s">
        <v>20</v>
      </c>
      <c r="F2711" s="7" t="s">
        <v>166</v>
      </c>
      <c r="G2711" s="7" t="s">
        <v>4672</v>
      </c>
      <c r="H2711" s="28"/>
      <c r="I2711" s="23"/>
      <c r="J2711" s="16"/>
      <c r="K2711" s="36"/>
    </row>
    <row r="2712" spans="1:11" ht="30" customHeight="1" x14ac:dyDescent="0.25">
      <c r="A2712" s="1"/>
      <c r="B2712" s="7" t="s">
        <v>4708</v>
      </c>
      <c r="C2712" s="7">
        <v>225</v>
      </c>
      <c r="D2712" s="7" t="s">
        <v>10</v>
      </c>
      <c r="E2712" s="7" t="s">
        <v>70</v>
      </c>
      <c r="F2712" s="7" t="s">
        <v>71</v>
      </c>
      <c r="G2712" s="7" t="s">
        <v>4710</v>
      </c>
      <c r="H2712" s="30">
        <f>I2712/30</f>
        <v>715.86599999999999</v>
      </c>
      <c r="I2712" s="27">
        <v>21475.98</v>
      </c>
      <c r="J2712" s="33" t="s">
        <v>4709</v>
      </c>
      <c r="K2712" s="36"/>
    </row>
    <row r="2713" spans="1:11" ht="30" hidden="1" customHeight="1" x14ac:dyDescent="0.25">
      <c r="A2713" s="1"/>
      <c r="B2713" s="7" t="s">
        <v>4708</v>
      </c>
      <c r="C2713" s="7">
        <v>225</v>
      </c>
      <c r="D2713" s="7" t="s">
        <v>434</v>
      </c>
      <c r="E2713" s="7" t="s">
        <v>20</v>
      </c>
      <c r="F2713" s="7" t="s">
        <v>73</v>
      </c>
      <c r="G2713" s="7" t="s">
        <v>4711</v>
      </c>
      <c r="H2713" s="28"/>
      <c r="I2713" s="23"/>
      <c r="J2713" s="16"/>
      <c r="K2713" s="36"/>
    </row>
    <row r="2714" spans="1:11" ht="30" hidden="1" customHeight="1" x14ac:dyDescent="0.25">
      <c r="A2714" s="1"/>
      <c r="B2714" s="7" t="s">
        <v>4708</v>
      </c>
      <c r="C2714" s="7">
        <v>225</v>
      </c>
      <c r="D2714" s="7" t="s">
        <v>28</v>
      </c>
      <c r="E2714" s="7" t="s">
        <v>17</v>
      </c>
      <c r="F2714" s="7" t="s">
        <v>24</v>
      </c>
      <c r="G2714" s="7" t="s">
        <v>4669</v>
      </c>
      <c r="H2714" s="28"/>
      <c r="I2714" s="23"/>
      <c r="J2714" s="16"/>
      <c r="K2714" s="36"/>
    </row>
    <row r="2715" spans="1:11" ht="30" hidden="1" customHeight="1" x14ac:dyDescent="0.25">
      <c r="A2715" s="1"/>
      <c r="B2715" s="7" t="s">
        <v>4708</v>
      </c>
      <c r="C2715" s="7">
        <v>225</v>
      </c>
      <c r="D2715" s="7" t="s">
        <v>10</v>
      </c>
      <c r="E2715" s="7" t="s">
        <v>23</v>
      </c>
      <c r="F2715" s="7" t="s">
        <v>73</v>
      </c>
      <c r="G2715" s="7" t="s">
        <v>4712</v>
      </c>
      <c r="H2715" s="28"/>
      <c r="I2715" s="23"/>
      <c r="J2715" s="16"/>
      <c r="K2715" s="36"/>
    </row>
    <row r="2716" spans="1:11" ht="30" hidden="1" customHeight="1" x14ac:dyDescent="0.25">
      <c r="A2716" s="1"/>
      <c r="B2716" s="7" t="s">
        <v>4708</v>
      </c>
      <c r="C2716" s="7">
        <v>225</v>
      </c>
      <c r="D2716" s="7" t="s">
        <v>10</v>
      </c>
      <c r="E2716" s="7" t="s">
        <v>33</v>
      </c>
      <c r="F2716" s="7" t="s">
        <v>73</v>
      </c>
      <c r="G2716" s="7" t="s">
        <v>4662</v>
      </c>
      <c r="H2716" s="28"/>
      <c r="I2716" s="23"/>
      <c r="J2716" s="16"/>
      <c r="K2716" s="36"/>
    </row>
    <row r="2717" spans="1:11" ht="30" hidden="1" customHeight="1" x14ac:dyDescent="0.25">
      <c r="A2717" s="1"/>
      <c r="B2717" s="7" t="s">
        <v>4708</v>
      </c>
      <c r="C2717" s="7">
        <v>225</v>
      </c>
      <c r="D2717" s="7" t="s">
        <v>10</v>
      </c>
      <c r="E2717" s="7" t="s">
        <v>11</v>
      </c>
      <c r="F2717" s="7" t="s">
        <v>4713</v>
      </c>
      <c r="G2717" s="7" t="s">
        <v>4714</v>
      </c>
      <c r="H2717" s="28"/>
      <c r="I2717" s="23"/>
      <c r="J2717" s="16"/>
      <c r="K2717" s="36"/>
    </row>
    <row r="2718" spans="1:11" ht="30" hidden="1" customHeight="1" x14ac:dyDescent="0.25">
      <c r="A2718" s="1"/>
      <c r="B2718" s="7" t="s">
        <v>4708</v>
      </c>
      <c r="C2718" s="7">
        <v>225</v>
      </c>
      <c r="D2718" s="7" t="s">
        <v>10</v>
      </c>
      <c r="E2718" s="7" t="s">
        <v>35</v>
      </c>
      <c r="F2718" s="7" t="s">
        <v>4665</v>
      </c>
      <c r="G2718" s="7" t="s">
        <v>4715</v>
      </c>
      <c r="H2718" s="28"/>
      <c r="I2718" s="23"/>
      <c r="J2718" s="16"/>
      <c r="K2718" s="36"/>
    </row>
    <row r="2719" spans="1:11" ht="30" hidden="1" customHeight="1" x14ac:dyDescent="0.25">
      <c r="A2719" s="1"/>
      <c r="B2719" s="7" t="s">
        <v>4708</v>
      </c>
      <c r="C2719" s="7">
        <v>225</v>
      </c>
      <c r="D2719" s="7" t="s">
        <v>10</v>
      </c>
      <c r="E2719" s="7" t="s">
        <v>17</v>
      </c>
      <c r="F2719" s="7" t="s">
        <v>73</v>
      </c>
      <c r="G2719" s="7" t="s">
        <v>4716</v>
      </c>
      <c r="H2719" s="28"/>
      <c r="I2719" s="23"/>
      <c r="J2719" s="16"/>
      <c r="K2719" s="36"/>
    </row>
    <row r="2720" spans="1:11" ht="30" hidden="1" customHeight="1" x14ac:dyDescent="0.25">
      <c r="A2720" s="1"/>
      <c r="B2720" s="7" t="s">
        <v>4708</v>
      </c>
      <c r="C2720" s="7">
        <v>225</v>
      </c>
      <c r="D2720" s="7" t="s">
        <v>10</v>
      </c>
      <c r="E2720" s="7" t="s">
        <v>38</v>
      </c>
      <c r="F2720" s="7" t="s">
        <v>4717</v>
      </c>
      <c r="G2720" s="7" t="s">
        <v>4718</v>
      </c>
      <c r="H2720" s="28"/>
      <c r="I2720" s="23"/>
      <c r="J2720" s="16"/>
      <c r="K2720" s="36"/>
    </row>
    <row r="2721" spans="1:11" ht="30" hidden="1" customHeight="1" x14ac:dyDescent="0.25">
      <c r="A2721" s="1"/>
      <c r="B2721" s="7" t="s">
        <v>4708</v>
      </c>
      <c r="C2721" s="7">
        <v>225</v>
      </c>
      <c r="D2721" s="7" t="s">
        <v>28</v>
      </c>
      <c r="E2721" s="7" t="s">
        <v>38</v>
      </c>
      <c r="F2721" s="7" t="s">
        <v>4719</v>
      </c>
      <c r="G2721" s="7" t="s">
        <v>4720</v>
      </c>
      <c r="H2721" s="28"/>
      <c r="I2721" s="23"/>
      <c r="J2721" s="16"/>
      <c r="K2721" s="36"/>
    </row>
    <row r="2722" spans="1:11" ht="30" hidden="1" customHeight="1" x14ac:dyDescent="0.25">
      <c r="A2722" s="1"/>
      <c r="B2722" s="7" t="s">
        <v>4708</v>
      </c>
      <c r="C2722" s="7">
        <v>225</v>
      </c>
      <c r="D2722" s="7" t="s">
        <v>28</v>
      </c>
      <c r="E2722" s="7" t="s">
        <v>33</v>
      </c>
      <c r="F2722" s="7" t="s">
        <v>24</v>
      </c>
      <c r="G2722" s="7" t="s">
        <v>4721</v>
      </c>
      <c r="H2722" s="28"/>
      <c r="I2722" s="23"/>
      <c r="J2722" s="16"/>
      <c r="K2722" s="36"/>
    </row>
    <row r="2723" spans="1:11" ht="30" hidden="1" customHeight="1" x14ac:dyDescent="0.25">
      <c r="A2723" s="1"/>
      <c r="B2723" s="7" t="s">
        <v>4708</v>
      </c>
      <c r="C2723" s="7">
        <v>225</v>
      </c>
      <c r="D2723" s="7" t="s">
        <v>10</v>
      </c>
      <c r="E2723" s="7" t="s">
        <v>14</v>
      </c>
      <c r="F2723" s="7" t="s">
        <v>4722</v>
      </c>
      <c r="G2723" s="7" t="s">
        <v>4723</v>
      </c>
      <c r="H2723" s="28"/>
      <c r="I2723" s="23"/>
      <c r="J2723" s="16"/>
      <c r="K2723" s="36"/>
    </row>
    <row r="2724" spans="1:11" ht="30" hidden="1" customHeight="1" x14ac:dyDescent="0.25">
      <c r="A2724" s="1"/>
      <c r="B2724" s="7" t="s">
        <v>4708</v>
      </c>
      <c r="C2724" s="7">
        <v>225</v>
      </c>
      <c r="D2724" s="7" t="s">
        <v>28</v>
      </c>
      <c r="E2724" s="7" t="s">
        <v>11</v>
      </c>
      <c r="F2724" s="7" t="s">
        <v>4724</v>
      </c>
      <c r="G2724" s="7" t="s">
        <v>4725</v>
      </c>
      <c r="H2724" s="28"/>
      <c r="I2724" s="23"/>
      <c r="J2724" s="16"/>
      <c r="K2724" s="36"/>
    </row>
    <row r="2725" spans="1:11" ht="30" customHeight="1" x14ac:dyDescent="0.25">
      <c r="A2725" s="1"/>
      <c r="B2725" s="7" t="s">
        <v>4741</v>
      </c>
      <c r="C2725" s="7">
        <v>226</v>
      </c>
      <c r="D2725" s="7" t="s">
        <v>10</v>
      </c>
      <c r="E2725" s="7" t="s">
        <v>11</v>
      </c>
      <c r="F2725" s="7" t="s">
        <v>4742</v>
      </c>
      <c r="G2725" s="7" t="s">
        <v>4743</v>
      </c>
      <c r="H2725" s="30">
        <f>I2725/100</f>
        <v>13187.966499999999</v>
      </c>
      <c r="I2725" s="27">
        <v>1318796.6499999999</v>
      </c>
      <c r="J2725" s="33" t="s">
        <v>4747</v>
      </c>
      <c r="K2725" s="36"/>
    </row>
    <row r="2726" spans="1:11" ht="30" hidden="1" customHeight="1" x14ac:dyDescent="0.25">
      <c r="A2726" s="1"/>
      <c r="B2726" s="7" t="s">
        <v>4741</v>
      </c>
      <c r="C2726" s="7">
        <v>226</v>
      </c>
      <c r="D2726" s="7" t="s">
        <v>45</v>
      </c>
      <c r="E2726" s="7" t="s">
        <v>20</v>
      </c>
      <c r="F2726" s="7" t="s">
        <v>371</v>
      </c>
      <c r="G2726" s="7" t="s">
        <v>4744</v>
      </c>
      <c r="H2726" s="28"/>
      <c r="I2726" s="23"/>
      <c r="J2726" s="16"/>
      <c r="K2726" s="36"/>
    </row>
    <row r="2727" spans="1:11" ht="30" hidden="1" customHeight="1" x14ac:dyDescent="0.25">
      <c r="A2727" s="1"/>
      <c r="B2727" s="7" t="s">
        <v>4741</v>
      </c>
      <c r="C2727" s="7">
        <v>226</v>
      </c>
      <c r="D2727" s="7" t="s">
        <v>10</v>
      </c>
      <c r="E2727" s="7" t="s">
        <v>80</v>
      </c>
      <c r="F2727" s="7" t="s">
        <v>1355</v>
      </c>
      <c r="G2727" s="7" t="s">
        <v>4745</v>
      </c>
      <c r="H2727" s="28"/>
      <c r="I2727" s="23"/>
      <c r="J2727" s="16"/>
      <c r="K2727" s="36"/>
    </row>
    <row r="2728" spans="1:11" ht="30" hidden="1" customHeight="1" x14ac:dyDescent="0.25">
      <c r="A2728" s="1"/>
      <c r="B2728" s="7" t="s">
        <v>4741</v>
      </c>
      <c r="C2728" s="7">
        <v>226</v>
      </c>
      <c r="D2728" s="7" t="s">
        <v>28</v>
      </c>
      <c r="E2728" s="7" t="s">
        <v>20</v>
      </c>
      <c r="F2728" s="7" t="s">
        <v>1355</v>
      </c>
      <c r="G2728" s="7" t="s">
        <v>4746</v>
      </c>
      <c r="H2728" s="28"/>
      <c r="I2728" s="23"/>
      <c r="J2728" s="16"/>
      <c r="K2728" s="36"/>
    </row>
    <row r="2729" spans="1:11" ht="30" hidden="1" customHeight="1" x14ac:dyDescent="0.25">
      <c r="A2729" s="1"/>
      <c r="B2729" s="7" t="s">
        <v>4741</v>
      </c>
      <c r="C2729" s="7">
        <v>226</v>
      </c>
      <c r="D2729" s="7" t="s">
        <v>10</v>
      </c>
      <c r="E2729" s="7" t="s">
        <v>177</v>
      </c>
      <c r="F2729" s="7" t="s">
        <v>3132</v>
      </c>
      <c r="G2729" s="7" t="s">
        <v>4748</v>
      </c>
      <c r="H2729" s="28"/>
      <c r="I2729" s="23"/>
      <c r="J2729" s="16"/>
      <c r="K2729" s="36"/>
    </row>
    <row r="2730" spans="1:11" ht="30" hidden="1" customHeight="1" x14ac:dyDescent="0.25">
      <c r="A2730" s="1"/>
      <c r="B2730" s="7" t="s">
        <v>4741</v>
      </c>
      <c r="C2730" s="7">
        <v>226</v>
      </c>
      <c r="D2730" s="7" t="s">
        <v>28</v>
      </c>
      <c r="E2730" s="7" t="s">
        <v>11</v>
      </c>
      <c r="F2730" s="7" t="s">
        <v>4749</v>
      </c>
      <c r="G2730" s="7" t="s">
        <v>4750</v>
      </c>
      <c r="H2730" s="28"/>
      <c r="I2730" s="23"/>
      <c r="J2730" s="16"/>
      <c r="K2730" s="36"/>
    </row>
    <row r="2731" spans="1:11" ht="30" hidden="1" customHeight="1" x14ac:dyDescent="0.25">
      <c r="A2731" s="1"/>
      <c r="B2731" s="7" t="s">
        <v>4741</v>
      </c>
      <c r="C2731" s="7">
        <v>226</v>
      </c>
      <c r="D2731" s="7" t="s">
        <v>10</v>
      </c>
      <c r="E2731" s="7" t="s">
        <v>14</v>
      </c>
      <c r="F2731" s="7" t="s">
        <v>4751</v>
      </c>
      <c r="G2731" s="7" t="s">
        <v>4752</v>
      </c>
      <c r="H2731" s="28"/>
      <c r="I2731" s="23"/>
      <c r="J2731" s="16"/>
      <c r="K2731" s="36"/>
    </row>
    <row r="2732" spans="1:11" ht="30" hidden="1" customHeight="1" x14ac:dyDescent="0.25">
      <c r="A2732" s="1"/>
      <c r="B2732" s="7" t="s">
        <v>4741</v>
      </c>
      <c r="C2732" s="7">
        <v>226</v>
      </c>
      <c r="D2732" s="7" t="s">
        <v>28</v>
      </c>
      <c r="E2732" s="7" t="s">
        <v>75</v>
      </c>
      <c r="F2732" s="7" t="s">
        <v>1355</v>
      </c>
      <c r="G2732" s="7" t="s">
        <v>4753</v>
      </c>
      <c r="H2732" s="28"/>
      <c r="I2732" s="23"/>
      <c r="J2732" s="16"/>
      <c r="K2732" s="36"/>
    </row>
    <row r="2733" spans="1:11" ht="30" hidden="1" customHeight="1" x14ac:dyDescent="0.25">
      <c r="A2733" s="1"/>
      <c r="B2733" s="7" t="s">
        <v>4741</v>
      </c>
      <c r="C2733" s="7">
        <v>226</v>
      </c>
      <c r="D2733" s="7" t="s">
        <v>10</v>
      </c>
      <c r="E2733" s="7" t="s">
        <v>35</v>
      </c>
      <c r="F2733" s="7" t="s">
        <v>1355</v>
      </c>
      <c r="G2733" s="7" t="s">
        <v>4754</v>
      </c>
      <c r="H2733" s="28"/>
      <c r="I2733" s="23"/>
      <c r="J2733" s="16"/>
      <c r="K2733" s="36"/>
    </row>
    <row r="2734" spans="1:11" ht="30" hidden="1" customHeight="1" x14ac:dyDescent="0.25">
      <c r="A2734" s="1"/>
      <c r="B2734" s="7" t="s">
        <v>4741</v>
      </c>
      <c r="C2734" s="7">
        <v>226</v>
      </c>
      <c r="D2734" s="7" t="s">
        <v>10</v>
      </c>
      <c r="E2734" s="7" t="s">
        <v>38</v>
      </c>
      <c r="F2734" s="7" t="s">
        <v>4755</v>
      </c>
      <c r="G2734" s="7" t="s">
        <v>4756</v>
      </c>
      <c r="H2734" s="28"/>
      <c r="I2734" s="23"/>
      <c r="J2734" s="16"/>
      <c r="K2734" s="36"/>
    </row>
    <row r="2735" spans="1:11" ht="30" hidden="1" customHeight="1" x14ac:dyDescent="0.25">
      <c r="A2735" s="1"/>
      <c r="B2735" s="7" t="s">
        <v>4741</v>
      </c>
      <c r="C2735" s="7">
        <v>226</v>
      </c>
      <c r="D2735" s="7" t="s">
        <v>28</v>
      </c>
      <c r="E2735" s="7" t="s">
        <v>38</v>
      </c>
      <c r="F2735" s="7" t="s">
        <v>4757</v>
      </c>
      <c r="G2735" s="7" t="s">
        <v>4758</v>
      </c>
      <c r="H2735" s="28"/>
      <c r="I2735" s="23"/>
      <c r="J2735" s="16"/>
      <c r="K2735" s="36"/>
    </row>
    <row r="2736" spans="1:11" ht="30" hidden="1" customHeight="1" x14ac:dyDescent="0.25">
      <c r="A2736" s="1"/>
      <c r="B2736" s="7" t="s">
        <v>4741</v>
      </c>
      <c r="C2736" s="7">
        <v>226</v>
      </c>
      <c r="D2736" s="7" t="s">
        <v>10</v>
      </c>
      <c r="E2736" s="7" t="s">
        <v>26</v>
      </c>
      <c r="F2736" s="7" t="s">
        <v>1355</v>
      </c>
      <c r="G2736" s="7" t="s">
        <v>4759</v>
      </c>
      <c r="H2736" s="28"/>
      <c r="I2736" s="23"/>
      <c r="J2736" s="16"/>
      <c r="K2736" s="36"/>
    </row>
    <row r="2737" spans="1:11" ht="30" hidden="1" customHeight="1" x14ac:dyDescent="0.25">
      <c r="A2737" s="1"/>
      <c r="B2737" s="7" t="s">
        <v>4741</v>
      </c>
      <c r="C2737" s="7">
        <v>226</v>
      </c>
      <c r="D2737" s="7" t="s">
        <v>10</v>
      </c>
      <c r="E2737" s="7" t="s">
        <v>17</v>
      </c>
      <c r="F2737" s="7" t="s">
        <v>1355</v>
      </c>
      <c r="G2737" s="7" t="s">
        <v>4760</v>
      </c>
      <c r="H2737" s="28"/>
      <c r="I2737" s="23"/>
      <c r="J2737" s="16"/>
      <c r="K2737" s="36"/>
    </row>
    <row r="2738" spans="1:11" ht="30" hidden="1" customHeight="1" x14ac:dyDescent="0.25">
      <c r="A2738" s="1"/>
      <c r="B2738" s="7" t="s">
        <v>4741</v>
      </c>
      <c r="C2738" s="7">
        <v>226</v>
      </c>
      <c r="D2738" s="7" t="s">
        <v>10</v>
      </c>
      <c r="E2738" s="7" t="s">
        <v>33</v>
      </c>
      <c r="F2738" s="7" t="s">
        <v>358</v>
      </c>
      <c r="G2738" s="7" t="s">
        <v>4761</v>
      </c>
      <c r="H2738" s="28"/>
      <c r="I2738" s="23"/>
      <c r="J2738" s="16"/>
      <c r="K2738" s="36"/>
    </row>
    <row r="2739" spans="1:11" ht="30" hidden="1" customHeight="1" x14ac:dyDescent="0.25">
      <c r="A2739" s="1"/>
      <c r="B2739" s="7" t="s">
        <v>4741</v>
      </c>
      <c r="C2739" s="7">
        <v>226</v>
      </c>
      <c r="D2739" s="7" t="s">
        <v>28</v>
      </c>
      <c r="E2739" s="7" t="s">
        <v>33</v>
      </c>
      <c r="F2739" s="7" t="s">
        <v>349</v>
      </c>
      <c r="G2739" s="7" t="s">
        <v>4762</v>
      </c>
      <c r="H2739" s="28"/>
      <c r="I2739" s="23"/>
      <c r="J2739" s="16"/>
      <c r="K2739" s="36"/>
    </row>
    <row r="2740" spans="1:11" ht="30" hidden="1" customHeight="1" x14ac:dyDescent="0.25">
      <c r="A2740" s="1"/>
      <c r="B2740" s="7" t="s">
        <v>4741</v>
      </c>
      <c r="C2740" s="7">
        <v>226</v>
      </c>
      <c r="D2740" s="7" t="s">
        <v>10</v>
      </c>
      <c r="E2740" s="7" t="s">
        <v>75</v>
      </c>
      <c r="F2740" s="7" t="s">
        <v>349</v>
      </c>
      <c r="G2740" s="7" t="s">
        <v>4763</v>
      </c>
      <c r="H2740" s="28"/>
      <c r="I2740" s="23"/>
      <c r="J2740" s="16"/>
      <c r="K2740" s="36"/>
    </row>
    <row r="2741" spans="1:11" ht="30" hidden="1" customHeight="1" x14ac:dyDescent="0.25">
      <c r="A2741" s="1"/>
      <c r="B2741" s="7" t="s">
        <v>4741</v>
      </c>
      <c r="C2741" s="7">
        <v>226</v>
      </c>
      <c r="D2741" s="7" t="s">
        <v>10</v>
      </c>
      <c r="E2741" s="7" t="s">
        <v>20</v>
      </c>
      <c r="F2741" s="7" t="s">
        <v>1368</v>
      </c>
      <c r="G2741" s="7" t="s">
        <v>4764</v>
      </c>
      <c r="H2741" s="28"/>
      <c r="I2741" s="23"/>
      <c r="J2741" s="16"/>
      <c r="K2741" s="36"/>
    </row>
    <row r="2742" spans="1:11" ht="30" customHeight="1" x14ac:dyDescent="0.25">
      <c r="A2742" s="1"/>
      <c r="B2742" s="7" t="s">
        <v>4767</v>
      </c>
      <c r="C2742" s="7">
        <v>227</v>
      </c>
      <c r="D2742" s="7" t="s">
        <v>10</v>
      </c>
      <c r="E2742" s="7" t="s">
        <v>17</v>
      </c>
      <c r="F2742" s="7" t="s">
        <v>424</v>
      </c>
      <c r="G2742" s="7" t="s">
        <v>4769</v>
      </c>
      <c r="H2742" s="30">
        <f>I2742/6</f>
        <v>1583.3333333333333</v>
      </c>
      <c r="I2742" s="27">
        <v>9500</v>
      </c>
      <c r="J2742" s="33" t="s">
        <v>4768</v>
      </c>
      <c r="K2742" s="36"/>
    </row>
    <row r="2743" spans="1:11" ht="30" hidden="1" customHeight="1" x14ac:dyDescent="0.25">
      <c r="A2743" s="1"/>
      <c r="B2743" s="7" t="s">
        <v>4767</v>
      </c>
      <c r="C2743" s="7">
        <v>227</v>
      </c>
      <c r="D2743" s="7" t="s">
        <v>10</v>
      </c>
      <c r="E2743" s="7" t="s">
        <v>43</v>
      </c>
      <c r="F2743" s="7" t="s">
        <v>424</v>
      </c>
      <c r="G2743" s="7" t="s">
        <v>4774</v>
      </c>
      <c r="H2743" s="28"/>
      <c r="I2743" s="23"/>
      <c r="J2743" s="16"/>
      <c r="K2743" s="36"/>
    </row>
    <row r="2744" spans="1:11" ht="30" hidden="1" customHeight="1" x14ac:dyDescent="0.25">
      <c r="A2744" s="1"/>
      <c r="B2744" s="7" t="s">
        <v>4767</v>
      </c>
      <c r="C2744" s="7">
        <v>227</v>
      </c>
      <c r="D2744" s="7" t="s">
        <v>10</v>
      </c>
      <c r="E2744" s="7" t="s">
        <v>20</v>
      </c>
      <c r="F2744" s="7" t="s">
        <v>1159</v>
      </c>
      <c r="G2744" s="7" t="s">
        <v>4775</v>
      </c>
      <c r="H2744" s="28"/>
      <c r="I2744" s="23"/>
      <c r="J2744" s="16"/>
      <c r="K2744" s="36"/>
    </row>
    <row r="2745" spans="1:11" ht="30" customHeight="1" x14ac:dyDescent="0.25">
      <c r="A2745" s="1"/>
      <c r="B2745" s="7" t="s">
        <v>4776</v>
      </c>
      <c r="C2745" s="7">
        <v>229</v>
      </c>
      <c r="D2745" s="7" t="s">
        <v>10</v>
      </c>
      <c r="E2745" s="7" t="s">
        <v>14</v>
      </c>
      <c r="F2745" s="7" t="s">
        <v>4778</v>
      </c>
      <c r="G2745" s="7" t="s">
        <v>4779</v>
      </c>
      <c r="H2745" s="30">
        <f>I2745/30</f>
        <v>395.96133333333336</v>
      </c>
      <c r="I2745" s="27">
        <v>11878.84</v>
      </c>
      <c r="J2745" s="33" t="s">
        <v>4777</v>
      </c>
      <c r="K2745" s="36"/>
    </row>
    <row r="2746" spans="1:11" ht="30" hidden="1" customHeight="1" x14ac:dyDescent="0.25">
      <c r="A2746" s="1"/>
      <c r="B2746" s="7" t="s">
        <v>4776</v>
      </c>
      <c r="C2746" s="7">
        <v>229</v>
      </c>
      <c r="D2746" s="7" t="s">
        <v>10</v>
      </c>
      <c r="E2746" s="7" t="s">
        <v>20</v>
      </c>
      <c r="F2746" s="7" t="s">
        <v>2297</v>
      </c>
      <c r="G2746" s="7" t="s">
        <v>4780</v>
      </c>
      <c r="H2746" s="28"/>
      <c r="I2746" s="23"/>
      <c r="J2746" s="16"/>
      <c r="K2746" s="36"/>
    </row>
    <row r="2747" spans="1:11" ht="30" hidden="1" customHeight="1" x14ac:dyDescent="0.25">
      <c r="A2747" s="1"/>
      <c r="B2747" s="7" t="s">
        <v>4776</v>
      </c>
      <c r="C2747" s="7">
        <v>229</v>
      </c>
      <c r="D2747" s="7" t="s">
        <v>10</v>
      </c>
      <c r="E2747" s="7" t="s">
        <v>26</v>
      </c>
      <c r="F2747" s="7" t="s">
        <v>263</v>
      </c>
      <c r="G2747" s="7" t="s">
        <v>4781</v>
      </c>
      <c r="H2747" s="28"/>
      <c r="I2747" s="23"/>
      <c r="J2747" s="16"/>
      <c r="K2747" s="36"/>
    </row>
    <row r="2748" spans="1:11" ht="30" hidden="1" customHeight="1" x14ac:dyDescent="0.25">
      <c r="A2748" s="1"/>
      <c r="B2748" s="7" t="s">
        <v>4776</v>
      </c>
      <c r="C2748" s="7">
        <v>229</v>
      </c>
      <c r="D2748" s="7" t="s">
        <v>10</v>
      </c>
      <c r="E2748" s="7" t="s">
        <v>23</v>
      </c>
      <c r="F2748" s="7" t="s">
        <v>24</v>
      </c>
      <c r="G2748" s="7" t="s">
        <v>4782</v>
      </c>
      <c r="H2748" s="28"/>
      <c r="I2748" s="23"/>
      <c r="J2748" s="16"/>
      <c r="K2748" s="36"/>
    </row>
    <row r="2749" spans="1:11" ht="30" hidden="1" customHeight="1" x14ac:dyDescent="0.25">
      <c r="A2749" s="1"/>
      <c r="B2749" s="7" t="s">
        <v>4776</v>
      </c>
      <c r="C2749" s="7">
        <v>229</v>
      </c>
      <c r="D2749" s="7" t="s">
        <v>28</v>
      </c>
      <c r="E2749" s="7" t="s">
        <v>26</v>
      </c>
      <c r="F2749" s="7" t="s">
        <v>24</v>
      </c>
      <c r="G2749" s="7" t="s">
        <v>4783</v>
      </c>
      <c r="H2749" s="28"/>
      <c r="I2749" s="23"/>
      <c r="J2749" s="16"/>
      <c r="K2749" s="36"/>
    </row>
    <row r="2750" spans="1:11" ht="30" hidden="1" customHeight="1" x14ac:dyDescent="0.25">
      <c r="A2750" s="1"/>
      <c r="B2750" s="7" t="s">
        <v>4776</v>
      </c>
      <c r="C2750" s="7">
        <v>229</v>
      </c>
      <c r="D2750" s="7" t="s">
        <v>10</v>
      </c>
      <c r="E2750" s="7" t="s">
        <v>35</v>
      </c>
      <c r="F2750" s="7" t="s">
        <v>4784</v>
      </c>
      <c r="G2750" s="7" t="s">
        <v>4785</v>
      </c>
      <c r="H2750" s="28"/>
      <c r="I2750" s="23"/>
      <c r="J2750" s="16"/>
      <c r="K2750" s="36"/>
    </row>
    <row r="2751" spans="1:11" ht="30" hidden="1" customHeight="1" x14ac:dyDescent="0.25">
      <c r="A2751" s="1"/>
      <c r="B2751" s="7" t="s">
        <v>4776</v>
      </c>
      <c r="C2751" s="7">
        <v>229</v>
      </c>
      <c r="D2751" s="7" t="s">
        <v>10</v>
      </c>
      <c r="E2751" s="7" t="s">
        <v>38</v>
      </c>
      <c r="F2751" s="7" t="s">
        <v>4786</v>
      </c>
      <c r="G2751" s="7" t="s">
        <v>4787</v>
      </c>
      <c r="H2751" s="28"/>
      <c r="I2751" s="23"/>
      <c r="J2751" s="16"/>
      <c r="K2751" s="36"/>
    </row>
    <row r="2752" spans="1:11" ht="30" hidden="1" customHeight="1" x14ac:dyDescent="0.25">
      <c r="A2752" s="1"/>
      <c r="B2752" s="7" t="s">
        <v>4776</v>
      </c>
      <c r="C2752" s="7">
        <v>229</v>
      </c>
      <c r="D2752" s="7" t="s">
        <v>28</v>
      </c>
      <c r="E2752" s="7" t="s">
        <v>38</v>
      </c>
      <c r="F2752" s="7" t="s">
        <v>4788</v>
      </c>
      <c r="G2752" s="7" t="s">
        <v>4789</v>
      </c>
      <c r="H2752" s="28"/>
      <c r="I2752" s="23"/>
      <c r="J2752" s="16"/>
      <c r="K2752" s="36"/>
    </row>
    <row r="2753" spans="1:11" ht="30" hidden="1" customHeight="1" x14ac:dyDescent="0.25">
      <c r="A2753" s="1"/>
      <c r="B2753" s="7" t="s">
        <v>4776</v>
      </c>
      <c r="C2753" s="7">
        <v>229</v>
      </c>
      <c r="D2753" s="7" t="s">
        <v>10</v>
      </c>
      <c r="E2753" s="7" t="s">
        <v>43</v>
      </c>
      <c r="F2753" s="7" t="s">
        <v>24</v>
      </c>
      <c r="G2753" s="7" t="s">
        <v>4790</v>
      </c>
      <c r="H2753" s="28"/>
      <c r="I2753" s="23"/>
      <c r="J2753" s="16"/>
      <c r="K2753" s="36"/>
    </row>
    <row r="2754" spans="1:11" ht="30" customHeight="1" x14ac:dyDescent="0.25">
      <c r="A2754" s="1"/>
      <c r="B2754" s="7" t="s">
        <v>4793</v>
      </c>
      <c r="C2754" s="7">
        <v>230</v>
      </c>
      <c r="D2754" s="7" t="s">
        <v>10</v>
      </c>
      <c r="E2754" s="7" t="s">
        <v>366</v>
      </c>
      <c r="F2754" s="7" t="s">
        <v>367</v>
      </c>
      <c r="G2754" s="7" t="s">
        <v>4795</v>
      </c>
      <c r="H2754" s="30">
        <f>+I2754</f>
        <v>99491.62</v>
      </c>
      <c r="I2754" s="27">
        <v>99491.62</v>
      </c>
      <c r="J2754" s="33" t="s">
        <v>4794</v>
      </c>
      <c r="K2754" s="36"/>
    </row>
    <row r="2755" spans="1:11" ht="30" hidden="1" customHeight="1" x14ac:dyDescent="0.25">
      <c r="A2755" s="1"/>
      <c r="B2755" s="7" t="s">
        <v>4793</v>
      </c>
      <c r="C2755" s="7">
        <v>230</v>
      </c>
      <c r="D2755" s="7" t="s">
        <v>10</v>
      </c>
      <c r="E2755" s="7" t="s">
        <v>80</v>
      </c>
      <c r="F2755" s="7" t="s">
        <v>73</v>
      </c>
      <c r="G2755" s="7" t="s">
        <v>4796</v>
      </c>
      <c r="H2755" s="28"/>
      <c r="I2755" s="23"/>
      <c r="J2755" s="16"/>
      <c r="K2755" s="36"/>
    </row>
    <row r="2756" spans="1:11" ht="30" hidden="1" customHeight="1" x14ac:dyDescent="0.25">
      <c r="A2756" s="1"/>
      <c r="B2756" s="7" t="s">
        <v>4793</v>
      </c>
      <c r="C2756" s="7">
        <v>230</v>
      </c>
      <c r="D2756" s="7" t="s">
        <v>10</v>
      </c>
      <c r="E2756" s="7" t="s">
        <v>70</v>
      </c>
      <c r="F2756" s="7" t="s">
        <v>71</v>
      </c>
      <c r="G2756" s="7" t="s">
        <v>4797</v>
      </c>
      <c r="H2756" s="28"/>
      <c r="I2756" s="23"/>
      <c r="J2756" s="16"/>
      <c r="K2756" s="36"/>
    </row>
    <row r="2757" spans="1:11" ht="30" hidden="1" customHeight="1" x14ac:dyDescent="0.25">
      <c r="A2757" s="1"/>
      <c r="B2757" s="7" t="s">
        <v>4793</v>
      </c>
      <c r="C2757" s="7">
        <v>230</v>
      </c>
      <c r="D2757" s="7" t="s">
        <v>28</v>
      </c>
      <c r="E2757" s="7" t="s">
        <v>20</v>
      </c>
      <c r="F2757" s="7" t="s">
        <v>73</v>
      </c>
      <c r="G2757" s="7" t="s">
        <v>4798</v>
      </c>
      <c r="H2757" s="28"/>
      <c r="I2757" s="23"/>
      <c r="J2757" s="16"/>
      <c r="K2757" s="36"/>
    </row>
    <row r="2758" spans="1:11" ht="30" hidden="1" customHeight="1" x14ac:dyDescent="0.25">
      <c r="A2758" s="1"/>
      <c r="B2758" s="7" t="s">
        <v>4793</v>
      </c>
      <c r="C2758" s="7">
        <v>230</v>
      </c>
      <c r="D2758" s="7" t="s">
        <v>10</v>
      </c>
      <c r="E2758" s="7" t="s">
        <v>33</v>
      </c>
      <c r="F2758" s="7" t="s">
        <v>73</v>
      </c>
      <c r="G2758" s="7" t="s">
        <v>4799</v>
      </c>
      <c r="H2758" s="28"/>
      <c r="I2758" s="23"/>
      <c r="J2758" s="16"/>
      <c r="K2758" s="36"/>
    </row>
    <row r="2759" spans="1:11" ht="30" hidden="1" customHeight="1" x14ac:dyDescent="0.25">
      <c r="A2759" s="1"/>
      <c r="B2759" s="7" t="s">
        <v>4793</v>
      </c>
      <c r="C2759" s="7">
        <v>230</v>
      </c>
      <c r="D2759" s="7" t="s">
        <v>10</v>
      </c>
      <c r="E2759" s="7" t="s">
        <v>23</v>
      </c>
      <c r="F2759" s="7" t="s">
        <v>73</v>
      </c>
      <c r="G2759" s="7" t="s">
        <v>4800</v>
      </c>
      <c r="H2759" s="28"/>
      <c r="I2759" s="23"/>
      <c r="J2759" s="16"/>
      <c r="K2759" s="36"/>
    </row>
    <row r="2760" spans="1:11" ht="30" hidden="1" customHeight="1" x14ac:dyDescent="0.25">
      <c r="A2760" s="1"/>
      <c r="B2760" s="7" t="s">
        <v>4793</v>
      </c>
      <c r="C2760" s="7">
        <v>230</v>
      </c>
      <c r="D2760" s="7" t="s">
        <v>10</v>
      </c>
      <c r="E2760" s="7" t="s">
        <v>11</v>
      </c>
      <c r="F2760" s="7" t="s">
        <v>4801</v>
      </c>
      <c r="G2760" s="7" t="s">
        <v>4802</v>
      </c>
      <c r="H2760" s="28"/>
      <c r="I2760" s="23"/>
      <c r="J2760" s="16"/>
      <c r="K2760" s="36"/>
    </row>
    <row r="2761" spans="1:11" ht="30" hidden="1" customHeight="1" x14ac:dyDescent="0.25">
      <c r="A2761" s="1"/>
      <c r="B2761" s="7" t="s">
        <v>4793</v>
      </c>
      <c r="C2761" s="7">
        <v>230</v>
      </c>
      <c r="D2761" s="7" t="s">
        <v>10</v>
      </c>
      <c r="E2761" s="7" t="s">
        <v>75</v>
      </c>
      <c r="F2761" s="7" t="s">
        <v>73</v>
      </c>
      <c r="G2761" s="7" t="s">
        <v>4803</v>
      </c>
      <c r="H2761" s="28"/>
      <c r="I2761" s="23"/>
      <c r="J2761" s="16"/>
      <c r="K2761" s="36"/>
    </row>
    <row r="2762" spans="1:11" ht="30" hidden="1" customHeight="1" x14ac:dyDescent="0.25">
      <c r="A2762" s="1"/>
      <c r="B2762" s="7" t="s">
        <v>4793</v>
      </c>
      <c r="C2762" s="7">
        <v>230</v>
      </c>
      <c r="D2762" s="7" t="s">
        <v>10</v>
      </c>
      <c r="E2762" s="7" t="s">
        <v>14</v>
      </c>
      <c r="F2762" s="7" t="s">
        <v>4804</v>
      </c>
      <c r="G2762" s="7" t="s">
        <v>4805</v>
      </c>
      <c r="H2762" s="28"/>
      <c r="I2762" s="23"/>
      <c r="J2762" s="16"/>
      <c r="K2762" s="36"/>
    </row>
    <row r="2763" spans="1:11" ht="30" hidden="1" customHeight="1" x14ac:dyDescent="0.25">
      <c r="A2763" s="1"/>
      <c r="B2763" s="7" t="s">
        <v>4793</v>
      </c>
      <c r="C2763" s="7">
        <v>230</v>
      </c>
      <c r="D2763" s="7" t="s">
        <v>28</v>
      </c>
      <c r="E2763" s="7" t="s">
        <v>26</v>
      </c>
      <c r="F2763" s="7" t="s">
        <v>1355</v>
      </c>
      <c r="G2763" s="7" t="s">
        <v>4806</v>
      </c>
      <c r="H2763" s="28"/>
      <c r="I2763" s="23"/>
      <c r="J2763" s="16"/>
      <c r="K2763" s="36"/>
    </row>
    <row r="2764" spans="1:11" ht="30" hidden="1" customHeight="1" x14ac:dyDescent="0.25">
      <c r="A2764" s="1"/>
      <c r="B2764" s="7" t="s">
        <v>4793</v>
      </c>
      <c r="C2764" s="7">
        <v>230</v>
      </c>
      <c r="D2764" s="7" t="s">
        <v>45</v>
      </c>
      <c r="E2764" s="7" t="s">
        <v>75</v>
      </c>
      <c r="F2764" s="7" t="s">
        <v>1355</v>
      </c>
      <c r="G2764" s="7" t="s">
        <v>4807</v>
      </c>
      <c r="H2764" s="28"/>
      <c r="I2764" s="23"/>
      <c r="J2764" s="16"/>
      <c r="K2764" s="36"/>
    </row>
    <row r="2765" spans="1:11" ht="30" hidden="1" customHeight="1" x14ac:dyDescent="0.25">
      <c r="A2765" s="1"/>
      <c r="B2765" s="7" t="s">
        <v>4793</v>
      </c>
      <c r="C2765" s="7">
        <v>230</v>
      </c>
      <c r="D2765" s="7" t="s">
        <v>10</v>
      </c>
      <c r="E2765" s="7" t="s">
        <v>35</v>
      </c>
      <c r="F2765" s="7" t="s">
        <v>4808</v>
      </c>
      <c r="G2765" s="7" t="s">
        <v>4809</v>
      </c>
      <c r="H2765" s="28"/>
      <c r="I2765" s="23"/>
      <c r="J2765" s="16"/>
      <c r="K2765" s="36"/>
    </row>
    <row r="2766" spans="1:11" ht="30" hidden="1" customHeight="1" x14ac:dyDescent="0.25">
      <c r="A2766" s="1"/>
      <c r="B2766" s="7" t="s">
        <v>4793</v>
      </c>
      <c r="C2766" s="7">
        <v>230</v>
      </c>
      <c r="D2766" s="7" t="s">
        <v>413</v>
      </c>
      <c r="E2766" s="7" t="s">
        <v>20</v>
      </c>
      <c r="F2766" s="7" t="s">
        <v>1355</v>
      </c>
      <c r="G2766" s="7" t="s">
        <v>4810</v>
      </c>
      <c r="H2766" s="28"/>
      <c r="I2766" s="23"/>
      <c r="J2766" s="16"/>
      <c r="K2766" s="36"/>
    </row>
    <row r="2767" spans="1:11" ht="30" hidden="1" customHeight="1" x14ac:dyDescent="0.25">
      <c r="A2767" s="1"/>
      <c r="B2767" s="7" t="s">
        <v>4793</v>
      </c>
      <c r="C2767" s="7">
        <v>230</v>
      </c>
      <c r="D2767" s="7" t="s">
        <v>28</v>
      </c>
      <c r="E2767" s="7" t="s">
        <v>33</v>
      </c>
      <c r="F2767" s="7" t="s">
        <v>1355</v>
      </c>
      <c r="G2767" s="7" t="s">
        <v>4811</v>
      </c>
      <c r="H2767" s="28"/>
      <c r="I2767" s="23"/>
      <c r="J2767" s="16"/>
      <c r="K2767" s="36"/>
    </row>
    <row r="2768" spans="1:11" ht="30" hidden="1" customHeight="1" x14ac:dyDescent="0.25">
      <c r="A2768" s="1"/>
      <c r="B2768" s="7" t="s">
        <v>4793</v>
      </c>
      <c r="C2768" s="7">
        <v>230</v>
      </c>
      <c r="D2768" s="7" t="s">
        <v>10</v>
      </c>
      <c r="E2768" s="7" t="s">
        <v>17</v>
      </c>
      <c r="F2768" s="7" t="s">
        <v>73</v>
      </c>
      <c r="G2768" s="7" t="s">
        <v>4799</v>
      </c>
      <c r="H2768" s="28"/>
      <c r="I2768" s="23"/>
      <c r="J2768" s="16"/>
      <c r="K2768" s="36"/>
    </row>
    <row r="2769" spans="1:11" ht="30" hidden="1" customHeight="1" x14ac:dyDescent="0.25">
      <c r="A2769" s="1"/>
      <c r="B2769" s="7" t="s">
        <v>4793</v>
      </c>
      <c r="C2769" s="7">
        <v>230</v>
      </c>
      <c r="D2769" s="7" t="s">
        <v>10</v>
      </c>
      <c r="E2769" s="7" t="s">
        <v>38</v>
      </c>
      <c r="F2769" s="7" t="s">
        <v>4812</v>
      </c>
      <c r="G2769" s="7" t="s">
        <v>4813</v>
      </c>
      <c r="H2769" s="28"/>
      <c r="I2769" s="23"/>
      <c r="J2769" s="16"/>
      <c r="K2769" s="36"/>
    </row>
    <row r="2770" spans="1:11" ht="30" hidden="1" customHeight="1" x14ac:dyDescent="0.25">
      <c r="A2770" s="1"/>
      <c r="B2770" s="7" t="s">
        <v>4793</v>
      </c>
      <c r="C2770" s="7">
        <v>230</v>
      </c>
      <c r="D2770" s="7" t="s">
        <v>28</v>
      </c>
      <c r="E2770" s="7" t="s">
        <v>38</v>
      </c>
      <c r="F2770" s="7" t="s">
        <v>4814</v>
      </c>
      <c r="G2770" s="7" t="s">
        <v>4815</v>
      </c>
      <c r="H2770" s="28"/>
      <c r="I2770" s="23"/>
      <c r="J2770" s="16"/>
      <c r="K2770" s="36"/>
    </row>
    <row r="2771" spans="1:11" ht="30" hidden="1" customHeight="1" x14ac:dyDescent="0.25">
      <c r="A2771" s="1"/>
      <c r="B2771" s="7" t="s">
        <v>4793</v>
      </c>
      <c r="C2771" s="7">
        <v>230</v>
      </c>
      <c r="D2771" s="7" t="s">
        <v>10</v>
      </c>
      <c r="E2771" s="7" t="s">
        <v>177</v>
      </c>
      <c r="F2771" s="7" t="s">
        <v>483</v>
      </c>
      <c r="G2771" s="7" t="s">
        <v>4816</v>
      </c>
      <c r="H2771" s="28"/>
      <c r="I2771" s="23"/>
      <c r="J2771" s="16"/>
      <c r="K2771" s="36"/>
    </row>
    <row r="2772" spans="1:11" ht="30" hidden="1" customHeight="1" x14ac:dyDescent="0.25">
      <c r="A2772" s="1"/>
      <c r="B2772" s="7" t="s">
        <v>4793</v>
      </c>
      <c r="C2772" s="7">
        <v>230</v>
      </c>
      <c r="D2772" s="7" t="s">
        <v>28</v>
      </c>
      <c r="E2772" s="7" t="s">
        <v>70</v>
      </c>
      <c r="F2772" s="7" t="s">
        <v>1776</v>
      </c>
      <c r="G2772" s="7" t="s">
        <v>4817</v>
      </c>
      <c r="H2772" s="28"/>
      <c r="I2772" s="23"/>
      <c r="J2772" s="16"/>
      <c r="K2772" s="36"/>
    </row>
    <row r="2773" spans="1:11" ht="30" hidden="1" customHeight="1" x14ac:dyDescent="0.25">
      <c r="A2773" s="1"/>
      <c r="B2773" s="7" t="s">
        <v>4793</v>
      </c>
      <c r="C2773" s="7">
        <v>230</v>
      </c>
      <c r="D2773" s="7" t="s">
        <v>28</v>
      </c>
      <c r="E2773" s="7" t="s">
        <v>75</v>
      </c>
      <c r="F2773" s="7" t="s">
        <v>349</v>
      </c>
      <c r="G2773" s="7" t="s">
        <v>4818</v>
      </c>
      <c r="H2773" s="28"/>
      <c r="I2773" s="23"/>
      <c r="J2773" s="16"/>
      <c r="K2773" s="36"/>
    </row>
    <row r="2774" spans="1:11" ht="30" hidden="1" customHeight="1" x14ac:dyDescent="0.25">
      <c r="A2774" s="1"/>
      <c r="B2774" s="7" t="s">
        <v>4793</v>
      </c>
      <c r="C2774" s="7">
        <v>230</v>
      </c>
      <c r="D2774" s="7" t="s">
        <v>10</v>
      </c>
      <c r="E2774" s="7" t="s">
        <v>20</v>
      </c>
      <c r="F2774" s="7" t="s">
        <v>349</v>
      </c>
      <c r="G2774" s="7" t="s">
        <v>4819</v>
      </c>
      <c r="H2774" s="28"/>
      <c r="I2774" s="23"/>
      <c r="J2774" s="16"/>
      <c r="K2774" s="36"/>
    </row>
    <row r="2775" spans="1:11" ht="30" hidden="1" customHeight="1" x14ac:dyDescent="0.25">
      <c r="A2775" s="1"/>
      <c r="B2775" s="7" t="s">
        <v>4793</v>
      </c>
      <c r="C2775" s="7">
        <v>230</v>
      </c>
      <c r="D2775" s="7" t="s">
        <v>45</v>
      </c>
      <c r="E2775" s="7" t="s">
        <v>20</v>
      </c>
      <c r="F2775" s="7" t="s">
        <v>470</v>
      </c>
      <c r="G2775" s="7" t="s">
        <v>4820</v>
      </c>
      <c r="H2775" s="28"/>
      <c r="I2775" s="23"/>
      <c r="J2775" s="16"/>
      <c r="K2775" s="36"/>
    </row>
    <row r="2776" spans="1:11" ht="30" hidden="1" customHeight="1" x14ac:dyDescent="0.25">
      <c r="A2776" s="1"/>
      <c r="B2776" s="7" t="s">
        <v>4793</v>
      </c>
      <c r="C2776" s="7">
        <v>230</v>
      </c>
      <c r="D2776" s="7" t="s">
        <v>10</v>
      </c>
      <c r="E2776" s="7" t="s">
        <v>406</v>
      </c>
      <c r="F2776" s="7" t="s">
        <v>4821</v>
      </c>
      <c r="G2776" s="7" t="s">
        <v>4822</v>
      </c>
      <c r="H2776" s="28"/>
      <c r="I2776" s="23"/>
      <c r="J2776" s="16"/>
      <c r="K2776" s="36"/>
    </row>
    <row r="2777" spans="1:11" ht="30" hidden="1" customHeight="1" x14ac:dyDescent="0.25">
      <c r="A2777" s="1"/>
      <c r="B2777" s="7" t="s">
        <v>4793</v>
      </c>
      <c r="C2777" s="7">
        <v>230</v>
      </c>
      <c r="D2777" s="7" t="s">
        <v>10</v>
      </c>
      <c r="E2777" s="7" t="s">
        <v>467</v>
      </c>
      <c r="F2777" s="7" t="s">
        <v>468</v>
      </c>
      <c r="G2777" s="7" t="s">
        <v>4823</v>
      </c>
      <c r="H2777" s="28"/>
      <c r="I2777" s="23"/>
      <c r="J2777" s="16"/>
      <c r="K2777" s="36"/>
    </row>
    <row r="2778" spans="1:11" ht="30" hidden="1" customHeight="1" x14ac:dyDescent="0.25">
      <c r="A2778" s="1"/>
      <c r="B2778" s="7" t="s">
        <v>4793</v>
      </c>
      <c r="C2778" s="7">
        <v>230</v>
      </c>
      <c r="D2778" s="7" t="s">
        <v>10</v>
      </c>
      <c r="E2778" s="7" t="s">
        <v>26</v>
      </c>
      <c r="F2778" s="7" t="s">
        <v>470</v>
      </c>
      <c r="G2778" s="7" t="s">
        <v>4824</v>
      </c>
      <c r="H2778" s="28"/>
      <c r="I2778" s="23"/>
      <c r="J2778" s="16"/>
      <c r="K2778" s="36"/>
    </row>
    <row r="2779" spans="1:11" ht="30" hidden="1" customHeight="1" x14ac:dyDescent="0.25">
      <c r="A2779" s="1"/>
      <c r="B2779" s="7" t="s">
        <v>4793</v>
      </c>
      <c r="C2779" s="7">
        <v>230</v>
      </c>
      <c r="D2779" s="7" t="s">
        <v>28</v>
      </c>
      <c r="E2779" s="7" t="s">
        <v>11</v>
      </c>
      <c r="F2779" s="7" t="s">
        <v>4825</v>
      </c>
      <c r="G2779" s="7" t="s">
        <v>4826</v>
      </c>
      <c r="H2779" s="28"/>
      <c r="I2779" s="23"/>
      <c r="J2779" s="16"/>
      <c r="K2779" s="36"/>
    </row>
    <row r="2780" spans="1:11" ht="30" hidden="1" customHeight="1" x14ac:dyDescent="0.25">
      <c r="A2780" s="1"/>
      <c r="B2780" s="7" t="s">
        <v>4793</v>
      </c>
      <c r="C2780" s="7">
        <v>230</v>
      </c>
      <c r="D2780" s="7" t="s">
        <v>10</v>
      </c>
      <c r="E2780" s="7" t="s">
        <v>67</v>
      </c>
      <c r="F2780" s="7" t="s">
        <v>68</v>
      </c>
      <c r="G2780" s="7" t="s">
        <v>4827</v>
      </c>
      <c r="H2780" s="28"/>
      <c r="I2780" s="23"/>
      <c r="J2780" s="16"/>
      <c r="K2780" s="36"/>
    </row>
    <row r="2781" spans="1:11" ht="30" customHeight="1" x14ac:dyDescent="0.25">
      <c r="A2781" s="1"/>
      <c r="B2781" s="7" t="s">
        <v>4832</v>
      </c>
      <c r="C2781" s="7">
        <v>231</v>
      </c>
      <c r="D2781" s="7" t="s">
        <v>10</v>
      </c>
      <c r="E2781" s="7" t="s">
        <v>38</v>
      </c>
      <c r="F2781" s="7" t="s">
        <v>4834</v>
      </c>
      <c r="G2781" s="7" t="s">
        <v>4835</v>
      </c>
      <c r="H2781" s="30">
        <f>I2781/50</f>
        <v>182585.5</v>
      </c>
      <c r="I2781" s="27">
        <v>9129275</v>
      </c>
      <c r="J2781" s="33" t="s">
        <v>4833</v>
      </c>
      <c r="K2781" s="36"/>
    </row>
    <row r="2782" spans="1:11" ht="30" hidden="1" customHeight="1" x14ac:dyDescent="0.25">
      <c r="A2782" s="1"/>
      <c r="B2782" s="7" t="s">
        <v>4832</v>
      </c>
      <c r="C2782" s="7">
        <v>231</v>
      </c>
      <c r="D2782" s="7" t="s">
        <v>28</v>
      </c>
      <c r="E2782" s="7" t="s">
        <v>38</v>
      </c>
      <c r="F2782" s="7" t="s">
        <v>4836</v>
      </c>
      <c r="G2782" s="7" t="s">
        <v>4837</v>
      </c>
      <c r="H2782" s="28"/>
      <c r="I2782" s="23"/>
      <c r="J2782" s="16"/>
      <c r="K2782" s="36"/>
    </row>
    <row r="2783" spans="1:11" ht="30" hidden="1" customHeight="1" x14ac:dyDescent="0.25">
      <c r="A2783" s="1"/>
      <c r="B2783" s="7" t="s">
        <v>4832</v>
      </c>
      <c r="C2783" s="7">
        <v>231</v>
      </c>
      <c r="D2783" s="7" t="s">
        <v>10</v>
      </c>
      <c r="E2783" s="7" t="s">
        <v>67</v>
      </c>
      <c r="F2783" s="7" t="s">
        <v>68</v>
      </c>
      <c r="G2783" s="7" t="s">
        <v>4838</v>
      </c>
      <c r="H2783" s="28"/>
      <c r="I2783" s="23"/>
      <c r="J2783" s="16"/>
      <c r="K2783" s="36"/>
    </row>
    <row r="2784" spans="1:11" ht="30" hidden="1" customHeight="1" x14ac:dyDescent="0.25">
      <c r="A2784" s="1"/>
      <c r="B2784" s="7" t="s">
        <v>4832</v>
      </c>
      <c r="C2784" s="7">
        <v>231</v>
      </c>
      <c r="D2784" s="7" t="s">
        <v>10</v>
      </c>
      <c r="E2784" s="7" t="s">
        <v>406</v>
      </c>
      <c r="F2784" s="7" t="s">
        <v>4821</v>
      </c>
      <c r="G2784" s="7" t="s">
        <v>4839</v>
      </c>
      <c r="H2784" s="28"/>
      <c r="I2784" s="23"/>
      <c r="J2784" s="16"/>
      <c r="K2784" s="36"/>
    </row>
    <row r="2785" spans="1:11" ht="30" hidden="1" customHeight="1" x14ac:dyDescent="0.25">
      <c r="A2785" s="1"/>
      <c r="B2785" s="7" t="s">
        <v>4832</v>
      </c>
      <c r="C2785" s="7">
        <v>231</v>
      </c>
      <c r="D2785" s="7" t="s">
        <v>28</v>
      </c>
      <c r="E2785" s="7" t="s">
        <v>75</v>
      </c>
      <c r="F2785" s="7" t="s">
        <v>349</v>
      </c>
      <c r="G2785" s="7" t="s">
        <v>4840</v>
      </c>
      <c r="H2785" s="28"/>
      <c r="I2785" s="23"/>
      <c r="J2785" s="16"/>
      <c r="K2785" s="36"/>
    </row>
    <row r="2786" spans="1:11" ht="30" hidden="1" customHeight="1" x14ac:dyDescent="0.25">
      <c r="A2786" s="1"/>
      <c r="B2786" s="7" t="s">
        <v>4832</v>
      </c>
      <c r="C2786" s="7">
        <v>231</v>
      </c>
      <c r="D2786" s="7" t="s">
        <v>28</v>
      </c>
      <c r="E2786" s="7" t="s">
        <v>70</v>
      </c>
      <c r="F2786" s="7" t="s">
        <v>470</v>
      </c>
      <c r="G2786" s="7" t="s">
        <v>4817</v>
      </c>
      <c r="H2786" s="28"/>
      <c r="I2786" s="23"/>
      <c r="J2786" s="16"/>
      <c r="K2786" s="36"/>
    </row>
    <row r="2787" spans="1:11" ht="30" hidden="1" customHeight="1" x14ac:dyDescent="0.25">
      <c r="A2787" s="1"/>
      <c r="B2787" s="7" t="s">
        <v>4832</v>
      </c>
      <c r="C2787" s="7">
        <v>231</v>
      </c>
      <c r="D2787" s="7" t="s">
        <v>10</v>
      </c>
      <c r="E2787" s="7" t="s">
        <v>366</v>
      </c>
      <c r="F2787" s="7" t="s">
        <v>367</v>
      </c>
      <c r="G2787" s="7" t="s">
        <v>4841</v>
      </c>
      <c r="H2787" s="28"/>
      <c r="I2787" s="23"/>
      <c r="J2787" s="16"/>
      <c r="K2787" s="36"/>
    </row>
    <row r="2788" spans="1:11" ht="30" hidden="1" customHeight="1" x14ac:dyDescent="0.25">
      <c r="A2788" s="1"/>
      <c r="B2788" s="7" t="s">
        <v>4832</v>
      </c>
      <c r="C2788" s="7">
        <v>231</v>
      </c>
      <c r="D2788" s="7" t="s">
        <v>10</v>
      </c>
      <c r="E2788" s="7" t="s">
        <v>177</v>
      </c>
      <c r="F2788" s="7" t="s">
        <v>483</v>
      </c>
      <c r="G2788" s="7" t="s">
        <v>4816</v>
      </c>
      <c r="H2788" s="28"/>
      <c r="I2788" s="23"/>
      <c r="J2788" s="16"/>
      <c r="K2788" s="36"/>
    </row>
    <row r="2789" spans="1:11" ht="30" hidden="1" customHeight="1" x14ac:dyDescent="0.25">
      <c r="A2789" s="1"/>
      <c r="B2789" s="7" t="s">
        <v>4832</v>
      </c>
      <c r="C2789" s="7">
        <v>231</v>
      </c>
      <c r="D2789" s="7" t="s">
        <v>45</v>
      </c>
      <c r="E2789" s="7" t="s">
        <v>20</v>
      </c>
      <c r="F2789" s="7" t="s">
        <v>349</v>
      </c>
      <c r="G2789" s="7" t="s">
        <v>4842</v>
      </c>
      <c r="H2789" s="28"/>
      <c r="I2789" s="23"/>
      <c r="J2789" s="16"/>
      <c r="K2789" s="36"/>
    </row>
    <row r="2790" spans="1:11" ht="30" hidden="1" customHeight="1" x14ac:dyDescent="0.25">
      <c r="A2790" s="1"/>
      <c r="B2790" s="7" t="s">
        <v>4832</v>
      </c>
      <c r="C2790" s="7">
        <v>231</v>
      </c>
      <c r="D2790" s="7" t="s">
        <v>10</v>
      </c>
      <c r="E2790" s="7" t="s">
        <v>14</v>
      </c>
      <c r="F2790" s="7" t="s">
        <v>4843</v>
      </c>
      <c r="G2790" s="7" t="s">
        <v>4844</v>
      </c>
      <c r="H2790" s="28"/>
      <c r="I2790" s="23"/>
      <c r="J2790" s="16"/>
      <c r="K2790" s="36"/>
    </row>
    <row r="2791" spans="1:11" ht="30" hidden="1" customHeight="1" x14ac:dyDescent="0.25">
      <c r="A2791" s="1"/>
      <c r="B2791" s="7" t="s">
        <v>4832</v>
      </c>
      <c r="C2791" s="7">
        <v>231</v>
      </c>
      <c r="D2791" s="7" t="s">
        <v>10</v>
      </c>
      <c r="E2791" s="7" t="s">
        <v>33</v>
      </c>
      <c r="F2791" s="7" t="s">
        <v>489</v>
      </c>
      <c r="G2791" s="7" t="s">
        <v>4845</v>
      </c>
      <c r="H2791" s="28"/>
      <c r="I2791" s="23"/>
      <c r="J2791" s="16"/>
      <c r="K2791" s="36"/>
    </row>
    <row r="2792" spans="1:11" ht="30" hidden="1" customHeight="1" x14ac:dyDescent="0.25">
      <c r="A2792" s="1"/>
      <c r="B2792" s="7" t="s">
        <v>4832</v>
      </c>
      <c r="C2792" s="7">
        <v>231</v>
      </c>
      <c r="D2792" s="7" t="s">
        <v>28</v>
      </c>
      <c r="E2792" s="7" t="s">
        <v>33</v>
      </c>
      <c r="F2792" s="7" t="s">
        <v>1355</v>
      </c>
      <c r="G2792" s="7" t="s">
        <v>4811</v>
      </c>
      <c r="H2792" s="28"/>
      <c r="I2792" s="23"/>
      <c r="J2792" s="16"/>
      <c r="K2792" s="36"/>
    </row>
    <row r="2793" spans="1:11" ht="30" hidden="1" customHeight="1" x14ac:dyDescent="0.25">
      <c r="A2793" s="1"/>
      <c r="B2793" s="7" t="s">
        <v>4832</v>
      </c>
      <c r="C2793" s="7">
        <v>231</v>
      </c>
      <c r="D2793" s="7" t="s">
        <v>434</v>
      </c>
      <c r="E2793" s="7" t="s">
        <v>20</v>
      </c>
      <c r="F2793" s="7" t="s">
        <v>1776</v>
      </c>
      <c r="G2793" s="7" t="s">
        <v>4846</v>
      </c>
      <c r="H2793" s="28"/>
      <c r="I2793" s="23"/>
      <c r="J2793" s="16"/>
      <c r="K2793" s="36"/>
    </row>
    <row r="2794" spans="1:11" ht="30" hidden="1" customHeight="1" x14ac:dyDescent="0.25">
      <c r="A2794" s="1"/>
      <c r="B2794" s="7" t="s">
        <v>4832</v>
      </c>
      <c r="C2794" s="7">
        <v>231</v>
      </c>
      <c r="D2794" s="7" t="s">
        <v>10</v>
      </c>
      <c r="E2794" s="7" t="s">
        <v>70</v>
      </c>
      <c r="F2794" s="7" t="s">
        <v>71</v>
      </c>
      <c r="G2794" s="7" t="s">
        <v>4797</v>
      </c>
      <c r="H2794" s="28"/>
      <c r="I2794" s="23"/>
      <c r="J2794" s="16"/>
      <c r="K2794" s="36"/>
    </row>
    <row r="2795" spans="1:11" ht="30" hidden="1" customHeight="1" x14ac:dyDescent="0.25">
      <c r="A2795" s="1"/>
      <c r="B2795" s="7" t="s">
        <v>4832</v>
      </c>
      <c r="C2795" s="7">
        <v>231</v>
      </c>
      <c r="D2795" s="7" t="s">
        <v>45</v>
      </c>
      <c r="E2795" s="7" t="s">
        <v>75</v>
      </c>
      <c r="F2795" s="7" t="s">
        <v>1355</v>
      </c>
      <c r="G2795" s="7" t="s">
        <v>4849</v>
      </c>
      <c r="H2795" s="28"/>
      <c r="I2795" s="23"/>
      <c r="J2795" s="16"/>
      <c r="K2795" s="36"/>
    </row>
    <row r="2796" spans="1:11" ht="30" hidden="1" customHeight="1" x14ac:dyDescent="0.25">
      <c r="A2796" s="1"/>
      <c r="B2796" s="7" t="s">
        <v>4832</v>
      </c>
      <c r="C2796" s="7">
        <v>231</v>
      </c>
      <c r="D2796" s="7" t="s">
        <v>413</v>
      </c>
      <c r="E2796" s="7" t="s">
        <v>20</v>
      </c>
      <c r="F2796" s="7" t="s">
        <v>2506</v>
      </c>
      <c r="G2796" s="7" t="s">
        <v>4850</v>
      </c>
      <c r="H2796" s="28"/>
      <c r="I2796" s="23"/>
      <c r="J2796" s="16"/>
      <c r="K2796" s="36"/>
    </row>
    <row r="2797" spans="1:11" ht="30" hidden="1" customHeight="1" x14ac:dyDescent="0.25">
      <c r="A2797" s="1"/>
      <c r="B2797" s="7" t="s">
        <v>4832</v>
      </c>
      <c r="C2797" s="7">
        <v>231</v>
      </c>
      <c r="D2797" s="7" t="s">
        <v>382</v>
      </c>
      <c r="E2797" s="7" t="s">
        <v>20</v>
      </c>
      <c r="F2797" s="7" t="s">
        <v>73</v>
      </c>
      <c r="G2797" s="7" t="s">
        <v>4851</v>
      </c>
      <c r="H2797" s="28"/>
      <c r="I2797" s="23"/>
      <c r="J2797" s="16"/>
      <c r="K2797" s="36"/>
    </row>
    <row r="2798" spans="1:11" ht="30" hidden="1" customHeight="1" x14ac:dyDescent="0.25">
      <c r="A2798" s="1"/>
      <c r="B2798" s="7" t="s">
        <v>4832</v>
      </c>
      <c r="C2798" s="7">
        <v>231</v>
      </c>
      <c r="D2798" s="7" t="s">
        <v>10</v>
      </c>
      <c r="E2798" s="7" t="s">
        <v>35</v>
      </c>
      <c r="F2798" s="7" t="s">
        <v>470</v>
      </c>
      <c r="G2798" s="7" t="s">
        <v>4852</v>
      </c>
      <c r="H2798" s="28"/>
      <c r="I2798" s="23"/>
      <c r="J2798" s="16"/>
      <c r="K2798" s="36"/>
    </row>
    <row r="2799" spans="1:11" ht="30" hidden="1" customHeight="1" x14ac:dyDescent="0.25">
      <c r="A2799" s="1"/>
      <c r="B2799" s="7" t="s">
        <v>4832</v>
      </c>
      <c r="C2799" s="7">
        <v>231</v>
      </c>
      <c r="D2799" s="7" t="s">
        <v>10</v>
      </c>
      <c r="E2799" s="7" t="s">
        <v>11</v>
      </c>
      <c r="F2799" s="7" t="s">
        <v>4853</v>
      </c>
      <c r="G2799" s="7" t="s">
        <v>4854</v>
      </c>
      <c r="H2799" s="28"/>
      <c r="I2799" s="23"/>
      <c r="J2799" s="16"/>
      <c r="K2799" s="36"/>
    </row>
    <row r="2800" spans="1:11" ht="30" hidden="1" customHeight="1" x14ac:dyDescent="0.25">
      <c r="A2800" s="1"/>
      <c r="B2800" s="7" t="s">
        <v>4832</v>
      </c>
      <c r="C2800" s="7">
        <v>231</v>
      </c>
      <c r="D2800" s="7" t="s">
        <v>10</v>
      </c>
      <c r="E2800" s="7" t="s">
        <v>26</v>
      </c>
      <c r="F2800" s="7" t="s">
        <v>1355</v>
      </c>
      <c r="G2800" s="7" t="s">
        <v>4806</v>
      </c>
      <c r="H2800" s="28"/>
      <c r="I2800" s="23"/>
      <c r="J2800" s="16"/>
      <c r="K2800" s="36"/>
    </row>
    <row r="2801" spans="1:11" ht="30" hidden="1" customHeight="1" x14ac:dyDescent="0.25">
      <c r="A2801" s="1"/>
      <c r="B2801" s="7" t="s">
        <v>4832</v>
      </c>
      <c r="C2801" s="7">
        <v>231</v>
      </c>
      <c r="D2801" s="7" t="s">
        <v>10</v>
      </c>
      <c r="E2801" s="7" t="s">
        <v>467</v>
      </c>
      <c r="F2801" s="7" t="s">
        <v>468</v>
      </c>
      <c r="G2801" s="7" t="s">
        <v>4855</v>
      </c>
      <c r="H2801" s="28"/>
      <c r="I2801" s="23"/>
      <c r="J2801" s="16"/>
      <c r="K2801" s="36"/>
    </row>
    <row r="2802" spans="1:11" ht="30" hidden="1" customHeight="1" x14ac:dyDescent="0.25">
      <c r="A2802" s="1"/>
      <c r="B2802" s="7" t="s">
        <v>4832</v>
      </c>
      <c r="C2802" s="7">
        <v>231</v>
      </c>
      <c r="D2802" s="7" t="s">
        <v>10</v>
      </c>
      <c r="E2802" s="7" t="s">
        <v>75</v>
      </c>
      <c r="F2802" s="7" t="s">
        <v>73</v>
      </c>
      <c r="G2802" s="7" t="s">
        <v>4856</v>
      </c>
      <c r="H2802" s="28"/>
      <c r="I2802" s="23"/>
      <c r="J2802" s="16"/>
      <c r="K2802" s="36"/>
    </row>
    <row r="2803" spans="1:11" ht="30" hidden="1" customHeight="1" x14ac:dyDescent="0.25">
      <c r="A2803" s="1"/>
      <c r="B2803" s="7" t="s">
        <v>4832</v>
      </c>
      <c r="C2803" s="7">
        <v>231</v>
      </c>
      <c r="D2803" s="7" t="s">
        <v>10</v>
      </c>
      <c r="E2803" s="7" t="s">
        <v>23</v>
      </c>
      <c r="F2803" s="7" t="s">
        <v>73</v>
      </c>
      <c r="G2803" s="7" t="s">
        <v>4857</v>
      </c>
      <c r="H2803" s="28"/>
      <c r="I2803" s="23"/>
      <c r="J2803" s="16"/>
      <c r="K2803" s="36"/>
    </row>
    <row r="2804" spans="1:11" ht="30" hidden="1" customHeight="1" x14ac:dyDescent="0.25">
      <c r="A2804" s="1"/>
      <c r="B2804" s="7" t="s">
        <v>4832</v>
      </c>
      <c r="C2804" s="7">
        <v>231</v>
      </c>
      <c r="D2804" s="7" t="s">
        <v>10</v>
      </c>
      <c r="E2804" s="7" t="s">
        <v>20</v>
      </c>
      <c r="F2804" s="7" t="s">
        <v>3120</v>
      </c>
      <c r="G2804" s="7" t="s">
        <v>4858</v>
      </c>
      <c r="H2804" s="28"/>
      <c r="I2804" s="23"/>
      <c r="J2804" s="16"/>
      <c r="K2804" s="36"/>
    </row>
    <row r="2805" spans="1:11" ht="30" hidden="1" customHeight="1" x14ac:dyDescent="0.25">
      <c r="A2805" s="1"/>
      <c r="B2805" s="7" t="s">
        <v>4832</v>
      </c>
      <c r="C2805" s="7">
        <v>231</v>
      </c>
      <c r="D2805" s="7" t="s">
        <v>28</v>
      </c>
      <c r="E2805" s="7" t="s">
        <v>26</v>
      </c>
      <c r="F2805" s="7" t="s">
        <v>470</v>
      </c>
      <c r="G2805" s="7" t="s">
        <v>4824</v>
      </c>
      <c r="H2805" s="28"/>
      <c r="I2805" s="23"/>
      <c r="J2805" s="16"/>
      <c r="K2805" s="36"/>
    </row>
    <row r="2806" spans="1:11" ht="30" hidden="1" customHeight="1" x14ac:dyDescent="0.25">
      <c r="A2806" s="1"/>
      <c r="B2806" s="7" t="s">
        <v>4832</v>
      </c>
      <c r="C2806" s="7">
        <v>231</v>
      </c>
      <c r="D2806" s="7" t="s">
        <v>28</v>
      </c>
      <c r="E2806" s="7" t="s">
        <v>11</v>
      </c>
      <c r="F2806" s="7" t="s">
        <v>4859</v>
      </c>
      <c r="G2806" s="7" t="s">
        <v>4826</v>
      </c>
      <c r="H2806" s="28"/>
      <c r="I2806" s="23"/>
      <c r="J2806" s="16"/>
      <c r="K2806" s="36"/>
    </row>
    <row r="2807" spans="1:11" ht="30" hidden="1" customHeight="1" x14ac:dyDescent="0.25">
      <c r="A2807" s="1"/>
      <c r="B2807" s="7" t="s">
        <v>4832</v>
      </c>
      <c r="C2807" s="7">
        <v>231</v>
      </c>
      <c r="D2807" s="7" t="s">
        <v>382</v>
      </c>
      <c r="E2807" s="7" t="s">
        <v>17</v>
      </c>
      <c r="F2807" s="7" t="s">
        <v>371</v>
      </c>
      <c r="G2807" s="7" t="s">
        <v>4860</v>
      </c>
      <c r="H2807" s="28"/>
      <c r="I2807" s="23"/>
      <c r="J2807" s="16"/>
      <c r="K2807" s="36"/>
    </row>
    <row r="2808" spans="1:11" ht="30" hidden="1" customHeight="1" x14ac:dyDescent="0.25">
      <c r="A2808" s="1"/>
      <c r="B2808" s="7" t="s">
        <v>4832</v>
      </c>
      <c r="C2808" s="7">
        <v>231</v>
      </c>
      <c r="D2808" s="7" t="s">
        <v>10</v>
      </c>
      <c r="E2808" s="7" t="s">
        <v>478</v>
      </c>
      <c r="F2808" s="7" t="s">
        <v>470</v>
      </c>
      <c r="G2808" s="7" t="s">
        <v>4861</v>
      </c>
      <c r="H2808" s="28"/>
      <c r="I2808" s="23"/>
      <c r="J2808" s="16"/>
      <c r="K2808" s="36"/>
    </row>
    <row r="2809" spans="1:11" ht="30" hidden="1" customHeight="1" x14ac:dyDescent="0.25">
      <c r="A2809" s="1"/>
      <c r="B2809" s="7" t="s">
        <v>4832</v>
      </c>
      <c r="C2809" s="7">
        <v>231</v>
      </c>
      <c r="D2809" s="7" t="s">
        <v>28</v>
      </c>
      <c r="E2809" s="7" t="s">
        <v>17</v>
      </c>
      <c r="F2809" s="7" t="s">
        <v>73</v>
      </c>
      <c r="G2809" s="7" t="s">
        <v>4799</v>
      </c>
      <c r="H2809" s="28"/>
      <c r="I2809" s="23"/>
      <c r="J2809" s="16"/>
      <c r="K2809" s="36"/>
    </row>
    <row r="2810" spans="1:11" ht="30" hidden="1" customHeight="1" x14ac:dyDescent="0.25">
      <c r="A2810" s="1"/>
      <c r="B2810" s="7" t="s">
        <v>4832</v>
      </c>
      <c r="C2810" s="7">
        <v>231</v>
      </c>
      <c r="D2810" s="7" t="s">
        <v>10</v>
      </c>
      <c r="E2810" s="7" t="s">
        <v>17</v>
      </c>
      <c r="F2810" s="7" t="s">
        <v>345</v>
      </c>
      <c r="G2810" s="7" t="s">
        <v>4862</v>
      </c>
      <c r="H2810" s="28"/>
      <c r="I2810" s="23"/>
      <c r="J2810" s="16"/>
      <c r="K2810" s="36"/>
    </row>
    <row r="2811" spans="1:11" ht="30" hidden="1" customHeight="1" x14ac:dyDescent="0.25">
      <c r="A2811" s="1"/>
      <c r="B2811" s="7" t="s">
        <v>4832</v>
      </c>
      <c r="C2811" s="7">
        <v>231</v>
      </c>
      <c r="D2811" s="7" t="s">
        <v>28</v>
      </c>
      <c r="E2811" s="7" t="s">
        <v>20</v>
      </c>
      <c r="F2811" s="7" t="s">
        <v>371</v>
      </c>
      <c r="G2811" s="7" t="s">
        <v>4863</v>
      </c>
      <c r="H2811" s="28"/>
      <c r="I2811" s="23"/>
      <c r="J2811" s="16"/>
      <c r="K2811" s="36"/>
    </row>
    <row r="2812" spans="1:11" ht="30" customHeight="1" x14ac:dyDescent="0.25">
      <c r="A2812" s="1"/>
      <c r="B2812" s="7" t="s">
        <v>4865</v>
      </c>
      <c r="C2812" s="7">
        <v>232</v>
      </c>
      <c r="D2812" s="7" t="s">
        <v>10</v>
      </c>
      <c r="E2812" s="7" t="s">
        <v>20</v>
      </c>
      <c r="F2812" s="7" t="s">
        <v>164</v>
      </c>
      <c r="G2812" s="7" t="s">
        <v>4867</v>
      </c>
      <c r="H2812" s="30">
        <f>I2812/30</f>
        <v>5235.1336666666666</v>
      </c>
      <c r="I2812" s="27">
        <v>157054.01</v>
      </c>
      <c r="J2812" s="33" t="s">
        <v>4866</v>
      </c>
      <c r="K2812" s="36"/>
    </row>
    <row r="2813" spans="1:11" ht="30" hidden="1" customHeight="1" x14ac:dyDescent="0.25">
      <c r="A2813" s="1"/>
      <c r="B2813" s="7" t="s">
        <v>4865</v>
      </c>
      <c r="C2813" s="7">
        <v>232</v>
      </c>
      <c r="D2813" s="7" t="s">
        <v>10</v>
      </c>
      <c r="E2813" s="7" t="s">
        <v>11</v>
      </c>
      <c r="F2813" s="7" t="s">
        <v>4868</v>
      </c>
      <c r="G2813" s="7" t="s">
        <v>4869</v>
      </c>
      <c r="H2813" s="28"/>
      <c r="I2813" s="23"/>
      <c r="J2813" s="16"/>
      <c r="K2813" s="36"/>
    </row>
    <row r="2814" spans="1:11" ht="30" hidden="1" customHeight="1" x14ac:dyDescent="0.25">
      <c r="A2814" s="1"/>
      <c r="B2814" s="7" t="s">
        <v>4865</v>
      </c>
      <c r="C2814" s="7">
        <v>232</v>
      </c>
      <c r="D2814" s="7" t="s">
        <v>10</v>
      </c>
      <c r="E2814" s="7" t="s">
        <v>14</v>
      </c>
      <c r="F2814" s="7" t="s">
        <v>4870</v>
      </c>
      <c r="G2814" s="7" t="s">
        <v>4871</v>
      </c>
      <c r="H2814" s="28"/>
      <c r="I2814" s="23"/>
      <c r="J2814" s="16"/>
      <c r="K2814" s="36"/>
    </row>
    <row r="2815" spans="1:11" ht="30" hidden="1" customHeight="1" x14ac:dyDescent="0.25">
      <c r="A2815" s="1"/>
      <c r="B2815" s="7" t="s">
        <v>4865</v>
      </c>
      <c r="C2815" s="7">
        <v>232</v>
      </c>
      <c r="D2815" s="7" t="s">
        <v>10</v>
      </c>
      <c r="E2815" s="7" t="s">
        <v>201</v>
      </c>
      <c r="F2815" s="7" t="s">
        <v>164</v>
      </c>
      <c r="G2815" s="7" t="s">
        <v>4872</v>
      </c>
      <c r="H2815" s="28"/>
      <c r="I2815" s="23"/>
      <c r="J2815" s="16"/>
      <c r="K2815" s="36"/>
    </row>
    <row r="2816" spans="1:11" ht="30" hidden="1" customHeight="1" x14ac:dyDescent="0.25">
      <c r="A2816" s="1"/>
      <c r="B2816" s="7" t="s">
        <v>4865</v>
      </c>
      <c r="C2816" s="7">
        <v>232</v>
      </c>
      <c r="D2816" s="7" t="s">
        <v>10</v>
      </c>
      <c r="E2816" s="7" t="s">
        <v>35</v>
      </c>
      <c r="F2816" s="7" t="s">
        <v>4873</v>
      </c>
      <c r="G2816" s="7" t="s">
        <v>4874</v>
      </c>
      <c r="H2816" s="28"/>
      <c r="I2816" s="23"/>
      <c r="J2816" s="16"/>
      <c r="K2816" s="36"/>
    </row>
    <row r="2817" spans="1:11" ht="30" hidden="1" customHeight="1" x14ac:dyDescent="0.25">
      <c r="A2817" s="1"/>
      <c r="B2817" s="7" t="s">
        <v>4865</v>
      </c>
      <c r="C2817" s="7">
        <v>232</v>
      </c>
      <c r="D2817" s="7" t="s">
        <v>10</v>
      </c>
      <c r="E2817" s="7" t="s">
        <v>26</v>
      </c>
      <c r="F2817" s="7" t="s">
        <v>164</v>
      </c>
      <c r="G2817" s="7" t="s">
        <v>4875</v>
      </c>
      <c r="H2817" s="28"/>
      <c r="I2817" s="23"/>
      <c r="J2817" s="16"/>
      <c r="K2817" s="36"/>
    </row>
    <row r="2818" spans="1:11" ht="30" hidden="1" customHeight="1" x14ac:dyDescent="0.25">
      <c r="A2818" s="1"/>
      <c r="B2818" s="7" t="s">
        <v>4865</v>
      </c>
      <c r="C2818" s="7">
        <v>232</v>
      </c>
      <c r="D2818" s="7" t="s">
        <v>10</v>
      </c>
      <c r="E2818" s="7" t="s">
        <v>17</v>
      </c>
      <c r="F2818" s="7" t="s">
        <v>164</v>
      </c>
      <c r="G2818" s="7" t="s">
        <v>4876</v>
      </c>
      <c r="H2818" s="28"/>
      <c r="I2818" s="23"/>
      <c r="J2818" s="16"/>
      <c r="K2818" s="36"/>
    </row>
    <row r="2819" spans="1:11" ht="30" hidden="1" customHeight="1" x14ac:dyDescent="0.25">
      <c r="A2819" s="1"/>
      <c r="B2819" s="7" t="s">
        <v>4865</v>
      </c>
      <c r="C2819" s="7">
        <v>232</v>
      </c>
      <c r="D2819" s="7" t="s">
        <v>10</v>
      </c>
      <c r="E2819" s="7" t="s">
        <v>38</v>
      </c>
      <c r="F2819" s="7" t="s">
        <v>4877</v>
      </c>
      <c r="G2819" s="7" t="s">
        <v>4878</v>
      </c>
      <c r="H2819" s="28"/>
      <c r="I2819" s="23"/>
      <c r="J2819" s="16"/>
      <c r="K2819" s="36"/>
    </row>
    <row r="2820" spans="1:11" ht="30" hidden="1" customHeight="1" x14ac:dyDescent="0.25">
      <c r="A2820" s="1"/>
      <c r="B2820" s="7" t="s">
        <v>4865</v>
      </c>
      <c r="C2820" s="7">
        <v>232</v>
      </c>
      <c r="D2820" s="7" t="s">
        <v>10</v>
      </c>
      <c r="E2820" s="7" t="s">
        <v>80</v>
      </c>
      <c r="F2820" s="7" t="s">
        <v>2333</v>
      </c>
      <c r="G2820" s="7" t="s">
        <v>4879</v>
      </c>
      <c r="H2820" s="28"/>
      <c r="I2820" s="23"/>
      <c r="J2820" s="16"/>
      <c r="K2820" s="36"/>
    </row>
    <row r="2821" spans="1:11" ht="30" hidden="1" customHeight="1" x14ac:dyDescent="0.25">
      <c r="A2821" s="1"/>
      <c r="B2821" s="7" t="s">
        <v>4865</v>
      </c>
      <c r="C2821" s="7">
        <v>232</v>
      </c>
      <c r="D2821" s="7" t="s">
        <v>28</v>
      </c>
      <c r="E2821" s="7" t="s">
        <v>14</v>
      </c>
      <c r="F2821" s="7" t="s">
        <v>4880</v>
      </c>
      <c r="G2821" s="7" t="s">
        <v>4881</v>
      </c>
      <c r="H2821" s="28"/>
      <c r="I2821" s="23"/>
      <c r="J2821" s="16"/>
      <c r="K2821" s="36"/>
    </row>
    <row r="2822" spans="1:11" ht="30" hidden="1" customHeight="1" x14ac:dyDescent="0.25">
      <c r="A2822" s="1"/>
      <c r="B2822" s="7" t="s">
        <v>4865</v>
      </c>
      <c r="C2822" s="7">
        <v>232</v>
      </c>
      <c r="D2822" s="7" t="s">
        <v>10</v>
      </c>
      <c r="E2822" s="7" t="s">
        <v>33</v>
      </c>
      <c r="F2822" s="7" t="s">
        <v>164</v>
      </c>
      <c r="G2822" s="7" t="s">
        <v>4882</v>
      </c>
      <c r="H2822" s="28"/>
      <c r="I2822" s="23"/>
      <c r="J2822" s="16"/>
      <c r="K2822" s="36"/>
    </row>
    <row r="2823" spans="1:11" ht="30" customHeight="1" x14ac:dyDescent="0.25">
      <c r="A2823" s="1"/>
      <c r="B2823" s="7" t="s">
        <v>4885</v>
      </c>
      <c r="C2823" s="7">
        <v>233</v>
      </c>
      <c r="D2823" s="7" t="s">
        <v>10</v>
      </c>
      <c r="E2823" s="7" t="s">
        <v>20</v>
      </c>
      <c r="F2823" s="7" t="s">
        <v>164</v>
      </c>
      <c r="G2823" s="7" t="s">
        <v>4887</v>
      </c>
      <c r="H2823" s="30">
        <f>I2823/30</f>
        <v>9387.2773333333334</v>
      </c>
      <c r="I2823" s="27">
        <v>281618.32</v>
      </c>
      <c r="J2823" s="33" t="s">
        <v>4886</v>
      </c>
      <c r="K2823" s="36"/>
    </row>
    <row r="2824" spans="1:11" ht="30" hidden="1" customHeight="1" x14ac:dyDescent="0.25">
      <c r="A2824" s="1"/>
      <c r="B2824" s="7" t="s">
        <v>4885</v>
      </c>
      <c r="C2824" s="7">
        <v>233</v>
      </c>
      <c r="D2824" s="7" t="s">
        <v>10</v>
      </c>
      <c r="E2824" s="7" t="s">
        <v>11</v>
      </c>
      <c r="F2824" s="7" t="s">
        <v>4888</v>
      </c>
      <c r="G2824" s="7" t="s">
        <v>4889</v>
      </c>
      <c r="H2824" s="28"/>
      <c r="I2824" s="23"/>
      <c r="J2824" s="16"/>
      <c r="K2824" s="36"/>
    </row>
    <row r="2825" spans="1:11" ht="30" hidden="1" customHeight="1" x14ac:dyDescent="0.25">
      <c r="A2825" s="1"/>
      <c r="B2825" s="7" t="s">
        <v>4885</v>
      </c>
      <c r="C2825" s="7">
        <v>233</v>
      </c>
      <c r="D2825" s="7" t="s">
        <v>10</v>
      </c>
      <c r="E2825" s="7" t="s">
        <v>35</v>
      </c>
      <c r="F2825" s="7" t="s">
        <v>4873</v>
      </c>
      <c r="G2825" s="7" t="s">
        <v>4890</v>
      </c>
      <c r="H2825" s="28"/>
      <c r="I2825" s="23"/>
      <c r="J2825" s="16"/>
      <c r="K2825" s="36"/>
    </row>
    <row r="2826" spans="1:11" ht="30" hidden="1" customHeight="1" x14ac:dyDescent="0.25">
      <c r="A2826" s="1"/>
      <c r="B2826" s="7" t="s">
        <v>4885</v>
      </c>
      <c r="C2826" s="7">
        <v>233</v>
      </c>
      <c r="D2826" s="7" t="s">
        <v>10</v>
      </c>
      <c r="E2826" s="7" t="s">
        <v>26</v>
      </c>
      <c r="F2826" s="7" t="s">
        <v>164</v>
      </c>
      <c r="G2826" s="7" t="s">
        <v>4875</v>
      </c>
      <c r="H2826" s="28"/>
      <c r="I2826" s="23"/>
      <c r="J2826" s="16"/>
      <c r="K2826" s="36"/>
    </row>
    <row r="2827" spans="1:11" ht="30" hidden="1" customHeight="1" x14ac:dyDescent="0.25">
      <c r="A2827" s="1"/>
      <c r="B2827" s="7" t="s">
        <v>4885</v>
      </c>
      <c r="C2827" s="7">
        <v>233</v>
      </c>
      <c r="D2827" s="7" t="s">
        <v>10</v>
      </c>
      <c r="E2827" s="7" t="s">
        <v>17</v>
      </c>
      <c r="F2827" s="7" t="s">
        <v>164</v>
      </c>
      <c r="G2827" s="7" t="s">
        <v>4882</v>
      </c>
      <c r="H2827" s="28"/>
      <c r="I2827" s="23"/>
      <c r="J2827" s="16"/>
      <c r="K2827" s="36"/>
    </row>
    <row r="2828" spans="1:11" ht="30" hidden="1" customHeight="1" x14ac:dyDescent="0.25">
      <c r="A2828" s="1"/>
      <c r="B2828" s="7" t="s">
        <v>4885</v>
      </c>
      <c r="C2828" s="7">
        <v>233</v>
      </c>
      <c r="D2828" s="7" t="s">
        <v>10</v>
      </c>
      <c r="E2828" s="7" t="s">
        <v>38</v>
      </c>
      <c r="F2828" s="7" t="s">
        <v>4891</v>
      </c>
      <c r="G2828" s="7" t="s">
        <v>4892</v>
      </c>
      <c r="H2828" s="28"/>
      <c r="I2828" s="23"/>
      <c r="J2828" s="16"/>
      <c r="K2828" s="36"/>
    </row>
    <row r="2829" spans="1:11" ht="30" hidden="1" customHeight="1" x14ac:dyDescent="0.25">
      <c r="A2829" s="1"/>
      <c r="B2829" s="7" t="s">
        <v>4885</v>
      </c>
      <c r="C2829" s="7">
        <v>233</v>
      </c>
      <c r="D2829" s="7" t="s">
        <v>10</v>
      </c>
      <c r="E2829" s="7" t="s">
        <v>80</v>
      </c>
      <c r="F2829" s="7" t="s">
        <v>2333</v>
      </c>
      <c r="G2829" s="7" t="s">
        <v>4893</v>
      </c>
      <c r="H2829" s="28"/>
      <c r="I2829" s="23"/>
      <c r="J2829" s="16"/>
      <c r="K2829" s="36"/>
    </row>
    <row r="2830" spans="1:11" ht="30" hidden="1" customHeight="1" x14ac:dyDescent="0.25">
      <c r="A2830" s="1"/>
      <c r="B2830" s="7" t="s">
        <v>4885</v>
      </c>
      <c r="C2830" s="7">
        <v>233</v>
      </c>
      <c r="D2830" s="7" t="s">
        <v>10</v>
      </c>
      <c r="E2830" s="7" t="s">
        <v>14</v>
      </c>
      <c r="F2830" s="7" t="s">
        <v>4894</v>
      </c>
      <c r="G2830" s="7" t="s">
        <v>4895</v>
      </c>
      <c r="H2830" s="28"/>
      <c r="I2830" s="23"/>
      <c r="J2830" s="16"/>
      <c r="K2830" s="36"/>
    </row>
    <row r="2831" spans="1:11" ht="30" hidden="1" customHeight="1" x14ac:dyDescent="0.25">
      <c r="A2831" s="1"/>
      <c r="B2831" s="7" t="s">
        <v>4885</v>
      </c>
      <c r="C2831" s="7">
        <v>233</v>
      </c>
      <c r="D2831" s="7" t="s">
        <v>10</v>
      </c>
      <c r="E2831" s="7" t="s">
        <v>33</v>
      </c>
      <c r="F2831" s="7" t="s">
        <v>164</v>
      </c>
      <c r="G2831" s="7" t="s">
        <v>4882</v>
      </c>
      <c r="H2831" s="28"/>
      <c r="I2831" s="23"/>
      <c r="J2831" s="16"/>
      <c r="K2831" s="36"/>
    </row>
    <row r="2832" spans="1:11" ht="30" customHeight="1" x14ac:dyDescent="0.25">
      <c r="A2832" s="1"/>
      <c r="B2832" s="7" t="s">
        <v>4897</v>
      </c>
      <c r="C2832" s="7">
        <v>234</v>
      </c>
      <c r="D2832" s="7" t="s">
        <v>10</v>
      </c>
      <c r="E2832" s="7" t="s">
        <v>70</v>
      </c>
      <c r="F2832" s="7" t="s">
        <v>2256</v>
      </c>
      <c r="G2832" s="7" t="s">
        <v>4899</v>
      </c>
      <c r="H2832" s="30">
        <f>I2832/60</f>
        <v>292.97983333333337</v>
      </c>
      <c r="I2832" s="27">
        <v>17578.79</v>
      </c>
      <c r="J2832" s="33" t="s">
        <v>4898</v>
      </c>
      <c r="K2832" s="36"/>
    </row>
    <row r="2833" spans="1:11" ht="30" hidden="1" customHeight="1" x14ac:dyDescent="0.25">
      <c r="A2833" s="1"/>
      <c r="B2833" s="7" t="s">
        <v>4897</v>
      </c>
      <c r="C2833" s="7">
        <v>234</v>
      </c>
      <c r="D2833" s="7" t="s">
        <v>10</v>
      </c>
      <c r="E2833" s="7" t="s">
        <v>38</v>
      </c>
      <c r="F2833" s="7" t="s">
        <v>4900</v>
      </c>
      <c r="G2833" s="7" t="s">
        <v>4901</v>
      </c>
      <c r="H2833" s="28"/>
      <c r="I2833" s="23"/>
      <c r="J2833" s="16"/>
      <c r="K2833" s="36"/>
    </row>
    <row r="2834" spans="1:11" ht="30" hidden="1" customHeight="1" x14ac:dyDescent="0.25">
      <c r="A2834" s="1"/>
      <c r="B2834" s="7" t="s">
        <v>4897</v>
      </c>
      <c r="C2834" s="7">
        <v>234</v>
      </c>
      <c r="D2834" s="7" t="s">
        <v>28</v>
      </c>
      <c r="E2834" s="7" t="s">
        <v>38</v>
      </c>
      <c r="F2834" s="7" t="s">
        <v>4902</v>
      </c>
      <c r="G2834" s="7" t="s">
        <v>4903</v>
      </c>
      <c r="H2834" s="28"/>
      <c r="I2834" s="23"/>
      <c r="J2834" s="16"/>
      <c r="K2834" s="36"/>
    </row>
    <row r="2835" spans="1:11" ht="30" hidden="1" customHeight="1" x14ac:dyDescent="0.25">
      <c r="A2835" s="1"/>
      <c r="B2835" s="7" t="s">
        <v>4897</v>
      </c>
      <c r="C2835" s="7">
        <v>234</v>
      </c>
      <c r="D2835" s="7" t="s">
        <v>10</v>
      </c>
      <c r="E2835" s="7" t="s">
        <v>23</v>
      </c>
      <c r="F2835" s="7" t="s">
        <v>389</v>
      </c>
      <c r="G2835" s="7" t="s">
        <v>4904</v>
      </c>
      <c r="H2835" s="28"/>
      <c r="I2835" s="23"/>
      <c r="J2835" s="16"/>
      <c r="K2835" s="36"/>
    </row>
    <row r="2836" spans="1:11" ht="30" hidden="1" customHeight="1" x14ac:dyDescent="0.25">
      <c r="A2836" s="1"/>
      <c r="B2836" s="7" t="s">
        <v>4897</v>
      </c>
      <c r="C2836" s="7">
        <v>234</v>
      </c>
      <c r="D2836" s="7" t="s">
        <v>28</v>
      </c>
      <c r="E2836" s="7" t="s">
        <v>20</v>
      </c>
      <c r="F2836" s="7" t="s">
        <v>398</v>
      </c>
      <c r="G2836" s="7" t="s">
        <v>4905</v>
      </c>
      <c r="H2836" s="28"/>
      <c r="I2836" s="23"/>
      <c r="J2836" s="16"/>
      <c r="K2836" s="36"/>
    </row>
    <row r="2837" spans="1:11" ht="30" hidden="1" customHeight="1" x14ac:dyDescent="0.25">
      <c r="A2837" s="1"/>
      <c r="B2837" s="7" t="s">
        <v>4897</v>
      </c>
      <c r="C2837" s="7">
        <v>234</v>
      </c>
      <c r="D2837" s="7" t="s">
        <v>28</v>
      </c>
      <c r="E2837" s="7" t="s">
        <v>75</v>
      </c>
      <c r="F2837" s="7" t="s">
        <v>389</v>
      </c>
      <c r="G2837" s="7" t="s">
        <v>4907</v>
      </c>
      <c r="H2837" s="28"/>
      <c r="I2837" s="23"/>
      <c r="J2837" s="16"/>
      <c r="K2837" s="36"/>
    </row>
    <row r="2838" spans="1:11" ht="30" hidden="1" customHeight="1" x14ac:dyDescent="0.25">
      <c r="A2838" s="1"/>
      <c r="B2838" s="7" t="s">
        <v>4897</v>
      </c>
      <c r="C2838" s="7">
        <v>234</v>
      </c>
      <c r="D2838" s="7" t="s">
        <v>10</v>
      </c>
      <c r="E2838" s="7" t="s">
        <v>14</v>
      </c>
      <c r="F2838" s="7" t="s">
        <v>4908</v>
      </c>
      <c r="G2838" s="7" t="s">
        <v>4909</v>
      </c>
      <c r="H2838" s="28"/>
      <c r="I2838" s="23"/>
      <c r="J2838" s="16"/>
      <c r="K2838" s="36"/>
    </row>
    <row r="2839" spans="1:11" ht="30" customHeight="1" x14ac:dyDescent="0.25">
      <c r="A2839" s="1"/>
      <c r="B2839" s="7" t="s">
        <v>4934</v>
      </c>
      <c r="C2839" s="7">
        <v>235</v>
      </c>
      <c r="D2839" s="7" t="s">
        <v>10</v>
      </c>
      <c r="E2839" s="7" t="s">
        <v>23</v>
      </c>
      <c r="F2839" s="7" t="s">
        <v>389</v>
      </c>
      <c r="G2839" s="7" t="s">
        <v>4936</v>
      </c>
      <c r="H2839" s="30">
        <f>I2839/30</f>
        <v>516.39833333333331</v>
      </c>
      <c r="I2839" s="27">
        <v>15491.95</v>
      </c>
      <c r="J2839" s="33" t="s">
        <v>4935</v>
      </c>
      <c r="K2839" s="36"/>
    </row>
    <row r="2840" spans="1:11" ht="30" hidden="1" customHeight="1" x14ac:dyDescent="0.25">
      <c r="A2840" s="1"/>
      <c r="B2840" s="7" t="s">
        <v>4934</v>
      </c>
      <c r="C2840" s="7">
        <v>235</v>
      </c>
      <c r="D2840" s="7" t="s">
        <v>28</v>
      </c>
      <c r="E2840" s="7" t="s">
        <v>20</v>
      </c>
      <c r="F2840" s="7" t="s">
        <v>389</v>
      </c>
      <c r="G2840" s="7" t="s">
        <v>4937</v>
      </c>
      <c r="H2840" s="28"/>
      <c r="I2840" s="23"/>
      <c r="J2840" s="16"/>
      <c r="K2840" s="36"/>
    </row>
    <row r="2841" spans="1:11" ht="30" hidden="1" customHeight="1" x14ac:dyDescent="0.25">
      <c r="A2841" s="1"/>
      <c r="B2841" s="7" t="s">
        <v>4934</v>
      </c>
      <c r="C2841" s="7">
        <v>235</v>
      </c>
      <c r="D2841" s="7" t="s">
        <v>28</v>
      </c>
      <c r="E2841" s="7" t="s">
        <v>75</v>
      </c>
      <c r="F2841" s="7" t="s">
        <v>389</v>
      </c>
      <c r="G2841" s="7" t="s">
        <v>4938</v>
      </c>
      <c r="H2841" s="28"/>
      <c r="I2841" s="23"/>
      <c r="J2841" s="16"/>
      <c r="K2841" s="36"/>
    </row>
    <row r="2842" spans="1:11" ht="30" hidden="1" customHeight="1" x14ac:dyDescent="0.25">
      <c r="A2842" s="1"/>
      <c r="B2842" s="7" t="s">
        <v>4934</v>
      </c>
      <c r="C2842" s="7">
        <v>235</v>
      </c>
      <c r="D2842" s="7" t="s">
        <v>10</v>
      </c>
      <c r="E2842" s="7" t="s">
        <v>14</v>
      </c>
      <c r="F2842" s="7" t="s">
        <v>4908</v>
      </c>
      <c r="G2842" s="7" t="s">
        <v>4939</v>
      </c>
      <c r="H2842" s="28"/>
      <c r="I2842" s="23"/>
      <c r="J2842" s="16"/>
      <c r="K2842" s="36"/>
    </row>
    <row r="2843" spans="1:11" ht="30" hidden="1" customHeight="1" x14ac:dyDescent="0.25">
      <c r="A2843" s="1"/>
      <c r="B2843" s="7" t="s">
        <v>4934</v>
      </c>
      <c r="C2843" s="7">
        <v>235</v>
      </c>
      <c r="D2843" s="7" t="s">
        <v>10</v>
      </c>
      <c r="E2843" s="7" t="s">
        <v>26</v>
      </c>
      <c r="F2843" s="7" t="s">
        <v>389</v>
      </c>
      <c r="G2843" s="7" t="s">
        <v>4910</v>
      </c>
      <c r="H2843" s="28"/>
      <c r="I2843" s="23"/>
      <c r="J2843" s="16"/>
      <c r="K2843" s="36"/>
    </row>
    <row r="2844" spans="1:11" ht="30" hidden="1" customHeight="1" x14ac:dyDescent="0.25">
      <c r="A2844" s="1"/>
      <c r="B2844" s="7" t="s">
        <v>4934</v>
      </c>
      <c r="C2844" s="7">
        <v>235</v>
      </c>
      <c r="D2844" s="7" t="s">
        <v>10</v>
      </c>
      <c r="E2844" s="7" t="s">
        <v>33</v>
      </c>
      <c r="F2844" s="7" t="s">
        <v>389</v>
      </c>
      <c r="G2844" s="7" t="s">
        <v>4912</v>
      </c>
      <c r="H2844" s="28"/>
      <c r="I2844" s="23"/>
      <c r="J2844" s="16"/>
      <c r="K2844" s="36"/>
    </row>
    <row r="2845" spans="1:11" ht="30" hidden="1" customHeight="1" x14ac:dyDescent="0.25">
      <c r="A2845" s="1"/>
      <c r="B2845" s="7" t="s">
        <v>4934</v>
      </c>
      <c r="C2845" s="7">
        <v>235</v>
      </c>
      <c r="D2845" s="7" t="s">
        <v>28</v>
      </c>
      <c r="E2845" s="7" t="s">
        <v>17</v>
      </c>
      <c r="F2845" s="7" t="s">
        <v>389</v>
      </c>
      <c r="G2845" s="7" t="s">
        <v>4911</v>
      </c>
      <c r="H2845" s="28"/>
      <c r="I2845" s="23"/>
      <c r="J2845" s="16"/>
      <c r="K2845" s="36"/>
    </row>
    <row r="2846" spans="1:11" ht="30" hidden="1" customHeight="1" x14ac:dyDescent="0.25">
      <c r="A2846" s="1"/>
      <c r="B2846" s="7" t="s">
        <v>4934</v>
      </c>
      <c r="C2846" s="7">
        <v>235</v>
      </c>
      <c r="D2846" s="7" t="s">
        <v>10</v>
      </c>
      <c r="E2846" s="7" t="s">
        <v>38</v>
      </c>
      <c r="F2846" s="7" t="s">
        <v>4940</v>
      </c>
      <c r="G2846" s="7" t="s">
        <v>4941</v>
      </c>
      <c r="H2846" s="28"/>
      <c r="I2846" s="23"/>
      <c r="J2846" s="16"/>
      <c r="K2846" s="36"/>
    </row>
    <row r="2847" spans="1:11" ht="30" hidden="1" customHeight="1" x14ac:dyDescent="0.25">
      <c r="A2847" s="1"/>
      <c r="B2847" s="7" t="s">
        <v>4934</v>
      </c>
      <c r="C2847" s="7">
        <v>235</v>
      </c>
      <c r="D2847" s="7" t="s">
        <v>10</v>
      </c>
      <c r="E2847" s="7" t="s">
        <v>109</v>
      </c>
      <c r="F2847" s="7" t="s">
        <v>389</v>
      </c>
      <c r="G2847" s="7" t="s">
        <v>4942</v>
      </c>
      <c r="H2847" s="28"/>
      <c r="I2847" s="23"/>
      <c r="J2847" s="16"/>
      <c r="K2847" s="36"/>
    </row>
    <row r="2848" spans="1:11" ht="30" hidden="1" customHeight="1" x14ac:dyDescent="0.25">
      <c r="A2848" s="1"/>
      <c r="B2848" s="7" t="s">
        <v>4934</v>
      </c>
      <c r="C2848" s="7">
        <v>235</v>
      </c>
      <c r="D2848" s="7" t="s">
        <v>10</v>
      </c>
      <c r="E2848" s="7" t="s">
        <v>70</v>
      </c>
      <c r="F2848" s="7" t="s">
        <v>398</v>
      </c>
      <c r="G2848" s="7" t="s">
        <v>4943</v>
      </c>
      <c r="H2848" s="28"/>
      <c r="I2848" s="23"/>
      <c r="J2848" s="16"/>
      <c r="K2848" s="36"/>
    </row>
    <row r="2849" spans="1:11" ht="30" hidden="1" customHeight="1" x14ac:dyDescent="0.25">
      <c r="A2849" s="1"/>
      <c r="B2849" s="7" t="s">
        <v>4934</v>
      </c>
      <c r="C2849" s="7">
        <v>235</v>
      </c>
      <c r="D2849" s="7" t="s">
        <v>28</v>
      </c>
      <c r="E2849" s="7" t="s">
        <v>26</v>
      </c>
      <c r="F2849" s="7" t="s">
        <v>1859</v>
      </c>
      <c r="G2849" s="7" t="s">
        <v>4944</v>
      </c>
      <c r="H2849" s="28"/>
      <c r="I2849" s="23"/>
      <c r="J2849" s="16"/>
      <c r="K2849" s="36"/>
    </row>
    <row r="2850" spans="1:11" ht="30" hidden="1" customHeight="1" x14ac:dyDescent="0.25">
      <c r="A2850" s="1"/>
      <c r="B2850" s="7" t="s">
        <v>4934</v>
      </c>
      <c r="C2850" s="7">
        <v>235</v>
      </c>
      <c r="D2850" s="7" t="s">
        <v>28</v>
      </c>
      <c r="E2850" s="7" t="s">
        <v>70</v>
      </c>
      <c r="F2850" s="7" t="s">
        <v>95</v>
      </c>
      <c r="G2850" s="7" t="s">
        <v>4916</v>
      </c>
      <c r="H2850" s="28"/>
      <c r="I2850" s="23"/>
      <c r="J2850" s="16"/>
      <c r="K2850" s="36"/>
    </row>
    <row r="2851" spans="1:11" ht="30" customHeight="1" x14ac:dyDescent="0.25">
      <c r="A2851" s="1"/>
      <c r="B2851" s="7" t="s">
        <v>4956</v>
      </c>
      <c r="C2851" s="7">
        <v>236</v>
      </c>
      <c r="D2851" s="7" t="s">
        <v>10</v>
      </c>
      <c r="E2851" s="7" t="s">
        <v>467</v>
      </c>
      <c r="F2851" s="7" t="s">
        <v>468</v>
      </c>
      <c r="G2851" s="7" t="s">
        <v>4958</v>
      </c>
      <c r="H2851" s="30">
        <f>+I2851</f>
        <v>44988.39</v>
      </c>
      <c r="I2851" s="27">
        <v>44988.39</v>
      </c>
      <c r="J2851" s="33" t="s">
        <v>4957</v>
      </c>
    </row>
    <row r="2852" spans="1:11" ht="30" hidden="1" customHeight="1" x14ac:dyDescent="0.25">
      <c r="A2852" s="1"/>
      <c r="B2852" s="7" t="s">
        <v>4956</v>
      </c>
      <c r="C2852" s="7">
        <v>236</v>
      </c>
      <c r="D2852" s="7" t="s">
        <v>10</v>
      </c>
      <c r="E2852" s="7" t="s">
        <v>70</v>
      </c>
      <c r="F2852" s="7" t="s">
        <v>71</v>
      </c>
      <c r="G2852" s="7" t="s">
        <v>4959</v>
      </c>
      <c r="H2852" s="28"/>
      <c r="I2852" s="23"/>
      <c r="J2852" s="16"/>
      <c r="K2852" s="36"/>
    </row>
    <row r="2853" spans="1:11" ht="30" hidden="1" customHeight="1" x14ac:dyDescent="0.25">
      <c r="A2853" s="1"/>
      <c r="B2853" s="7" t="s">
        <v>4956</v>
      </c>
      <c r="C2853" s="7">
        <v>236</v>
      </c>
      <c r="D2853" s="7" t="s">
        <v>10</v>
      </c>
      <c r="E2853" s="7" t="s">
        <v>20</v>
      </c>
      <c r="F2853" s="7" t="s">
        <v>73</v>
      </c>
      <c r="G2853" s="7" t="s">
        <v>4960</v>
      </c>
      <c r="H2853" s="28"/>
      <c r="I2853" s="23"/>
      <c r="J2853" s="16"/>
      <c r="K2853" s="36"/>
    </row>
    <row r="2854" spans="1:11" ht="30" hidden="1" customHeight="1" x14ac:dyDescent="0.25">
      <c r="A2854" s="1"/>
      <c r="B2854" s="7" t="s">
        <v>4956</v>
      </c>
      <c r="C2854" s="7">
        <v>236</v>
      </c>
      <c r="D2854" s="7" t="s">
        <v>10</v>
      </c>
      <c r="E2854" s="7" t="s">
        <v>11</v>
      </c>
      <c r="F2854" s="7" t="s">
        <v>4961</v>
      </c>
      <c r="G2854" s="7" t="s">
        <v>4962</v>
      </c>
      <c r="H2854" s="28"/>
      <c r="I2854" s="23"/>
      <c r="J2854" s="16"/>
      <c r="K2854" s="36"/>
    </row>
    <row r="2855" spans="1:11" ht="30" hidden="1" customHeight="1" x14ac:dyDescent="0.25">
      <c r="A2855" s="1"/>
      <c r="B2855" s="7" t="s">
        <v>4956</v>
      </c>
      <c r="C2855" s="7">
        <v>236</v>
      </c>
      <c r="D2855" s="7" t="s">
        <v>10</v>
      </c>
      <c r="E2855" s="7" t="s">
        <v>23</v>
      </c>
      <c r="F2855" s="7" t="s">
        <v>73</v>
      </c>
      <c r="G2855" s="7" t="s">
        <v>4963</v>
      </c>
      <c r="H2855" s="28"/>
      <c r="I2855" s="23"/>
      <c r="J2855" s="16"/>
      <c r="K2855" s="36"/>
    </row>
    <row r="2856" spans="1:11" ht="30" hidden="1" customHeight="1" x14ac:dyDescent="0.25">
      <c r="A2856" s="1"/>
      <c r="B2856" s="7" t="s">
        <v>4956</v>
      </c>
      <c r="C2856" s="7">
        <v>236</v>
      </c>
      <c r="D2856" s="7" t="s">
        <v>10</v>
      </c>
      <c r="E2856" s="7" t="s">
        <v>33</v>
      </c>
      <c r="F2856" s="7" t="s">
        <v>73</v>
      </c>
      <c r="G2856" s="7" t="s">
        <v>4964</v>
      </c>
      <c r="H2856" s="28"/>
      <c r="I2856" s="23"/>
      <c r="J2856" s="16"/>
      <c r="K2856" s="36"/>
    </row>
    <row r="2857" spans="1:11" ht="30" hidden="1" customHeight="1" x14ac:dyDescent="0.25">
      <c r="A2857" s="1"/>
      <c r="B2857" s="7" t="s">
        <v>4956</v>
      </c>
      <c r="C2857" s="7">
        <v>236</v>
      </c>
      <c r="D2857" s="7" t="s">
        <v>10</v>
      </c>
      <c r="E2857" s="7" t="s">
        <v>38</v>
      </c>
      <c r="F2857" s="7" t="s">
        <v>4965</v>
      </c>
      <c r="G2857" s="7" t="s">
        <v>4966</v>
      </c>
      <c r="H2857" s="28"/>
      <c r="I2857" s="23"/>
      <c r="J2857" s="16"/>
      <c r="K2857" s="36"/>
    </row>
    <row r="2858" spans="1:11" ht="30" hidden="1" customHeight="1" x14ac:dyDescent="0.25">
      <c r="A2858" s="1"/>
      <c r="B2858" s="7" t="s">
        <v>4956</v>
      </c>
      <c r="C2858" s="7">
        <v>236</v>
      </c>
      <c r="D2858" s="7" t="s">
        <v>28</v>
      </c>
      <c r="E2858" s="7" t="s">
        <v>38</v>
      </c>
      <c r="F2858" s="7" t="s">
        <v>4967</v>
      </c>
      <c r="G2858" s="7" t="s">
        <v>4968</v>
      </c>
      <c r="H2858" s="28"/>
      <c r="I2858" s="23"/>
      <c r="J2858" s="16"/>
      <c r="K2858" s="36"/>
    </row>
    <row r="2859" spans="1:11" ht="30" hidden="1" customHeight="1" x14ac:dyDescent="0.25">
      <c r="A2859" s="1"/>
      <c r="B2859" s="7" t="s">
        <v>4956</v>
      </c>
      <c r="C2859" s="7">
        <v>236</v>
      </c>
      <c r="D2859" s="7" t="s">
        <v>10</v>
      </c>
      <c r="E2859" s="7" t="s">
        <v>35</v>
      </c>
      <c r="F2859" s="7" t="s">
        <v>4969</v>
      </c>
      <c r="G2859" s="7" t="s">
        <v>4970</v>
      </c>
      <c r="H2859" s="28"/>
      <c r="I2859" s="23"/>
      <c r="J2859" s="16"/>
      <c r="K2859" s="36"/>
    </row>
    <row r="2860" spans="1:11" ht="30" hidden="1" customHeight="1" x14ac:dyDescent="0.25">
      <c r="A2860" s="1"/>
      <c r="B2860" s="7" t="s">
        <v>4956</v>
      </c>
      <c r="C2860" s="7">
        <v>236</v>
      </c>
      <c r="D2860" s="7" t="s">
        <v>10</v>
      </c>
      <c r="E2860" s="7" t="s">
        <v>17</v>
      </c>
      <c r="F2860" s="7" t="s">
        <v>73</v>
      </c>
      <c r="G2860" s="7" t="s">
        <v>4964</v>
      </c>
      <c r="H2860" s="28"/>
      <c r="I2860" s="23"/>
      <c r="J2860" s="16"/>
      <c r="K2860" s="36"/>
    </row>
    <row r="2861" spans="1:11" ht="30" hidden="1" customHeight="1" x14ac:dyDescent="0.25">
      <c r="A2861" s="1"/>
      <c r="B2861" s="7" t="s">
        <v>4956</v>
      </c>
      <c r="C2861" s="7">
        <v>236</v>
      </c>
      <c r="D2861" s="7" t="s">
        <v>28</v>
      </c>
      <c r="E2861" s="7" t="s">
        <v>17</v>
      </c>
      <c r="F2861" s="7" t="s">
        <v>470</v>
      </c>
      <c r="G2861" s="7" t="s">
        <v>4971</v>
      </c>
      <c r="H2861" s="28"/>
      <c r="I2861" s="23"/>
      <c r="J2861" s="16"/>
      <c r="K2861" s="36"/>
    </row>
    <row r="2862" spans="1:11" ht="30" customHeight="1" x14ac:dyDescent="0.25">
      <c r="A2862" s="1"/>
      <c r="B2862" s="7" t="s">
        <v>4973</v>
      </c>
      <c r="C2862" s="7">
        <v>237</v>
      </c>
      <c r="D2862" s="7" t="s">
        <v>28</v>
      </c>
      <c r="E2862" s="7" t="s">
        <v>26</v>
      </c>
      <c r="F2862" s="7" t="s">
        <v>3869</v>
      </c>
      <c r="G2862" s="7" t="s">
        <v>4975</v>
      </c>
      <c r="H2862" s="30">
        <f>+I2862</f>
        <v>6600</v>
      </c>
      <c r="I2862" s="27">
        <v>6600</v>
      </c>
      <c r="J2862" s="33" t="s">
        <v>4974</v>
      </c>
      <c r="K2862" s="36"/>
    </row>
    <row r="2863" spans="1:11" ht="30" hidden="1" customHeight="1" x14ac:dyDescent="0.25">
      <c r="A2863" s="1"/>
      <c r="B2863" s="7" t="s">
        <v>4973</v>
      </c>
      <c r="C2863" s="7">
        <v>237</v>
      </c>
      <c r="D2863" s="7" t="s">
        <v>28</v>
      </c>
      <c r="E2863" s="7" t="s">
        <v>33</v>
      </c>
      <c r="F2863" s="7" t="s">
        <v>653</v>
      </c>
      <c r="G2863" s="7" t="s">
        <v>4976</v>
      </c>
      <c r="H2863" s="28"/>
      <c r="I2863" s="23"/>
      <c r="J2863" s="16"/>
      <c r="K2863" s="36"/>
    </row>
    <row r="2864" spans="1:11" ht="30" hidden="1" customHeight="1" x14ac:dyDescent="0.25">
      <c r="A2864" s="1"/>
      <c r="B2864" s="7" t="s">
        <v>4973</v>
      </c>
      <c r="C2864" s="7">
        <v>237</v>
      </c>
      <c r="D2864" s="7" t="s">
        <v>10</v>
      </c>
      <c r="E2864" s="7" t="s">
        <v>14</v>
      </c>
      <c r="F2864" s="7" t="s">
        <v>4977</v>
      </c>
      <c r="G2864" s="7" t="s">
        <v>4978</v>
      </c>
      <c r="H2864" s="28"/>
      <c r="I2864" s="23"/>
      <c r="J2864" s="16"/>
      <c r="K2864" s="36"/>
    </row>
    <row r="2865" spans="1:11" ht="30" hidden="1" customHeight="1" x14ac:dyDescent="0.25">
      <c r="A2865" s="1"/>
      <c r="B2865" s="7" t="s">
        <v>4973</v>
      </c>
      <c r="C2865" s="7">
        <v>237</v>
      </c>
      <c r="D2865" s="7" t="s">
        <v>10</v>
      </c>
      <c r="E2865" s="7" t="s">
        <v>70</v>
      </c>
      <c r="F2865" s="7" t="s">
        <v>3085</v>
      </c>
      <c r="G2865" s="7" t="s">
        <v>4979</v>
      </c>
      <c r="H2865" s="28"/>
      <c r="I2865" s="23"/>
      <c r="J2865" s="16"/>
      <c r="K2865" s="36"/>
    </row>
    <row r="2866" spans="1:11" ht="30" hidden="1" customHeight="1" x14ac:dyDescent="0.25">
      <c r="A2866" s="1"/>
      <c r="B2866" s="7" t="s">
        <v>4973</v>
      </c>
      <c r="C2866" s="7">
        <v>237</v>
      </c>
      <c r="D2866" s="7" t="s">
        <v>10</v>
      </c>
      <c r="E2866" s="7" t="s">
        <v>171</v>
      </c>
      <c r="F2866" s="7" t="s">
        <v>4980</v>
      </c>
      <c r="G2866" s="7" t="s">
        <v>4981</v>
      </c>
      <c r="H2866" s="28"/>
      <c r="I2866" s="23"/>
      <c r="J2866" s="16"/>
      <c r="K2866" s="36"/>
    </row>
    <row r="2867" spans="1:11" ht="30" hidden="1" customHeight="1" x14ac:dyDescent="0.25">
      <c r="A2867" s="1"/>
      <c r="B2867" s="7" t="s">
        <v>4973</v>
      </c>
      <c r="C2867" s="7">
        <v>237</v>
      </c>
      <c r="D2867" s="7" t="s">
        <v>10</v>
      </c>
      <c r="E2867" s="7" t="s">
        <v>20</v>
      </c>
      <c r="F2867" s="7" t="s">
        <v>1272</v>
      </c>
      <c r="G2867" s="7" t="s">
        <v>4982</v>
      </c>
      <c r="H2867" s="28"/>
      <c r="I2867" s="23"/>
      <c r="J2867" s="16"/>
      <c r="K2867" s="36"/>
    </row>
    <row r="2868" spans="1:11" ht="30" hidden="1" customHeight="1" x14ac:dyDescent="0.25">
      <c r="A2868" s="1"/>
      <c r="B2868" s="7" t="s">
        <v>4973</v>
      </c>
      <c r="C2868" s="7">
        <v>237</v>
      </c>
      <c r="D2868" s="7" t="s">
        <v>10</v>
      </c>
      <c r="E2868" s="7" t="s">
        <v>11</v>
      </c>
      <c r="F2868" s="7" t="s">
        <v>4983</v>
      </c>
      <c r="G2868" s="7" t="s">
        <v>4984</v>
      </c>
      <c r="H2868" s="28"/>
      <c r="I2868" s="23"/>
      <c r="J2868" s="16"/>
      <c r="K2868" s="36"/>
    </row>
    <row r="2869" spans="1:11" ht="30" hidden="1" customHeight="1" x14ac:dyDescent="0.25">
      <c r="A2869" s="1"/>
      <c r="B2869" s="7" t="s">
        <v>4973</v>
      </c>
      <c r="C2869" s="7">
        <v>237</v>
      </c>
      <c r="D2869" s="7" t="s">
        <v>10</v>
      </c>
      <c r="E2869" s="7" t="s">
        <v>201</v>
      </c>
      <c r="F2869" s="7" t="s">
        <v>446</v>
      </c>
      <c r="G2869" s="7" t="s">
        <v>4985</v>
      </c>
      <c r="H2869" s="28"/>
      <c r="I2869" s="23"/>
      <c r="J2869" s="16"/>
      <c r="K2869" s="36"/>
    </row>
    <row r="2870" spans="1:11" ht="30" hidden="1" customHeight="1" x14ac:dyDescent="0.25">
      <c r="A2870" s="1"/>
      <c r="B2870" s="7" t="s">
        <v>4973</v>
      </c>
      <c r="C2870" s="7">
        <v>237</v>
      </c>
      <c r="D2870" s="7" t="s">
        <v>10</v>
      </c>
      <c r="E2870" s="7" t="s">
        <v>33</v>
      </c>
      <c r="F2870" s="7" t="s">
        <v>446</v>
      </c>
      <c r="G2870" s="7" t="s">
        <v>4986</v>
      </c>
      <c r="H2870" s="28"/>
      <c r="I2870" s="23"/>
      <c r="J2870" s="16"/>
      <c r="K2870" s="36"/>
    </row>
    <row r="2871" spans="1:11" ht="30" hidden="1" customHeight="1" x14ac:dyDescent="0.25">
      <c r="A2871" s="1"/>
      <c r="B2871" s="7" t="s">
        <v>4973</v>
      </c>
      <c r="C2871" s="7">
        <v>237</v>
      </c>
      <c r="D2871" s="7" t="s">
        <v>10</v>
      </c>
      <c r="E2871" s="7" t="s">
        <v>23</v>
      </c>
      <c r="F2871" s="7" t="s">
        <v>446</v>
      </c>
      <c r="G2871" s="7" t="s">
        <v>4987</v>
      </c>
      <c r="H2871" s="28"/>
      <c r="I2871" s="23"/>
      <c r="J2871" s="16"/>
      <c r="K2871" s="36"/>
    </row>
    <row r="2872" spans="1:11" ht="30" hidden="1" customHeight="1" x14ac:dyDescent="0.25">
      <c r="A2872" s="1"/>
      <c r="B2872" s="7" t="s">
        <v>4973</v>
      </c>
      <c r="C2872" s="7">
        <v>237</v>
      </c>
      <c r="D2872" s="7" t="s">
        <v>10</v>
      </c>
      <c r="E2872" s="7" t="s">
        <v>35</v>
      </c>
      <c r="F2872" s="7" t="s">
        <v>4988</v>
      </c>
      <c r="G2872" s="7" t="s">
        <v>4989</v>
      </c>
      <c r="H2872" s="28"/>
      <c r="I2872" s="23"/>
      <c r="J2872" s="16"/>
      <c r="K2872" s="36"/>
    </row>
    <row r="2873" spans="1:11" ht="30" hidden="1" customHeight="1" x14ac:dyDescent="0.25">
      <c r="A2873" s="1"/>
      <c r="B2873" s="7" t="s">
        <v>4973</v>
      </c>
      <c r="C2873" s="7">
        <v>237</v>
      </c>
      <c r="D2873" s="7" t="s">
        <v>10</v>
      </c>
      <c r="E2873" s="7" t="s">
        <v>26</v>
      </c>
      <c r="F2873" s="7" t="s">
        <v>446</v>
      </c>
      <c r="G2873" s="7" t="s">
        <v>4990</v>
      </c>
      <c r="H2873" s="28"/>
      <c r="I2873" s="23"/>
      <c r="J2873" s="16"/>
      <c r="K2873" s="36"/>
    </row>
    <row r="2874" spans="1:11" ht="30" hidden="1" customHeight="1" x14ac:dyDescent="0.25">
      <c r="A2874" s="1"/>
      <c r="B2874" s="7" t="s">
        <v>4973</v>
      </c>
      <c r="C2874" s="7">
        <v>237</v>
      </c>
      <c r="D2874" s="7" t="s">
        <v>10</v>
      </c>
      <c r="E2874" s="7" t="s">
        <v>43</v>
      </c>
      <c r="F2874" s="7" t="s">
        <v>4980</v>
      </c>
      <c r="G2874" s="7" t="s">
        <v>4991</v>
      </c>
      <c r="H2874" s="28"/>
      <c r="I2874" s="23"/>
      <c r="J2874" s="16"/>
      <c r="K2874" s="36"/>
    </row>
    <row r="2875" spans="1:11" ht="30" hidden="1" customHeight="1" x14ac:dyDescent="0.25">
      <c r="A2875" s="1"/>
      <c r="B2875" s="7" t="s">
        <v>4973</v>
      </c>
      <c r="C2875" s="7">
        <v>237</v>
      </c>
      <c r="D2875" s="7" t="s">
        <v>10</v>
      </c>
      <c r="E2875" s="7" t="s">
        <v>17</v>
      </c>
      <c r="F2875" s="7" t="s">
        <v>446</v>
      </c>
      <c r="G2875" s="7" t="s">
        <v>4992</v>
      </c>
      <c r="H2875" s="28"/>
      <c r="I2875" s="23"/>
      <c r="J2875" s="16"/>
      <c r="K2875" s="36"/>
    </row>
    <row r="2876" spans="1:11" ht="30" hidden="1" customHeight="1" x14ac:dyDescent="0.25">
      <c r="A2876" s="1"/>
      <c r="B2876" s="7" t="s">
        <v>4973</v>
      </c>
      <c r="C2876" s="7">
        <v>237</v>
      </c>
      <c r="D2876" s="7" t="s">
        <v>10</v>
      </c>
      <c r="E2876" s="7" t="s">
        <v>38</v>
      </c>
      <c r="F2876" s="7" t="s">
        <v>4993</v>
      </c>
      <c r="G2876" s="7" t="s">
        <v>4994</v>
      </c>
      <c r="H2876" s="28"/>
      <c r="I2876" s="23"/>
      <c r="J2876" s="16"/>
      <c r="K2876" s="36"/>
    </row>
    <row r="2877" spans="1:11" ht="30" hidden="1" customHeight="1" x14ac:dyDescent="0.25">
      <c r="A2877" s="1"/>
      <c r="B2877" s="7" t="s">
        <v>4973</v>
      </c>
      <c r="C2877" s="7">
        <v>237</v>
      </c>
      <c r="D2877" s="7" t="s">
        <v>28</v>
      </c>
      <c r="E2877" s="7" t="s">
        <v>20</v>
      </c>
      <c r="F2877" s="7" t="s">
        <v>53</v>
      </c>
      <c r="G2877" s="7" t="s">
        <v>4995</v>
      </c>
      <c r="H2877" s="28"/>
      <c r="I2877" s="23"/>
      <c r="J2877" s="16"/>
      <c r="K2877" s="36"/>
    </row>
    <row r="2878" spans="1:11" ht="30" customHeight="1" x14ac:dyDescent="0.25">
      <c r="A2878" s="1"/>
      <c r="B2878" s="7" t="s">
        <v>4996</v>
      </c>
      <c r="C2878" s="7">
        <v>238</v>
      </c>
      <c r="D2878" s="7" t="s">
        <v>10</v>
      </c>
      <c r="E2878" s="7" t="s">
        <v>20</v>
      </c>
      <c r="F2878" s="7" t="s">
        <v>450</v>
      </c>
      <c r="G2878" s="7" t="s">
        <v>4998</v>
      </c>
      <c r="H2878" s="30">
        <f>I2878/30</f>
        <v>867.61966666666672</v>
      </c>
      <c r="I2878" s="27">
        <v>26028.59</v>
      </c>
      <c r="J2878" s="33" t="s">
        <v>4997</v>
      </c>
      <c r="K2878" s="36"/>
    </row>
    <row r="2879" spans="1:11" ht="30" hidden="1" customHeight="1" x14ac:dyDescent="0.25">
      <c r="A2879" s="1"/>
      <c r="B2879" s="7" t="s">
        <v>4996</v>
      </c>
      <c r="C2879" s="7">
        <v>238</v>
      </c>
      <c r="D2879" s="7" t="s">
        <v>10</v>
      </c>
      <c r="E2879" s="7" t="s">
        <v>38</v>
      </c>
      <c r="F2879" s="7" t="s">
        <v>4999</v>
      </c>
      <c r="G2879" s="7" t="s">
        <v>5000</v>
      </c>
      <c r="H2879" s="28"/>
      <c r="I2879" s="23"/>
      <c r="J2879" s="16"/>
      <c r="K2879" s="36"/>
    </row>
    <row r="2880" spans="1:11" ht="30" hidden="1" customHeight="1" x14ac:dyDescent="0.25">
      <c r="A2880" s="1"/>
      <c r="B2880" s="7" t="s">
        <v>4996</v>
      </c>
      <c r="C2880" s="7">
        <v>238</v>
      </c>
      <c r="D2880" s="7" t="s">
        <v>28</v>
      </c>
      <c r="E2880" s="7" t="s">
        <v>38</v>
      </c>
      <c r="F2880" s="7" t="s">
        <v>5001</v>
      </c>
      <c r="G2880" s="7" t="s">
        <v>5002</v>
      </c>
      <c r="H2880" s="28"/>
      <c r="I2880" s="23"/>
      <c r="J2880" s="16"/>
      <c r="K2880" s="36"/>
    </row>
    <row r="2881" spans="1:11" ht="30" hidden="1" customHeight="1" x14ac:dyDescent="0.25">
      <c r="A2881" s="1"/>
      <c r="B2881" s="7" t="s">
        <v>4996</v>
      </c>
      <c r="C2881" s="7">
        <v>238</v>
      </c>
      <c r="D2881" s="7" t="s">
        <v>10</v>
      </c>
      <c r="E2881" s="7" t="s">
        <v>35</v>
      </c>
      <c r="F2881" s="7" t="s">
        <v>5003</v>
      </c>
      <c r="G2881" s="7" t="s">
        <v>5004</v>
      </c>
      <c r="H2881" s="28"/>
      <c r="I2881" s="23"/>
      <c r="J2881" s="16"/>
      <c r="K2881" s="36"/>
    </row>
    <row r="2882" spans="1:11" ht="30" hidden="1" customHeight="1" x14ac:dyDescent="0.25">
      <c r="A2882" s="1"/>
      <c r="B2882" s="7" t="s">
        <v>4996</v>
      </c>
      <c r="C2882" s="7">
        <v>238</v>
      </c>
      <c r="D2882" s="7" t="s">
        <v>10</v>
      </c>
      <c r="E2882" s="7" t="s">
        <v>406</v>
      </c>
      <c r="F2882" s="7" t="s">
        <v>5005</v>
      </c>
      <c r="G2882" s="7" t="s">
        <v>5006</v>
      </c>
      <c r="H2882" s="28"/>
      <c r="I2882" s="23"/>
      <c r="J2882" s="16"/>
      <c r="K2882" s="36"/>
    </row>
    <row r="2883" spans="1:11" ht="30" hidden="1" customHeight="1" x14ac:dyDescent="0.25">
      <c r="A2883" s="1"/>
      <c r="B2883" s="7" t="s">
        <v>4996</v>
      </c>
      <c r="C2883" s="7">
        <v>238</v>
      </c>
      <c r="D2883" s="7" t="s">
        <v>28</v>
      </c>
      <c r="E2883" s="7" t="s">
        <v>20</v>
      </c>
      <c r="F2883" s="7" t="s">
        <v>219</v>
      </c>
      <c r="G2883" s="7" t="s">
        <v>5007</v>
      </c>
      <c r="H2883" s="28"/>
      <c r="I2883" s="23"/>
      <c r="J2883" s="16"/>
      <c r="K2883" s="36"/>
    </row>
    <row r="2884" spans="1:11" ht="30" customHeight="1" x14ac:dyDescent="0.25">
      <c r="A2884" s="1"/>
      <c r="B2884" s="7" t="s">
        <v>5012</v>
      </c>
      <c r="C2884" s="7">
        <v>239</v>
      </c>
      <c r="D2884" s="7" t="s">
        <v>28</v>
      </c>
      <c r="E2884" s="7" t="s">
        <v>20</v>
      </c>
      <c r="F2884" s="7" t="s">
        <v>1209</v>
      </c>
      <c r="G2884" s="7" t="s">
        <v>5014</v>
      </c>
      <c r="H2884" s="30">
        <f>I2884/30</f>
        <v>1425.364</v>
      </c>
      <c r="I2884" s="27">
        <v>42760.92</v>
      </c>
      <c r="J2884" s="33" t="s">
        <v>5013</v>
      </c>
      <c r="K2884" s="36"/>
    </row>
    <row r="2885" spans="1:11" ht="30" hidden="1" customHeight="1" x14ac:dyDescent="0.25">
      <c r="A2885" s="1"/>
      <c r="B2885" s="7" t="s">
        <v>5012</v>
      </c>
      <c r="C2885" s="7">
        <v>239</v>
      </c>
      <c r="D2885" s="7" t="s">
        <v>10</v>
      </c>
      <c r="E2885" s="7" t="s">
        <v>26</v>
      </c>
      <c r="F2885" s="7" t="s">
        <v>1049</v>
      </c>
      <c r="G2885" s="7" t="s">
        <v>5015</v>
      </c>
      <c r="H2885" s="28"/>
      <c r="I2885" s="23"/>
      <c r="J2885" s="16"/>
      <c r="K2885" s="36"/>
    </row>
    <row r="2886" spans="1:11" ht="30" hidden="1" customHeight="1" x14ac:dyDescent="0.25">
      <c r="A2886" s="1"/>
      <c r="B2886" s="7" t="s">
        <v>5012</v>
      </c>
      <c r="C2886" s="7">
        <v>239</v>
      </c>
      <c r="D2886" s="7" t="s">
        <v>10</v>
      </c>
      <c r="E2886" s="7" t="s">
        <v>43</v>
      </c>
      <c r="F2886" s="7" t="s">
        <v>40</v>
      </c>
      <c r="G2886" s="7" t="s">
        <v>5016</v>
      </c>
      <c r="H2886" s="28"/>
      <c r="I2886" s="23"/>
      <c r="J2886" s="16"/>
      <c r="K2886" s="36"/>
    </row>
    <row r="2887" spans="1:11" ht="30" hidden="1" customHeight="1" x14ac:dyDescent="0.25">
      <c r="A2887" s="1"/>
      <c r="B2887" s="7" t="s">
        <v>5012</v>
      </c>
      <c r="C2887" s="7">
        <v>239</v>
      </c>
      <c r="D2887" s="7" t="s">
        <v>10</v>
      </c>
      <c r="E2887" s="7" t="s">
        <v>14</v>
      </c>
      <c r="F2887" s="7" t="s">
        <v>5017</v>
      </c>
      <c r="G2887" s="7" t="s">
        <v>5018</v>
      </c>
      <c r="H2887" s="28"/>
      <c r="I2887" s="23"/>
      <c r="J2887" s="16"/>
      <c r="K2887" s="36"/>
    </row>
    <row r="2888" spans="1:11" ht="30" hidden="1" customHeight="1" x14ac:dyDescent="0.25">
      <c r="A2888" s="1"/>
      <c r="B2888" s="7" t="s">
        <v>5012</v>
      </c>
      <c r="C2888" s="7">
        <v>239</v>
      </c>
      <c r="D2888" s="7" t="s">
        <v>10</v>
      </c>
      <c r="E2888" s="7" t="s">
        <v>38</v>
      </c>
      <c r="F2888" s="7" t="s">
        <v>5019</v>
      </c>
      <c r="G2888" s="7" t="s">
        <v>5020</v>
      </c>
      <c r="H2888" s="28"/>
      <c r="I2888" s="23"/>
      <c r="J2888" s="16"/>
      <c r="K2888" s="36"/>
    </row>
    <row r="2889" spans="1:11" ht="30" hidden="1" customHeight="1" x14ac:dyDescent="0.25">
      <c r="A2889" s="1"/>
      <c r="B2889" s="7" t="s">
        <v>5012</v>
      </c>
      <c r="C2889" s="7">
        <v>239</v>
      </c>
      <c r="D2889" s="7" t="s">
        <v>28</v>
      </c>
      <c r="E2889" s="7" t="s">
        <v>38</v>
      </c>
      <c r="F2889" s="7" t="s">
        <v>5021</v>
      </c>
      <c r="G2889" s="7" t="s">
        <v>5022</v>
      </c>
      <c r="H2889" s="28"/>
      <c r="I2889" s="23"/>
      <c r="J2889" s="16"/>
      <c r="K2889" s="36"/>
    </row>
    <row r="2890" spans="1:11" ht="30" hidden="1" customHeight="1" x14ac:dyDescent="0.25">
      <c r="A2890" s="1"/>
      <c r="B2890" s="7" t="s">
        <v>5012</v>
      </c>
      <c r="C2890" s="7">
        <v>239</v>
      </c>
      <c r="D2890" s="7" t="s">
        <v>10</v>
      </c>
      <c r="E2890" s="7" t="s">
        <v>20</v>
      </c>
      <c r="F2890" s="7" t="s">
        <v>1049</v>
      </c>
      <c r="G2890" s="7" t="s">
        <v>5023</v>
      </c>
      <c r="H2890" s="28"/>
      <c r="I2890" s="23"/>
      <c r="J2890" s="16"/>
      <c r="K2890" s="36"/>
    </row>
    <row r="2891" spans="1:11" ht="30" customHeight="1" x14ac:dyDescent="0.25">
      <c r="A2891" s="1"/>
      <c r="B2891" s="7" t="s">
        <v>5024</v>
      </c>
      <c r="C2891" s="7">
        <v>240</v>
      </c>
      <c r="D2891" s="7" t="s">
        <v>10</v>
      </c>
      <c r="E2891" s="7" t="s">
        <v>20</v>
      </c>
      <c r="F2891" s="7" t="s">
        <v>291</v>
      </c>
      <c r="G2891" s="7" t="s">
        <v>5025</v>
      </c>
      <c r="H2891" s="30">
        <f>+I2891/100</f>
        <v>88.905300000000011</v>
      </c>
      <c r="I2891" s="27">
        <v>8890.5300000000007</v>
      </c>
      <c r="J2891" s="33" t="s">
        <v>7956</v>
      </c>
      <c r="K2891" s="36"/>
    </row>
    <row r="2892" spans="1:11" ht="30" hidden="1" customHeight="1" x14ac:dyDescent="0.25">
      <c r="A2892" s="1"/>
      <c r="B2892" s="7" t="s">
        <v>5024</v>
      </c>
      <c r="C2892" s="7">
        <v>240</v>
      </c>
      <c r="D2892" s="7" t="s">
        <v>10</v>
      </c>
      <c r="E2892" s="7" t="s">
        <v>14</v>
      </c>
      <c r="F2892" s="7" t="s">
        <v>5026</v>
      </c>
      <c r="G2892" s="7" t="s">
        <v>5027</v>
      </c>
      <c r="H2892" s="28"/>
      <c r="I2892" s="23"/>
      <c r="J2892" s="16"/>
      <c r="K2892" s="36"/>
    </row>
    <row r="2893" spans="1:11" ht="30" hidden="1" customHeight="1" x14ac:dyDescent="0.25">
      <c r="A2893" s="1"/>
      <c r="B2893" s="7" t="s">
        <v>5024</v>
      </c>
      <c r="C2893" s="7">
        <v>240</v>
      </c>
      <c r="D2893" s="7" t="s">
        <v>10</v>
      </c>
      <c r="E2893" s="7" t="s">
        <v>33</v>
      </c>
      <c r="F2893" s="7" t="s">
        <v>291</v>
      </c>
      <c r="G2893" s="7" t="s">
        <v>5028</v>
      </c>
      <c r="H2893" s="28"/>
      <c r="I2893" s="23"/>
      <c r="J2893" s="16"/>
      <c r="K2893" s="36"/>
    </row>
    <row r="2894" spans="1:11" ht="30" hidden="1" customHeight="1" x14ac:dyDescent="0.25">
      <c r="A2894" s="1"/>
      <c r="B2894" s="7" t="s">
        <v>5024</v>
      </c>
      <c r="C2894" s="7">
        <v>240</v>
      </c>
      <c r="D2894" s="7" t="s">
        <v>10</v>
      </c>
      <c r="E2894" s="7" t="s">
        <v>17</v>
      </c>
      <c r="F2894" s="7" t="s">
        <v>291</v>
      </c>
      <c r="G2894" s="7" t="s">
        <v>5028</v>
      </c>
      <c r="H2894" s="28"/>
      <c r="I2894" s="23"/>
      <c r="J2894" s="16"/>
      <c r="K2894" s="36"/>
    </row>
    <row r="2895" spans="1:11" ht="30" hidden="1" customHeight="1" x14ac:dyDescent="0.25">
      <c r="A2895" s="1"/>
      <c r="B2895" s="7" t="s">
        <v>5024</v>
      </c>
      <c r="C2895" s="7">
        <v>240</v>
      </c>
      <c r="D2895" s="7" t="s">
        <v>10</v>
      </c>
      <c r="E2895" s="7" t="s">
        <v>38</v>
      </c>
      <c r="F2895" s="7" t="s">
        <v>5029</v>
      </c>
      <c r="G2895" s="7" t="s">
        <v>5030</v>
      </c>
      <c r="H2895" s="28"/>
      <c r="I2895" s="23"/>
      <c r="J2895" s="16"/>
      <c r="K2895" s="36"/>
    </row>
    <row r="2896" spans="1:11" ht="30" hidden="1" customHeight="1" x14ac:dyDescent="0.25">
      <c r="A2896" s="1"/>
      <c r="B2896" s="7" t="s">
        <v>5024</v>
      </c>
      <c r="C2896" s="7">
        <v>240</v>
      </c>
      <c r="D2896" s="7" t="s">
        <v>10</v>
      </c>
      <c r="E2896" s="7" t="s">
        <v>43</v>
      </c>
      <c r="F2896" s="7" t="s">
        <v>5031</v>
      </c>
      <c r="G2896" s="7" t="s">
        <v>5032</v>
      </c>
      <c r="H2896" s="28"/>
      <c r="I2896" s="23"/>
      <c r="J2896" s="16"/>
      <c r="K2896" s="36"/>
    </row>
    <row r="2897" spans="1:11" ht="30" customHeight="1" x14ac:dyDescent="0.25">
      <c r="A2897" s="1"/>
      <c r="B2897" s="7" t="s">
        <v>5033</v>
      </c>
      <c r="C2897" s="7">
        <v>241</v>
      </c>
      <c r="D2897" s="7" t="s">
        <v>10</v>
      </c>
      <c r="E2897" s="7" t="s">
        <v>20</v>
      </c>
      <c r="F2897" s="7" t="s">
        <v>4706</v>
      </c>
      <c r="G2897" s="7" t="s">
        <v>5035</v>
      </c>
      <c r="H2897" s="30">
        <f>I2897/30</f>
        <v>369.40066666666667</v>
      </c>
      <c r="I2897" s="27">
        <v>11082.02</v>
      </c>
      <c r="J2897" s="33" t="s">
        <v>5034</v>
      </c>
      <c r="K2897" s="36"/>
    </row>
    <row r="2898" spans="1:11" ht="30" hidden="1" customHeight="1" x14ac:dyDescent="0.25">
      <c r="A2898" s="1"/>
      <c r="B2898" s="7" t="s">
        <v>5033</v>
      </c>
      <c r="C2898" s="7">
        <v>241</v>
      </c>
      <c r="D2898" s="7" t="s">
        <v>10</v>
      </c>
      <c r="E2898" s="7" t="s">
        <v>14</v>
      </c>
      <c r="F2898" s="7" t="s">
        <v>5036</v>
      </c>
      <c r="G2898" s="7" t="s">
        <v>5037</v>
      </c>
      <c r="H2898" s="28"/>
      <c r="I2898" s="23"/>
      <c r="J2898" s="16"/>
      <c r="K2898" s="36"/>
    </row>
    <row r="2899" spans="1:11" ht="30" hidden="1" customHeight="1" x14ac:dyDescent="0.25">
      <c r="A2899" s="1"/>
      <c r="B2899" s="7" t="s">
        <v>5033</v>
      </c>
      <c r="C2899" s="7">
        <v>241</v>
      </c>
      <c r="D2899" s="7" t="s">
        <v>10</v>
      </c>
      <c r="E2899" s="7" t="s">
        <v>33</v>
      </c>
      <c r="F2899" s="7" t="s">
        <v>291</v>
      </c>
      <c r="G2899" s="7" t="s">
        <v>5028</v>
      </c>
      <c r="H2899" s="28"/>
      <c r="I2899" s="23"/>
      <c r="J2899" s="16"/>
      <c r="K2899" s="36"/>
    </row>
    <row r="2900" spans="1:11" ht="30" hidden="1" customHeight="1" x14ac:dyDescent="0.25">
      <c r="A2900" s="1"/>
      <c r="B2900" s="7" t="s">
        <v>5033</v>
      </c>
      <c r="C2900" s="7">
        <v>241</v>
      </c>
      <c r="D2900" s="7" t="s">
        <v>10</v>
      </c>
      <c r="E2900" s="7" t="s">
        <v>17</v>
      </c>
      <c r="F2900" s="7" t="s">
        <v>291</v>
      </c>
      <c r="G2900" s="7" t="s">
        <v>5028</v>
      </c>
      <c r="H2900" s="28"/>
      <c r="I2900" s="23"/>
      <c r="J2900" s="16"/>
      <c r="K2900" s="36"/>
    </row>
    <row r="2901" spans="1:11" ht="30" hidden="1" customHeight="1" x14ac:dyDescent="0.25">
      <c r="A2901" s="1"/>
      <c r="B2901" s="7" t="s">
        <v>5033</v>
      </c>
      <c r="C2901" s="7">
        <v>241</v>
      </c>
      <c r="D2901" s="7" t="s">
        <v>10</v>
      </c>
      <c r="E2901" s="7" t="s">
        <v>38</v>
      </c>
      <c r="F2901" s="7" t="s">
        <v>5038</v>
      </c>
      <c r="G2901" s="7" t="s">
        <v>5039</v>
      </c>
      <c r="H2901" s="28"/>
      <c r="I2901" s="23"/>
      <c r="J2901" s="16"/>
      <c r="K2901" s="36"/>
    </row>
    <row r="2902" spans="1:11" ht="30" hidden="1" customHeight="1" x14ac:dyDescent="0.25">
      <c r="A2902" s="1"/>
      <c r="B2902" s="7" t="s">
        <v>5033</v>
      </c>
      <c r="C2902" s="7">
        <v>241</v>
      </c>
      <c r="D2902" s="7" t="s">
        <v>10</v>
      </c>
      <c r="E2902" s="7" t="s">
        <v>43</v>
      </c>
      <c r="F2902" s="7" t="s">
        <v>5031</v>
      </c>
      <c r="G2902" s="7" t="s">
        <v>5040</v>
      </c>
      <c r="H2902" s="28"/>
      <c r="I2902" s="23"/>
      <c r="J2902" s="16"/>
      <c r="K2902" s="36"/>
    </row>
    <row r="2903" spans="1:11" ht="30" customHeight="1" x14ac:dyDescent="0.25">
      <c r="A2903" s="1"/>
      <c r="B2903" s="7" t="s">
        <v>5041</v>
      </c>
      <c r="C2903" s="7">
        <v>242</v>
      </c>
      <c r="D2903" s="7" t="s">
        <v>10</v>
      </c>
      <c r="E2903" s="7" t="s">
        <v>38</v>
      </c>
      <c r="F2903" s="7" t="s">
        <v>5043</v>
      </c>
      <c r="G2903" s="7" t="s">
        <v>5044</v>
      </c>
      <c r="H2903" s="30">
        <f>+I2903</f>
        <v>7400</v>
      </c>
      <c r="I2903" s="27">
        <v>7400</v>
      </c>
      <c r="J2903" s="33" t="s">
        <v>5042</v>
      </c>
      <c r="K2903" s="36"/>
    </row>
    <row r="2904" spans="1:11" ht="30" hidden="1" customHeight="1" x14ac:dyDescent="0.25">
      <c r="A2904" s="1"/>
      <c r="B2904" s="7" t="s">
        <v>5041</v>
      </c>
      <c r="C2904" s="7">
        <v>242</v>
      </c>
      <c r="D2904" s="7" t="s">
        <v>28</v>
      </c>
      <c r="E2904" s="7" t="s">
        <v>38</v>
      </c>
      <c r="F2904" s="7" t="s">
        <v>5045</v>
      </c>
      <c r="G2904" s="7" t="s">
        <v>5046</v>
      </c>
      <c r="H2904" s="28"/>
      <c r="I2904" s="23"/>
      <c r="J2904" s="16"/>
      <c r="K2904" s="36"/>
    </row>
    <row r="2905" spans="1:11" ht="30" hidden="1" customHeight="1" x14ac:dyDescent="0.25">
      <c r="A2905" s="1"/>
      <c r="B2905" s="7" t="s">
        <v>5041</v>
      </c>
      <c r="C2905" s="7">
        <v>242</v>
      </c>
      <c r="D2905" s="7" t="s">
        <v>10</v>
      </c>
      <c r="E2905" s="7" t="s">
        <v>26</v>
      </c>
      <c r="F2905" s="7" t="s">
        <v>3869</v>
      </c>
      <c r="G2905" s="7" t="s">
        <v>5047</v>
      </c>
      <c r="H2905" s="28"/>
      <c r="I2905" s="23"/>
      <c r="J2905" s="16"/>
      <c r="K2905" s="36"/>
    </row>
    <row r="2906" spans="1:11" ht="30" hidden="1" customHeight="1" x14ac:dyDescent="0.25">
      <c r="A2906" s="1"/>
      <c r="B2906" s="7" t="s">
        <v>5041</v>
      </c>
      <c r="C2906" s="7">
        <v>242</v>
      </c>
      <c r="D2906" s="7" t="s">
        <v>45</v>
      </c>
      <c r="E2906" s="7" t="s">
        <v>33</v>
      </c>
      <c r="F2906" s="7" t="s">
        <v>3869</v>
      </c>
      <c r="G2906" s="7" t="s">
        <v>1681</v>
      </c>
      <c r="H2906" s="28"/>
      <c r="I2906" s="23"/>
      <c r="J2906" s="16"/>
      <c r="K2906" s="36"/>
    </row>
    <row r="2907" spans="1:11" ht="30" hidden="1" customHeight="1" x14ac:dyDescent="0.25">
      <c r="A2907" s="1"/>
      <c r="B2907" s="7" t="s">
        <v>5041</v>
      </c>
      <c r="C2907" s="7">
        <v>242</v>
      </c>
      <c r="D2907" s="7" t="s">
        <v>10</v>
      </c>
      <c r="E2907" s="7" t="s">
        <v>67</v>
      </c>
      <c r="F2907" s="7" t="s">
        <v>3869</v>
      </c>
      <c r="G2907" s="7" t="s">
        <v>5048</v>
      </c>
      <c r="H2907" s="28"/>
      <c r="I2907" s="23"/>
      <c r="J2907" s="16"/>
      <c r="K2907" s="36"/>
    </row>
    <row r="2908" spans="1:11" ht="30" hidden="1" customHeight="1" x14ac:dyDescent="0.25">
      <c r="A2908" s="1"/>
      <c r="B2908" s="7" t="s">
        <v>5041</v>
      </c>
      <c r="C2908" s="7">
        <v>242</v>
      </c>
      <c r="D2908" s="7" t="s">
        <v>10</v>
      </c>
      <c r="E2908" s="7" t="s">
        <v>109</v>
      </c>
      <c r="F2908" s="7" t="s">
        <v>3869</v>
      </c>
      <c r="G2908" s="7" t="s">
        <v>5049</v>
      </c>
      <c r="H2908" s="28"/>
      <c r="I2908" s="23"/>
      <c r="J2908" s="16"/>
      <c r="K2908" s="36"/>
    </row>
    <row r="2909" spans="1:11" ht="30" hidden="1" customHeight="1" x14ac:dyDescent="0.25">
      <c r="A2909" s="1"/>
      <c r="B2909" s="7" t="s">
        <v>5041</v>
      </c>
      <c r="C2909" s="7">
        <v>242</v>
      </c>
      <c r="D2909" s="7" t="s">
        <v>10</v>
      </c>
      <c r="E2909" s="7" t="s">
        <v>43</v>
      </c>
      <c r="F2909" s="7" t="s">
        <v>3869</v>
      </c>
      <c r="G2909" s="7" t="s">
        <v>5050</v>
      </c>
      <c r="H2909" s="28"/>
      <c r="I2909" s="23"/>
      <c r="J2909" s="16"/>
      <c r="K2909" s="36"/>
    </row>
    <row r="2910" spans="1:11" ht="30" hidden="1" customHeight="1" x14ac:dyDescent="0.25">
      <c r="A2910" s="1"/>
      <c r="B2910" s="7" t="s">
        <v>5041</v>
      </c>
      <c r="C2910" s="7">
        <v>242</v>
      </c>
      <c r="D2910" s="7" t="s">
        <v>28</v>
      </c>
      <c r="E2910" s="7" t="s">
        <v>70</v>
      </c>
      <c r="F2910" s="7" t="s">
        <v>71</v>
      </c>
      <c r="G2910" s="7" t="s">
        <v>5051</v>
      </c>
      <c r="H2910" s="28"/>
      <c r="I2910" s="23"/>
      <c r="J2910" s="16"/>
      <c r="K2910" s="36"/>
    </row>
    <row r="2911" spans="1:11" ht="30" hidden="1" customHeight="1" x14ac:dyDescent="0.25">
      <c r="A2911" s="1"/>
      <c r="B2911" s="7" t="s">
        <v>5041</v>
      </c>
      <c r="C2911" s="7">
        <v>242</v>
      </c>
      <c r="D2911" s="7" t="s">
        <v>413</v>
      </c>
      <c r="E2911" s="7" t="s">
        <v>20</v>
      </c>
      <c r="F2911" s="7" t="s">
        <v>71</v>
      </c>
      <c r="G2911" s="7" t="s">
        <v>5052</v>
      </c>
      <c r="H2911" s="28"/>
      <c r="I2911" s="23"/>
      <c r="J2911" s="16"/>
      <c r="K2911" s="36"/>
    </row>
    <row r="2912" spans="1:11" ht="30" hidden="1" customHeight="1" x14ac:dyDescent="0.25">
      <c r="A2912" s="1"/>
      <c r="B2912" s="7" t="s">
        <v>5041</v>
      </c>
      <c r="C2912" s="7">
        <v>242</v>
      </c>
      <c r="D2912" s="7" t="s">
        <v>10</v>
      </c>
      <c r="E2912" s="7" t="s">
        <v>11</v>
      </c>
      <c r="F2912" s="7" t="s">
        <v>5053</v>
      </c>
      <c r="G2912" s="7" t="s">
        <v>5054</v>
      </c>
      <c r="H2912" s="28"/>
      <c r="I2912" s="23"/>
      <c r="J2912" s="16"/>
      <c r="K2912" s="36"/>
    </row>
    <row r="2913" spans="1:11" ht="30" hidden="1" customHeight="1" x14ac:dyDescent="0.25">
      <c r="A2913" s="1"/>
      <c r="B2913" s="7" t="s">
        <v>5041</v>
      </c>
      <c r="C2913" s="7">
        <v>242</v>
      </c>
      <c r="D2913" s="7" t="s">
        <v>10</v>
      </c>
      <c r="E2913" s="7" t="s">
        <v>33</v>
      </c>
      <c r="F2913" s="7" t="s">
        <v>73</v>
      </c>
      <c r="G2913" s="7" t="s">
        <v>5056</v>
      </c>
      <c r="H2913" s="28"/>
      <c r="I2913" s="23"/>
      <c r="J2913" s="16"/>
      <c r="K2913" s="36"/>
    </row>
    <row r="2914" spans="1:11" ht="30" hidden="1" customHeight="1" x14ac:dyDescent="0.25">
      <c r="A2914" s="1"/>
      <c r="B2914" s="7" t="s">
        <v>5041</v>
      </c>
      <c r="C2914" s="7">
        <v>242</v>
      </c>
      <c r="D2914" s="7" t="s">
        <v>10</v>
      </c>
      <c r="E2914" s="7" t="s">
        <v>75</v>
      </c>
      <c r="F2914" s="7" t="s">
        <v>73</v>
      </c>
      <c r="G2914" s="7" t="s">
        <v>5057</v>
      </c>
      <c r="H2914" s="28"/>
      <c r="I2914" s="23"/>
      <c r="J2914" s="16"/>
      <c r="K2914" s="36"/>
    </row>
    <row r="2915" spans="1:11" ht="30" hidden="1" customHeight="1" x14ac:dyDescent="0.25">
      <c r="A2915" s="1"/>
      <c r="B2915" s="7" t="s">
        <v>5041</v>
      </c>
      <c r="C2915" s="7">
        <v>242</v>
      </c>
      <c r="D2915" s="7" t="s">
        <v>10</v>
      </c>
      <c r="E2915" s="7" t="s">
        <v>35</v>
      </c>
      <c r="F2915" s="7" t="s">
        <v>73</v>
      </c>
      <c r="G2915" s="7" t="s">
        <v>5058</v>
      </c>
      <c r="H2915" s="28"/>
      <c r="I2915" s="23"/>
      <c r="J2915" s="16"/>
      <c r="K2915" s="36"/>
    </row>
    <row r="2916" spans="1:11" ht="30" hidden="1" customHeight="1" x14ac:dyDescent="0.25">
      <c r="A2916" s="1"/>
      <c r="B2916" s="7" t="s">
        <v>5041</v>
      </c>
      <c r="C2916" s="7">
        <v>242</v>
      </c>
      <c r="D2916" s="7" t="s">
        <v>10</v>
      </c>
      <c r="E2916" s="7" t="s">
        <v>17</v>
      </c>
      <c r="F2916" s="7" t="s">
        <v>73</v>
      </c>
      <c r="G2916" s="7" t="s">
        <v>5056</v>
      </c>
      <c r="H2916" s="28"/>
      <c r="I2916" s="23"/>
      <c r="J2916" s="16"/>
      <c r="K2916" s="36"/>
    </row>
    <row r="2917" spans="1:11" ht="30" customHeight="1" x14ac:dyDescent="0.25">
      <c r="A2917" s="1"/>
      <c r="B2917" s="7" t="s">
        <v>5080</v>
      </c>
      <c r="C2917" s="7">
        <v>243</v>
      </c>
      <c r="D2917" s="7" t="s">
        <v>10</v>
      </c>
      <c r="E2917" s="7" t="s">
        <v>406</v>
      </c>
      <c r="F2917" s="7" t="s">
        <v>5082</v>
      </c>
      <c r="G2917" s="7" t="s">
        <v>5083</v>
      </c>
      <c r="H2917" s="30">
        <f>I2917/3</f>
        <v>2631.6666666666665</v>
      </c>
      <c r="I2917" s="27">
        <v>7895</v>
      </c>
      <c r="J2917" s="33" t="s">
        <v>5081</v>
      </c>
      <c r="K2917" s="36"/>
    </row>
    <row r="2918" spans="1:11" ht="30" hidden="1" customHeight="1" x14ac:dyDescent="0.25">
      <c r="A2918" s="1"/>
      <c r="B2918" s="7" t="s">
        <v>5080</v>
      </c>
      <c r="C2918" s="7">
        <v>243</v>
      </c>
      <c r="D2918" s="7" t="s">
        <v>10</v>
      </c>
      <c r="E2918" s="7" t="s">
        <v>70</v>
      </c>
      <c r="F2918" s="7" t="s">
        <v>71</v>
      </c>
      <c r="G2918" s="7" t="s">
        <v>5051</v>
      </c>
      <c r="H2918" s="28"/>
      <c r="I2918" s="23"/>
      <c r="J2918" s="16"/>
      <c r="K2918" s="36"/>
    </row>
    <row r="2919" spans="1:11" ht="30" hidden="1" customHeight="1" x14ac:dyDescent="0.25">
      <c r="A2919" s="1"/>
      <c r="B2919" s="7" t="s">
        <v>5080</v>
      </c>
      <c r="C2919" s="7">
        <v>243</v>
      </c>
      <c r="D2919" s="7" t="s">
        <v>28</v>
      </c>
      <c r="E2919" s="7" t="s">
        <v>20</v>
      </c>
      <c r="F2919" s="7" t="s">
        <v>73</v>
      </c>
      <c r="G2919" s="7" t="s">
        <v>5084</v>
      </c>
      <c r="H2919" s="28"/>
      <c r="I2919" s="23"/>
      <c r="J2919" s="16"/>
      <c r="K2919" s="36"/>
    </row>
    <row r="2920" spans="1:11" ht="30" hidden="1" customHeight="1" x14ac:dyDescent="0.25">
      <c r="A2920" s="1"/>
      <c r="B2920" s="7" t="s">
        <v>5080</v>
      </c>
      <c r="C2920" s="7">
        <v>243</v>
      </c>
      <c r="D2920" s="7" t="s">
        <v>10</v>
      </c>
      <c r="E2920" s="7" t="s">
        <v>11</v>
      </c>
      <c r="F2920" s="7" t="s">
        <v>5085</v>
      </c>
      <c r="G2920" s="7" t="s">
        <v>5086</v>
      </c>
      <c r="H2920" s="28"/>
      <c r="I2920" s="23"/>
      <c r="J2920" s="16"/>
      <c r="K2920" s="36"/>
    </row>
    <row r="2921" spans="1:11" ht="30" hidden="1" customHeight="1" x14ac:dyDescent="0.25">
      <c r="A2921" s="1"/>
      <c r="B2921" s="7" t="s">
        <v>5080</v>
      </c>
      <c r="C2921" s="7">
        <v>243</v>
      </c>
      <c r="D2921" s="7" t="s">
        <v>10</v>
      </c>
      <c r="E2921" s="7" t="s">
        <v>366</v>
      </c>
      <c r="F2921" s="7" t="s">
        <v>367</v>
      </c>
      <c r="G2921" s="7" t="s">
        <v>5087</v>
      </c>
      <c r="H2921" s="28"/>
      <c r="I2921" s="23"/>
      <c r="J2921" s="16"/>
      <c r="K2921" s="36"/>
    </row>
    <row r="2922" spans="1:11" ht="30" hidden="1" customHeight="1" x14ac:dyDescent="0.25">
      <c r="A2922" s="1"/>
      <c r="B2922" s="7" t="s">
        <v>5080</v>
      </c>
      <c r="C2922" s="7">
        <v>243</v>
      </c>
      <c r="D2922" s="7" t="s">
        <v>10</v>
      </c>
      <c r="E2922" s="7" t="s">
        <v>38</v>
      </c>
      <c r="F2922" s="7" t="s">
        <v>5088</v>
      </c>
      <c r="G2922" s="7" t="s">
        <v>5089</v>
      </c>
      <c r="H2922" s="28"/>
      <c r="I2922" s="23"/>
      <c r="J2922" s="16"/>
      <c r="K2922" s="36"/>
    </row>
    <row r="2923" spans="1:11" ht="30" hidden="1" customHeight="1" x14ac:dyDescent="0.25">
      <c r="A2923" s="1"/>
      <c r="B2923" s="7" t="s">
        <v>5080</v>
      </c>
      <c r="C2923" s="7">
        <v>243</v>
      </c>
      <c r="D2923" s="7" t="s">
        <v>28</v>
      </c>
      <c r="E2923" s="7" t="s">
        <v>38</v>
      </c>
      <c r="F2923" s="7" t="s">
        <v>5090</v>
      </c>
      <c r="G2923" s="7" t="s">
        <v>5091</v>
      </c>
      <c r="H2923" s="28"/>
      <c r="I2923" s="23"/>
      <c r="J2923" s="16"/>
      <c r="K2923" s="36"/>
    </row>
    <row r="2924" spans="1:11" ht="30" hidden="1" customHeight="1" x14ac:dyDescent="0.25">
      <c r="A2924" s="1"/>
      <c r="B2924" s="7" t="s">
        <v>5080</v>
      </c>
      <c r="C2924" s="7">
        <v>243</v>
      </c>
      <c r="D2924" s="7" t="s">
        <v>10</v>
      </c>
      <c r="E2924" s="7" t="s">
        <v>26</v>
      </c>
      <c r="F2924" s="7" t="s">
        <v>358</v>
      </c>
      <c r="G2924" s="7" t="s">
        <v>5092</v>
      </c>
      <c r="H2924" s="28"/>
      <c r="I2924" s="23"/>
      <c r="J2924" s="16"/>
      <c r="K2924" s="36"/>
    </row>
    <row r="2925" spans="1:11" ht="30" hidden="1" customHeight="1" x14ac:dyDescent="0.25">
      <c r="A2925" s="1"/>
      <c r="B2925" s="7" t="s">
        <v>5080</v>
      </c>
      <c r="C2925" s="7">
        <v>243</v>
      </c>
      <c r="D2925" s="7" t="s">
        <v>10</v>
      </c>
      <c r="E2925" s="7" t="s">
        <v>33</v>
      </c>
      <c r="F2925" s="7" t="s">
        <v>73</v>
      </c>
      <c r="G2925" s="7" t="s">
        <v>5056</v>
      </c>
      <c r="H2925" s="28"/>
      <c r="I2925" s="23"/>
      <c r="J2925" s="16"/>
      <c r="K2925" s="36"/>
    </row>
    <row r="2926" spans="1:11" ht="30" hidden="1" customHeight="1" x14ac:dyDescent="0.25">
      <c r="A2926" s="1"/>
      <c r="B2926" s="7" t="s">
        <v>5080</v>
      </c>
      <c r="C2926" s="7">
        <v>243</v>
      </c>
      <c r="D2926" s="7" t="s">
        <v>10</v>
      </c>
      <c r="E2926" s="7" t="s">
        <v>80</v>
      </c>
      <c r="F2926" s="7" t="s">
        <v>358</v>
      </c>
      <c r="G2926" s="7" t="s">
        <v>5094</v>
      </c>
      <c r="H2926" s="28"/>
      <c r="I2926" s="23"/>
      <c r="J2926" s="16"/>
      <c r="K2926" s="36"/>
    </row>
    <row r="2927" spans="1:11" ht="30" hidden="1" customHeight="1" x14ac:dyDescent="0.25">
      <c r="A2927" s="1"/>
      <c r="B2927" s="7" t="s">
        <v>5080</v>
      </c>
      <c r="C2927" s="7">
        <v>243</v>
      </c>
      <c r="D2927" s="7" t="s">
        <v>10</v>
      </c>
      <c r="E2927" s="7" t="s">
        <v>75</v>
      </c>
      <c r="F2927" s="7" t="s">
        <v>73</v>
      </c>
      <c r="G2927" s="7" t="s">
        <v>5095</v>
      </c>
      <c r="H2927" s="28"/>
      <c r="I2927" s="23"/>
      <c r="J2927" s="16"/>
      <c r="K2927" s="36"/>
    </row>
    <row r="2928" spans="1:11" ht="30" hidden="1" customHeight="1" x14ac:dyDescent="0.25">
      <c r="A2928" s="1"/>
      <c r="B2928" s="7" t="s">
        <v>5080</v>
      </c>
      <c r="C2928" s="7">
        <v>243</v>
      </c>
      <c r="D2928" s="7" t="s">
        <v>10</v>
      </c>
      <c r="E2928" s="7" t="s">
        <v>35</v>
      </c>
      <c r="F2928" s="7" t="s">
        <v>5096</v>
      </c>
      <c r="G2928" s="7" t="s">
        <v>5097</v>
      </c>
      <c r="H2928" s="28"/>
      <c r="I2928" s="23"/>
      <c r="J2928" s="16"/>
      <c r="K2928" s="36"/>
    </row>
    <row r="2929" spans="1:11" ht="30" hidden="1" customHeight="1" x14ac:dyDescent="0.25">
      <c r="A2929" s="1"/>
      <c r="B2929" s="7" t="s">
        <v>5080</v>
      </c>
      <c r="C2929" s="7">
        <v>243</v>
      </c>
      <c r="D2929" s="7" t="s">
        <v>28</v>
      </c>
      <c r="E2929" s="7" t="s">
        <v>11</v>
      </c>
      <c r="F2929" s="7" t="s">
        <v>5098</v>
      </c>
      <c r="G2929" s="7" t="s">
        <v>5099</v>
      </c>
      <c r="H2929" s="28"/>
      <c r="I2929" s="23"/>
      <c r="J2929" s="16"/>
      <c r="K2929" s="36"/>
    </row>
    <row r="2930" spans="1:11" ht="30" hidden="1" customHeight="1" x14ac:dyDescent="0.25">
      <c r="A2930" s="1"/>
      <c r="B2930" s="7" t="s">
        <v>5080</v>
      </c>
      <c r="C2930" s="7">
        <v>243</v>
      </c>
      <c r="D2930" s="7" t="s">
        <v>28</v>
      </c>
      <c r="E2930" s="7" t="s">
        <v>33</v>
      </c>
      <c r="F2930" s="7" t="s">
        <v>349</v>
      </c>
      <c r="G2930" s="7" t="s">
        <v>5100</v>
      </c>
      <c r="H2930" s="28"/>
      <c r="I2930" s="23"/>
      <c r="J2930" s="16"/>
      <c r="K2930" s="36"/>
    </row>
    <row r="2931" spans="1:11" ht="30" hidden="1" customHeight="1" x14ac:dyDescent="0.25">
      <c r="A2931" s="1"/>
      <c r="B2931" s="7" t="s">
        <v>5080</v>
      </c>
      <c r="C2931" s="7">
        <v>243</v>
      </c>
      <c r="D2931" s="7" t="s">
        <v>28</v>
      </c>
      <c r="E2931" s="7" t="s">
        <v>75</v>
      </c>
      <c r="F2931" s="7" t="s">
        <v>349</v>
      </c>
      <c r="G2931" s="7" t="s">
        <v>5101</v>
      </c>
      <c r="H2931" s="28"/>
      <c r="I2931" s="23"/>
      <c r="J2931" s="16"/>
      <c r="K2931" s="36"/>
    </row>
    <row r="2932" spans="1:11" ht="30" hidden="1" customHeight="1" x14ac:dyDescent="0.25">
      <c r="A2932" s="1"/>
      <c r="B2932" s="7" t="s">
        <v>5080</v>
      </c>
      <c r="C2932" s="7">
        <v>243</v>
      </c>
      <c r="D2932" s="7" t="s">
        <v>382</v>
      </c>
      <c r="E2932" s="7" t="s">
        <v>20</v>
      </c>
      <c r="F2932" s="7" t="s">
        <v>371</v>
      </c>
      <c r="G2932" s="7" t="s">
        <v>5102</v>
      </c>
      <c r="H2932" s="28"/>
      <c r="I2932" s="23"/>
      <c r="J2932" s="16"/>
      <c r="K2932" s="36"/>
    </row>
    <row r="2933" spans="1:11" ht="30" hidden="1" customHeight="1" x14ac:dyDescent="0.25">
      <c r="A2933" s="1"/>
      <c r="B2933" s="7" t="s">
        <v>5080</v>
      </c>
      <c r="C2933" s="7">
        <v>243</v>
      </c>
      <c r="D2933" s="7" t="s">
        <v>10</v>
      </c>
      <c r="E2933" s="7" t="s">
        <v>20</v>
      </c>
      <c r="F2933" s="7" t="s">
        <v>349</v>
      </c>
      <c r="G2933" s="7" t="s">
        <v>5103</v>
      </c>
      <c r="H2933" s="28"/>
      <c r="I2933" s="23"/>
      <c r="J2933" s="16"/>
      <c r="K2933" s="36"/>
    </row>
    <row r="2934" spans="1:11" ht="30" hidden="1" customHeight="1" x14ac:dyDescent="0.25">
      <c r="A2934" s="1"/>
      <c r="B2934" s="7" t="s">
        <v>5080</v>
      </c>
      <c r="C2934" s="7">
        <v>243</v>
      </c>
      <c r="D2934" s="7" t="s">
        <v>45</v>
      </c>
      <c r="E2934" s="7" t="s">
        <v>75</v>
      </c>
      <c r="F2934" s="7" t="s">
        <v>332</v>
      </c>
      <c r="G2934" s="7" t="s">
        <v>5104</v>
      </c>
      <c r="H2934" s="28"/>
      <c r="I2934" s="23"/>
      <c r="J2934" s="16"/>
      <c r="K2934" s="36"/>
    </row>
    <row r="2935" spans="1:11" ht="30" hidden="1" customHeight="1" x14ac:dyDescent="0.25">
      <c r="A2935" s="1"/>
      <c r="B2935" s="7" t="s">
        <v>5080</v>
      </c>
      <c r="C2935" s="7">
        <v>243</v>
      </c>
      <c r="D2935" s="7" t="s">
        <v>10</v>
      </c>
      <c r="E2935" s="7" t="s">
        <v>17</v>
      </c>
      <c r="F2935" s="7" t="s">
        <v>73</v>
      </c>
      <c r="G2935" s="7" t="s">
        <v>5056</v>
      </c>
      <c r="H2935" s="28"/>
      <c r="I2935" s="23"/>
      <c r="J2935" s="16"/>
      <c r="K2935" s="36"/>
    </row>
    <row r="2936" spans="1:11" ht="30" hidden="1" customHeight="1" x14ac:dyDescent="0.25">
      <c r="A2936" s="1"/>
      <c r="B2936" s="7" t="s">
        <v>5080</v>
      </c>
      <c r="C2936" s="7">
        <v>243</v>
      </c>
      <c r="D2936" s="7" t="s">
        <v>28</v>
      </c>
      <c r="E2936" s="7" t="s">
        <v>17</v>
      </c>
      <c r="F2936" s="7" t="s">
        <v>358</v>
      </c>
      <c r="G2936" s="7" t="s">
        <v>5105</v>
      </c>
      <c r="H2936" s="28"/>
      <c r="I2936" s="23"/>
      <c r="J2936" s="16"/>
      <c r="K2936" s="36"/>
    </row>
    <row r="2937" spans="1:11" ht="30" hidden="1" customHeight="1" x14ac:dyDescent="0.25">
      <c r="A2937" s="1"/>
      <c r="B2937" s="7" t="s">
        <v>5080</v>
      </c>
      <c r="C2937" s="7">
        <v>243</v>
      </c>
      <c r="D2937" s="7" t="s">
        <v>28</v>
      </c>
      <c r="E2937" s="7" t="s">
        <v>26</v>
      </c>
      <c r="F2937" s="7" t="s">
        <v>332</v>
      </c>
      <c r="G2937" s="7" t="s">
        <v>5106</v>
      </c>
      <c r="H2937" s="28"/>
      <c r="I2937" s="23"/>
      <c r="J2937" s="16"/>
      <c r="K2937" s="36"/>
    </row>
    <row r="2938" spans="1:11" ht="30" hidden="1" customHeight="1" x14ac:dyDescent="0.25">
      <c r="A2938" s="1"/>
      <c r="B2938" s="7" t="s">
        <v>5080</v>
      </c>
      <c r="C2938" s="7">
        <v>243</v>
      </c>
      <c r="D2938" s="7" t="s">
        <v>45</v>
      </c>
      <c r="E2938" s="7" t="s">
        <v>17</v>
      </c>
      <c r="F2938" s="7" t="s">
        <v>349</v>
      </c>
      <c r="G2938" s="7" t="s">
        <v>5100</v>
      </c>
      <c r="H2938" s="28"/>
      <c r="I2938" s="23"/>
      <c r="J2938" s="16"/>
      <c r="K2938" s="36"/>
    </row>
    <row r="2939" spans="1:11" ht="30" hidden="1" customHeight="1" x14ac:dyDescent="0.25">
      <c r="A2939" s="1"/>
      <c r="B2939" s="7" t="s">
        <v>5080</v>
      </c>
      <c r="C2939" s="7">
        <v>243</v>
      </c>
      <c r="D2939" s="7" t="s">
        <v>45</v>
      </c>
      <c r="E2939" s="7" t="s">
        <v>26</v>
      </c>
      <c r="F2939" s="7" t="s">
        <v>345</v>
      </c>
      <c r="G2939" s="7" t="s">
        <v>5107</v>
      </c>
      <c r="H2939" s="28"/>
      <c r="I2939" s="23"/>
      <c r="J2939" s="16"/>
      <c r="K2939" s="36"/>
    </row>
    <row r="2940" spans="1:11" ht="30" hidden="1" customHeight="1" x14ac:dyDescent="0.25">
      <c r="A2940" s="1"/>
      <c r="B2940" s="7" t="s">
        <v>5080</v>
      </c>
      <c r="C2940" s="7">
        <v>243</v>
      </c>
      <c r="D2940" s="7" t="s">
        <v>413</v>
      </c>
      <c r="E2940" s="7" t="s">
        <v>20</v>
      </c>
      <c r="F2940" s="7" t="s">
        <v>332</v>
      </c>
      <c r="G2940" s="7" t="s">
        <v>5108</v>
      </c>
      <c r="H2940" s="28"/>
      <c r="I2940" s="23"/>
      <c r="J2940" s="16"/>
      <c r="K2940" s="36"/>
    </row>
    <row r="2941" spans="1:11" ht="30" hidden="1" customHeight="1" x14ac:dyDescent="0.25">
      <c r="A2941" s="1"/>
      <c r="B2941" s="7" t="s">
        <v>5080</v>
      </c>
      <c r="C2941" s="7">
        <v>243</v>
      </c>
      <c r="D2941" s="7" t="s">
        <v>10</v>
      </c>
      <c r="E2941" s="7" t="s">
        <v>67</v>
      </c>
      <c r="F2941" s="7" t="s">
        <v>332</v>
      </c>
      <c r="G2941" s="7" t="s">
        <v>5109</v>
      </c>
      <c r="H2941" s="28"/>
      <c r="I2941" s="23"/>
      <c r="J2941" s="16"/>
      <c r="K2941" s="36"/>
    </row>
    <row r="2942" spans="1:11" ht="30" hidden="1" customHeight="1" x14ac:dyDescent="0.25">
      <c r="A2942" s="1"/>
      <c r="B2942" s="7" t="s">
        <v>5080</v>
      </c>
      <c r="C2942" s="7">
        <v>243</v>
      </c>
      <c r="D2942" s="7" t="s">
        <v>382</v>
      </c>
      <c r="E2942" s="7" t="s">
        <v>17</v>
      </c>
      <c r="F2942" s="7" t="s">
        <v>345</v>
      </c>
      <c r="G2942" s="7" t="s">
        <v>5110</v>
      </c>
      <c r="H2942" s="28"/>
      <c r="I2942" s="23"/>
      <c r="J2942" s="16"/>
      <c r="K2942" s="36"/>
    </row>
    <row r="2943" spans="1:11" ht="30" customHeight="1" x14ac:dyDescent="0.25">
      <c r="A2943" s="1"/>
      <c r="B2943" s="7" t="s">
        <v>5114</v>
      </c>
      <c r="C2943" s="7">
        <v>244</v>
      </c>
      <c r="D2943" s="7" t="s">
        <v>10</v>
      </c>
      <c r="E2943" s="7" t="s">
        <v>20</v>
      </c>
      <c r="F2943" s="7" t="s">
        <v>1981</v>
      </c>
      <c r="G2943" s="7" t="s">
        <v>5116</v>
      </c>
      <c r="H2943" s="30">
        <f>I2943/20</f>
        <v>650.53300000000002</v>
      </c>
      <c r="I2943" s="27">
        <v>13010.66</v>
      </c>
      <c r="J2943" s="33" t="s">
        <v>5115</v>
      </c>
      <c r="K2943" s="36"/>
    </row>
    <row r="2944" spans="1:11" ht="30" hidden="1" customHeight="1" x14ac:dyDescent="0.25">
      <c r="A2944" s="1"/>
      <c r="B2944" s="7" t="s">
        <v>5114</v>
      </c>
      <c r="C2944" s="7">
        <v>244</v>
      </c>
      <c r="D2944" s="7" t="s">
        <v>10</v>
      </c>
      <c r="E2944" s="7" t="s">
        <v>14</v>
      </c>
      <c r="F2944" s="7" t="s">
        <v>5117</v>
      </c>
      <c r="G2944" s="7" t="s">
        <v>5118</v>
      </c>
      <c r="H2944" s="28"/>
      <c r="I2944" s="23"/>
      <c r="J2944" s="16"/>
      <c r="K2944" s="36"/>
    </row>
    <row r="2945" spans="1:11" ht="30" hidden="1" customHeight="1" x14ac:dyDescent="0.25">
      <c r="A2945" s="1"/>
      <c r="B2945" s="7" t="s">
        <v>5114</v>
      </c>
      <c r="C2945" s="7">
        <v>244</v>
      </c>
      <c r="D2945" s="7" t="s">
        <v>10</v>
      </c>
      <c r="E2945" s="7" t="s">
        <v>70</v>
      </c>
      <c r="F2945" s="7" t="s">
        <v>71</v>
      </c>
      <c r="G2945" s="7" t="s">
        <v>5119</v>
      </c>
      <c r="H2945" s="28"/>
      <c r="I2945" s="23"/>
      <c r="J2945" s="16"/>
      <c r="K2945" s="36"/>
    </row>
    <row r="2946" spans="1:11" ht="30" hidden="1" customHeight="1" x14ac:dyDescent="0.25">
      <c r="A2946" s="1"/>
      <c r="B2946" s="7" t="s">
        <v>5114</v>
      </c>
      <c r="C2946" s="7">
        <v>244</v>
      </c>
      <c r="D2946" s="7" t="s">
        <v>28</v>
      </c>
      <c r="E2946" s="7" t="s">
        <v>20</v>
      </c>
      <c r="F2946" s="7" t="s">
        <v>73</v>
      </c>
      <c r="G2946" s="7" t="s">
        <v>5120</v>
      </c>
      <c r="H2946" s="28"/>
      <c r="I2946" s="23"/>
      <c r="J2946" s="16"/>
      <c r="K2946" s="36"/>
    </row>
    <row r="2947" spans="1:11" ht="30" hidden="1" customHeight="1" x14ac:dyDescent="0.25">
      <c r="A2947" s="1"/>
      <c r="B2947" s="7" t="s">
        <v>5114</v>
      </c>
      <c r="C2947" s="7">
        <v>244</v>
      </c>
      <c r="D2947" s="7" t="s">
        <v>10</v>
      </c>
      <c r="E2947" s="7" t="s">
        <v>177</v>
      </c>
      <c r="F2947" s="7" t="s">
        <v>178</v>
      </c>
      <c r="G2947" s="7" t="s">
        <v>5121</v>
      </c>
      <c r="H2947" s="28"/>
      <c r="I2947" s="23"/>
      <c r="J2947" s="16"/>
      <c r="K2947" s="36"/>
    </row>
    <row r="2948" spans="1:11" ht="30" hidden="1" customHeight="1" x14ac:dyDescent="0.25">
      <c r="A2948" s="1"/>
      <c r="B2948" s="7" t="s">
        <v>5114</v>
      </c>
      <c r="C2948" s="7">
        <v>244</v>
      </c>
      <c r="D2948" s="7" t="s">
        <v>28</v>
      </c>
      <c r="E2948" s="7" t="s">
        <v>171</v>
      </c>
      <c r="F2948" s="7" t="s">
        <v>5122</v>
      </c>
      <c r="G2948" s="7" t="s">
        <v>5123</v>
      </c>
      <c r="H2948" s="28"/>
      <c r="I2948" s="23"/>
      <c r="J2948" s="16"/>
      <c r="K2948" s="36"/>
    </row>
    <row r="2949" spans="1:11" ht="30" hidden="1" customHeight="1" x14ac:dyDescent="0.25">
      <c r="A2949" s="1"/>
      <c r="B2949" s="7" t="s">
        <v>5114</v>
      </c>
      <c r="C2949" s="7">
        <v>244</v>
      </c>
      <c r="D2949" s="7" t="s">
        <v>10</v>
      </c>
      <c r="E2949" s="7" t="s">
        <v>11</v>
      </c>
      <c r="F2949" s="7" t="s">
        <v>5124</v>
      </c>
      <c r="G2949" s="7" t="s">
        <v>5125</v>
      </c>
      <c r="H2949" s="28"/>
      <c r="I2949" s="23"/>
      <c r="J2949" s="16"/>
      <c r="K2949" s="36"/>
    </row>
    <row r="2950" spans="1:11" ht="30" hidden="1" customHeight="1" x14ac:dyDescent="0.25">
      <c r="A2950" s="1"/>
      <c r="B2950" s="7" t="s">
        <v>5114</v>
      </c>
      <c r="C2950" s="7">
        <v>244</v>
      </c>
      <c r="D2950" s="7" t="s">
        <v>28</v>
      </c>
      <c r="E2950" s="7" t="s">
        <v>11</v>
      </c>
      <c r="F2950" s="7" t="s">
        <v>5126</v>
      </c>
      <c r="G2950" s="7" t="s">
        <v>5127</v>
      </c>
      <c r="H2950" s="28"/>
      <c r="I2950" s="23"/>
      <c r="J2950" s="16"/>
      <c r="K2950" s="36"/>
    </row>
    <row r="2951" spans="1:11" ht="30" hidden="1" customHeight="1" x14ac:dyDescent="0.25">
      <c r="A2951" s="1"/>
      <c r="B2951" s="7" t="s">
        <v>5114</v>
      </c>
      <c r="C2951" s="7">
        <v>244</v>
      </c>
      <c r="D2951" s="7" t="s">
        <v>10</v>
      </c>
      <c r="E2951" s="7" t="s">
        <v>23</v>
      </c>
      <c r="F2951" s="7" t="s">
        <v>73</v>
      </c>
      <c r="G2951" s="7" t="s">
        <v>5128</v>
      </c>
      <c r="H2951" s="28"/>
      <c r="I2951" s="23"/>
      <c r="J2951" s="16"/>
      <c r="K2951" s="36"/>
    </row>
    <row r="2952" spans="1:11" ht="30" hidden="1" customHeight="1" x14ac:dyDescent="0.25">
      <c r="A2952" s="1"/>
      <c r="B2952" s="7" t="s">
        <v>5114</v>
      </c>
      <c r="C2952" s="7">
        <v>244</v>
      </c>
      <c r="D2952" s="7" t="s">
        <v>10</v>
      </c>
      <c r="E2952" s="7" t="s">
        <v>33</v>
      </c>
      <c r="F2952" s="7" t="s">
        <v>73</v>
      </c>
      <c r="G2952" s="7" t="s">
        <v>5129</v>
      </c>
      <c r="H2952" s="28"/>
      <c r="I2952" s="23"/>
      <c r="J2952" s="16"/>
      <c r="K2952" s="36"/>
    </row>
    <row r="2953" spans="1:11" ht="30" hidden="1" customHeight="1" x14ac:dyDescent="0.25">
      <c r="A2953" s="1"/>
      <c r="B2953" s="7" t="s">
        <v>5114</v>
      </c>
      <c r="C2953" s="7">
        <v>244</v>
      </c>
      <c r="D2953" s="7" t="s">
        <v>28</v>
      </c>
      <c r="E2953" s="7" t="s">
        <v>33</v>
      </c>
      <c r="F2953" s="7" t="s">
        <v>166</v>
      </c>
      <c r="G2953" s="7" t="s">
        <v>5130</v>
      </c>
      <c r="H2953" s="28"/>
      <c r="I2953" s="23"/>
      <c r="J2953" s="16"/>
      <c r="K2953" s="36"/>
    </row>
    <row r="2954" spans="1:11" ht="30" hidden="1" customHeight="1" x14ac:dyDescent="0.25">
      <c r="A2954" s="1"/>
      <c r="B2954" s="7" t="s">
        <v>5114</v>
      </c>
      <c r="C2954" s="7">
        <v>244</v>
      </c>
      <c r="D2954" s="7" t="s">
        <v>10</v>
      </c>
      <c r="E2954" s="7" t="s">
        <v>75</v>
      </c>
      <c r="F2954" s="7" t="s">
        <v>73</v>
      </c>
      <c r="G2954" s="7" t="s">
        <v>5131</v>
      </c>
      <c r="H2954" s="28"/>
      <c r="I2954" s="23"/>
      <c r="J2954" s="16"/>
      <c r="K2954" s="36"/>
    </row>
    <row r="2955" spans="1:11" ht="30" hidden="1" customHeight="1" x14ac:dyDescent="0.25">
      <c r="A2955" s="1"/>
      <c r="B2955" s="7" t="s">
        <v>5114</v>
      </c>
      <c r="C2955" s="7">
        <v>244</v>
      </c>
      <c r="D2955" s="7" t="s">
        <v>10</v>
      </c>
      <c r="E2955" s="7" t="s">
        <v>35</v>
      </c>
      <c r="F2955" s="7" t="s">
        <v>5132</v>
      </c>
      <c r="G2955" s="7" t="s">
        <v>5133</v>
      </c>
      <c r="H2955" s="28"/>
      <c r="I2955" s="23"/>
      <c r="J2955" s="16"/>
      <c r="K2955" s="36"/>
    </row>
    <row r="2956" spans="1:11" ht="30" hidden="1" customHeight="1" x14ac:dyDescent="0.25">
      <c r="A2956" s="1"/>
      <c r="B2956" s="7" t="s">
        <v>5114</v>
      </c>
      <c r="C2956" s="7">
        <v>244</v>
      </c>
      <c r="D2956" s="7" t="s">
        <v>10</v>
      </c>
      <c r="E2956" s="7" t="s">
        <v>26</v>
      </c>
      <c r="F2956" s="7" t="s">
        <v>166</v>
      </c>
      <c r="G2956" s="7" t="s">
        <v>5134</v>
      </c>
      <c r="H2956" s="28"/>
      <c r="I2956" s="23"/>
      <c r="J2956" s="16"/>
      <c r="K2956" s="36"/>
    </row>
    <row r="2957" spans="1:11" ht="30" hidden="1" customHeight="1" x14ac:dyDescent="0.25">
      <c r="A2957" s="1"/>
      <c r="B2957" s="7" t="s">
        <v>5114</v>
      </c>
      <c r="C2957" s="7">
        <v>244</v>
      </c>
      <c r="D2957" s="7" t="s">
        <v>10</v>
      </c>
      <c r="E2957" s="7" t="s">
        <v>109</v>
      </c>
      <c r="F2957" s="7" t="s">
        <v>166</v>
      </c>
      <c r="G2957" s="7" t="s">
        <v>5135</v>
      </c>
      <c r="H2957" s="28"/>
      <c r="I2957" s="23"/>
      <c r="J2957" s="16"/>
      <c r="K2957" s="36"/>
    </row>
    <row r="2958" spans="1:11" ht="30" hidden="1" customHeight="1" x14ac:dyDescent="0.25">
      <c r="A2958" s="1"/>
      <c r="B2958" s="7" t="s">
        <v>5114</v>
      </c>
      <c r="C2958" s="7">
        <v>244</v>
      </c>
      <c r="D2958" s="7" t="s">
        <v>10</v>
      </c>
      <c r="E2958" s="7" t="s">
        <v>67</v>
      </c>
      <c r="F2958" s="7" t="s">
        <v>166</v>
      </c>
      <c r="G2958" s="7" t="s">
        <v>5136</v>
      </c>
      <c r="H2958" s="28"/>
      <c r="I2958" s="23"/>
      <c r="J2958" s="16"/>
      <c r="K2958" s="36"/>
    </row>
    <row r="2959" spans="1:11" ht="30" hidden="1" customHeight="1" x14ac:dyDescent="0.25">
      <c r="A2959" s="1"/>
      <c r="B2959" s="7" t="s">
        <v>5114</v>
      </c>
      <c r="C2959" s="7">
        <v>244</v>
      </c>
      <c r="D2959" s="7" t="s">
        <v>10</v>
      </c>
      <c r="E2959" s="7" t="s">
        <v>17</v>
      </c>
      <c r="F2959" s="7" t="s">
        <v>73</v>
      </c>
      <c r="G2959" s="7" t="s">
        <v>5129</v>
      </c>
      <c r="H2959" s="28"/>
      <c r="I2959" s="23"/>
      <c r="J2959" s="16"/>
      <c r="K2959" s="36"/>
    </row>
    <row r="2960" spans="1:11" ht="30" hidden="1" customHeight="1" x14ac:dyDescent="0.25">
      <c r="A2960" s="1"/>
      <c r="B2960" s="7" t="s">
        <v>5114</v>
      </c>
      <c r="C2960" s="7">
        <v>244</v>
      </c>
      <c r="D2960" s="7" t="s">
        <v>28</v>
      </c>
      <c r="E2960" s="7" t="s">
        <v>17</v>
      </c>
      <c r="F2960" s="7" t="s">
        <v>166</v>
      </c>
      <c r="G2960" s="7" t="s">
        <v>5130</v>
      </c>
      <c r="H2960" s="28"/>
      <c r="I2960" s="23"/>
      <c r="J2960" s="16"/>
      <c r="K2960" s="36"/>
    </row>
    <row r="2961" spans="1:11" ht="30" customHeight="1" x14ac:dyDescent="0.25">
      <c r="A2961" s="1"/>
      <c r="B2961" s="7" t="s">
        <v>5153</v>
      </c>
      <c r="C2961" s="7">
        <v>245</v>
      </c>
      <c r="D2961" s="7" t="s">
        <v>10</v>
      </c>
      <c r="E2961" s="7" t="s">
        <v>366</v>
      </c>
      <c r="F2961" s="7" t="s">
        <v>367</v>
      </c>
      <c r="G2961" s="7" t="s">
        <v>5155</v>
      </c>
      <c r="H2961" s="30">
        <f>+I2961</f>
        <v>38032.870000000003</v>
      </c>
      <c r="I2961" s="27">
        <v>38032.870000000003</v>
      </c>
      <c r="J2961" s="33" t="s">
        <v>5154</v>
      </c>
      <c r="K2961" s="36"/>
    </row>
    <row r="2962" spans="1:11" ht="30" hidden="1" customHeight="1" x14ac:dyDescent="0.25">
      <c r="A2962" s="1"/>
      <c r="B2962" s="7" t="s">
        <v>5153</v>
      </c>
      <c r="C2962" s="7">
        <v>245</v>
      </c>
      <c r="D2962" s="7" t="s">
        <v>10</v>
      </c>
      <c r="E2962" s="7" t="s">
        <v>70</v>
      </c>
      <c r="F2962" s="7" t="s">
        <v>5156</v>
      </c>
      <c r="G2962" s="7" t="s">
        <v>5157</v>
      </c>
      <c r="H2962" s="28"/>
      <c r="I2962" s="23"/>
      <c r="J2962" s="16"/>
      <c r="K2962" s="36"/>
    </row>
    <row r="2963" spans="1:11" ht="30" hidden="1" customHeight="1" x14ac:dyDescent="0.25">
      <c r="A2963" s="1"/>
      <c r="B2963" s="7" t="s">
        <v>5153</v>
      </c>
      <c r="C2963" s="7">
        <v>245</v>
      </c>
      <c r="D2963" s="7" t="s">
        <v>10</v>
      </c>
      <c r="E2963" s="7" t="s">
        <v>20</v>
      </c>
      <c r="F2963" s="7" t="s">
        <v>1884</v>
      </c>
      <c r="G2963" s="7" t="s">
        <v>5158</v>
      </c>
      <c r="H2963" s="28"/>
      <c r="I2963" s="23"/>
      <c r="J2963" s="16"/>
      <c r="K2963" s="36"/>
    </row>
    <row r="2964" spans="1:11" ht="30" hidden="1" customHeight="1" x14ac:dyDescent="0.25">
      <c r="A2964" s="1"/>
      <c r="B2964" s="7" t="s">
        <v>5153</v>
      </c>
      <c r="C2964" s="7">
        <v>245</v>
      </c>
      <c r="D2964" s="7" t="s">
        <v>10</v>
      </c>
      <c r="E2964" s="7" t="s">
        <v>11</v>
      </c>
      <c r="F2964" s="7" t="s">
        <v>5159</v>
      </c>
      <c r="G2964" s="7" t="s">
        <v>5160</v>
      </c>
      <c r="H2964" s="28"/>
      <c r="I2964" s="23"/>
      <c r="J2964" s="16"/>
      <c r="K2964" s="36"/>
    </row>
    <row r="2965" spans="1:11" ht="30" hidden="1" customHeight="1" x14ac:dyDescent="0.25">
      <c r="A2965" s="1"/>
      <c r="B2965" s="7" t="s">
        <v>5153</v>
      </c>
      <c r="C2965" s="7">
        <v>245</v>
      </c>
      <c r="D2965" s="7" t="s">
        <v>28</v>
      </c>
      <c r="E2965" s="7" t="s">
        <v>20</v>
      </c>
      <c r="F2965" s="7" t="s">
        <v>1881</v>
      </c>
      <c r="G2965" s="7" t="s">
        <v>5161</v>
      </c>
      <c r="H2965" s="28"/>
      <c r="I2965" s="23"/>
      <c r="J2965" s="16"/>
      <c r="K2965" s="36"/>
    </row>
    <row r="2966" spans="1:11" ht="30" hidden="1" customHeight="1" x14ac:dyDescent="0.25">
      <c r="A2966" s="1"/>
      <c r="B2966" s="7" t="s">
        <v>5153</v>
      </c>
      <c r="C2966" s="7">
        <v>245</v>
      </c>
      <c r="D2966" s="7" t="s">
        <v>10</v>
      </c>
      <c r="E2966" s="7" t="s">
        <v>177</v>
      </c>
      <c r="F2966" s="7" t="s">
        <v>356</v>
      </c>
      <c r="G2966" s="7" t="s">
        <v>5162</v>
      </c>
      <c r="H2966" s="28"/>
      <c r="I2966" s="23"/>
      <c r="J2966" s="16"/>
      <c r="K2966" s="36"/>
    </row>
    <row r="2967" spans="1:11" ht="30" hidden="1" customHeight="1" x14ac:dyDescent="0.25">
      <c r="A2967" s="1"/>
      <c r="B2967" s="7" t="s">
        <v>5153</v>
      </c>
      <c r="C2967" s="7">
        <v>245</v>
      </c>
      <c r="D2967" s="7" t="s">
        <v>45</v>
      </c>
      <c r="E2967" s="7" t="s">
        <v>26</v>
      </c>
      <c r="F2967" s="7" t="s">
        <v>1889</v>
      </c>
      <c r="G2967" s="7" t="s">
        <v>5163</v>
      </c>
      <c r="H2967" s="28"/>
      <c r="I2967" s="23"/>
      <c r="J2967" s="16"/>
      <c r="K2967" s="36"/>
    </row>
    <row r="2968" spans="1:11" ht="30" hidden="1" customHeight="1" x14ac:dyDescent="0.25">
      <c r="A2968" s="1"/>
      <c r="B2968" s="7" t="s">
        <v>5153</v>
      </c>
      <c r="C2968" s="7">
        <v>245</v>
      </c>
      <c r="D2968" s="7" t="s">
        <v>28</v>
      </c>
      <c r="E2968" s="7" t="s">
        <v>26</v>
      </c>
      <c r="F2968" s="7" t="s">
        <v>345</v>
      </c>
      <c r="G2968" s="7" t="s">
        <v>5164</v>
      </c>
      <c r="H2968" s="28"/>
      <c r="I2968" s="23"/>
      <c r="J2968" s="16"/>
      <c r="K2968" s="36"/>
    </row>
    <row r="2969" spans="1:11" ht="30" hidden="1" customHeight="1" x14ac:dyDescent="0.25">
      <c r="A2969" s="1"/>
      <c r="B2969" s="7" t="s">
        <v>5153</v>
      </c>
      <c r="C2969" s="7">
        <v>245</v>
      </c>
      <c r="D2969" s="7" t="s">
        <v>10</v>
      </c>
      <c r="E2969" s="7" t="s">
        <v>38</v>
      </c>
      <c r="F2969" s="7" t="s">
        <v>5165</v>
      </c>
      <c r="G2969" s="7" t="s">
        <v>5166</v>
      </c>
      <c r="H2969" s="28"/>
      <c r="I2969" s="23"/>
      <c r="J2969" s="16"/>
      <c r="K2969" s="36"/>
    </row>
    <row r="2970" spans="1:11" ht="30" hidden="1" customHeight="1" x14ac:dyDescent="0.25">
      <c r="A2970" s="1"/>
      <c r="B2970" s="7" t="s">
        <v>5153</v>
      </c>
      <c r="C2970" s="7">
        <v>245</v>
      </c>
      <c r="D2970" s="7" t="s">
        <v>28</v>
      </c>
      <c r="E2970" s="7" t="s">
        <v>38</v>
      </c>
      <c r="F2970" s="7" t="s">
        <v>5167</v>
      </c>
      <c r="G2970" s="7" t="s">
        <v>5168</v>
      </c>
      <c r="H2970" s="28"/>
      <c r="I2970" s="23"/>
      <c r="J2970" s="16"/>
      <c r="K2970" s="36"/>
    </row>
    <row r="2971" spans="1:11" ht="30" hidden="1" customHeight="1" x14ac:dyDescent="0.25">
      <c r="A2971" s="1"/>
      <c r="B2971" s="7" t="s">
        <v>5153</v>
      </c>
      <c r="C2971" s="7">
        <v>245</v>
      </c>
      <c r="D2971" s="7" t="s">
        <v>10</v>
      </c>
      <c r="E2971" s="7" t="s">
        <v>75</v>
      </c>
      <c r="F2971" s="7" t="s">
        <v>1884</v>
      </c>
      <c r="G2971" s="7" t="s">
        <v>5169</v>
      </c>
      <c r="H2971" s="28"/>
      <c r="I2971" s="23"/>
      <c r="J2971" s="16"/>
      <c r="K2971" s="36"/>
    </row>
    <row r="2972" spans="1:11" ht="30" customHeight="1" x14ac:dyDescent="0.25">
      <c r="A2972" s="1"/>
      <c r="B2972" s="7" t="s">
        <v>5171</v>
      </c>
      <c r="C2972" s="7">
        <v>246</v>
      </c>
      <c r="D2972" s="7" t="s">
        <v>382</v>
      </c>
      <c r="E2972" s="7" t="s">
        <v>20</v>
      </c>
      <c r="F2972" s="7" t="s">
        <v>87</v>
      </c>
      <c r="G2972" s="7" t="s">
        <v>5175</v>
      </c>
      <c r="H2972" s="30">
        <f>I2972/10</f>
        <v>904.93700000000013</v>
      </c>
      <c r="I2972" s="27">
        <v>9049.3700000000008</v>
      </c>
      <c r="J2972" s="33" t="s">
        <v>7957</v>
      </c>
      <c r="K2972" s="36"/>
    </row>
    <row r="2973" spans="1:11" ht="30" hidden="1" customHeight="1" x14ac:dyDescent="0.25">
      <c r="A2973" s="1"/>
      <c r="B2973" s="7" t="s">
        <v>5171</v>
      </c>
      <c r="C2973" s="7">
        <v>246</v>
      </c>
      <c r="D2973" s="7" t="s">
        <v>28</v>
      </c>
      <c r="E2973" s="7" t="s">
        <v>26</v>
      </c>
      <c r="F2973" s="7" t="s">
        <v>87</v>
      </c>
      <c r="G2973" s="7" t="s">
        <v>5179</v>
      </c>
      <c r="H2973" s="28"/>
      <c r="I2973" s="23"/>
      <c r="J2973" s="16"/>
      <c r="K2973" s="36"/>
    </row>
    <row r="2974" spans="1:11" ht="30" hidden="1" customHeight="1" x14ac:dyDescent="0.25">
      <c r="A2974" s="1"/>
      <c r="B2974" s="7" t="s">
        <v>5171</v>
      </c>
      <c r="C2974" s="7">
        <v>246</v>
      </c>
      <c r="D2974" s="7" t="s">
        <v>10</v>
      </c>
      <c r="E2974" s="7" t="s">
        <v>26</v>
      </c>
      <c r="F2974" s="7" t="s">
        <v>2205</v>
      </c>
      <c r="G2974" s="7" t="s">
        <v>5180</v>
      </c>
      <c r="H2974" s="28"/>
      <c r="I2974" s="23"/>
      <c r="J2974" s="16"/>
      <c r="K2974" s="36"/>
    </row>
    <row r="2975" spans="1:11" ht="30" hidden="1" customHeight="1" x14ac:dyDescent="0.25">
      <c r="A2975" s="1"/>
      <c r="B2975" s="7" t="s">
        <v>5171</v>
      </c>
      <c r="C2975" s="7">
        <v>246</v>
      </c>
      <c r="D2975" s="7" t="s">
        <v>10</v>
      </c>
      <c r="E2975" s="7" t="s">
        <v>14</v>
      </c>
      <c r="F2975" s="7" t="s">
        <v>5185</v>
      </c>
      <c r="G2975" s="7" t="s">
        <v>5186</v>
      </c>
      <c r="H2975" s="28"/>
      <c r="I2975" s="23"/>
      <c r="J2975" s="16"/>
      <c r="K2975" s="36"/>
    </row>
    <row r="2976" spans="1:11" ht="30" hidden="1" customHeight="1" x14ac:dyDescent="0.25">
      <c r="A2976" s="1"/>
      <c r="B2976" s="7" t="s">
        <v>5171</v>
      </c>
      <c r="C2976" s="7">
        <v>246</v>
      </c>
      <c r="D2976" s="7" t="s">
        <v>10</v>
      </c>
      <c r="E2976" s="7" t="s">
        <v>38</v>
      </c>
      <c r="F2976" s="7" t="s">
        <v>5187</v>
      </c>
      <c r="G2976" s="7" t="s">
        <v>5188</v>
      </c>
      <c r="H2976" s="28"/>
      <c r="I2976" s="23"/>
      <c r="J2976" s="16"/>
      <c r="K2976" s="36"/>
    </row>
    <row r="2977" spans="1:11" ht="30" hidden="1" customHeight="1" x14ac:dyDescent="0.25">
      <c r="A2977" s="1"/>
      <c r="B2977" s="7" t="s">
        <v>5171</v>
      </c>
      <c r="C2977" s="7">
        <v>246</v>
      </c>
      <c r="D2977" s="7" t="s">
        <v>382</v>
      </c>
      <c r="E2977" s="7" t="s">
        <v>26</v>
      </c>
      <c r="F2977" s="7" t="s">
        <v>1398</v>
      </c>
      <c r="G2977" s="7" t="s">
        <v>5190</v>
      </c>
      <c r="H2977" s="28"/>
      <c r="I2977" s="23"/>
      <c r="J2977" s="16"/>
      <c r="K2977" s="36"/>
    </row>
    <row r="2978" spans="1:11" ht="30" hidden="1" customHeight="1" x14ac:dyDescent="0.25">
      <c r="A2978" s="1"/>
      <c r="B2978" s="7" t="s">
        <v>5171</v>
      </c>
      <c r="C2978" s="7">
        <v>246</v>
      </c>
      <c r="D2978" s="7" t="s">
        <v>10</v>
      </c>
      <c r="E2978" s="7" t="s">
        <v>20</v>
      </c>
      <c r="F2978" s="7" t="s">
        <v>1159</v>
      </c>
      <c r="G2978" s="7" t="s">
        <v>5191</v>
      </c>
      <c r="H2978" s="28"/>
      <c r="I2978" s="23"/>
      <c r="J2978" s="16"/>
      <c r="K2978" s="36"/>
    </row>
    <row r="2979" spans="1:11" ht="30" hidden="1" customHeight="1" x14ac:dyDescent="0.25">
      <c r="A2979" s="1"/>
      <c r="B2979" s="7" t="s">
        <v>5171</v>
      </c>
      <c r="C2979" s="7">
        <v>246</v>
      </c>
      <c r="D2979" s="7" t="s">
        <v>10</v>
      </c>
      <c r="E2979" s="7" t="s">
        <v>33</v>
      </c>
      <c r="F2979" s="7" t="s">
        <v>160</v>
      </c>
      <c r="G2979" s="7" t="s">
        <v>5192</v>
      </c>
      <c r="H2979" s="28"/>
      <c r="I2979" s="23"/>
      <c r="J2979" s="16"/>
      <c r="K2979" s="36"/>
    </row>
    <row r="2980" spans="1:11" ht="30" hidden="1" customHeight="1" x14ac:dyDescent="0.25">
      <c r="A2980" s="1"/>
      <c r="B2980" s="7" t="s">
        <v>5171</v>
      </c>
      <c r="C2980" s="7">
        <v>246</v>
      </c>
      <c r="D2980" s="7" t="s">
        <v>28</v>
      </c>
      <c r="E2980" s="7" t="s">
        <v>33</v>
      </c>
      <c r="F2980" s="7" t="s">
        <v>1159</v>
      </c>
      <c r="G2980" s="7" t="s">
        <v>5193</v>
      </c>
      <c r="H2980" s="28"/>
      <c r="I2980" s="23"/>
      <c r="J2980" s="16"/>
      <c r="K2980" s="36"/>
    </row>
    <row r="2981" spans="1:11" ht="30" customHeight="1" x14ac:dyDescent="0.25">
      <c r="A2981" s="1"/>
      <c r="B2981" s="7" t="s">
        <v>5194</v>
      </c>
      <c r="C2981" s="7">
        <v>247</v>
      </c>
      <c r="D2981" s="7" t="s">
        <v>28</v>
      </c>
      <c r="E2981" s="7" t="s">
        <v>20</v>
      </c>
      <c r="F2981" s="7" t="s">
        <v>642</v>
      </c>
      <c r="G2981" s="7" t="s">
        <v>5196</v>
      </c>
      <c r="H2981" s="30">
        <f>+I2981</f>
        <v>6340</v>
      </c>
      <c r="I2981" s="27">
        <v>6340</v>
      </c>
      <c r="J2981" s="33" t="s">
        <v>5195</v>
      </c>
      <c r="K2981" s="36"/>
    </row>
    <row r="2982" spans="1:11" ht="30" hidden="1" customHeight="1" x14ac:dyDescent="0.25">
      <c r="A2982" s="1"/>
      <c r="B2982" s="7" t="s">
        <v>5194</v>
      </c>
      <c r="C2982" s="7">
        <v>247</v>
      </c>
      <c r="D2982" s="7" t="s">
        <v>10</v>
      </c>
      <c r="E2982" s="7" t="s">
        <v>14</v>
      </c>
      <c r="F2982" s="7" t="s">
        <v>5197</v>
      </c>
      <c r="G2982" s="7" t="s">
        <v>5198</v>
      </c>
      <c r="H2982" s="28"/>
      <c r="I2982" s="23"/>
      <c r="J2982" s="16"/>
      <c r="K2982" s="36"/>
    </row>
    <row r="2983" spans="1:11" ht="30" hidden="1" customHeight="1" x14ac:dyDescent="0.25">
      <c r="A2983" s="1"/>
      <c r="B2983" s="7" t="s">
        <v>5194</v>
      </c>
      <c r="C2983" s="7">
        <v>247</v>
      </c>
      <c r="D2983" s="7" t="s">
        <v>10</v>
      </c>
      <c r="E2983" s="7" t="s">
        <v>11</v>
      </c>
      <c r="F2983" s="7" t="s">
        <v>5199</v>
      </c>
      <c r="G2983" s="7" t="s">
        <v>5200</v>
      </c>
      <c r="H2983" s="28"/>
      <c r="I2983" s="23"/>
      <c r="J2983" s="16"/>
      <c r="K2983" s="36"/>
    </row>
    <row r="2984" spans="1:11" ht="30" hidden="1" customHeight="1" x14ac:dyDescent="0.25">
      <c r="A2984" s="1"/>
      <c r="B2984" s="7" t="s">
        <v>5194</v>
      </c>
      <c r="C2984" s="7">
        <v>247</v>
      </c>
      <c r="D2984" s="7" t="s">
        <v>10</v>
      </c>
      <c r="E2984" s="7" t="s">
        <v>20</v>
      </c>
      <c r="F2984" s="7" t="s">
        <v>1159</v>
      </c>
      <c r="G2984" s="7" t="s">
        <v>5201</v>
      </c>
      <c r="H2984" s="28"/>
      <c r="I2984" s="23"/>
      <c r="J2984" s="16"/>
      <c r="K2984" s="36"/>
    </row>
    <row r="2985" spans="1:11" ht="30" hidden="1" customHeight="1" x14ac:dyDescent="0.25">
      <c r="A2985" s="1"/>
      <c r="B2985" s="7" t="s">
        <v>5194</v>
      </c>
      <c r="C2985" s="7">
        <v>247</v>
      </c>
      <c r="D2985" s="7" t="s">
        <v>10</v>
      </c>
      <c r="E2985" s="7" t="s">
        <v>33</v>
      </c>
      <c r="F2985" s="7" t="s">
        <v>1159</v>
      </c>
      <c r="G2985" s="7" t="s">
        <v>5202</v>
      </c>
      <c r="H2985" s="28"/>
      <c r="I2985" s="23"/>
      <c r="J2985" s="16"/>
      <c r="K2985" s="36"/>
    </row>
    <row r="2986" spans="1:11" ht="30" hidden="1" customHeight="1" x14ac:dyDescent="0.25">
      <c r="A2986" s="1"/>
      <c r="B2986" s="7" t="s">
        <v>5194</v>
      </c>
      <c r="C2986" s="7">
        <v>247</v>
      </c>
      <c r="D2986" s="7" t="s">
        <v>10</v>
      </c>
      <c r="E2986" s="7" t="s">
        <v>26</v>
      </c>
      <c r="F2986" s="7" t="s">
        <v>1159</v>
      </c>
      <c r="G2986" s="7" t="s">
        <v>5203</v>
      </c>
      <c r="H2986" s="28"/>
      <c r="I2986" s="23"/>
      <c r="J2986" s="16"/>
      <c r="K2986" s="36"/>
    </row>
    <row r="2987" spans="1:11" ht="30" customHeight="1" x14ac:dyDescent="0.25">
      <c r="A2987" s="1"/>
      <c r="B2987" s="7" t="s">
        <v>5204</v>
      </c>
      <c r="C2987" s="7">
        <v>248</v>
      </c>
      <c r="D2987" s="7" t="s">
        <v>10</v>
      </c>
      <c r="E2987" s="7" t="s">
        <v>80</v>
      </c>
      <c r="F2987" s="7" t="s">
        <v>1355</v>
      </c>
      <c r="G2987" s="7" t="s">
        <v>5206</v>
      </c>
      <c r="H2987" s="30">
        <f>I2987/100</f>
        <v>5650</v>
      </c>
      <c r="I2987" s="27">
        <v>565000</v>
      </c>
      <c r="J2987" s="33" t="s">
        <v>5205</v>
      </c>
      <c r="K2987" s="36"/>
    </row>
    <row r="2988" spans="1:11" ht="30" hidden="1" customHeight="1" x14ac:dyDescent="0.25">
      <c r="A2988" s="1"/>
      <c r="B2988" s="7" t="s">
        <v>5204</v>
      </c>
      <c r="C2988" s="7">
        <v>248</v>
      </c>
      <c r="D2988" s="7" t="s">
        <v>10</v>
      </c>
      <c r="E2988" s="7" t="s">
        <v>67</v>
      </c>
      <c r="F2988" s="7" t="s">
        <v>68</v>
      </c>
      <c r="G2988" s="7" t="s">
        <v>5207</v>
      </c>
      <c r="H2988" s="28"/>
      <c r="I2988" s="23"/>
      <c r="J2988" s="16"/>
      <c r="K2988" s="36"/>
    </row>
    <row r="2989" spans="1:11" ht="30" hidden="1" customHeight="1" x14ac:dyDescent="0.25">
      <c r="A2989" s="1"/>
      <c r="B2989" s="7" t="s">
        <v>5204</v>
      </c>
      <c r="C2989" s="7">
        <v>248</v>
      </c>
      <c r="D2989" s="7" t="s">
        <v>10</v>
      </c>
      <c r="E2989" s="7" t="s">
        <v>38</v>
      </c>
      <c r="F2989" s="7" t="s">
        <v>5208</v>
      </c>
      <c r="G2989" s="7" t="s">
        <v>5209</v>
      </c>
      <c r="H2989" s="28"/>
      <c r="I2989" s="23"/>
      <c r="J2989" s="16"/>
      <c r="K2989" s="36"/>
    </row>
    <row r="2990" spans="1:11" ht="30" hidden="1" customHeight="1" x14ac:dyDescent="0.25">
      <c r="A2990" s="1"/>
      <c r="B2990" s="7" t="s">
        <v>5204</v>
      </c>
      <c r="C2990" s="7">
        <v>248</v>
      </c>
      <c r="D2990" s="7" t="s">
        <v>28</v>
      </c>
      <c r="E2990" s="7" t="s">
        <v>38</v>
      </c>
      <c r="F2990" s="7" t="s">
        <v>5210</v>
      </c>
      <c r="G2990" s="7" t="s">
        <v>5211</v>
      </c>
      <c r="H2990" s="28"/>
      <c r="I2990" s="23"/>
      <c r="J2990" s="16"/>
      <c r="K2990" s="36"/>
    </row>
    <row r="2991" spans="1:11" ht="30" hidden="1" customHeight="1" x14ac:dyDescent="0.25">
      <c r="A2991" s="1"/>
      <c r="B2991" s="7" t="s">
        <v>5204</v>
      </c>
      <c r="C2991" s="7">
        <v>248</v>
      </c>
      <c r="D2991" s="7" t="s">
        <v>10</v>
      </c>
      <c r="E2991" s="7" t="s">
        <v>20</v>
      </c>
      <c r="F2991" s="7" t="s">
        <v>2506</v>
      </c>
      <c r="G2991" s="7" t="s">
        <v>5212</v>
      </c>
      <c r="H2991" s="28"/>
      <c r="I2991" s="23"/>
      <c r="J2991" s="16"/>
      <c r="K2991" s="36"/>
    </row>
    <row r="2992" spans="1:11" ht="30" hidden="1" customHeight="1" x14ac:dyDescent="0.25">
      <c r="A2992" s="1"/>
      <c r="B2992" s="7" t="s">
        <v>5204</v>
      </c>
      <c r="C2992" s="7">
        <v>248</v>
      </c>
      <c r="D2992" s="7" t="s">
        <v>10</v>
      </c>
      <c r="E2992" s="7" t="s">
        <v>26</v>
      </c>
      <c r="F2992" s="7" t="s">
        <v>1355</v>
      </c>
      <c r="G2992" s="7" t="s">
        <v>5213</v>
      </c>
      <c r="H2992" s="28"/>
      <c r="I2992" s="23"/>
      <c r="J2992" s="16"/>
      <c r="K2992" s="36"/>
    </row>
    <row r="2993" spans="1:11" ht="30" hidden="1" customHeight="1" x14ac:dyDescent="0.25">
      <c r="A2993" s="1"/>
      <c r="B2993" s="7" t="s">
        <v>5204</v>
      </c>
      <c r="C2993" s="7">
        <v>248</v>
      </c>
      <c r="D2993" s="7" t="s">
        <v>10</v>
      </c>
      <c r="E2993" s="7" t="s">
        <v>33</v>
      </c>
      <c r="F2993" s="7" t="s">
        <v>1355</v>
      </c>
      <c r="G2993" s="7" t="s">
        <v>5214</v>
      </c>
      <c r="H2993" s="28"/>
      <c r="I2993" s="23"/>
      <c r="J2993" s="16"/>
      <c r="K2993" s="36"/>
    </row>
    <row r="2994" spans="1:11" ht="30" hidden="1" customHeight="1" x14ac:dyDescent="0.25">
      <c r="A2994" s="1"/>
      <c r="B2994" s="7" t="s">
        <v>5204</v>
      </c>
      <c r="C2994" s="7">
        <v>248</v>
      </c>
      <c r="D2994" s="7" t="s">
        <v>10</v>
      </c>
      <c r="E2994" s="7" t="s">
        <v>14</v>
      </c>
      <c r="F2994" s="7" t="s">
        <v>5215</v>
      </c>
      <c r="G2994" s="7" t="s">
        <v>5216</v>
      </c>
      <c r="H2994" s="28"/>
      <c r="I2994" s="23"/>
      <c r="J2994" s="16"/>
      <c r="K2994" s="36"/>
    </row>
    <row r="2995" spans="1:11" ht="30" hidden="1" customHeight="1" x14ac:dyDescent="0.25">
      <c r="A2995" s="1"/>
      <c r="B2995" s="7" t="s">
        <v>5204</v>
      </c>
      <c r="C2995" s="7">
        <v>248</v>
      </c>
      <c r="D2995" s="7" t="s">
        <v>28</v>
      </c>
      <c r="E2995" s="7" t="s">
        <v>33</v>
      </c>
      <c r="F2995" s="7" t="s">
        <v>349</v>
      </c>
      <c r="G2995" s="7" t="s">
        <v>5217</v>
      </c>
      <c r="H2995" s="28"/>
      <c r="I2995" s="23"/>
      <c r="J2995" s="16"/>
      <c r="K2995" s="36"/>
    </row>
    <row r="2996" spans="1:11" ht="30" hidden="1" customHeight="1" x14ac:dyDescent="0.25">
      <c r="A2996" s="1"/>
      <c r="B2996" s="7" t="s">
        <v>5204</v>
      </c>
      <c r="C2996" s="7">
        <v>248</v>
      </c>
      <c r="D2996" s="7" t="s">
        <v>10</v>
      </c>
      <c r="E2996" s="7" t="s">
        <v>75</v>
      </c>
      <c r="F2996" s="7" t="s">
        <v>1355</v>
      </c>
      <c r="G2996" s="7" t="s">
        <v>5218</v>
      </c>
      <c r="H2996" s="28"/>
      <c r="I2996" s="23"/>
      <c r="J2996" s="16"/>
      <c r="K2996" s="36"/>
    </row>
    <row r="2997" spans="1:11" ht="30" hidden="1" customHeight="1" x14ac:dyDescent="0.25">
      <c r="A2997" s="1"/>
      <c r="B2997" s="7" t="s">
        <v>5204</v>
      </c>
      <c r="C2997" s="7">
        <v>248</v>
      </c>
      <c r="D2997" s="7" t="s">
        <v>382</v>
      </c>
      <c r="E2997" s="7" t="s">
        <v>20</v>
      </c>
      <c r="F2997" s="7" t="s">
        <v>911</v>
      </c>
      <c r="G2997" s="7" t="s">
        <v>5219</v>
      </c>
      <c r="H2997" s="28"/>
      <c r="I2997" s="23"/>
      <c r="J2997" s="16"/>
      <c r="K2997" s="36"/>
    </row>
    <row r="2998" spans="1:11" ht="30" hidden="1" customHeight="1" x14ac:dyDescent="0.25">
      <c r="A2998" s="1"/>
      <c r="B2998" s="7" t="s">
        <v>5204</v>
      </c>
      <c r="C2998" s="7">
        <v>248</v>
      </c>
      <c r="D2998" s="7" t="s">
        <v>28</v>
      </c>
      <c r="E2998" s="7" t="s">
        <v>20</v>
      </c>
      <c r="F2998" s="7" t="s">
        <v>349</v>
      </c>
      <c r="G2998" s="7" t="s">
        <v>5220</v>
      </c>
      <c r="H2998" s="28"/>
      <c r="I2998" s="23"/>
      <c r="J2998" s="16"/>
      <c r="K2998" s="36"/>
    </row>
    <row r="2999" spans="1:11" ht="30" hidden="1" customHeight="1" x14ac:dyDescent="0.25">
      <c r="A2999" s="1"/>
      <c r="B2999" s="7" t="s">
        <v>5204</v>
      </c>
      <c r="C2999" s="7">
        <v>248</v>
      </c>
      <c r="D2999" s="7" t="s">
        <v>10</v>
      </c>
      <c r="E2999" s="7" t="s">
        <v>35</v>
      </c>
      <c r="F2999" s="7" t="s">
        <v>1355</v>
      </c>
      <c r="G2999" s="7" t="s">
        <v>5221</v>
      </c>
      <c r="H2999" s="28"/>
      <c r="I2999" s="23"/>
      <c r="J2999" s="16"/>
      <c r="K2999" s="36"/>
    </row>
    <row r="3000" spans="1:11" ht="30" hidden="1" customHeight="1" x14ac:dyDescent="0.25">
      <c r="A3000" s="1"/>
      <c r="B3000" s="7" t="s">
        <v>5204</v>
      </c>
      <c r="C3000" s="7">
        <v>248</v>
      </c>
      <c r="D3000" s="7" t="s">
        <v>10</v>
      </c>
      <c r="E3000" s="7" t="s">
        <v>366</v>
      </c>
      <c r="F3000" s="7" t="s">
        <v>367</v>
      </c>
      <c r="G3000" s="7" t="s">
        <v>5222</v>
      </c>
      <c r="H3000" s="28"/>
      <c r="I3000" s="23"/>
      <c r="J3000" s="16"/>
      <c r="K3000" s="36"/>
    </row>
    <row r="3001" spans="1:11" ht="30" hidden="1" customHeight="1" x14ac:dyDescent="0.25">
      <c r="A3001" s="1"/>
      <c r="B3001" s="7" t="s">
        <v>5204</v>
      </c>
      <c r="C3001" s="7">
        <v>248</v>
      </c>
      <c r="D3001" s="7" t="s">
        <v>10</v>
      </c>
      <c r="E3001" s="7" t="s">
        <v>17</v>
      </c>
      <c r="F3001" s="7" t="s">
        <v>349</v>
      </c>
      <c r="G3001" s="7" t="s">
        <v>5223</v>
      </c>
      <c r="H3001" s="28"/>
      <c r="I3001" s="23"/>
      <c r="J3001" s="16"/>
      <c r="K3001" s="36"/>
    </row>
    <row r="3002" spans="1:11" ht="30" hidden="1" customHeight="1" x14ac:dyDescent="0.25">
      <c r="A3002" s="1"/>
      <c r="B3002" s="7" t="s">
        <v>5204</v>
      </c>
      <c r="C3002" s="7">
        <v>248</v>
      </c>
      <c r="D3002" s="7" t="s">
        <v>10</v>
      </c>
      <c r="E3002" s="7" t="s">
        <v>43</v>
      </c>
      <c r="F3002" s="7" t="s">
        <v>156</v>
      </c>
      <c r="G3002" s="7" t="s">
        <v>5224</v>
      </c>
      <c r="H3002" s="28"/>
      <c r="I3002" s="23"/>
      <c r="J3002" s="16"/>
      <c r="K3002" s="36"/>
    </row>
    <row r="3003" spans="1:11" ht="30" hidden="1" customHeight="1" x14ac:dyDescent="0.25">
      <c r="A3003" s="1"/>
      <c r="B3003" s="7" t="s">
        <v>5204</v>
      </c>
      <c r="C3003" s="7">
        <v>248</v>
      </c>
      <c r="D3003" s="7" t="s">
        <v>10</v>
      </c>
      <c r="E3003" s="7" t="s">
        <v>467</v>
      </c>
      <c r="F3003" s="7" t="s">
        <v>468</v>
      </c>
      <c r="G3003" s="7" t="s">
        <v>5225</v>
      </c>
      <c r="H3003" s="28"/>
      <c r="I3003" s="23"/>
      <c r="J3003" s="16"/>
      <c r="K3003" s="36"/>
    </row>
    <row r="3004" spans="1:11" ht="30" customHeight="1" x14ac:dyDescent="0.25">
      <c r="A3004" s="1"/>
      <c r="B3004" s="7" t="s">
        <v>5230</v>
      </c>
      <c r="C3004" s="7">
        <v>249</v>
      </c>
      <c r="D3004" s="7" t="s">
        <v>10</v>
      </c>
      <c r="E3004" s="7" t="s">
        <v>20</v>
      </c>
      <c r="F3004" s="7" t="s">
        <v>164</v>
      </c>
      <c r="G3004" s="7" t="s">
        <v>5231</v>
      </c>
      <c r="H3004" s="30">
        <f>+I3004</f>
        <v>160813.16</v>
      </c>
      <c r="I3004" s="27">
        <v>160813.16</v>
      </c>
      <c r="J3004" s="33" t="s">
        <v>7958</v>
      </c>
      <c r="K3004" s="36"/>
    </row>
    <row r="3005" spans="1:11" ht="30" hidden="1" customHeight="1" x14ac:dyDescent="0.25">
      <c r="A3005" s="1"/>
      <c r="B3005" s="7" t="s">
        <v>5230</v>
      </c>
      <c r="C3005" s="7">
        <v>249</v>
      </c>
      <c r="D3005" s="7" t="s">
        <v>10</v>
      </c>
      <c r="E3005" s="7" t="s">
        <v>11</v>
      </c>
      <c r="F3005" s="7" t="s">
        <v>5232</v>
      </c>
      <c r="G3005" s="7" t="s">
        <v>5233</v>
      </c>
      <c r="H3005" s="28"/>
      <c r="I3005" s="23"/>
      <c r="J3005" s="16"/>
      <c r="K3005" s="36"/>
    </row>
    <row r="3006" spans="1:11" ht="30" hidden="1" customHeight="1" x14ac:dyDescent="0.25">
      <c r="A3006" s="1"/>
      <c r="B3006" s="7" t="s">
        <v>5230</v>
      </c>
      <c r="C3006" s="7">
        <v>249</v>
      </c>
      <c r="D3006" s="7" t="s">
        <v>10</v>
      </c>
      <c r="E3006" s="7" t="s">
        <v>75</v>
      </c>
      <c r="F3006" s="7" t="s">
        <v>5234</v>
      </c>
      <c r="G3006" s="7" t="s">
        <v>5235</v>
      </c>
      <c r="H3006" s="28"/>
      <c r="I3006" s="23"/>
      <c r="J3006" s="16"/>
      <c r="K3006" s="36"/>
    </row>
    <row r="3007" spans="1:11" ht="30" hidden="1" customHeight="1" x14ac:dyDescent="0.25">
      <c r="A3007" s="1"/>
      <c r="B3007" s="7" t="s">
        <v>5230</v>
      </c>
      <c r="C3007" s="7">
        <v>249</v>
      </c>
      <c r="D3007" s="7" t="s">
        <v>10</v>
      </c>
      <c r="E3007" s="7" t="s">
        <v>14</v>
      </c>
      <c r="F3007" s="7" t="s">
        <v>5236</v>
      </c>
      <c r="G3007" s="7" t="s">
        <v>5237</v>
      </c>
      <c r="H3007" s="28"/>
      <c r="I3007" s="23"/>
      <c r="J3007" s="16"/>
      <c r="K3007" s="36"/>
    </row>
    <row r="3008" spans="1:11" ht="30" hidden="1" customHeight="1" x14ac:dyDescent="0.25">
      <c r="A3008" s="1"/>
      <c r="B3008" s="7" t="s">
        <v>5230</v>
      </c>
      <c r="C3008" s="7">
        <v>249</v>
      </c>
      <c r="D3008" s="7" t="s">
        <v>10</v>
      </c>
      <c r="E3008" s="7" t="s">
        <v>35</v>
      </c>
      <c r="F3008" s="7" t="s">
        <v>5238</v>
      </c>
      <c r="G3008" s="7" t="s">
        <v>5239</v>
      </c>
      <c r="H3008" s="28"/>
      <c r="I3008" s="23"/>
      <c r="J3008" s="16"/>
      <c r="K3008" s="36"/>
    </row>
    <row r="3009" spans="1:11" ht="30" hidden="1" customHeight="1" x14ac:dyDescent="0.25">
      <c r="A3009" s="1"/>
      <c r="B3009" s="7" t="s">
        <v>5230</v>
      </c>
      <c r="C3009" s="7">
        <v>249</v>
      </c>
      <c r="D3009" s="7" t="s">
        <v>10</v>
      </c>
      <c r="E3009" s="7" t="s">
        <v>17</v>
      </c>
      <c r="F3009" s="7" t="s">
        <v>164</v>
      </c>
      <c r="G3009" s="7" t="s">
        <v>5240</v>
      </c>
      <c r="H3009" s="28"/>
      <c r="I3009" s="23"/>
      <c r="J3009" s="16"/>
      <c r="K3009" s="36"/>
    </row>
    <row r="3010" spans="1:11" ht="30" hidden="1" customHeight="1" x14ac:dyDescent="0.25">
      <c r="A3010" s="1"/>
      <c r="B3010" s="7" t="s">
        <v>5230</v>
      </c>
      <c r="C3010" s="7">
        <v>249</v>
      </c>
      <c r="D3010" s="7" t="s">
        <v>10</v>
      </c>
      <c r="E3010" s="7" t="s">
        <v>38</v>
      </c>
      <c r="F3010" s="7" t="s">
        <v>5241</v>
      </c>
      <c r="G3010" s="7" t="s">
        <v>5242</v>
      </c>
      <c r="H3010" s="28"/>
      <c r="I3010" s="23"/>
      <c r="J3010" s="16"/>
      <c r="K3010" s="36"/>
    </row>
    <row r="3011" spans="1:11" ht="30" customHeight="1" x14ac:dyDescent="0.25">
      <c r="A3011" s="1"/>
      <c r="B3011" s="7" t="s">
        <v>5243</v>
      </c>
      <c r="C3011" s="7">
        <v>250</v>
      </c>
      <c r="D3011" s="7" t="s">
        <v>28</v>
      </c>
      <c r="E3011" s="7" t="s">
        <v>70</v>
      </c>
      <c r="F3011" s="7" t="s">
        <v>1776</v>
      </c>
      <c r="G3011" s="7" t="s">
        <v>5245</v>
      </c>
      <c r="H3011" s="30">
        <f>I3011/10</f>
        <v>12956.963</v>
      </c>
      <c r="I3011" s="27">
        <v>129569.63</v>
      </c>
      <c r="J3011" s="33" t="s">
        <v>5244</v>
      </c>
      <c r="K3011" s="36"/>
    </row>
    <row r="3012" spans="1:11" ht="30" hidden="1" customHeight="1" x14ac:dyDescent="0.25">
      <c r="A3012" s="1"/>
      <c r="B3012" s="7" t="s">
        <v>5243</v>
      </c>
      <c r="C3012" s="7">
        <v>250</v>
      </c>
      <c r="D3012" s="7" t="s">
        <v>10</v>
      </c>
      <c r="E3012" s="7" t="s">
        <v>38</v>
      </c>
      <c r="F3012" s="7" t="s">
        <v>5246</v>
      </c>
      <c r="G3012" s="7" t="s">
        <v>5247</v>
      </c>
      <c r="H3012" s="28"/>
      <c r="I3012" s="23"/>
      <c r="J3012" s="16"/>
      <c r="K3012" s="36"/>
    </row>
    <row r="3013" spans="1:11" ht="30" hidden="1" customHeight="1" x14ac:dyDescent="0.25">
      <c r="A3013" s="1"/>
      <c r="B3013" s="7" t="s">
        <v>5243</v>
      </c>
      <c r="C3013" s="7">
        <v>250</v>
      </c>
      <c r="D3013" s="7" t="s">
        <v>28</v>
      </c>
      <c r="E3013" s="7" t="s">
        <v>38</v>
      </c>
      <c r="F3013" s="7" t="s">
        <v>5248</v>
      </c>
      <c r="G3013" s="7" t="s">
        <v>5249</v>
      </c>
      <c r="H3013" s="28"/>
      <c r="I3013" s="23"/>
      <c r="J3013" s="16"/>
      <c r="K3013" s="36"/>
    </row>
    <row r="3014" spans="1:11" ht="30" hidden="1" customHeight="1" x14ac:dyDescent="0.25">
      <c r="A3014" s="1"/>
      <c r="B3014" s="7" t="s">
        <v>5243</v>
      </c>
      <c r="C3014" s="7">
        <v>250</v>
      </c>
      <c r="D3014" s="7" t="s">
        <v>28</v>
      </c>
      <c r="E3014" s="7" t="s">
        <v>20</v>
      </c>
      <c r="F3014" s="7" t="s">
        <v>470</v>
      </c>
      <c r="G3014" s="7" t="s">
        <v>5250</v>
      </c>
      <c r="H3014" s="28"/>
      <c r="I3014" s="23"/>
      <c r="J3014" s="16"/>
      <c r="K3014" s="36"/>
    </row>
    <row r="3015" spans="1:11" ht="30" hidden="1" customHeight="1" x14ac:dyDescent="0.25">
      <c r="A3015" s="1"/>
      <c r="B3015" s="7" t="s">
        <v>5243</v>
      </c>
      <c r="C3015" s="7">
        <v>250</v>
      </c>
      <c r="D3015" s="7" t="s">
        <v>10</v>
      </c>
      <c r="E3015" s="7" t="s">
        <v>70</v>
      </c>
      <c r="F3015" s="7" t="s">
        <v>95</v>
      </c>
      <c r="G3015" s="7" t="s">
        <v>5251</v>
      </c>
      <c r="H3015" s="28"/>
      <c r="I3015" s="23"/>
      <c r="J3015" s="16"/>
      <c r="K3015" s="36"/>
    </row>
    <row r="3016" spans="1:11" ht="30" hidden="1" customHeight="1" x14ac:dyDescent="0.25">
      <c r="A3016" s="1"/>
      <c r="B3016" s="7" t="s">
        <v>5243</v>
      </c>
      <c r="C3016" s="7">
        <v>250</v>
      </c>
      <c r="D3016" s="7" t="s">
        <v>10</v>
      </c>
      <c r="E3016" s="7" t="s">
        <v>33</v>
      </c>
      <c r="F3016" s="7" t="s">
        <v>470</v>
      </c>
      <c r="G3016" s="7" t="s">
        <v>5252</v>
      </c>
      <c r="H3016" s="28"/>
      <c r="I3016" s="23"/>
      <c r="J3016" s="16"/>
      <c r="K3016" s="36"/>
    </row>
    <row r="3017" spans="1:11" ht="30" hidden="1" customHeight="1" x14ac:dyDescent="0.25">
      <c r="A3017" s="1"/>
      <c r="B3017" s="7" t="s">
        <v>5243</v>
      </c>
      <c r="C3017" s="7">
        <v>250</v>
      </c>
      <c r="D3017" s="7" t="s">
        <v>10</v>
      </c>
      <c r="E3017" s="7" t="s">
        <v>26</v>
      </c>
      <c r="F3017" s="7" t="s">
        <v>95</v>
      </c>
      <c r="G3017" s="7" t="s">
        <v>5253</v>
      </c>
      <c r="H3017" s="28"/>
      <c r="I3017" s="23"/>
      <c r="J3017" s="16"/>
      <c r="K3017" s="36"/>
    </row>
    <row r="3018" spans="1:11" ht="30" hidden="1" customHeight="1" x14ac:dyDescent="0.25">
      <c r="A3018" s="1"/>
      <c r="B3018" s="7" t="s">
        <v>5243</v>
      </c>
      <c r="C3018" s="7">
        <v>250</v>
      </c>
      <c r="D3018" s="7" t="s">
        <v>10</v>
      </c>
      <c r="E3018" s="7" t="s">
        <v>35</v>
      </c>
      <c r="F3018" s="7" t="s">
        <v>470</v>
      </c>
      <c r="G3018" s="7" t="s">
        <v>5254</v>
      </c>
      <c r="H3018" s="28"/>
      <c r="I3018" s="23"/>
      <c r="J3018" s="16"/>
      <c r="K3018" s="36"/>
    </row>
    <row r="3019" spans="1:11" ht="30" hidden="1" customHeight="1" x14ac:dyDescent="0.25">
      <c r="A3019" s="1"/>
      <c r="B3019" s="7" t="s">
        <v>5243</v>
      </c>
      <c r="C3019" s="7">
        <v>250</v>
      </c>
      <c r="D3019" s="7" t="s">
        <v>28</v>
      </c>
      <c r="E3019" s="7" t="s">
        <v>33</v>
      </c>
      <c r="F3019" s="7" t="s">
        <v>95</v>
      </c>
      <c r="G3019" s="7" t="s">
        <v>5255</v>
      </c>
      <c r="H3019" s="28"/>
      <c r="I3019" s="23"/>
      <c r="J3019" s="16"/>
      <c r="K3019" s="36"/>
    </row>
    <row r="3020" spans="1:11" ht="30" hidden="1" customHeight="1" x14ac:dyDescent="0.25">
      <c r="A3020" s="1"/>
      <c r="B3020" s="7" t="s">
        <v>5243</v>
      </c>
      <c r="C3020" s="7">
        <v>250</v>
      </c>
      <c r="D3020" s="7" t="s">
        <v>10</v>
      </c>
      <c r="E3020" s="7" t="s">
        <v>20</v>
      </c>
      <c r="F3020" s="7" t="s">
        <v>95</v>
      </c>
      <c r="G3020" s="7" t="s">
        <v>5256</v>
      </c>
      <c r="H3020" s="28"/>
      <c r="I3020" s="23"/>
      <c r="J3020" s="16"/>
      <c r="K3020" s="36"/>
    </row>
    <row r="3021" spans="1:11" ht="30" hidden="1" customHeight="1" x14ac:dyDescent="0.25">
      <c r="A3021" s="1"/>
      <c r="B3021" s="7" t="s">
        <v>5243</v>
      </c>
      <c r="C3021" s="7">
        <v>250</v>
      </c>
      <c r="D3021" s="7" t="s">
        <v>10</v>
      </c>
      <c r="E3021" s="7" t="s">
        <v>14</v>
      </c>
      <c r="F3021" s="7" t="s">
        <v>5257</v>
      </c>
      <c r="G3021" s="7" t="s">
        <v>5258</v>
      </c>
      <c r="H3021" s="28"/>
      <c r="I3021" s="23"/>
      <c r="J3021" s="16"/>
      <c r="K3021" s="36"/>
    </row>
    <row r="3022" spans="1:11" ht="30" hidden="1" customHeight="1" x14ac:dyDescent="0.25">
      <c r="A3022" s="1"/>
      <c r="B3022" s="7" t="s">
        <v>5243</v>
      </c>
      <c r="C3022" s="7">
        <v>250</v>
      </c>
      <c r="D3022" s="7" t="s">
        <v>10</v>
      </c>
      <c r="E3022" s="7" t="s">
        <v>75</v>
      </c>
      <c r="F3022" s="7" t="s">
        <v>95</v>
      </c>
      <c r="G3022" s="7" t="s">
        <v>5259</v>
      </c>
      <c r="H3022" s="28"/>
      <c r="I3022" s="23"/>
      <c r="J3022" s="16"/>
      <c r="K3022" s="36"/>
    </row>
    <row r="3023" spans="1:11" ht="30" hidden="1" customHeight="1" x14ac:dyDescent="0.25">
      <c r="A3023" s="1"/>
      <c r="B3023" s="7" t="s">
        <v>5243</v>
      </c>
      <c r="C3023" s="7">
        <v>250</v>
      </c>
      <c r="D3023" s="7" t="s">
        <v>10</v>
      </c>
      <c r="E3023" s="7" t="s">
        <v>478</v>
      </c>
      <c r="F3023" s="7" t="s">
        <v>470</v>
      </c>
      <c r="G3023" s="7" t="s">
        <v>5260</v>
      </c>
      <c r="H3023" s="28"/>
      <c r="I3023" s="23"/>
      <c r="J3023" s="16"/>
      <c r="K3023" s="36"/>
    </row>
    <row r="3024" spans="1:11" ht="30" hidden="1" customHeight="1" x14ac:dyDescent="0.25">
      <c r="A3024" s="1"/>
      <c r="B3024" s="7" t="s">
        <v>5243</v>
      </c>
      <c r="C3024" s="7">
        <v>250</v>
      </c>
      <c r="D3024" s="7" t="s">
        <v>10</v>
      </c>
      <c r="E3024" s="7" t="s">
        <v>467</v>
      </c>
      <c r="F3024" s="7" t="s">
        <v>468</v>
      </c>
      <c r="G3024" s="7" t="s">
        <v>5261</v>
      </c>
      <c r="H3024" s="28"/>
      <c r="I3024" s="23"/>
      <c r="J3024" s="16"/>
      <c r="K3024" s="36"/>
    </row>
    <row r="3025" spans="1:11" ht="30" hidden="1" customHeight="1" x14ac:dyDescent="0.25">
      <c r="A3025" s="1"/>
      <c r="B3025" s="7" t="s">
        <v>5243</v>
      </c>
      <c r="C3025" s="7">
        <v>250</v>
      </c>
      <c r="D3025" s="7" t="s">
        <v>28</v>
      </c>
      <c r="E3025" s="7" t="s">
        <v>26</v>
      </c>
      <c r="F3025" s="7" t="s">
        <v>470</v>
      </c>
      <c r="G3025" s="7" t="s">
        <v>5262</v>
      </c>
      <c r="H3025" s="28"/>
      <c r="I3025" s="23"/>
      <c r="J3025" s="16"/>
      <c r="K3025" s="36"/>
    </row>
    <row r="3026" spans="1:11" ht="30" hidden="1" customHeight="1" x14ac:dyDescent="0.25">
      <c r="A3026" s="1"/>
      <c r="B3026" s="7" t="s">
        <v>5243</v>
      </c>
      <c r="C3026" s="7">
        <v>250</v>
      </c>
      <c r="D3026" s="7" t="s">
        <v>10</v>
      </c>
      <c r="E3026" s="7" t="s">
        <v>67</v>
      </c>
      <c r="F3026" s="7" t="s">
        <v>95</v>
      </c>
      <c r="G3026" s="7" t="s">
        <v>5263</v>
      </c>
      <c r="H3026" s="28"/>
      <c r="I3026" s="23"/>
      <c r="J3026" s="16"/>
      <c r="K3026" s="36"/>
    </row>
    <row r="3027" spans="1:11" ht="30" hidden="1" customHeight="1" x14ac:dyDescent="0.25">
      <c r="A3027" s="1"/>
      <c r="B3027" s="7" t="s">
        <v>5243</v>
      </c>
      <c r="C3027" s="7">
        <v>250</v>
      </c>
      <c r="D3027" s="7" t="s">
        <v>10</v>
      </c>
      <c r="E3027" s="7" t="s">
        <v>17</v>
      </c>
      <c r="F3027" s="7" t="s">
        <v>95</v>
      </c>
      <c r="G3027" s="7" t="s">
        <v>5255</v>
      </c>
      <c r="H3027" s="28"/>
      <c r="I3027" s="23"/>
      <c r="J3027" s="16"/>
      <c r="K3027" s="36"/>
    </row>
    <row r="3028" spans="1:11" ht="30" hidden="1" customHeight="1" x14ac:dyDescent="0.25">
      <c r="A3028" s="1"/>
      <c r="B3028" s="7" t="s">
        <v>5243</v>
      </c>
      <c r="C3028" s="7">
        <v>250</v>
      </c>
      <c r="D3028" s="7" t="s">
        <v>10</v>
      </c>
      <c r="E3028" s="7" t="s">
        <v>43</v>
      </c>
      <c r="F3028" s="7" t="s">
        <v>95</v>
      </c>
      <c r="G3028" s="7" t="s">
        <v>5264</v>
      </c>
      <c r="H3028" s="28"/>
      <c r="I3028" s="23"/>
      <c r="J3028" s="16"/>
      <c r="K3028" s="36"/>
    </row>
    <row r="3029" spans="1:11" ht="30" customHeight="1" x14ac:dyDescent="0.25">
      <c r="A3029" s="1"/>
      <c r="B3029" s="7" t="s">
        <v>5265</v>
      </c>
      <c r="C3029" s="7">
        <v>251</v>
      </c>
      <c r="D3029" s="7" t="s">
        <v>10</v>
      </c>
      <c r="E3029" s="7" t="s">
        <v>26</v>
      </c>
      <c r="F3029" s="7" t="s">
        <v>1159</v>
      </c>
      <c r="G3029" s="7" t="s">
        <v>5267</v>
      </c>
      <c r="H3029" s="30">
        <f>+I3029/30</f>
        <v>1349.914</v>
      </c>
      <c r="I3029" s="27">
        <v>40497.42</v>
      </c>
      <c r="J3029" s="33" t="s">
        <v>5266</v>
      </c>
      <c r="K3029" s="36"/>
    </row>
    <row r="3030" spans="1:11" ht="30" hidden="1" customHeight="1" x14ac:dyDescent="0.25">
      <c r="A3030" s="1"/>
      <c r="B3030" s="7" t="s">
        <v>5265</v>
      </c>
      <c r="C3030" s="7">
        <v>251</v>
      </c>
      <c r="D3030" s="7" t="s">
        <v>28</v>
      </c>
      <c r="E3030" s="7" t="s">
        <v>33</v>
      </c>
      <c r="F3030" s="7" t="s">
        <v>1159</v>
      </c>
      <c r="G3030" s="7" t="s">
        <v>5268</v>
      </c>
      <c r="H3030" s="28"/>
      <c r="I3030" s="23"/>
      <c r="J3030" s="16"/>
      <c r="K3030" s="36"/>
    </row>
    <row r="3031" spans="1:11" ht="30" hidden="1" customHeight="1" x14ac:dyDescent="0.25">
      <c r="A3031" s="1"/>
      <c r="B3031" s="7" t="s">
        <v>5265</v>
      </c>
      <c r="C3031" s="7">
        <v>251</v>
      </c>
      <c r="D3031" s="7" t="s">
        <v>10</v>
      </c>
      <c r="E3031" s="7" t="s">
        <v>14</v>
      </c>
      <c r="F3031" s="7" t="s">
        <v>5269</v>
      </c>
      <c r="G3031" s="7" t="s">
        <v>5270</v>
      </c>
      <c r="H3031" s="28"/>
      <c r="I3031" s="23"/>
      <c r="J3031" s="16"/>
      <c r="K3031" s="36"/>
    </row>
    <row r="3032" spans="1:11" ht="30" hidden="1" customHeight="1" x14ac:dyDescent="0.25">
      <c r="A3032" s="1"/>
      <c r="B3032" s="7" t="s">
        <v>5265</v>
      </c>
      <c r="C3032" s="7">
        <v>251</v>
      </c>
      <c r="D3032" s="7" t="s">
        <v>10</v>
      </c>
      <c r="E3032" s="7" t="s">
        <v>70</v>
      </c>
      <c r="F3032" s="7" t="s">
        <v>470</v>
      </c>
      <c r="G3032" s="7" t="s">
        <v>5271</v>
      </c>
      <c r="H3032" s="28"/>
      <c r="I3032" s="23"/>
      <c r="J3032" s="16"/>
      <c r="K3032" s="36"/>
    </row>
    <row r="3033" spans="1:11" ht="30" hidden="1" customHeight="1" x14ac:dyDescent="0.25">
      <c r="A3033" s="1"/>
      <c r="B3033" s="7" t="s">
        <v>5265</v>
      </c>
      <c r="C3033" s="7">
        <v>251</v>
      </c>
      <c r="D3033" s="7" t="s">
        <v>10</v>
      </c>
      <c r="E3033" s="7" t="s">
        <v>20</v>
      </c>
      <c r="F3033" s="7" t="s">
        <v>1776</v>
      </c>
      <c r="G3033" s="7" t="s">
        <v>5272</v>
      </c>
      <c r="H3033" s="28"/>
      <c r="I3033" s="23"/>
      <c r="J3033" s="16"/>
      <c r="K3033" s="36"/>
    </row>
    <row r="3034" spans="1:11" ht="30" hidden="1" customHeight="1" x14ac:dyDescent="0.25">
      <c r="A3034" s="1"/>
      <c r="B3034" s="7" t="s">
        <v>5265</v>
      </c>
      <c r="C3034" s="7">
        <v>251</v>
      </c>
      <c r="D3034" s="7" t="s">
        <v>10</v>
      </c>
      <c r="E3034" s="7" t="s">
        <v>33</v>
      </c>
      <c r="F3034" s="7" t="s">
        <v>470</v>
      </c>
      <c r="G3034" s="7" t="s">
        <v>5273</v>
      </c>
      <c r="H3034" s="28"/>
      <c r="I3034" s="23"/>
      <c r="J3034" s="16"/>
      <c r="K3034" s="36"/>
    </row>
    <row r="3035" spans="1:11" ht="30" customHeight="1" x14ac:dyDescent="0.25">
      <c r="A3035" s="1"/>
      <c r="B3035" s="7" t="s">
        <v>5289</v>
      </c>
      <c r="C3035" s="7">
        <v>252</v>
      </c>
      <c r="D3035" s="7" t="s">
        <v>10</v>
      </c>
      <c r="E3035" s="7" t="s">
        <v>80</v>
      </c>
      <c r="F3035" s="7" t="s">
        <v>820</v>
      </c>
      <c r="G3035" s="7" t="s">
        <v>5291</v>
      </c>
      <c r="H3035" s="22">
        <f>+I3035/12</f>
        <v>9295.4349999999995</v>
      </c>
      <c r="I3035" s="22">
        <v>111545.22</v>
      </c>
      <c r="J3035" s="33" t="s">
        <v>5290</v>
      </c>
      <c r="K3035" s="36"/>
    </row>
    <row r="3036" spans="1:11" ht="30" hidden="1" customHeight="1" x14ac:dyDescent="0.25">
      <c r="A3036" s="1"/>
      <c r="B3036" s="7" t="s">
        <v>5289</v>
      </c>
      <c r="C3036" s="7">
        <v>252</v>
      </c>
      <c r="D3036" s="7" t="s">
        <v>10</v>
      </c>
      <c r="E3036" s="7" t="s">
        <v>14</v>
      </c>
      <c r="F3036" s="7" t="s">
        <v>5292</v>
      </c>
      <c r="G3036" s="7" t="s">
        <v>5293</v>
      </c>
      <c r="H3036" s="28"/>
      <c r="I3036" s="23"/>
      <c r="J3036" s="16"/>
      <c r="K3036" s="36"/>
    </row>
    <row r="3037" spans="1:11" ht="30" hidden="1" customHeight="1" x14ac:dyDescent="0.25">
      <c r="A3037" s="1"/>
      <c r="B3037" s="7" t="s">
        <v>5289</v>
      </c>
      <c r="C3037" s="7">
        <v>252</v>
      </c>
      <c r="D3037" s="7" t="s">
        <v>10</v>
      </c>
      <c r="E3037" s="7" t="s">
        <v>38</v>
      </c>
      <c r="F3037" s="7" t="s">
        <v>5294</v>
      </c>
      <c r="G3037" s="7" t="s">
        <v>5295</v>
      </c>
      <c r="H3037" s="28"/>
      <c r="I3037" s="23"/>
      <c r="J3037" s="16"/>
      <c r="K3037" s="36"/>
    </row>
    <row r="3038" spans="1:11" ht="30" hidden="1" customHeight="1" x14ac:dyDescent="0.25">
      <c r="A3038" s="1"/>
      <c r="B3038" s="7" t="s">
        <v>5289</v>
      </c>
      <c r="C3038" s="7">
        <v>252</v>
      </c>
      <c r="D3038" s="7" t="s">
        <v>10</v>
      </c>
      <c r="E3038" s="7" t="s">
        <v>20</v>
      </c>
      <c r="F3038" s="7" t="s">
        <v>2317</v>
      </c>
      <c r="G3038" s="7" t="s">
        <v>5296</v>
      </c>
      <c r="H3038" s="28"/>
      <c r="I3038" s="23"/>
      <c r="J3038" s="16"/>
      <c r="K3038" s="36"/>
    </row>
    <row r="3039" spans="1:11" ht="30" hidden="1" customHeight="1" x14ac:dyDescent="0.25">
      <c r="A3039" s="1"/>
      <c r="B3039" s="7" t="s">
        <v>5289</v>
      </c>
      <c r="C3039" s="7">
        <v>252</v>
      </c>
      <c r="D3039" s="7" t="s">
        <v>10</v>
      </c>
      <c r="E3039" s="7" t="s">
        <v>67</v>
      </c>
      <c r="F3039" s="7" t="s">
        <v>820</v>
      </c>
      <c r="G3039" s="7" t="s">
        <v>5297</v>
      </c>
      <c r="H3039" s="28"/>
      <c r="I3039" s="23"/>
      <c r="J3039" s="16"/>
      <c r="K3039" s="36"/>
    </row>
    <row r="3040" spans="1:11" ht="30" hidden="1" customHeight="1" x14ac:dyDescent="0.25">
      <c r="A3040" s="1"/>
      <c r="B3040" s="7" t="s">
        <v>5289</v>
      </c>
      <c r="C3040" s="7">
        <v>252</v>
      </c>
      <c r="D3040" s="7" t="s">
        <v>10</v>
      </c>
      <c r="E3040" s="7" t="s">
        <v>11</v>
      </c>
      <c r="F3040" s="7" t="s">
        <v>5298</v>
      </c>
      <c r="G3040" s="7" t="s">
        <v>5299</v>
      </c>
      <c r="H3040" s="28"/>
      <c r="I3040" s="23"/>
      <c r="J3040" s="16"/>
      <c r="K3040" s="36"/>
    </row>
    <row r="3041" spans="1:11" ht="30" hidden="1" customHeight="1" x14ac:dyDescent="0.25">
      <c r="A3041" s="1"/>
      <c r="B3041" s="7" t="s">
        <v>5289</v>
      </c>
      <c r="C3041" s="7">
        <v>252</v>
      </c>
      <c r="D3041" s="7" t="s">
        <v>10</v>
      </c>
      <c r="E3041" s="7" t="s">
        <v>75</v>
      </c>
      <c r="F3041" s="7" t="s">
        <v>5300</v>
      </c>
      <c r="G3041" s="7" t="s">
        <v>5301</v>
      </c>
      <c r="H3041" s="28"/>
      <c r="I3041" s="23"/>
      <c r="J3041" s="16"/>
      <c r="K3041" s="36"/>
    </row>
    <row r="3042" spans="1:11" ht="30" hidden="1" customHeight="1" x14ac:dyDescent="0.25">
      <c r="A3042" s="1"/>
      <c r="B3042" s="7" t="s">
        <v>5289</v>
      </c>
      <c r="C3042" s="7">
        <v>252</v>
      </c>
      <c r="D3042" s="7" t="s">
        <v>28</v>
      </c>
      <c r="E3042" s="7" t="s">
        <v>33</v>
      </c>
      <c r="F3042" s="7" t="s">
        <v>164</v>
      </c>
      <c r="G3042" s="7" t="s">
        <v>5302</v>
      </c>
      <c r="H3042" s="28"/>
      <c r="I3042" s="23"/>
      <c r="J3042" s="16"/>
      <c r="K3042" s="36"/>
    </row>
    <row r="3043" spans="1:11" ht="30" hidden="1" customHeight="1" x14ac:dyDescent="0.25">
      <c r="A3043" s="1"/>
      <c r="B3043" s="7" t="s">
        <v>5289</v>
      </c>
      <c r="C3043" s="7">
        <v>252</v>
      </c>
      <c r="D3043" s="7" t="s">
        <v>10</v>
      </c>
      <c r="E3043" s="7" t="s">
        <v>35</v>
      </c>
      <c r="F3043" s="7" t="s">
        <v>5303</v>
      </c>
      <c r="G3043" s="7" t="s">
        <v>5304</v>
      </c>
      <c r="H3043" s="28"/>
      <c r="I3043" s="23"/>
      <c r="J3043" s="16"/>
      <c r="K3043" s="36"/>
    </row>
    <row r="3044" spans="1:11" ht="30" hidden="1" customHeight="1" x14ac:dyDescent="0.25">
      <c r="A3044" s="1"/>
      <c r="B3044" s="7" t="s">
        <v>5289</v>
      </c>
      <c r="C3044" s="7">
        <v>252</v>
      </c>
      <c r="D3044" s="7" t="s">
        <v>10</v>
      </c>
      <c r="E3044" s="7" t="s">
        <v>33</v>
      </c>
      <c r="F3044" s="7" t="s">
        <v>820</v>
      </c>
      <c r="G3044" s="7" t="s">
        <v>5305</v>
      </c>
      <c r="H3044" s="28"/>
      <c r="I3044" s="23"/>
      <c r="J3044" s="16"/>
      <c r="K3044" s="36"/>
    </row>
    <row r="3045" spans="1:11" ht="30" customHeight="1" x14ac:dyDescent="0.25">
      <c r="A3045" s="1"/>
      <c r="B3045" s="7" t="s">
        <v>5309</v>
      </c>
      <c r="C3045" s="7">
        <v>253</v>
      </c>
      <c r="D3045" s="7" t="s">
        <v>10</v>
      </c>
      <c r="E3045" s="7" t="s">
        <v>33</v>
      </c>
      <c r="F3045" s="7" t="s">
        <v>389</v>
      </c>
      <c r="G3045" s="7" t="s">
        <v>5311</v>
      </c>
      <c r="H3045" s="22">
        <f>+I3045/30</f>
        <v>1003.463</v>
      </c>
      <c r="I3045" s="22">
        <v>30103.89</v>
      </c>
      <c r="J3045" s="33" t="s">
        <v>5310</v>
      </c>
      <c r="K3045" s="36"/>
    </row>
    <row r="3046" spans="1:11" ht="30" hidden="1" customHeight="1" x14ac:dyDescent="0.25">
      <c r="A3046" s="1"/>
      <c r="B3046" s="7" t="s">
        <v>5309</v>
      </c>
      <c r="C3046" s="7">
        <v>253</v>
      </c>
      <c r="D3046" s="7" t="s">
        <v>10</v>
      </c>
      <c r="E3046" s="7" t="s">
        <v>23</v>
      </c>
      <c r="F3046" s="7" t="s">
        <v>389</v>
      </c>
      <c r="G3046" s="7" t="s">
        <v>5312</v>
      </c>
      <c r="H3046" s="28"/>
      <c r="I3046" s="23"/>
      <c r="J3046" s="16"/>
      <c r="K3046" s="36"/>
    </row>
    <row r="3047" spans="1:11" ht="30" hidden="1" customHeight="1" x14ac:dyDescent="0.25">
      <c r="A3047" s="1"/>
      <c r="B3047" s="7" t="s">
        <v>5309</v>
      </c>
      <c r="C3047" s="7">
        <v>253</v>
      </c>
      <c r="D3047" s="7" t="s">
        <v>10</v>
      </c>
      <c r="E3047" s="7" t="s">
        <v>38</v>
      </c>
      <c r="F3047" s="7" t="s">
        <v>5313</v>
      </c>
      <c r="G3047" s="7" t="s">
        <v>5314</v>
      </c>
      <c r="H3047" s="28"/>
      <c r="I3047" s="23"/>
      <c r="J3047" s="16"/>
      <c r="K3047" s="36"/>
    </row>
    <row r="3048" spans="1:11" ht="30" hidden="1" customHeight="1" x14ac:dyDescent="0.25">
      <c r="A3048" s="1"/>
      <c r="B3048" s="7" t="s">
        <v>5309</v>
      </c>
      <c r="C3048" s="7">
        <v>253</v>
      </c>
      <c r="D3048" s="7" t="s">
        <v>45</v>
      </c>
      <c r="E3048" s="7" t="s">
        <v>20</v>
      </c>
      <c r="F3048" s="7" t="s">
        <v>398</v>
      </c>
      <c r="G3048" s="7" t="s">
        <v>5315</v>
      </c>
      <c r="H3048" s="28"/>
      <c r="I3048" s="23"/>
      <c r="J3048" s="16"/>
      <c r="K3048" s="36"/>
    </row>
    <row r="3049" spans="1:11" ht="30" hidden="1" customHeight="1" x14ac:dyDescent="0.25">
      <c r="A3049" s="1"/>
      <c r="B3049" s="7" t="s">
        <v>5309</v>
      </c>
      <c r="C3049" s="7">
        <v>253</v>
      </c>
      <c r="D3049" s="7" t="s">
        <v>28</v>
      </c>
      <c r="E3049" s="7" t="s">
        <v>70</v>
      </c>
      <c r="F3049" s="7" t="s">
        <v>398</v>
      </c>
      <c r="G3049" s="7" t="s">
        <v>5316</v>
      </c>
      <c r="H3049" s="28"/>
      <c r="I3049" s="23"/>
      <c r="J3049" s="16"/>
      <c r="K3049" s="36"/>
    </row>
    <row r="3050" spans="1:11" ht="30" hidden="1" customHeight="1" x14ac:dyDescent="0.25">
      <c r="A3050" s="1"/>
      <c r="B3050" s="7" t="s">
        <v>5309</v>
      </c>
      <c r="C3050" s="7">
        <v>253</v>
      </c>
      <c r="D3050" s="7" t="s">
        <v>28</v>
      </c>
      <c r="E3050" s="7" t="s">
        <v>17</v>
      </c>
      <c r="F3050" s="7" t="s">
        <v>389</v>
      </c>
      <c r="G3050" s="7" t="s">
        <v>5311</v>
      </c>
      <c r="H3050" s="28"/>
      <c r="I3050" s="23"/>
      <c r="J3050" s="16"/>
      <c r="K3050" s="36"/>
    </row>
    <row r="3051" spans="1:11" ht="30" hidden="1" customHeight="1" x14ac:dyDescent="0.25">
      <c r="A3051" s="1"/>
      <c r="B3051" s="7" t="s">
        <v>5309</v>
      </c>
      <c r="C3051" s="7">
        <v>253</v>
      </c>
      <c r="D3051" s="7" t="s">
        <v>10</v>
      </c>
      <c r="E3051" s="7" t="s">
        <v>109</v>
      </c>
      <c r="F3051" s="7" t="s">
        <v>389</v>
      </c>
      <c r="G3051" s="7" t="s">
        <v>5317</v>
      </c>
      <c r="H3051" s="28"/>
      <c r="I3051" s="23"/>
      <c r="J3051" s="16"/>
      <c r="K3051" s="36"/>
    </row>
    <row r="3052" spans="1:11" ht="30" hidden="1" customHeight="1" x14ac:dyDescent="0.25">
      <c r="A3052" s="1"/>
      <c r="B3052" s="7" t="s">
        <v>5309</v>
      </c>
      <c r="C3052" s="7">
        <v>253</v>
      </c>
      <c r="D3052" s="7" t="s">
        <v>28</v>
      </c>
      <c r="E3052" s="7" t="s">
        <v>26</v>
      </c>
      <c r="F3052" s="7" t="s">
        <v>389</v>
      </c>
      <c r="G3052" s="7" t="s">
        <v>5318</v>
      </c>
      <c r="H3052" s="28"/>
      <c r="I3052" s="23"/>
      <c r="J3052" s="16"/>
      <c r="K3052" s="36"/>
    </row>
    <row r="3053" spans="1:11" ht="30" hidden="1" customHeight="1" x14ac:dyDescent="0.25">
      <c r="A3053" s="1"/>
      <c r="B3053" s="7" t="s">
        <v>5309</v>
      </c>
      <c r="C3053" s="7">
        <v>253</v>
      </c>
      <c r="D3053" s="7" t="s">
        <v>10</v>
      </c>
      <c r="E3053" s="7" t="s">
        <v>14</v>
      </c>
      <c r="F3053" s="7" t="s">
        <v>5319</v>
      </c>
      <c r="G3053" s="7" t="s">
        <v>5320</v>
      </c>
      <c r="H3053" s="28"/>
      <c r="I3053" s="23"/>
      <c r="J3053" s="16"/>
      <c r="K3053" s="36"/>
    </row>
    <row r="3054" spans="1:11" ht="30" hidden="1" customHeight="1" x14ac:dyDescent="0.25">
      <c r="A3054" s="1"/>
      <c r="B3054" s="7" t="s">
        <v>5309</v>
      </c>
      <c r="C3054" s="7">
        <v>253</v>
      </c>
      <c r="D3054" s="7" t="s">
        <v>10</v>
      </c>
      <c r="E3054" s="7" t="s">
        <v>26</v>
      </c>
      <c r="F3054" s="7" t="s">
        <v>470</v>
      </c>
      <c r="G3054" s="7" t="s">
        <v>5321</v>
      </c>
      <c r="H3054" s="28"/>
      <c r="I3054" s="23"/>
      <c r="J3054" s="16"/>
      <c r="K3054" s="36"/>
    </row>
    <row r="3055" spans="1:11" ht="30" hidden="1" customHeight="1" x14ac:dyDescent="0.25">
      <c r="A3055" s="1"/>
      <c r="B3055" s="7" t="s">
        <v>5309</v>
      </c>
      <c r="C3055" s="7">
        <v>253</v>
      </c>
      <c r="D3055" s="7" t="s">
        <v>10</v>
      </c>
      <c r="E3055" s="7" t="s">
        <v>70</v>
      </c>
      <c r="F3055" s="7" t="s">
        <v>470</v>
      </c>
      <c r="G3055" s="7" t="s">
        <v>5322</v>
      </c>
      <c r="H3055" s="28"/>
      <c r="I3055" s="23"/>
      <c r="J3055" s="16"/>
      <c r="K3055" s="36"/>
    </row>
    <row r="3056" spans="1:11" ht="30" hidden="1" customHeight="1" x14ac:dyDescent="0.25">
      <c r="A3056" s="1"/>
      <c r="B3056" s="7" t="s">
        <v>5309</v>
      </c>
      <c r="C3056" s="7">
        <v>253</v>
      </c>
      <c r="D3056" s="7" t="s">
        <v>28</v>
      </c>
      <c r="E3056" s="7" t="s">
        <v>20</v>
      </c>
      <c r="F3056" s="7" t="s">
        <v>1776</v>
      </c>
      <c r="G3056" s="7" t="s">
        <v>5323</v>
      </c>
      <c r="H3056" s="28"/>
      <c r="I3056" s="23"/>
      <c r="J3056" s="16"/>
      <c r="K3056" s="36"/>
    </row>
    <row r="3057" spans="1:11" ht="30" hidden="1" customHeight="1" x14ac:dyDescent="0.25">
      <c r="A3057" s="1"/>
      <c r="B3057" s="7" t="s">
        <v>5309</v>
      </c>
      <c r="C3057" s="7">
        <v>253</v>
      </c>
      <c r="D3057" s="7" t="s">
        <v>10</v>
      </c>
      <c r="E3057" s="7" t="s">
        <v>35</v>
      </c>
      <c r="F3057" s="7" t="s">
        <v>470</v>
      </c>
      <c r="G3057" s="7" t="s">
        <v>5324</v>
      </c>
      <c r="H3057" s="28"/>
      <c r="I3057" s="23"/>
      <c r="J3057" s="16"/>
      <c r="K3057" s="36"/>
    </row>
    <row r="3058" spans="1:11" ht="30" hidden="1" customHeight="1" x14ac:dyDescent="0.25">
      <c r="A3058" s="1"/>
      <c r="B3058" s="7" t="s">
        <v>5309</v>
      </c>
      <c r="C3058" s="7">
        <v>253</v>
      </c>
      <c r="D3058" s="7" t="s">
        <v>413</v>
      </c>
      <c r="E3058" s="7" t="s">
        <v>20</v>
      </c>
      <c r="F3058" s="7" t="s">
        <v>1083</v>
      </c>
      <c r="G3058" s="7" t="s">
        <v>5325</v>
      </c>
      <c r="H3058" s="28"/>
      <c r="I3058" s="23"/>
      <c r="J3058" s="16"/>
      <c r="K3058" s="36"/>
    </row>
    <row r="3059" spans="1:11" ht="30" hidden="1" customHeight="1" x14ac:dyDescent="0.25">
      <c r="A3059" s="1"/>
      <c r="B3059" s="7" t="s">
        <v>5309</v>
      </c>
      <c r="C3059" s="7">
        <v>253</v>
      </c>
      <c r="D3059" s="7" t="s">
        <v>434</v>
      </c>
      <c r="E3059" s="7" t="s">
        <v>20</v>
      </c>
      <c r="F3059" s="7" t="s">
        <v>2297</v>
      </c>
      <c r="G3059" s="7" t="s">
        <v>5326</v>
      </c>
      <c r="H3059" s="28"/>
      <c r="I3059" s="23"/>
      <c r="J3059" s="16"/>
      <c r="K3059" s="36"/>
    </row>
    <row r="3060" spans="1:11" ht="30" hidden="1" customHeight="1" x14ac:dyDescent="0.25">
      <c r="A3060" s="1"/>
      <c r="B3060" s="7" t="s">
        <v>5309</v>
      </c>
      <c r="C3060" s="7">
        <v>253</v>
      </c>
      <c r="D3060" s="7" t="s">
        <v>10</v>
      </c>
      <c r="E3060" s="7" t="s">
        <v>17</v>
      </c>
      <c r="F3060" s="7" t="s">
        <v>470</v>
      </c>
      <c r="G3060" s="7" t="s">
        <v>5327</v>
      </c>
      <c r="H3060" s="28"/>
      <c r="I3060" s="23"/>
      <c r="J3060" s="16"/>
      <c r="K3060" s="36"/>
    </row>
    <row r="3061" spans="1:11" ht="30" hidden="1" customHeight="1" x14ac:dyDescent="0.25">
      <c r="A3061" s="1"/>
      <c r="B3061" s="7" t="s">
        <v>5309</v>
      </c>
      <c r="C3061" s="7">
        <v>253</v>
      </c>
      <c r="D3061" s="7" t="s">
        <v>45</v>
      </c>
      <c r="E3061" s="7" t="s">
        <v>26</v>
      </c>
      <c r="F3061" s="7" t="s">
        <v>263</v>
      </c>
      <c r="G3061" s="7" t="s">
        <v>5328</v>
      </c>
      <c r="H3061" s="28"/>
      <c r="I3061" s="23"/>
      <c r="J3061" s="16"/>
      <c r="K3061" s="36"/>
    </row>
    <row r="3062" spans="1:11" ht="30" hidden="1" customHeight="1" x14ac:dyDescent="0.25">
      <c r="A3062" s="1"/>
      <c r="B3062" s="7" t="s">
        <v>5309</v>
      </c>
      <c r="C3062" s="7">
        <v>253</v>
      </c>
      <c r="D3062" s="7" t="s">
        <v>10</v>
      </c>
      <c r="E3062" s="7" t="s">
        <v>43</v>
      </c>
      <c r="F3062" s="7" t="s">
        <v>470</v>
      </c>
      <c r="G3062" s="7" t="s">
        <v>5329</v>
      </c>
      <c r="H3062" s="28"/>
      <c r="I3062" s="23"/>
      <c r="J3062" s="16"/>
      <c r="K3062" s="36"/>
    </row>
    <row r="3063" spans="1:11" ht="30" hidden="1" customHeight="1" x14ac:dyDescent="0.25">
      <c r="A3063" s="1"/>
      <c r="B3063" s="7" t="s">
        <v>5309</v>
      </c>
      <c r="C3063" s="7">
        <v>253</v>
      </c>
      <c r="D3063" s="7" t="s">
        <v>10</v>
      </c>
      <c r="E3063" s="7" t="s">
        <v>478</v>
      </c>
      <c r="F3063" s="7" t="s">
        <v>470</v>
      </c>
      <c r="G3063" s="7" t="s">
        <v>5330</v>
      </c>
      <c r="H3063" s="28"/>
      <c r="I3063" s="23"/>
      <c r="J3063" s="16"/>
      <c r="K3063" s="36"/>
    </row>
    <row r="3064" spans="1:11" ht="30" hidden="1" customHeight="1" x14ac:dyDescent="0.25">
      <c r="A3064" s="1"/>
      <c r="B3064" s="7" t="s">
        <v>5309</v>
      </c>
      <c r="C3064" s="7">
        <v>253</v>
      </c>
      <c r="D3064" s="7" t="s">
        <v>10</v>
      </c>
      <c r="E3064" s="7" t="s">
        <v>20</v>
      </c>
      <c r="F3064" s="7" t="s">
        <v>2294</v>
      </c>
      <c r="G3064" s="7" t="s">
        <v>5331</v>
      </c>
      <c r="H3064" s="28"/>
      <c r="I3064" s="23"/>
      <c r="J3064" s="16"/>
      <c r="K3064" s="36"/>
    </row>
    <row r="3065" spans="1:11" ht="30" hidden="1" customHeight="1" x14ac:dyDescent="0.25">
      <c r="A3065" s="1"/>
      <c r="B3065" s="7" t="s">
        <v>5309</v>
      </c>
      <c r="C3065" s="7">
        <v>253</v>
      </c>
      <c r="D3065" s="7" t="s">
        <v>382</v>
      </c>
      <c r="E3065" s="7" t="s">
        <v>20</v>
      </c>
      <c r="F3065" s="7" t="s">
        <v>2305</v>
      </c>
      <c r="G3065" s="7" t="s">
        <v>5332</v>
      </c>
      <c r="H3065" s="28"/>
      <c r="I3065" s="23"/>
      <c r="J3065" s="16"/>
      <c r="K3065" s="36"/>
    </row>
    <row r="3066" spans="1:11" ht="30" customHeight="1" x14ac:dyDescent="0.25">
      <c r="A3066" s="1"/>
      <c r="B3066" s="7" t="s">
        <v>5333</v>
      </c>
      <c r="C3066" s="7">
        <v>254</v>
      </c>
      <c r="D3066" s="7" t="s">
        <v>10</v>
      </c>
      <c r="E3066" s="7" t="s">
        <v>33</v>
      </c>
      <c r="F3066" s="7" t="s">
        <v>389</v>
      </c>
      <c r="G3066" s="7" t="s">
        <v>5311</v>
      </c>
      <c r="H3066" s="22">
        <f>+I3066/30</f>
        <v>1056.4323333333334</v>
      </c>
      <c r="I3066" s="22">
        <v>31692.97</v>
      </c>
      <c r="J3066" s="33" t="s">
        <v>5310</v>
      </c>
      <c r="K3066" s="36"/>
    </row>
    <row r="3067" spans="1:11" ht="30" hidden="1" customHeight="1" x14ac:dyDescent="0.25">
      <c r="A3067" s="1"/>
      <c r="B3067" s="7" t="s">
        <v>5333</v>
      </c>
      <c r="C3067" s="7">
        <v>254</v>
      </c>
      <c r="D3067" s="7" t="s">
        <v>10</v>
      </c>
      <c r="E3067" s="7" t="s">
        <v>26</v>
      </c>
      <c r="F3067" s="7" t="s">
        <v>389</v>
      </c>
      <c r="G3067" s="7" t="s">
        <v>5318</v>
      </c>
      <c r="H3067" s="28"/>
      <c r="I3067" s="23"/>
      <c r="J3067" s="16"/>
      <c r="K3067" s="36"/>
    </row>
    <row r="3068" spans="1:11" ht="30" hidden="1" customHeight="1" x14ac:dyDescent="0.25">
      <c r="A3068" s="1"/>
      <c r="B3068" s="7" t="s">
        <v>5333</v>
      </c>
      <c r="C3068" s="7">
        <v>254</v>
      </c>
      <c r="D3068" s="7" t="s">
        <v>10</v>
      </c>
      <c r="E3068" s="7" t="s">
        <v>23</v>
      </c>
      <c r="F3068" s="7" t="s">
        <v>389</v>
      </c>
      <c r="G3068" s="7" t="s">
        <v>5334</v>
      </c>
      <c r="H3068" s="28"/>
      <c r="I3068" s="23"/>
      <c r="J3068" s="16"/>
      <c r="K3068" s="36"/>
    </row>
    <row r="3069" spans="1:11" ht="30" hidden="1" customHeight="1" x14ac:dyDescent="0.25">
      <c r="A3069" s="1"/>
      <c r="B3069" s="7" t="s">
        <v>5333</v>
      </c>
      <c r="C3069" s="7">
        <v>254</v>
      </c>
      <c r="D3069" s="7" t="s">
        <v>382</v>
      </c>
      <c r="E3069" s="7" t="s">
        <v>20</v>
      </c>
      <c r="F3069" s="7" t="s">
        <v>398</v>
      </c>
      <c r="G3069" s="7" t="s">
        <v>5335</v>
      </c>
      <c r="H3069" s="28"/>
      <c r="I3069" s="23"/>
      <c r="J3069" s="16"/>
      <c r="K3069" s="36"/>
    </row>
    <row r="3070" spans="1:11" ht="30" hidden="1" customHeight="1" x14ac:dyDescent="0.25">
      <c r="A3070" s="1"/>
      <c r="B3070" s="7" t="s">
        <v>5333</v>
      </c>
      <c r="C3070" s="7">
        <v>254</v>
      </c>
      <c r="D3070" s="7" t="s">
        <v>28</v>
      </c>
      <c r="E3070" s="7" t="s">
        <v>70</v>
      </c>
      <c r="F3070" s="7" t="s">
        <v>398</v>
      </c>
      <c r="G3070" s="7" t="s">
        <v>5316</v>
      </c>
      <c r="H3070" s="28"/>
      <c r="I3070" s="23"/>
      <c r="J3070" s="16"/>
      <c r="K3070" s="36"/>
    </row>
    <row r="3071" spans="1:11" ht="30" hidden="1" customHeight="1" x14ac:dyDescent="0.25">
      <c r="A3071" s="1"/>
      <c r="B3071" s="7" t="s">
        <v>5333</v>
      </c>
      <c r="C3071" s="7">
        <v>254</v>
      </c>
      <c r="D3071" s="7" t="s">
        <v>10</v>
      </c>
      <c r="E3071" s="7" t="s">
        <v>38</v>
      </c>
      <c r="F3071" s="7" t="s">
        <v>5336</v>
      </c>
      <c r="G3071" s="7" t="s">
        <v>5337</v>
      </c>
      <c r="H3071" s="28"/>
      <c r="I3071" s="23"/>
      <c r="J3071" s="16"/>
      <c r="K3071" s="36"/>
    </row>
    <row r="3072" spans="1:11" ht="30" hidden="1" customHeight="1" x14ac:dyDescent="0.25">
      <c r="A3072" s="1"/>
      <c r="B3072" s="7" t="s">
        <v>5333</v>
      </c>
      <c r="C3072" s="7">
        <v>254</v>
      </c>
      <c r="D3072" s="7" t="s">
        <v>382</v>
      </c>
      <c r="E3072" s="7" t="s">
        <v>17</v>
      </c>
      <c r="F3072" s="7" t="s">
        <v>389</v>
      </c>
      <c r="G3072" s="7" t="s">
        <v>5338</v>
      </c>
      <c r="H3072" s="28"/>
      <c r="I3072" s="23"/>
      <c r="J3072" s="16"/>
      <c r="K3072" s="36"/>
    </row>
    <row r="3073" spans="1:11" ht="30" hidden="1" customHeight="1" x14ac:dyDescent="0.25">
      <c r="A3073" s="1"/>
      <c r="B3073" s="7" t="s">
        <v>5333</v>
      </c>
      <c r="C3073" s="7">
        <v>254</v>
      </c>
      <c r="D3073" s="7" t="s">
        <v>10</v>
      </c>
      <c r="E3073" s="7" t="s">
        <v>109</v>
      </c>
      <c r="F3073" s="7" t="s">
        <v>389</v>
      </c>
      <c r="G3073" s="7" t="s">
        <v>5317</v>
      </c>
      <c r="H3073" s="28"/>
      <c r="I3073" s="23"/>
      <c r="J3073" s="16"/>
      <c r="K3073" s="36"/>
    </row>
    <row r="3074" spans="1:11" ht="30" hidden="1" customHeight="1" x14ac:dyDescent="0.25">
      <c r="A3074" s="1"/>
      <c r="B3074" s="7" t="s">
        <v>5333</v>
      </c>
      <c r="C3074" s="7">
        <v>254</v>
      </c>
      <c r="D3074" s="7" t="s">
        <v>10</v>
      </c>
      <c r="E3074" s="7" t="s">
        <v>20</v>
      </c>
      <c r="F3074" s="7" t="s">
        <v>2294</v>
      </c>
      <c r="G3074" s="7" t="s">
        <v>5339</v>
      </c>
      <c r="H3074" s="28"/>
      <c r="I3074" s="23"/>
      <c r="J3074" s="16"/>
      <c r="K3074" s="36"/>
    </row>
    <row r="3075" spans="1:11" ht="30" hidden="1" customHeight="1" x14ac:dyDescent="0.25">
      <c r="A3075" s="1"/>
      <c r="B3075" s="7" t="s">
        <v>5333</v>
      </c>
      <c r="C3075" s="7">
        <v>254</v>
      </c>
      <c r="D3075" s="7" t="s">
        <v>10</v>
      </c>
      <c r="E3075" s="7" t="s">
        <v>70</v>
      </c>
      <c r="F3075" s="7" t="s">
        <v>470</v>
      </c>
      <c r="G3075" s="7" t="s">
        <v>5322</v>
      </c>
      <c r="H3075" s="28"/>
      <c r="I3075" s="23"/>
      <c r="J3075" s="16"/>
      <c r="K3075" s="36"/>
    </row>
    <row r="3076" spans="1:11" ht="30" hidden="1" customHeight="1" x14ac:dyDescent="0.25">
      <c r="A3076" s="1"/>
      <c r="B3076" s="7" t="s">
        <v>5333</v>
      </c>
      <c r="C3076" s="7">
        <v>254</v>
      </c>
      <c r="D3076" s="7" t="s">
        <v>45</v>
      </c>
      <c r="E3076" s="7" t="s">
        <v>20</v>
      </c>
      <c r="F3076" s="7" t="s">
        <v>1776</v>
      </c>
      <c r="G3076" s="7" t="s">
        <v>5340</v>
      </c>
      <c r="H3076" s="28"/>
      <c r="I3076" s="23"/>
      <c r="J3076" s="16"/>
      <c r="K3076" s="36"/>
    </row>
    <row r="3077" spans="1:11" ht="30" hidden="1" customHeight="1" x14ac:dyDescent="0.25">
      <c r="A3077" s="1"/>
      <c r="B3077" s="7" t="s">
        <v>5333</v>
      </c>
      <c r="C3077" s="7">
        <v>254</v>
      </c>
      <c r="D3077" s="7" t="s">
        <v>10</v>
      </c>
      <c r="E3077" s="7" t="s">
        <v>35</v>
      </c>
      <c r="F3077" s="7" t="s">
        <v>470</v>
      </c>
      <c r="G3077" s="7" t="s">
        <v>5341</v>
      </c>
      <c r="H3077" s="28"/>
      <c r="I3077" s="23"/>
      <c r="J3077" s="16"/>
      <c r="K3077" s="36"/>
    </row>
    <row r="3078" spans="1:11" ht="30" hidden="1" customHeight="1" x14ac:dyDescent="0.25">
      <c r="A3078" s="1"/>
      <c r="B3078" s="7" t="s">
        <v>5333</v>
      </c>
      <c r="C3078" s="7">
        <v>254</v>
      </c>
      <c r="D3078" s="7" t="s">
        <v>413</v>
      </c>
      <c r="E3078" s="7" t="s">
        <v>20</v>
      </c>
      <c r="F3078" s="7" t="s">
        <v>1083</v>
      </c>
      <c r="G3078" s="7" t="s">
        <v>5342</v>
      </c>
      <c r="H3078" s="28"/>
      <c r="I3078" s="23"/>
      <c r="J3078" s="16"/>
      <c r="K3078" s="36"/>
    </row>
    <row r="3079" spans="1:11" ht="30" hidden="1" customHeight="1" x14ac:dyDescent="0.25">
      <c r="A3079" s="1"/>
      <c r="B3079" s="7" t="s">
        <v>5333</v>
      </c>
      <c r="C3079" s="7">
        <v>254</v>
      </c>
      <c r="D3079" s="7" t="s">
        <v>45</v>
      </c>
      <c r="E3079" s="7" t="s">
        <v>26</v>
      </c>
      <c r="F3079" s="7" t="s">
        <v>87</v>
      </c>
      <c r="G3079" s="7" t="s">
        <v>5343</v>
      </c>
      <c r="H3079" s="28"/>
      <c r="I3079" s="23"/>
      <c r="J3079" s="16"/>
      <c r="K3079" s="36"/>
    </row>
    <row r="3080" spans="1:11" ht="30" hidden="1" customHeight="1" x14ac:dyDescent="0.25">
      <c r="A3080" s="1"/>
      <c r="B3080" s="7" t="s">
        <v>5333</v>
      </c>
      <c r="C3080" s="7">
        <v>254</v>
      </c>
      <c r="D3080" s="7" t="s">
        <v>10</v>
      </c>
      <c r="E3080" s="7" t="s">
        <v>14</v>
      </c>
      <c r="F3080" s="7" t="s">
        <v>5344</v>
      </c>
      <c r="G3080" s="7" t="s">
        <v>5345</v>
      </c>
      <c r="H3080" s="28"/>
      <c r="I3080" s="23"/>
      <c r="J3080" s="16"/>
      <c r="K3080" s="36"/>
    </row>
    <row r="3081" spans="1:11" ht="30" hidden="1" customHeight="1" x14ac:dyDescent="0.25">
      <c r="A3081" s="1"/>
      <c r="B3081" s="7" t="s">
        <v>5333</v>
      </c>
      <c r="C3081" s="7">
        <v>254</v>
      </c>
      <c r="D3081" s="7" t="s">
        <v>45</v>
      </c>
      <c r="E3081" s="7" t="s">
        <v>17</v>
      </c>
      <c r="F3081" s="7" t="s">
        <v>470</v>
      </c>
      <c r="G3081" s="7" t="s">
        <v>5327</v>
      </c>
      <c r="H3081" s="28"/>
      <c r="I3081" s="23"/>
      <c r="J3081" s="16"/>
      <c r="K3081" s="36"/>
    </row>
    <row r="3082" spans="1:11" ht="30" hidden="1" customHeight="1" x14ac:dyDescent="0.25">
      <c r="A3082" s="1"/>
      <c r="B3082" s="7" t="s">
        <v>5333</v>
      </c>
      <c r="C3082" s="7">
        <v>254</v>
      </c>
      <c r="D3082" s="7" t="s">
        <v>434</v>
      </c>
      <c r="E3082" s="7" t="s">
        <v>20</v>
      </c>
      <c r="F3082" s="7" t="s">
        <v>2297</v>
      </c>
      <c r="G3082" s="7" t="s">
        <v>5346</v>
      </c>
      <c r="H3082" s="28"/>
      <c r="I3082" s="23"/>
      <c r="J3082" s="16"/>
      <c r="K3082" s="36"/>
    </row>
    <row r="3083" spans="1:11" ht="30" hidden="1" customHeight="1" x14ac:dyDescent="0.25">
      <c r="A3083" s="1"/>
      <c r="B3083" s="7" t="s">
        <v>5333</v>
      </c>
      <c r="C3083" s="7">
        <v>254</v>
      </c>
      <c r="D3083" s="7" t="s">
        <v>10</v>
      </c>
      <c r="E3083" s="7" t="s">
        <v>43</v>
      </c>
      <c r="F3083" s="7" t="s">
        <v>470</v>
      </c>
      <c r="G3083" s="7" t="s">
        <v>5347</v>
      </c>
      <c r="H3083" s="28"/>
      <c r="I3083" s="23"/>
      <c r="J3083" s="16"/>
      <c r="K3083" s="36"/>
    </row>
    <row r="3084" spans="1:11" ht="30" hidden="1" customHeight="1" x14ac:dyDescent="0.25">
      <c r="A3084" s="1"/>
      <c r="B3084" s="7" t="s">
        <v>5333</v>
      </c>
      <c r="C3084" s="7">
        <v>254</v>
      </c>
      <c r="D3084" s="7" t="s">
        <v>10</v>
      </c>
      <c r="E3084" s="7" t="s">
        <v>478</v>
      </c>
      <c r="F3084" s="7" t="s">
        <v>470</v>
      </c>
      <c r="G3084" s="7" t="s">
        <v>5348</v>
      </c>
      <c r="H3084" s="28"/>
      <c r="I3084" s="23"/>
      <c r="J3084" s="16"/>
      <c r="K3084" s="36"/>
    </row>
    <row r="3085" spans="1:11" ht="30" hidden="1" customHeight="1" x14ac:dyDescent="0.25">
      <c r="A3085" s="1"/>
      <c r="B3085" s="7" t="s">
        <v>5333</v>
      </c>
      <c r="C3085" s="7">
        <v>254</v>
      </c>
      <c r="D3085" s="7" t="s">
        <v>28</v>
      </c>
      <c r="E3085" s="7" t="s">
        <v>26</v>
      </c>
      <c r="F3085" s="7" t="s">
        <v>263</v>
      </c>
      <c r="G3085" s="7" t="s">
        <v>5328</v>
      </c>
      <c r="H3085" s="28"/>
      <c r="I3085" s="23"/>
      <c r="J3085" s="16"/>
      <c r="K3085" s="36"/>
    </row>
    <row r="3086" spans="1:11" ht="30" hidden="1" customHeight="1" x14ac:dyDescent="0.25">
      <c r="A3086" s="1"/>
      <c r="B3086" s="7" t="s">
        <v>5333</v>
      </c>
      <c r="C3086" s="7">
        <v>254</v>
      </c>
      <c r="D3086" s="7" t="s">
        <v>382</v>
      </c>
      <c r="E3086" s="7" t="s">
        <v>26</v>
      </c>
      <c r="F3086" s="7" t="s">
        <v>300</v>
      </c>
      <c r="G3086" s="7" t="s">
        <v>5349</v>
      </c>
      <c r="H3086" s="28"/>
      <c r="I3086" s="23"/>
      <c r="J3086" s="16"/>
      <c r="K3086" s="36"/>
    </row>
    <row r="3087" spans="1:11" ht="30" hidden="1" customHeight="1" x14ac:dyDescent="0.25">
      <c r="A3087" s="1"/>
      <c r="B3087" s="7" t="s">
        <v>5333</v>
      </c>
      <c r="C3087" s="7">
        <v>254</v>
      </c>
      <c r="D3087" s="7" t="s">
        <v>28</v>
      </c>
      <c r="E3087" s="7" t="s">
        <v>20</v>
      </c>
      <c r="F3087" s="7" t="s">
        <v>2305</v>
      </c>
      <c r="G3087" s="7" t="s">
        <v>5350</v>
      </c>
      <c r="H3087" s="28"/>
      <c r="I3087" s="23"/>
      <c r="J3087" s="16"/>
      <c r="K3087" s="36"/>
    </row>
    <row r="3088" spans="1:11" ht="30" hidden="1" customHeight="1" x14ac:dyDescent="0.25">
      <c r="A3088" s="1"/>
      <c r="B3088" s="7" t="s">
        <v>5333</v>
      </c>
      <c r="C3088" s="7">
        <v>254</v>
      </c>
      <c r="D3088" s="7" t="s">
        <v>28</v>
      </c>
      <c r="E3088" s="7" t="s">
        <v>17</v>
      </c>
      <c r="F3088" s="7" t="s">
        <v>983</v>
      </c>
      <c r="G3088" s="7" t="s">
        <v>5351</v>
      </c>
      <c r="H3088" s="28"/>
      <c r="I3088" s="23"/>
      <c r="J3088" s="16"/>
      <c r="K3088" s="36"/>
    </row>
    <row r="3089" spans="1:11" ht="30" hidden="1" customHeight="1" x14ac:dyDescent="0.25">
      <c r="A3089" s="1"/>
      <c r="B3089" s="7" t="s">
        <v>5333</v>
      </c>
      <c r="C3089" s="7">
        <v>254</v>
      </c>
      <c r="D3089" s="7" t="s">
        <v>10</v>
      </c>
      <c r="E3089" s="7" t="s">
        <v>17</v>
      </c>
      <c r="F3089" s="7" t="s">
        <v>106</v>
      </c>
      <c r="G3089" s="7" t="s">
        <v>5352</v>
      </c>
      <c r="H3089" s="28"/>
      <c r="I3089" s="23"/>
      <c r="J3089" s="16"/>
      <c r="K3089" s="36"/>
    </row>
    <row r="3090" spans="1:11" ht="30" customHeight="1" x14ac:dyDescent="0.25">
      <c r="A3090" s="1"/>
      <c r="B3090" s="7" t="s">
        <v>5353</v>
      </c>
      <c r="C3090" s="7">
        <v>255</v>
      </c>
      <c r="D3090" s="7" t="s">
        <v>10</v>
      </c>
      <c r="E3090" s="7" t="s">
        <v>366</v>
      </c>
      <c r="F3090" s="7" t="s">
        <v>367</v>
      </c>
      <c r="G3090" s="7" t="s">
        <v>5355</v>
      </c>
      <c r="H3090" s="22">
        <f>+I3090/100</f>
        <v>282.53320000000002</v>
      </c>
      <c r="I3090" s="22">
        <v>28253.32</v>
      </c>
      <c r="J3090" s="33" t="s">
        <v>5354</v>
      </c>
      <c r="K3090" s="36"/>
    </row>
    <row r="3091" spans="1:11" ht="30" hidden="1" customHeight="1" x14ac:dyDescent="0.25">
      <c r="A3091" s="1"/>
      <c r="B3091" s="7" t="s">
        <v>5353</v>
      </c>
      <c r="C3091" s="7">
        <v>255</v>
      </c>
      <c r="D3091" s="7" t="s">
        <v>10</v>
      </c>
      <c r="E3091" s="7" t="s">
        <v>38</v>
      </c>
      <c r="F3091" s="7" t="s">
        <v>5356</v>
      </c>
      <c r="G3091" s="7" t="s">
        <v>5357</v>
      </c>
      <c r="H3091" s="28"/>
      <c r="I3091" s="23"/>
      <c r="J3091" s="16"/>
      <c r="K3091" s="36"/>
    </row>
    <row r="3092" spans="1:11" ht="30" hidden="1" customHeight="1" x14ac:dyDescent="0.25">
      <c r="A3092" s="1"/>
      <c r="B3092" s="7" t="s">
        <v>5353</v>
      </c>
      <c r="C3092" s="7">
        <v>255</v>
      </c>
      <c r="D3092" s="7" t="s">
        <v>28</v>
      </c>
      <c r="E3092" s="7" t="s">
        <v>38</v>
      </c>
      <c r="F3092" s="7" t="s">
        <v>5358</v>
      </c>
      <c r="G3092" s="7" t="s">
        <v>5359</v>
      </c>
      <c r="H3092" s="28"/>
      <c r="I3092" s="23"/>
      <c r="J3092" s="16"/>
      <c r="K3092" s="36"/>
    </row>
    <row r="3093" spans="1:11" ht="30" hidden="1" customHeight="1" x14ac:dyDescent="0.25">
      <c r="A3093" s="1"/>
      <c r="B3093" s="7" t="s">
        <v>5353</v>
      </c>
      <c r="C3093" s="7">
        <v>255</v>
      </c>
      <c r="D3093" s="7" t="s">
        <v>10</v>
      </c>
      <c r="E3093" s="7" t="s">
        <v>20</v>
      </c>
      <c r="F3093" s="7" t="s">
        <v>5360</v>
      </c>
      <c r="G3093" s="7" t="s">
        <v>5361</v>
      </c>
      <c r="H3093" s="28"/>
      <c r="I3093" s="23"/>
      <c r="J3093" s="16"/>
      <c r="K3093" s="36"/>
    </row>
    <row r="3094" spans="1:11" ht="30" hidden="1" customHeight="1" x14ac:dyDescent="0.25">
      <c r="A3094" s="1"/>
      <c r="B3094" s="7" t="s">
        <v>5353</v>
      </c>
      <c r="C3094" s="7">
        <v>255</v>
      </c>
      <c r="D3094" s="7" t="s">
        <v>28</v>
      </c>
      <c r="E3094" s="7" t="s">
        <v>20</v>
      </c>
      <c r="F3094" s="7" t="s">
        <v>5362</v>
      </c>
      <c r="G3094" s="7" t="s">
        <v>5363</v>
      </c>
      <c r="H3094" s="28"/>
      <c r="I3094" s="23"/>
      <c r="J3094" s="16"/>
      <c r="K3094" s="36"/>
    </row>
    <row r="3095" spans="1:11" ht="30" hidden="1" customHeight="1" x14ac:dyDescent="0.25">
      <c r="A3095" s="1"/>
      <c r="B3095" s="7" t="s">
        <v>5353</v>
      </c>
      <c r="C3095" s="7">
        <v>255</v>
      </c>
      <c r="D3095" s="7" t="s">
        <v>10</v>
      </c>
      <c r="E3095" s="7" t="s">
        <v>201</v>
      </c>
      <c r="F3095" s="7" t="s">
        <v>446</v>
      </c>
      <c r="G3095" s="7" t="s">
        <v>5364</v>
      </c>
      <c r="H3095" s="28"/>
      <c r="I3095" s="23"/>
      <c r="J3095" s="16"/>
      <c r="K3095" s="36"/>
    </row>
    <row r="3096" spans="1:11" ht="30" hidden="1" customHeight="1" x14ac:dyDescent="0.25">
      <c r="A3096" s="1"/>
      <c r="B3096" s="7" t="s">
        <v>5353</v>
      </c>
      <c r="C3096" s="7">
        <v>255</v>
      </c>
      <c r="D3096" s="7" t="s">
        <v>10</v>
      </c>
      <c r="E3096" s="7" t="s">
        <v>14</v>
      </c>
      <c r="F3096" s="7" t="s">
        <v>5365</v>
      </c>
      <c r="G3096" s="7" t="s">
        <v>5366</v>
      </c>
      <c r="H3096" s="28"/>
      <c r="I3096" s="23"/>
      <c r="J3096" s="16"/>
      <c r="K3096" s="36"/>
    </row>
    <row r="3097" spans="1:11" ht="30" hidden="1" customHeight="1" x14ac:dyDescent="0.25">
      <c r="A3097" s="1"/>
      <c r="B3097" s="7" t="s">
        <v>5353</v>
      </c>
      <c r="C3097" s="7">
        <v>255</v>
      </c>
      <c r="D3097" s="7" t="s">
        <v>10</v>
      </c>
      <c r="E3097" s="7" t="s">
        <v>23</v>
      </c>
      <c r="F3097" s="7" t="s">
        <v>446</v>
      </c>
      <c r="G3097" s="7" t="s">
        <v>5367</v>
      </c>
      <c r="H3097" s="28"/>
      <c r="I3097" s="23"/>
      <c r="J3097" s="16"/>
      <c r="K3097" s="36"/>
    </row>
    <row r="3098" spans="1:11" ht="30" hidden="1" customHeight="1" x14ac:dyDescent="0.25">
      <c r="A3098" s="1"/>
      <c r="B3098" s="7" t="s">
        <v>5353</v>
      </c>
      <c r="C3098" s="7">
        <v>255</v>
      </c>
      <c r="D3098" s="7" t="s">
        <v>10</v>
      </c>
      <c r="E3098" s="7" t="s">
        <v>35</v>
      </c>
      <c r="F3098" s="7" t="s">
        <v>1268</v>
      </c>
      <c r="G3098" s="7" t="s">
        <v>5368</v>
      </c>
      <c r="H3098" s="28"/>
      <c r="I3098" s="23"/>
      <c r="J3098" s="16"/>
      <c r="K3098" s="36"/>
    </row>
    <row r="3099" spans="1:11" ht="30" hidden="1" customHeight="1" x14ac:dyDescent="0.25">
      <c r="A3099" s="1"/>
      <c r="B3099" s="7" t="s">
        <v>5353</v>
      </c>
      <c r="C3099" s="7">
        <v>255</v>
      </c>
      <c r="D3099" s="7" t="s">
        <v>28</v>
      </c>
      <c r="E3099" s="7" t="s">
        <v>26</v>
      </c>
      <c r="F3099" s="7" t="s">
        <v>446</v>
      </c>
      <c r="G3099" s="7" t="s">
        <v>5369</v>
      </c>
      <c r="H3099" s="28"/>
      <c r="I3099" s="23"/>
      <c r="J3099" s="16"/>
      <c r="K3099" s="36"/>
    </row>
    <row r="3100" spans="1:11" ht="30" hidden="1" customHeight="1" x14ac:dyDescent="0.25">
      <c r="A3100" s="1"/>
      <c r="B3100" s="7" t="s">
        <v>5353</v>
      </c>
      <c r="C3100" s="7">
        <v>255</v>
      </c>
      <c r="D3100" s="7" t="s">
        <v>10</v>
      </c>
      <c r="E3100" s="7" t="s">
        <v>67</v>
      </c>
      <c r="F3100" s="7" t="s">
        <v>82</v>
      </c>
      <c r="G3100" s="7" t="s">
        <v>5370</v>
      </c>
      <c r="H3100" s="28"/>
      <c r="I3100" s="23"/>
      <c r="J3100" s="16"/>
      <c r="K3100" s="36"/>
    </row>
    <row r="3101" spans="1:11" ht="30" hidden="1" customHeight="1" x14ac:dyDescent="0.25">
      <c r="A3101" s="1"/>
      <c r="B3101" s="7" t="s">
        <v>5353</v>
      </c>
      <c r="C3101" s="7">
        <v>255</v>
      </c>
      <c r="D3101" s="7" t="s">
        <v>10</v>
      </c>
      <c r="E3101" s="7" t="s">
        <v>17</v>
      </c>
      <c r="F3101" s="7" t="s">
        <v>446</v>
      </c>
      <c r="G3101" s="7" t="s">
        <v>5371</v>
      </c>
      <c r="H3101" s="28"/>
      <c r="I3101" s="23"/>
      <c r="J3101" s="16"/>
      <c r="K3101" s="36"/>
    </row>
    <row r="3102" spans="1:11" ht="30" customHeight="1" x14ac:dyDescent="0.25">
      <c r="A3102" s="1"/>
      <c r="B3102" s="7" t="s">
        <v>5376</v>
      </c>
      <c r="C3102" s="7">
        <v>256</v>
      </c>
      <c r="D3102" s="7" t="s">
        <v>28</v>
      </c>
      <c r="E3102" s="7" t="s">
        <v>20</v>
      </c>
      <c r="F3102" s="7" t="s">
        <v>5287</v>
      </c>
      <c r="G3102" s="7" t="s">
        <v>5378</v>
      </c>
      <c r="H3102" s="22">
        <f>+I3102</f>
        <v>14217.66</v>
      </c>
      <c r="I3102" s="22">
        <v>14217.66</v>
      </c>
      <c r="J3102" s="33" t="s">
        <v>5377</v>
      </c>
      <c r="K3102" s="36"/>
    </row>
    <row r="3103" spans="1:11" ht="30" hidden="1" customHeight="1" x14ac:dyDescent="0.25">
      <c r="A3103" s="1"/>
      <c r="B3103" s="7" t="s">
        <v>5376</v>
      </c>
      <c r="C3103" s="7">
        <v>256</v>
      </c>
      <c r="D3103" s="7" t="s">
        <v>10</v>
      </c>
      <c r="E3103" s="7" t="s">
        <v>33</v>
      </c>
      <c r="F3103" s="7" t="s">
        <v>1159</v>
      </c>
      <c r="G3103" s="7" t="s">
        <v>5379</v>
      </c>
      <c r="H3103" s="28"/>
      <c r="I3103" s="23"/>
      <c r="J3103" s="16"/>
      <c r="K3103" s="36"/>
    </row>
    <row r="3104" spans="1:11" ht="30" hidden="1" customHeight="1" x14ac:dyDescent="0.25">
      <c r="A3104" s="1"/>
      <c r="B3104" s="7" t="s">
        <v>5376</v>
      </c>
      <c r="C3104" s="7">
        <v>256</v>
      </c>
      <c r="D3104" s="7" t="s">
        <v>28</v>
      </c>
      <c r="E3104" s="7" t="s">
        <v>26</v>
      </c>
      <c r="F3104" s="7" t="s">
        <v>1159</v>
      </c>
      <c r="G3104" s="7" t="s">
        <v>5380</v>
      </c>
      <c r="H3104" s="28"/>
      <c r="I3104" s="23"/>
      <c r="J3104" s="16"/>
      <c r="K3104" s="36"/>
    </row>
    <row r="3105" spans="1:11" ht="30" hidden="1" customHeight="1" x14ac:dyDescent="0.25">
      <c r="A3105" s="1"/>
      <c r="B3105" s="7" t="s">
        <v>5376</v>
      </c>
      <c r="C3105" s="7">
        <v>256</v>
      </c>
      <c r="D3105" s="7" t="s">
        <v>10</v>
      </c>
      <c r="E3105" s="7" t="s">
        <v>26</v>
      </c>
      <c r="F3105" s="7" t="s">
        <v>5381</v>
      </c>
      <c r="G3105" s="7" t="s">
        <v>5382</v>
      </c>
      <c r="H3105" s="28"/>
      <c r="I3105" s="23"/>
      <c r="J3105" s="16"/>
      <c r="K3105" s="36"/>
    </row>
    <row r="3106" spans="1:11" ht="30" hidden="1" customHeight="1" x14ac:dyDescent="0.25">
      <c r="A3106" s="1"/>
      <c r="B3106" s="7" t="s">
        <v>5376</v>
      </c>
      <c r="C3106" s="7">
        <v>256</v>
      </c>
      <c r="D3106" s="7" t="s">
        <v>10</v>
      </c>
      <c r="E3106" s="7" t="s">
        <v>38</v>
      </c>
      <c r="F3106" s="7" t="s">
        <v>5383</v>
      </c>
      <c r="G3106" s="7" t="s">
        <v>5384</v>
      </c>
      <c r="H3106" s="28"/>
      <c r="I3106" s="23"/>
      <c r="J3106" s="16"/>
      <c r="K3106" s="36"/>
    </row>
    <row r="3107" spans="1:11" ht="30" hidden="1" customHeight="1" x14ac:dyDescent="0.25">
      <c r="A3107" s="1"/>
      <c r="B3107" s="7" t="s">
        <v>5376</v>
      </c>
      <c r="C3107" s="7">
        <v>256</v>
      </c>
      <c r="D3107" s="7" t="s">
        <v>28</v>
      </c>
      <c r="E3107" s="7" t="s">
        <v>38</v>
      </c>
      <c r="F3107" s="7" t="s">
        <v>5385</v>
      </c>
      <c r="G3107" s="7" t="s">
        <v>5386</v>
      </c>
      <c r="H3107" s="28"/>
      <c r="I3107" s="23"/>
      <c r="J3107" s="16"/>
      <c r="K3107" s="36"/>
    </row>
    <row r="3108" spans="1:11" ht="30" hidden="1" customHeight="1" x14ac:dyDescent="0.25">
      <c r="A3108" s="1"/>
      <c r="B3108" s="7" t="s">
        <v>5376</v>
      </c>
      <c r="C3108" s="7">
        <v>256</v>
      </c>
      <c r="D3108" s="7" t="s">
        <v>28</v>
      </c>
      <c r="E3108" s="7" t="s">
        <v>33</v>
      </c>
      <c r="F3108" s="7" t="s">
        <v>5387</v>
      </c>
      <c r="G3108" s="7" t="s">
        <v>5388</v>
      </c>
      <c r="H3108" s="28"/>
      <c r="I3108" s="23"/>
      <c r="J3108" s="16"/>
      <c r="K3108" s="36"/>
    </row>
    <row r="3109" spans="1:11" ht="30" customHeight="1" x14ac:dyDescent="0.25">
      <c r="A3109" s="1"/>
      <c r="B3109" s="7" t="s">
        <v>5396</v>
      </c>
      <c r="C3109" s="7">
        <v>257</v>
      </c>
      <c r="D3109" s="7" t="s">
        <v>10</v>
      </c>
      <c r="E3109" s="7" t="s">
        <v>14</v>
      </c>
      <c r="F3109" s="7" t="s">
        <v>5398</v>
      </c>
      <c r="G3109" s="7" t="s">
        <v>5399</v>
      </c>
      <c r="H3109" s="22">
        <f>+I3109/10</f>
        <v>1336.6410000000001</v>
      </c>
      <c r="I3109" s="22">
        <v>13366.41</v>
      </c>
      <c r="J3109" s="33" t="s">
        <v>5397</v>
      </c>
      <c r="K3109" s="36"/>
    </row>
    <row r="3110" spans="1:11" ht="30" hidden="1" customHeight="1" x14ac:dyDescent="0.25">
      <c r="A3110" s="1"/>
      <c r="B3110" s="7" t="s">
        <v>5396</v>
      </c>
      <c r="C3110" s="7">
        <v>257</v>
      </c>
      <c r="D3110" s="7" t="s">
        <v>10</v>
      </c>
      <c r="E3110" s="7" t="s">
        <v>70</v>
      </c>
      <c r="F3110" s="7" t="s">
        <v>1268</v>
      </c>
      <c r="G3110" s="7" t="s">
        <v>5400</v>
      </c>
      <c r="H3110" s="28"/>
      <c r="I3110" s="23"/>
      <c r="J3110" s="16"/>
      <c r="K3110" s="36"/>
    </row>
    <row r="3111" spans="1:11" ht="30" hidden="1" customHeight="1" x14ac:dyDescent="0.25">
      <c r="A3111" s="1"/>
      <c r="B3111" s="7" t="s">
        <v>5396</v>
      </c>
      <c r="C3111" s="7">
        <v>257</v>
      </c>
      <c r="D3111" s="7" t="s">
        <v>10</v>
      </c>
      <c r="E3111" s="7" t="s">
        <v>171</v>
      </c>
      <c r="F3111" s="7" t="s">
        <v>5401</v>
      </c>
      <c r="G3111" s="7" t="s">
        <v>5402</v>
      </c>
      <c r="H3111" s="28"/>
      <c r="I3111" s="23"/>
      <c r="J3111" s="16"/>
      <c r="K3111" s="36"/>
    </row>
    <row r="3112" spans="1:11" ht="30" hidden="1" customHeight="1" x14ac:dyDescent="0.25">
      <c r="A3112" s="1"/>
      <c r="B3112" s="7" t="s">
        <v>5396</v>
      </c>
      <c r="C3112" s="7">
        <v>257</v>
      </c>
      <c r="D3112" s="7" t="s">
        <v>10</v>
      </c>
      <c r="E3112" s="7" t="s">
        <v>20</v>
      </c>
      <c r="F3112" s="7" t="s">
        <v>1630</v>
      </c>
      <c r="G3112" s="7" t="s">
        <v>5403</v>
      </c>
      <c r="H3112" s="28"/>
      <c r="I3112" s="23"/>
      <c r="J3112" s="16"/>
      <c r="K3112" s="36"/>
    </row>
    <row r="3113" spans="1:11" ht="30" hidden="1" customHeight="1" x14ac:dyDescent="0.25">
      <c r="A3113" s="1"/>
      <c r="B3113" s="7" t="s">
        <v>5396</v>
      </c>
      <c r="C3113" s="7">
        <v>257</v>
      </c>
      <c r="D3113" s="7" t="s">
        <v>10</v>
      </c>
      <c r="E3113" s="7" t="s">
        <v>26</v>
      </c>
      <c r="F3113" s="7" t="s">
        <v>300</v>
      </c>
      <c r="G3113" s="7" t="s">
        <v>5404</v>
      </c>
      <c r="H3113" s="28"/>
      <c r="I3113" s="23"/>
      <c r="J3113" s="16"/>
      <c r="K3113" s="36"/>
    </row>
    <row r="3114" spans="1:11" ht="30" hidden="1" customHeight="1" x14ac:dyDescent="0.25">
      <c r="A3114" s="1"/>
      <c r="B3114" s="7" t="s">
        <v>5396</v>
      </c>
      <c r="C3114" s="7">
        <v>257</v>
      </c>
      <c r="D3114" s="7" t="s">
        <v>10</v>
      </c>
      <c r="E3114" s="7" t="s">
        <v>11</v>
      </c>
      <c r="F3114" s="7" t="s">
        <v>5405</v>
      </c>
      <c r="G3114" s="7" t="s">
        <v>5406</v>
      </c>
      <c r="H3114" s="28"/>
      <c r="I3114" s="23"/>
      <c r="J3114" s="16"/>
      <c r="K3114" s="36"/>
    </row>
    <row r="3115" spans="1:11" ht="30" hidden="1" customHeight="1" x14ac:dyDescent="0.25">
      <c r="A3115" s="1"/>
      <c r="B3115" s="7" t="s">
        <v>5396</v>
      </c>
      <c r="C3115" s="7">
        <v>257</v>
      </c>
      <c r="D3115" s="7" t="s">
        <v>10</v>
      </c>
      <c r="E3115" s="7" t="s">
        <v>75</v>
      </c>
      <c r="F3115" s="7" t="s">
        <v>5407</v>
      </c>
      <c r="G3115" s="7" t="s">
        <v>5408</v>
      </c>
      <c r="H3115" s="28"/>
      <c r="I3115" s="23"/>
      <c r="J3115" s="16"/>
      <c r="K3115" s="36"/>
    </row>
    <row r="3116" spans="1:11" ht="30" hidden="1" customHeight="1" x14ac:dyDescent="0.25">
      <c r="A3116" s="1"/>
      <c r="B3116" s="7" t="s">
        <v>5396</v>
      </c>
      <c r="C3116" s="7">
        <v>257</v>
      </c>
      <c r="D3116" s="7" t="s">
        <v>10</v>
      </c>
      <c r="E3116" s="7" t="s">
        <v>33</v>
      </c>
      <c r="F3116" s="7" t="s">
        <v>446</v>
      </c>
      <c r="G3116" s="7" t="s">
        <v>5409</v>
      </c>
      <c r="H3116" s="28"/>
      <c r="I3116" s="23"/>
      <c r="J3116" s="16"/>
      <c r="K3116" s="36"/>
    </row>
    <row r="3117" spans="1:11" ht="30" hidden="1" customHeight="1" x14ac:dyDescent="0.25">
      <c r="A3117" s="1"/>
      <c r="B3117" s="7" t="s">
        <v>5396</v>
      </c>
      <c r="C3117" s="7">
        <v>257</v>
      </c>
      <c r="D3117" s="7" t="s">
        <v>10</v>
      </c>
      <c r="E3117" s="7" t="s">
        <v>201</v>
      </c>
      <c r="F3117" s="7" t="s">
        <v>446</v>
      </c>
      <c r="G3117" s="7" t="s">
        <v>5410</v>
      </c>
      <c r="H3117" s="28"/>
      <c r="I3117" s="23"/>
      <c r="J3117" s="16"/>
      <c r="K3117" s="36"/>
    </row>
    <row r="3118" spans="1:11" ht="30" hidden="1" customHeight="1" x14ac:dyDescent="0.25">
      <c r="A3118" s="1"/>
      <c r="B3118" s="7" t="s">
        <v>5396</v>
      </c>
      <c r="C3118" s="7">
        <v>257</v>
      </c>
      <c r="D3118" s="7" t="s">
        <v>10</v>
      </c>
      <c r="E3118" s="7" t="s">
        <v>765</v>
      </c>
      <c r="F3118" s="7" t="s">
        <v>1272</v>
      </c>
      <c r="G3118" s="7" t="s">
        <v>5411</v>
      </c>
      <c r="H3118" s="28"/>
      <c r="I3118" s="23"/>
      <c r="J3118" s="16"/>
      <c r="K3118" s="36"/>
    </row>
    <row r="3119" spans="1:11" ht="30" hidden="1" customHeight="1" x14ac:dyDescent="0.25">
      <c r="A3119" s="1"/>
      <c r="B3119" s="7" t="s">
        <v>5396</v>
      </c>
      <c r="C3119" s="7">
        <v>257</v>
      </c>
      <c r="D3119" s="7" t="s">
        <v>10</v>
      </c>
      <c r="E3119" s="7" t="s">
        <v>23</v>
      </c>
      <c r="F3119" s="7" t="s">
        <v>5412</v>
      </c>
      <c r="G3119" s="7" t="s">
        <v>5413</v>
      </c>
      <c r="H3119" s="28"/>
      <c r="I3119" s="23"/>
      <c r="J3119" s="16"/>
      <c r="K3119" s="36"/>
    </row>
    <row r="3120" spans="1:11" ht="30" hidden="1" customHeight="1" x14ac:dyDescent="0.25">
      <c r="A3120" s="1"/>
      <c r="B3120" s="7" t="s">
        <v>5396</v>
      </c>
      <c r="C3120" s="7">
        <v>257</v>
      </c>
      <c r="D3120" s="7" t="s">
        <v>10</v>
      </c>
      <c r="E3120" s="7" t="s">
        <v>35</v>
      </c>
      <c r="F3120" s="7" t="s">
        <v>5414</v>
      </c>
      <c r="G3120" s="7" t="s">
        <v>5415</v>
      </c>
      <c r="H3120" s="28"/>
      <c r="I3120" s="23"/>
      <c r="J3120" s="16"/>
      <c r="K3120" s="36"/>
    </row>
    <row r="3121" spans="1:11" ht="30" hidden="1" customHeight="1" x14ac:dyDescent="0.25">
      <c r="A3121" s="1"/>
      <c r="B3121" s="7" t="s">
        <v>5396</v>
      </c>
      <c r="C3121" s="7">
        <v>257</v>
      </c>
      <c r="D3121" s="7" t="s">
        <v>10</v>
      </c>
      <c r="E3121" s="7" t="s">
        <v>38</v>
      </c>
      <c r="F3121" s="7" t="s">
        <v>5416</v>
      </c>
      <c r="G3121" s="7" t="s">
        <v>5417</v>
      </c>
      <c r="H3121" s="28"/>
      <c r="I3121" s="23"/>
      <c r="J3121" s="16"/>
      <c r="K3121" s="36"/>
    </row>
    <row r="3122" spans="1:11" ht="30" hidden="1" customHeight="1" x14ac:dyDescent="0.25">
      <c r="A3122" s="1"/>
      <c r="B3122" s="7" t="s">
        <v>5396</v>
      </c>
      <c r="C3122" s="7">
        <v>257</v>
      </c>
      <c r="D3122" s="7" t="s">
        <v>28</v>
      </c>
      <c r="E3122" s="7" t="s">
        <v>38</v>
      </c>
      <c r="F3122" s="7" t="s">
        <v>5418</v>
      </c>
      <c r="G3122" s="7" t="s">
        <v>5419</v>
      </c>
      <c r="H3122" s="28"/>
      <c r="I3122" s="23"/>
      <c r="J3122" s="16"/>
      <c r="K3122" s="36"/>
    </row>
    <row r="3123" spans="1:11" ht="30" hidden="1" customHeight="1" x14ac:dyDescent="0.25">
      <c r="A3123" s="1"/>
      <c r="B3123" s="7" t="s">
        <v>5396</v>
      </c>
      <c r="C3123" s="7">
        <v>257</v>
      </c>
      <c r="D3123" s="7" t="s">
        <v>28</v>
      </c>
      <c r="E3123" s="7" t="s">
        <v>26</v>
      </c>
      <c r="F3123" s="7" t="s">
        <v>446</v>
      </c>
      <c r="G3123" s="7" t="s">
        <v>5420</v>
      </c>
      <c r="H3123" s="28"/>
      <c r="I3123" s="23"/>
      <c r="J3123" s="16"/>
      <c r="K3123" s="36"/>
    </row>
    <row r="3124" spans="1:11" ht="30" hidden="1" customHeight="1" x14ac:dyDescent="0.25">
      <c r="A3124" s="1"/>
      <c r="B3124" s="7" t="s">
        <v>5396</v>
      </c>
      <c r="C3124" s="7">
        <v>257</v>
      </c>
      <c r="D3124" s="7" t="s">
        <v>45</v>
      </c>
      <c r="E3124" s="7" t="s">
        <v>17</v>
      </c>
      <c r="F3124" s="7" t="s">
        <v>446</v>
      </c>
      <c r="G3124" s="7" t="s">
        <v>5421</v>
      </c>
      <c r="H3124" s="28"/>
      <c r="I3124" s="23"/>
      <c r="J3124" s="16"/>
      <c r="K3124" s="36"/>
    </row>
    <row r="3125" spans="1:11" ht="30" hidden="1" customHeight="1" x14ac:dyDescent="0.25">
      <c r="A3125" s="1"/>
      <c r="B3125" s="7" t="s">
        <v>5396</v>
      </c>
      <c r="C3125" s="7">
        <v>257</v>
      </c>
      <c r="D3125" s="7" t="s">
        <v>28</v>
      </c>
      <c r="E3125" s="7" t="s">
        <v>17</v>
      </c>
      <c r="F3125" s="7" t="s">
        <v>983</v>
      </c>
      <c r="G3125" s="7" t="s">
        <v>5422</v>
      </c>
      <c r="H3125" s="28"/>
      <c r="I3125" s="23"/>
      <c r="J3125" s="16"/>
      <c r="K3125" s="36"/>
    </row>
    <row r="3126" spans="1:11" ht="30" hidden="1" customHeight="1" x14ac:dyDescent="0.25">
      <c r="A3126" s="1"/>
      <c r="B3126" s="7" t="s">
        <v>5396</v>
      </c>
      <c r="C3126" s="7">
        <v>257</v>
      </c>
      <c r="D3126" s="7" t="s">
        <v>28</v>
      </c>
      <c r="E3126" s="7" t="s">
        <v>33</v>
      </c>
      <c r="F3126" s="7" t="s">
        <v>5387</v>
      </c>
      <c r="G3126" s="7" t="s">
        <v>5422</v>
      </c>
      <c r="H3126" s="28"/>
      <c r="I3126" s="23"/>
      <c r="J3126" s="16"/>
      <c r="K3126" s="36"/>
    </row>
    <row r="3127" spans="1:11" ht="30" hidden="1" customHeight="1" x14ac:dyDescent="0.25">
      <c r="A3127" s="1"/>
      <c r="B3127" s="7" t="s">
        <v>5396</v>
      </c>
      <c r="C3127" s="7">
        <v>257</v>
      </c>
      <c r="D3127" s="7" t="s">
        <v>10</v>
      </c>
      <c r="E3127" s="7" t="s">
        <v>17</v>
      </c>
      <c r="F3127" s="7" t="s">
        <v>106</v>
      </c>
      <c r="G3127" s="7" t="s">
        <v>5423</v>
      </c>
      <c r="H3127" s="28"/>
      <c r="I3127" s="23"/>
      <c r="J3127" s="16"/>
      <c r="K3127" s="36"/>
    </row>
    <row r="3128" spans="1:11" ht="30" customHeight="1" x14ac:dyDescent="0.25">
      <c r="A3128" s="1"/>
      <c r="B3128" s="7" t="s">
        <v>5426</v>
      </c>
      <c r="C3128" s="7">
        <v>258</v>
      </c>
      <c r="D3128" s="7" t="s">
        <v>28</v>
      </c>
      <c r="E3128" s="7" t="s">
        <v>70</v>
      </c>
      <c r="F3128" s="7" t="s">
        <v>3981</v>
      </c>
      <c r="G3128" s="7" t="s">
        <v>5428</v>
      </c>
      <c r="H3128" s="22">
        <f>+I3128/10</f>
        <v>4453</v>
      </c>
      <c r="I3128" s="22">
        <v>44530</v>
      </c>
      <c r="J3128" s="33" t="s">
        <v>5427</v>
      </c>
      <c r="K3128" s="36"/>
    </row>
    <row r="3129" spans="1:11" ht="30" hidden="1" customHeight="1" x14ac:dyDescent="0.25">
      <c r="A3129" s="1"/>
      <c r="B3129" s="7" t="s">
        <v>5426</v>
      </c>
      <c r="C3129" s="7">
        <v>258</v>
      </c>
      <c r="D3129" s="7" t="s">
        <v>28</v>
      </c>
      <c r="E3129" s="7" t="s">
        <v>75</v>
      </c>
      <c r="F3129" s="7" t="s">
        <v>3983</v>
      </c>
      <c r="G3129" s="7" t="s">
        <v>5429</v>
      </c>
      <c r="H3129" s="28"/>
      <c r="I3129" s="23"/>
      <c r="J3129" s="16"/>
      <c r="K3129" s="36"/>
    </row>
    <row r="3130" spans="1:11" ht="30" hidden="1" customHeight="1" x14ac:dyDescent="0.25">
      <c r="A3130" s="1"/>
      <c r="B3130" s="7" t="s">
        <v>5426</v>
      </c>
      <c r="C3130" s="7">
        <v>258</v>
      </c>
      <c r="D3130" s="7" t="s">
        <v>10</v>
      </c>
      <c r="E3130" s="7" t="s">
        <v>35</v>
      </c>
      <c r="F3130" s="7" t="s">
        <v>5430</v>
      </c>
      <c r="G3130" s="7" t="s">
        <v>5431</v>
      </c>
      <c r="H3130" s="28"/>
      <c r="I3130" s="23"/>
      <c r="J3130" s="16"/>
      <c r="K3130" s="36"/>
    </row>
    <row r="3131" spans="1:11" ht="30" hidden="1" customHeight="1" x14ac:dyDescent="0.25">
      <c r="A3131" s="1"/>
      <c r="B3131" s="7" t="s">
        <v>5426</v>
      </c>
      <c r="C3131" s="7">
        <v>258</v>
      </c>
      <c r="D3131" s="7" t="s">
        <v>10</v>
      </c>
      <c r="E3131" s="7" t="s">
        <v>33</v>
      </c>
      <c r="F3131" s="7" t="s">
        <v>446</v>
      </c>
      <c r="G3131" s="7" t="s">
        <v>5432</v>
      </c>
      <c r="H3131" s="28"/>
      <c r="I3131" s="23"/>
      <c r="J3131" s="16"/>
      <c r="K3131" s="36"/>
    </row>
    <row r="3132" spans="1:11" ht="30" hidden="1" customHeight="1" x14ac:dyDescent="0.25">
      <c r="A3132" s="1"/>
      <c r="B3132" s="7" t="s">
        <v>5426</v>
      </c>
      <c r="C3132" s="7">
        <v>258</v>
      </c>
      <c r="D3132" s="7" t="s">
        <v>10</v>
      </c>
      <c r="E3132" s="7" t="s">
        <v>70</v>
      </c>
      <c r="F3132" s="7" t="s">
        <v>1268</v>
      </c>
      <c r="G3132" s="7" t="s">
        <v>5433</v>
      </c>
      <c r="H3132" s="28"/>
      <c r="I3132" s="23"/>
      <c r="J3132" s="16"/>
      <c r="K3132" s="36"/>
    </row>
    <row r="3133" spans="1:11" ht="30" hidden="1" customHeight="1" x14ac:dyDescent="0.25">
      <c r="A3133" s="1"/>
      <c r="B3133" s="7" t="s">
        <v>5426</v>
      </c>
      <c r="C3133" s="7">
        <v>258</v>
      </c>
      <c r="D3133" s="7" t="s">
        <v>10</v>
      </c>
      <c r="E3133" s="7" t="s">
        <v>171</v>
      </c>
      <c r="F3133" s="7" t="s">
        <v>5434</v>
      </c>
      <c r="G3133" s="7" t="s">
        <v>5435</v>
      </c>
      <c r="H3133" s="28"/>
      <c r="I3133" s="23"/>
      <c r="J3133" s="16"/>
      <c r="K3133" s="36"/>
    </row>
    <row r="3134" spans="1:11" ht="30" hidden="1" customHeight="1" x14ac:dyDescent="0.25">
      <c r="A3134" s="1"/>
      <c r="B3134" s="7" t="s">
        <v>5426</v>
      </c>
      <c r="C3134" s="7">
        <v>258</v>
      </c>
      <c r="D3134" s="7" t="s">
        <v>10</v>
      </c>
      <c r="E3134" s="7" t="s">
        <v>75</v>
      </c>
      <c r="F3134" s="7" t="s">
        <v>446</v>
      </c>
      <c r="G3134" s="7" t="s">
        <v>5436</v>
      </c>
      <c r="H3134" s="28"/>
      <c r="I3134" s="23"/>
      <c r="J3134" s="16"/>
      <c r="K3134" s="36"/>
    </row>
    <row r="3135" spans="1:11" ht="30" hidden="1" customHeight="1" x14ac:dyDescent="0.25">
      <c r="A3135" s="1"/>
      <c r="B3135" s="7" t="s">
        <v>5426</v>
      </c>
      <c r="C3135" s="7">
        <v>258</v>
      </c>
      <c r="D3135" s="7" t="s">
        <v>28</v>
      </c>
      <c r="E3135" s="7" t="s">
        <v>20</v>
      </c>
      <c r="F3135" s="7" t="s">
        <v>1268</v>
      </c>
      <c r="G3135" s="7" t="s">
        <v>5437</v>
      </c>
      <c r="H3135" s="28"/>
      <c r="I3135" s="23"/>
      <c r="J3135" s="16"/>
      <c r="K3135" s="36"/>
    </row>
    <row r="3136" spans="1:11" ht="30" hidden="1" customHeight="1" x14ac:dyDescent="0.25">
      <c r="A3136" s="1"/>
      <c r="B3136" s="7" t="s">
        <v>5426</v>
      </c>
      <c r="C3136" s="7">
        <v>258</v>
      </c>
      <c r="D3136" s="7" t="s">
        <v>10</v>
      </c>
      <c r="E3136" s="7" t="s">
        <v>201</v>
      </c>
      <c r="F3136" s="7" t="s">
        <v>446</v>
      </c>
      <c r="G3136" s="7" t="s">
        <v>5438</v>
      </c>
      <c r="H3136" s="28"/>
      <c r="I3136" s="23"/>
      <c r="J3136" s="16"/>
      <c r="K3136" s="36"/>
    </row>
    <row r="3137" spans="1:11" ht="30" hidden="1" customHeight="1" x14ac:dyDescent="0.25">
      <c r="A3137" s="1"/>
      <c r="B3137" s="7" t="s">
        <v>5426</v>
      </c>
      <c r="C3137" s="7">
        <v>258</v>
      </c>
      <c r="D3137" s="7" t="s">
        <v>10</v>
      </c>
      <c r="E3137" s="7" t="s">
        <v>14</v>
      </c>
      <c r="F3137" s="7" t="s">
        <v>5439</v>
      </c>
      <c r="G3137" s="7" t="s">
        <v>5440</v>
      </c>
      <c r="H3137" s="28"/>
      <c r="I3137" s="23"/>
      <c r="J3137" s="16"/>
      <c r="K3137" s="36"/>
    </row>
    <row r="3138" spans="1:11" ht="30" hidden="1" customHeight="1" x14ac:dyDescent="0.25">
      <c r="A3138" s="1"/>
      <c r="B3138" s="7" t="s">
        <v>5426</v>
      </c>
      <c r="C3138" s="7">
        <v>258</v>
      </c>
      <c r="D3138" s="7" t="s">
        <v>10</v>
      </c>
      <c r="E3138" s="7" t="s">
        <v>23</v>
      </c>
      <c r="F3138" s="7" t="s">
        <v>446</v>
      </c>
      <c r="G3138" s="7" t="s">
        <v>5441</v>
      </c>
      <c r="H3138" s="28"/>
      <c r="I3138" s="23"/>
      <c r="J3138" s="16"/>
      <c r="K3138" s="36"/>
    </row>
    <row r="3139" spans="1:11" ht="30" hidden="1" customHeight="1" x14ac:dyDescent="0.25">
      <c r="A3139" s="1"/>
      <c r="B3139" s="7" t="s">
        <v>5426</v>
      </c>
      <c r="C3139" s="7">
        <v>258</v>
      </c>
      <c r="D3139" s="7" t="s">
        <v>10</v>
      </c>
      <c r="E3139" s="7" t="s">
        <v>11</v>
      </c>
      <c r="F3139" s="7" t="s">
        <v>5442</v>
      </c>
      <c r="G3139" s="7" t="s">
        <v>5443</v>
      </c>
      <c r="H3139" s="28"/>
      <c r="I3139" s="23"/>
      <c r="J3139" s="16"/>
      <c r="K3139" s="36"/>
    </row>
    <row r="3140" spans="1:11" ht="30" hidden="1" customHeight="1" x14ac:dyDescent="0.25">
      <c r="A3140" s="1"/>
      <c r="B3140" s="7" t="s">
        <v>5426</v>
      </c>
      <c r="C3140" s="7">
        <v>258</v>
      </c>
      <c r="D3140" s="7" t="s">
        <v>10</v>
      </c>
      <c r="E3140" s="7" t="s">
        <v>17</v>
      </c>
      <c r="F3140" s="7" t="s">
        <v>446</v>
      </c>
      <c r="G3140" s="7" t="s">
        <v>5444</v>
      </c>
      <c r="H3140" s="28"/>
      <c r="I3140" s="23"/>
      <c r="J3140" s="16"/>
      <c r="K3140" s="36"/>
    </row>
    <row r="3141" spans="1:11" ht="30" hidden="1" customHeight="1" x14ac:dyDescent="0.25">
      <c r="A3141" s="1"/>
      <c r="B3141" s="7" t="s">
        <v>5426</v>
      </c>
      <c r="C3141" s="7">
        <v>258</v>
      </c>
      <c r="D3141" s="7" t="s">
        <v>10</v>
      </c>
      <c r="E3141" s="7" t="s">
        <v>20</v>
      </c>
      <c r="F3141" s="7" t="s">
        <v>2434</v>
      </c>
      <c r="G3141" s="7" t="s">
        <v>5445</v>
      </c>
      <c r="H3141" s="28"/>
      <c r="I3141" s="23"/>
      <c r="J3141" s="16"/>
      <c r="K3141" s="36"/>
    </row>
    <row r="3142" spans="1:11" ht="30" customHeight="1" x14ac:dyDescent="0.25">
      <c r="A3142" s="1"/>
      <c r="B3142" s="7" t="s">
        <v>5447</v>
      </c>
      <c r="C3142" s="7">
        <v>259</v>
      </c>
      <c r="D3142" s="7" t="s">
        <v>10</v>
      </c>
      <c r="E3142" s="7" t="s">
        <v>11</v>
      </c>
      <c r="F3142" s="7" t="s">
        <v>5449</v>
      </c>
      <c r="G3142" s="7" t="s">
        <v>5450</v>
      </c>
      <c r="H3142" s="22">
        <f>+I3142/100</f>
        <v>17742.5</v>
      </c>
      <c r="I3142" s="22">
        <v>1774250</v>
      </c>
      <c r="J3142" s="33" t="s">
        <v>5448</v>
      </c>
      <c r="K3142" s="36"/>
    </row>
    <row r="3143" spans="1:11" ht="30" hidden="1" customHeight="1" x14ac:dyDescent="0.25">
      <c r="A3143" s="1"/>
      <c r="B3143" s="7" t="s">
        <v>5447</v>
      </c>
      <c r="C3143" s="7">
        <v>259</v>
      </c>
      <c r="D3143" s="7" t="s">
        <v>45</v>
      </c>
      <c r="E3143" s="7" t="s">
        <v>20</v>
      </c>
      <c r="F3143" s="7" t="s">
        <v>371</v>
      </c>
      <c r="G3143" s="7" t="s">
        <v>5451</v>
      </c>
      <c r="H3143" s="28"/>
      <c r="I3143" s="23"/>
      <c r="J3143" s="16"/>
      <c r="K3143" s="36"/>
    </row>
    <row r="3144" spans="1:11" ht="30" hidden="1" customHeight="1" x14ac:dyDescent="0.25">
      <c r="A3144" s="1"/>
      <c r="B3144" s="7" t="s">
        <v>5447</v>
      </c>
      <c r="C3144" s="7">
        <v>259</v>
      </c>
      <c r="D3144" s="7" t="s">
        <v>10</v>
      </c>
      <c r="E3144" s="7" t="s">
        <v>43</v>
      </c>
      <c r="F3144" s="7" t="s">
        <v>371</v>
      </c>
      <c r="G3144" s="7" t="s">
        <v>5453</v>
      </c>
      <c r="H3144" s="28"/>
      <c r="I3144" s="23"/>
      <c r="J3144" s="16"/>
      <c r="K3144" s="36"/>
    </row>
    <row r="3145" spans="1:11" ht="30" hidden="1" customHeight="1" x14ac:dyDescent="0.25">
      <c r="A3145" s="1"/>
      <c r="B3145" s="7" t="s">
        <v>5447</v>
      </c>
      <c r="C3145" s="7">
        <v>259</v>
      </c>
      <c r="D3145" s="7" t="s">
        <v>10</v>
      </c>
      <c r="E3145" s="7" t="s">
        <v>33</v>
      </c>
      <c r="F3145" s="7" t="s">
        <v>349</v>
      </c>
      <c r="G3145" s="7" t="s">
        <v>5454</v>
      </c>
      <c r="H3145" s="28"/>
      <c r="I3145" s="23"/>
      <c r="J3145" s="16"/>
      <c r="K3145" s="36"/>
    </row>
    <row r="3146" spans="1:11" ht="30" hidden="1" customHeight="1" x14ac:dyDescent="0.25">
      <c r="A3146" s="1"/>
      <c r="B3146" s="7" t="s">
        <v>5447</v>
      </c>
      <c r="C3146" s="7">
        <v>259</v>
      </c>
      <c r="D3146" s="7" t="s">
        <v>10</v>
      </c>
      <c r="E3146" s="7" t="s">
        <v>366</v>
      </c>
      <c r="F3146" s="7" t="s">
        <v>367</v>
      </c>
      <c r="G3146" s="7" t="s">
        <v>5455</v>
      </c>
      <c r="H3146" s="28"/>
      <c r="I3146" s="23"/>
      <c r="J3146" s="16"/>
      <c r="K3146" s="36"/>
    </row>
    <row r="3147" spans="1:11" ht="30" hidden="1" customHeight="1" x14ac:dyDescent="0.25">
      <c r="A3147" s="1"/>
      <c r="B3147" s="7" t="s">
        <v>5447</v>
      </c>
      <c r="C3147" s="7">
        <v>259</v>
      </c>
      <c r="D3147" s="7" t="s">
        <v>10</v>
      </c>
      <c r="E3147" s="7" t="s">
        <v>75</v>
      </c>
      <c r="F3147" s="7" t="s">
        <v>349</v>
      </c>
      <c r="G3147" s="7" t="s">
        <v>5456</v>
      </c>
      <c r="H3147" s="28"/>
      <c r="I3147" s="23"/>
      <c r="J3147" s="16"/>
      <c r="K3147" s="36"/>
    </row>
    <row r="3148" spans="1:11" ht="30" hidden="1" customHeight="1" x14ac:dyDescent="0.25">
      <c r="A3148" s="1"/>
      <c r="B3148" s="7" t="s">
        <v>5447</v>
      </c>
      <c r="C3148" s="7">
        <v>259</v>
      </c>
      <c r="D3148" s="7" t="s">
        <v>10</v>
      </c>
      <c r="E3148" s="7" t="s">
        <v>20</v>
      </c>
      <c r="F3148" s="7" t="s">
        <v>156</v>
      </c>
      <c r="G3148" s="7" t="s">
        <v>5457</v>
      </c>
      <c r="H3148" s="28"/>
      <c r="I3148" s="23"/>
      <c r="J3148" s="16"/>
      <c r="K3148" s="36"/>
    </row>
    <row r="3149" spans="1:11" ht="30" hidden="1" customHeight="1" x14ac:dyDescent="0.25">
      <c r="A3149" s="1"/>
      <c r="B3149" s="7" t="s">
        <v>5447</v>
      </c>
      <c r="C3149" s="7">
        <v>259</v>
      </c>
      <c r="D3149" s="7" t="s">
        <v>28</v>
      </c>
      <c r="E3149" s="7" t="s">
        <v>20</v>
      </c>
      <c r="F3149" s="7" t="s">
        <v>349</v>
      </c>
      <c r="G3149" s="7" t="s">
        <v>5458</v>
      </c>
      <c r="H3149" s="28"/>
      <c r="I3149" s="23"/>
      <c r="J3149" s="16"/>
      <c r="K3149" s="36"/>
    </row>
    <row r="3150" spans="1:11" ht="30" customHeight="1" x14ac:dyDescent="0.25">
      <c r="A3150" s="1"/>
      <c r="B3150" s="7" t="s">
        <v>5463</v>
      </c>
      <c r="C3150" s="7">
        <v>260</v>
      </c>
      <c r="D3150" s="7" t="s">
        <v>10</v>
      </c>
      <c r="E3150" s="7" t="s">
        <v>406</v>
      </c>
      <c r="F3150" s="7" t="s">
        <v>5465</v>
      </c>
      <c r="G3150" s="7" t="s">
        <v>5466</v>
      </c>
      <c r="H3150" s="22">
        <f>+I3150</f>
        <v>26352</v>
      </c>
      <c r="I3150" s="22">
        <v>26352</v>
      </c>
      <c r="J3150" s="33" t="s">
        <v>5464</v>
      </c>
      <c r="K3150" s="36"/>
    </row>
    <row r="3151" spans="1:11" ht="30" hidden="1" customHeight="1" x14ac:dyDescent="0.25">
      <c r="A3151" s="1"/>
      <c r="B3151" s="7" t="s">
        <v>5463</v>
      </c>
      <c r="C3151" s="7">
        <v>260</v>
      </c>
      <c r="D3151" s="7" t="s">
        <v>10</v>
      </c>
      <c r="E3151" s="7" t="s">
        <v>70</v>
      </c>
      <c r="F3151" s="7" t="s">
        <v>95</v>
      </c>
      <c r="G3151" s="7" t="s">
        <v>5467</v>
      </c>
      <c r="H3151" s="28"/>
      <c r="I3151" s="23"/>
      <c r="J3151" s="16"/>
      <c r="K3151" s="36"/>
    </row>
    <row r="3152" spans="1:11" ht="30" hidden="1" customHeight="1" x14ac:dyDescent="0.25">
      <c r="A3152" s="1"/>
      <c r="B3152" s="7" t="s">
        <v>5463</v>
      </c>
      <c r="C3152" s="7">
        <v>260</v>
      </c>
      <c r="D3152" s="7" t="s">
        <v>10</v>
      </c>
      <c r="E3152" s="7" t="s">
        <v>33</v>
      </c>
      <c r="F3152" s="7" t="s">
        <v>95</v>
      </c>
      <c r="G3152" s="7" t="s">
        <v>5468</v>
      </c>
      <c r="H3152" s="28"/>
      <c r="I3152" s="23"/>
      <c r="J3152" s="16"/>
      <c r="K3152" s="36"/>
    </row>
    <row r="3153" spans="1:11" ht="30" hidden="1" customHeight="1" x14ac:dyDescent="0.25">
      <c r="A3153" s="1"/>
      <c r="B3153" s="7" t="s">
        <v>5463</v>
      </c>
      <c r="C3153" s="7">
        <v>260</v>
      </c>
      <c r="D3153" s="7" t="s">
        <v>10</v>
      </c>
      <c r="E3153" s="7" t="s">
        <v>20</v>
      </c>
      <c r="F3153" s="7" t="s">
        <v>2761</v>
      </c>
      <c r="G3153" s="7" t="s">
        <v>5469</v>
      </c>
      <c r="H3153" s="28"/>
      <c r="I3153" s="23"/>
      <c r="J3153" s="16"/>
      <c r="K3153" s="36"/>
    </row>
    <row r="3154" spans="1:11" ht="30" hidden="1" customHeight="1" x14ac:dyDescent="0.25">
      <c r="A3154" s="1"/>
      <c r="B3154" s="7" t="s">
        <v>5463</v>
      </c>
      <c r="C3154" s="7">
        <v>260</v>
      </c>
      <c r="D3154" s="7" t="s">
        <v>10</v>
      </c>
      <c r="E3154" s="7" t="s">
        <v>14</v>
      </c>
      <c r="F3154" s="7" t="s">
        <v>5470</v>
      </c>
      <c r="G3154" s="7" t="s">
        <v>5471</v>
      </c>
      <c r="H3154" s="28"/>
      <c r="I3154" s="23"/>
      <c r="J3154" s="16"/>
      <c r="K3154" s="36"/>
    </row>
    <row r="3155" spans="1:11" ht="30" hidden="1" customHeight="1" x14ac:dyDescent="0.25">
      <c r="A3155" s="1"/>
      <c r="B3155" s="7" t="s">
        <v>5463</v>
      </c>
      <c r="C3155" s="7">
        <v>260</v>
      </c>
      <c r="D3155" s="7" t="s">
        <v>10</v>
      </c>
      <c r="E3155" s="7" t="s">
        <v>35</v>
      </c>
      <c r="F3155" s="7" t="s">
        <v>5472</v>
      </c>
      <c r="G3155" s="7" t="s">
        <v>5473</v>
      </c>
      <c r="H3155" s="28"/>
      <c r="I3155" s="23"/>
      <c r="J3155" s="16"/>
      <c r="K3155" s="36"/>
    </row>
    <row r="3156" spans="1:11" ht="30" hidden="1" customHeight="1" x14ac:dyDescent="0.25">
      <c r="A3156" s="1"/>
      <c r="B3156" s="7" t="s">
        <v>5463</v>
      </c>
      <c r="C3156" s="7">
        <v>260</v>
      </c>
      <c r="D3156" s="7" t="s">
        <v>10</v>
      </c>
      <c r="E3156" s="7" t="s">
        <v>75</v>
      </c>
      <c r="F3156" s="7" t="s">
        <v>95</v>
      </c>
      <c r="G3156" s="7" t="s">
        <v>5474</v>
      </c>
      <c r="H3156" s="28"/>
      <c r="I3156" s="23"/>
      <c r="J3156" s="16"/>
      <c r="K3156" s="36"/>
    </row>
    <row r="3157" spans="1:11" ht="30" hidden="1" customHeight="1" x14ac:dyDescent="0.25">
      <c r="A3157" s="1"/>
      <c r="B3157" s="7" t="s">
        <v>5463</v>
      </c>
      <c r="C3157" s="7">
        <v>260</v>
      </c>
      <c r="D3157" s="7" t="s">
        <v>10</v>
      </c>
      <c r="E3157" s="7" t="s">
        <v>38</v>
      </c>
      <c r="F3157" s="7" t="s">
        <v>5475</v>
      </c>
      <c r="G3157" s="7" t="s">
        <v>5476</v>
      </c>
      <c r="H3157" s="28"/>
      <c r="I3157" s="23"/>
      <c r="J3157" s="16"/>
      <c r="K3157" s="36"/>
    </row>
    <row r="3158" spans="1:11" ht="30" hidden="1" customHeight="1" x14ac:dyDescent="0.25">
      <c r="A3158" s="1"/>
      <c r="B3158" s="7" t="s">
        <v>5463</v>
      </c>
      <c r="C3158" s="7">
        <v>260</v>
      </c>
      <c r="D3158" s="7" t="s">
        <v>10</v>
      </c>
      <c r="E3158" s="7" t="s">
        <v>26</v>
      </c>
      <c r="F3158" s="7" t="s">
        <v>95</v>
      </c>
      <c r="G3158" s="7" t="s">
        <v>5477</v>
      </c>
      <c r="H3158" s="28"/>
      <c r="I3158" s="23"/>
      <c r="J3158" s="16"/>
      <c r="K3158" s="36"/>
    </row>
    <row r="3159" spans="1:11" ht="30" hidden="1" customHeight="1" x14ac:dyDescent="0.25">
      <c r="A3159" s="1"/>
      <c r="B3159" s="7" t="s">
        <v>5463</v>
      </c>
      <c r="C3159" s="7">
        <v>260</v>
      </c>
      <c r="D3159" s="7" t="s">
        <v>10</v>
      </c>
      <c r="E3159" s="7" t="s">
        <v>67</v>
      </c>
      <c r="F3159" s="7" t="s">
        <v>95</v>
      </c>
      <c r="G3159" s="7" t="s">
        <v>5478</v>
      </c>
      <c r="H3159" s="28"/>
      <c r="I3159" s="23"/>
      <c r="J3159" s="16"/>
      <c r="K3159" s="36"/>
    </row>
    <row r="3160" spans="1:11" ht="30" hidden="1" customHeight="1" x14ac:dyDescent="0.25">
      <c r="A3160" s="1"/>
      <c r="B3160" s="7" t="s">
        <v>5463</v>
      </c>
      <c r="C3160" s="7">
        <v>260</v>
      </c>
      <c r="D3160" s="7" t="s">
        <v>10</v>
      </c>
      <c r="E3160" s="7" t="s">
        <v>43</v>
      </c>
      <c r="F3160" s="7" t="s">
        <v>95</v>
      </c>
      <c r="G3160" s="7" t="s">
        <v>5479</v>
      </c>
      <c r="H3160" s="28"/>
      <c r="I3160" s="23"/>
      <c r="J3160" s="16"/>
      <c r="K3160" s="36"/>
    </row>
    <row r="3161" spans="1:11" ht="30" customHeight="1" x14ac:dyDescent="0.25">
      <c r="A3161" s="1"/>
      <c r="B3161" s="7" t="s">
        <v>5490</v>
      </c>
      <c r="C3161" s="7">
        <v>261</v>
      </c>
      <c r="D3161" s="7" t="s">
        <v>10</v>
      </c>
      <c r="E3161" s="7" t="s">
        <v>43</v>
      </c>
      <c r="F3161" s="7" t="s">
        <v>5492</v>
      </c>
      <c r="G3161" s="7" t="s">
        <v>5493</v>
      </c>
      <c r="H3161" s="22">
        <f>+I3161</f>
        <v>29748.34</v>
      </c>
      <c r="I3161" s="22">
        <v>29748.34</v>
      </c>
      <c r="J3161" s="33" t="s">
        <v>5491</v>
      </c>
      <c r="K3161" s="36"/>
    </row>
    <row r="3162" spans="1:11" ht="30" hidden="1" customHeight="1" x14ac:dyDescent="0.25">
      <c r="A3162" s="1"/>
      <c r="B3162" s="7" t="s">
        <v>5490</v>
      </c>
      <c r="C3162" s="7">
        <v>261</v>
      </c>
      <c r="D3162" s="7" t="s">
        <v>10</v>
      </c>
      <c r="E3162" s="7" t="s">
        <v>20</v>
      </c>
      <c r="F3162" s="7" t="s">
        <v>2294</v>
      </c>
      <c r="G3162" s="7" t="s">
        <v>5494</v>
      </c>
      <c r="H3162" s="28"/>
      <c r="I3162" s="23"/>
      <c r="J3162" s="16"/>
      <c r="K3162" s="36"/>
    </row>
    <row r="3163" spans="1:11" ht="30" hidden="1" customHeight="1" x14ac:dyDescent="0.25">
      <c r="A3163" s="1"/>
      <c r="B3163" s="7" t="s">
        <v>5490</v>
      </c>
      <c r="C3163" s="7">
        <v>261</v>
      </c>
      <c r="D3163" s="7" t="s">
        <v>10</v>
      </c>
      <c r="E3163" s="7" t="s">
        <v>14</v>
      </c>
      <c r="F3163" s="7" t="s">
        <v>5495</v>
      </c>
      <c r="G3163" s="7" t="s">
        <v>5496</v>
      </c>
      <c r="H3163" s="28"/>
      <c r="I3163" s="23"/>
      <c r="J3163" s="16"/>
      <c r="K3163" s="36"/>
    </row>
    <row r="3164" spans="1:11" ht="30" customHeight="1" x14ac:dyDescent="0.25">
      <c r="A3164" s="1"/>
      <c r="B3164" s="7" t="s">
        <v>5498</v>
      </c>
      <c r="C3164" s="7">
        <v>262</v>
      </c>
      <c r="D3164" s="7" t="s">
        <v>10</v>
      </c>
      <c r="E3164" s="7" t="s">
        <v>20</v>
      </c>
      <c r="F3164" s="7" t="s">
        <v>40</v>
      </c>
      <c r="G3164" s="7" t="s">
        <v>5500</v>
      </c>
      <c r="H3164" s="22">
        <f>+I3164/36</f>
        <v>1286.6605555555554</v>
      </c>
      <c r="I3164" s="22">
        <v>46319.78</v>
      </c>
      <c r="J3164" s="33" t="s">
        <v>5499</v>
      </c>
      <c r="K3164" s="36"/>
    </row>
    <row r="3165" spans="1:11" ht="30" hidden="1" customHeight="1" x14ac:dyDescent="0.25">
      <c r="A3165" s="1"/>
      <c r="B3165" s="7" t="s">
        <v>5498</v>
      </c>
      <c r="C3165" s="7">
        <v>262</v>
      </c>
      <c r="D3165" s="7" t="s">
        <v>10</v>
      </c>
      <c r="E3165" s="7" t="s">
        <v>43</v>
      </c>
      <c r="F3165" s="7" t="s">
        <v>5492</v>
      </c>
      <c r="G3165" s="7" t="s">
        <v>5501</v>
      </c>
      <c r="H3165" s="28"/>
      <c r="I3165" s="23"/>
      <c r="J3165" s="16"/>
      <c r="K3165" s="36"/>
    </row>
    <row r="3166" spans="1:11" ht="30" hidden="1" customHeight="1" x14ac:dyDescent="0.25">
      <c r="A3166" s="1"/>
      <c r="B3166" s="7" t="s">
        <v>5498</v>
      </c>
      <c r="C3166" s="7">
        <v>262</v>
      </c>
      <c r="D3166" s="7" t="s">
        <v>10</v>
      </c>
      <c r="E3166" s="7" t="s">
        <v>14</v>
      </c>
      <c r="F3166" s="7" t="s">
        <v>5502</v>
      </c>
      <c r="G3166" s="7" t="s">
        <v>5503</v>
      </c>
      <c r="H3166" s="28"/>
      <c r="I3166" s="23"/>
      <c r="J3166" s="16"/>
      <c r="K3166" s="36"/>
    </row>
    <row r="3167" spans="1:11" ht="30" hidden="1" customHeight="1" x14ac:dyDescent="0.25">
      <c r="A3167" s="1"/>
      <c r="B3167" s="7" t="s">
        <v>5498</v>
      </c>
      <c r="C3167" s="7">
        <v>262</v>
      </c>
      <c r="D3167" s="7" t="s">
        <v>10</v>
      </c>
      <c r="E3167" s="7" t="s">
        <v>33</v>
      </c>
      <c r="F3167" s="7" t="s">
        <v>40</v>
      </c>
      <c r="G3167" s="7" t="s">
        <v>5497</v>
      </c>
      <c r="H3167" s="28"/>
      <c r="I3167" s="23"/>
      <c r="J3167" s="16"/>
      <c r="K3167" s="36"/>
    </row>
    <row r="3168" spans="1:11" ht="30" customHeight="1" x14ac:dyDescent="0.25">
      <c r="A3168" s="1"/>
      <c r="B3168" s="7" t="s">
        <v>5504</v>
      </c>
      <c r="C3168" s="7">
        <v>263</v>
      </c>
      <c r="D3168" s="7" t="s">
        <v>10</v>
      </c>
      <c r="E3168" s="7" t="s">
        <v>406</v>
      </c>
      <c r="F3168" s="7" t="s">
        <v>5505</v>
      </c>
      <c r="G3168" s="7" t="s">
        <v>5506</v>
      </c>
      <c r="H3168" s="22">
        <f>+I3168/100</f>
        <v>19821.590100000001</v>
      </c>
      <c r="I3168" s="22">
        <v>1982159.01</v>
      </c>
      <c r="J3168" s="33" t="s">
        <v>5507</v>
      </c>
      <c r="K3168" s="36"/>
    </row>
    <row r="3169" spans="1:11" ht="30" customHeight="1" x14ac:dyDescent="0.25">
      <c r="A3169" s="1"/>
      <c r="B3169" s="7" t="s">
        <v>5504</v>
      </c>
      <c r="C3169" s="7">
        <v>263</v>
      </c>
      <c r="D3169" s="7" t="s">
        <v>10</v>
      </c>
      <c r="E3169" s="7" t="s">
        <v>20</v>
      </c>
      <c r="F3169" s="7" t="s">
        <v>911</v>
      </c>
      <c r="G3169" s="7" t="s">
        <v>5508</v>
      </c>
      <c r="H3169" s="22">
        <f>+I3169/100</f>
        <v>21782.51</v>
      </c>
      <c r="I3169" s="22">
        <v>2178251</v>
      </c>
      <c r="J3169" s="33" t="s">
        <v>5511</v>
      </c>
      <c r="K3169" s="36"/>
    </row>
    <row r="3170" spans="1:11" ht="30" hidden="1" customHeight="1" x14ac:dyDescent="0.25">
      <c r="A3170" s="1"/>
      <c r="B3170" s="7" t="s">
        <v>5504</v>
      </c>
      <c r="C3170" s="7">
        <v>263</v>
      </c>
      <c r="D3170" s="7" t="s">
        <v>10</v>
      </c>
      <c r="E3170" s="7" t="s">
        <v>38</v>
      </c>
      <c r="F3170" s="7" t="s">
        <v>5509</v>
      </c>
      <c r="G3170" s="7" t="s">
        <v>5510</v>
      </c>
      <c r="H3170" s="28"/>
      <c r="I3170" s="23"/>
      <c r="J3170" s="16"/>
      <c r="K3170" s="36"/>
    </row>
    <row r="3171" spans="1:11" ht="30" hidden="1" customHeight="1" x14ac:dyDescent="0.25">
      <c r="A3171" s="1"/>
      <c r="B3171" s="7" t="s">
        <v>5504</v>
      </c>
      <c r="C3171" s="7">
        <v>263</v>
      </c>
      <c r="D3171" s="7" t="s">
        <v>28</v>
      </c>
      <c r="E3171" s="7" t="s">
        <v>38</v>
      </c>
      <c r="F3171" s="7" t="s">
        <v>5512</v>
      </c>
      <c r="G3171" s="7" t="s">
        <v>5513</v>
      </c>
      <c r="H3171" s="28"/>
      <c r="I3171" s="23"/>
      <c r="J3171" s="16"/>
      <c r="K3171" s="36"/>
    </row>
    <row r="3172" spans="1:11" ht="30" hidden="1" customHeight="1" x14ac:dyDescent="0.25">
      <c r="A3172" s="1"/>
      <c r="B3172" s="7" t="s">
        <v>5504</v>
      </c>
      <c r="C3172" s="7">
        <v>263</v>
      </c>
      <c r="D3172" s="7" t="s">
        <v>28</v>
      </c>
      <c r="E3172" s="7" t="s">
        <v>33</v>
      </c>
      <c r="F3172" s="7" t="s">
        <v>911</v>
      </c>
      <c r="G3172" s="7" t="s">
        <v>5514</v>
      </c>
      <c r="H3172" s="28"/>
      <c r="I3172" s="23"/>
      <c r="J3172" s="16"/>
      <c r="K3172" s="36"/>
    </row>
    <row r="3173" spans="1:11" ht="30" hidden="1" customHeight="1" x14ac:dyDescent="0.25">
      <c r="A3173" s="1"/>
      <c r="B3173" s="7" t="s">
        <v>5504</v>
      </c>
      <c r="C3173" s="7">
        <v>263</v>
      </c>
      <c r="D3173" s="7" t="s">
        <v>10</v>
      </c>
      <c r="E3173" s="7" t="s">
        <v>11</v>
      </c>
      <c r="F3173" s="7" t="s">
        <v>5515</v>
      </c>
      <c r="G3173" s="7" t="s">
        <v>5516</v>
      </c>
      <c r="H3173" s="28"/>
      <c r="I3173" s="23"/>
      <c r="J3173" s="16"/>
      <c r="K3173" s="36"/>
    </row>
    <row r="3174" spans="1:11" ht="30" hidden="1" customHeight="1" x14ac:dyDescent="0.25">
      <c r="A3174" s="1"/>
      <c r="B3174" s="7" t="s">
        <v>5504</v>
      </c>
      <c r="C3174" s="7">
        <v>263</v>
      </c>
      <c r="D3174" s="7" t="s">
        <v>10</v>
      </c>
      <c r="E3174" s="7" t="s">
        <v>14</v>
      </c>
      <c r="F3174" s="7" t="s">
        <v>5517</v>
      </c>
      <c r="G3174" s="7" t="s">
        <v>5518</v>
      </c>
      <c r="H3174" s="28"/>
      <c r="I3174" s="23"/>
      <c r="J3174" s="16"/>
      <c r="K3174" s="36"/>
    </row>
    <row r="3175" spans="1:11" ht="30" hidden="1" customHeight="1" x14ac:dyDescent="0.25">
      <c r="A3175" s="1"/>
      <c r="B3175" s="7" t="s">
        <v>5504</v>
      </c>
      <c r="C3175" s="7">
        <v>263</v>
      </c>
      <c r="D3175" s="7" t="s">
        <v>10</v>
      </c>
      <c r="E3175" s="7" t="s">
        <v>177</v>
      </c>
      <c r="F3175" s="7" t="s">
        <v>3132</v>
      </c>
      <c r="G3175" s="7" t="s">
        <v>5519</v>
      </c>
      <c r="H3175" s="28"/>
      <c r="I3175" s="23"/>
      <c r="J3175" s="16"/>
      <c r="K3175" s="36"/>
    </row>
    <row r="3176" spans="1:11" ht="30" hidden="1" customHeight="1" x14ac:dyDescent="0.25">
      <c r="A3176" s="1"/>
      <c r="B3176" s="7" t="s">
        <v>5504</v>
      </c>
      <c r="C3176" s="7">
        <v>263</v>
      </c>
      <c r="D3176" s="7" t="s">
        <v>10</v>
      </c>
      <c r="E3176" s="7" t="s">
        <v>33</v>
      </c>
      <c r="F3176" s="7" t="s">
        <v>1355</v>
      </c>
      <c r="G3176" s="7" t="s">
        <v>5520</v>
      </c>
      <c r="H3176" s="28"/>
      <c r="I3176" s="23"/>
      <c r="J3176" s="16"/>
      <c r="K3176" s="36"/>
    </row>
    <row r="3177" spans="1:11" ht="30" hidden="1" customHeight="1" x14ac:dyDescent="0.25">
      <c r="A3177" s="1"/>
      <c r="B3177" s="7" t="s">
        <v>5504</v>
      </c>
      <c r="C3177" s="7">
        <v>263</v>
      </c>
      <c r="D3177" s="7" t="s">
        <v>10</v>
      </c>
      <c r="E3177" s="7" t="s">
        <v>26</v>
      </c>
      <c r="F3177" s="7" t="s">
        <v>1355</v>
      </c>
      <c r="G3177" s="7" t="s">
        <v>5521</v>
      </c>
      <c r="H3177" s="28"/>
      <c r="I3177" s="23"/>
      <c r="J3177" s="16"/>
      <c r="K3177" s="36"/>
    </row>
    <row r="3178" spans="1:11" ht="30" hidden="1" customHeight="1" x14ac:dyDescent="0.25">
      <c r="A3178" s="1"/>
      <c r="B3178" s="7" t="s">
        <v>5504</v>
      </c>
      <c r="C3178" s="7">
        <v>263</v>
      </c>
      <c r="D3178" s="7" t="s">
        <v>10</v>
      </c>
      <c r="E3178" s="7" t="s">
        <v>35</v>
      </c>
      <c r="F3178" s="7" t="s">
        <v>1355</v>
      </c>
      <c r="G3178" s="7" t="s">
        <v>5522</v>
      </c>
      <c r="H3178" s="28"/>
      <c r="I3178" s="23"/>
      <c r="J3178" s="16"/>
      <c r="K3178" s="36"/>
    </row>
    <row r="3179" spans="1:11" ht="30" hidden="1" customHeight="1" x14ac:dyDescent="0.25">
      <c r="A3179" s="1"/>
      <c r="B3179" s="7" t="s">
        <v>5504</v>
      </c>
      <c r="C3179" s="7">
        <v>263</v>
      </c>
      <c r="D3179" s="7" t="s">
        <v>10</v>
      </c>
      <c r="E3179" s="7" t="s">
        <v>17</v>
      </c>
      <c r="F3179" s="7" t="s">
        <v>1355</v>
      </c>
      <c r="G3179" s="7" t="s">
        <v>5520</v>
      </c>
      <c r="H3179" s="28"/>
      <c r="I3179" s="23"/>
      <c r="J3179" s="16"/>
      <c r="K3179" s="36"/>
    </row>
    <row r="3180" spans="1:11" ht="30" customHeight="1" x14ac:dyDescent="0.25">
      <c r="A3180" s="1"/>
      <c r="B3180" s="7" t="s">
        <v>5523</v>
      </c>
      <c r="C3180" s="7">
        <v>264</v>
      </c>
      <c r="D3180" s="7" t="s">
        <v>10</v>
      </c>
      <c r="E3180" s="7" t="s">
        <v>467</v>
      </c>
      <c r="F3180" s="7" t="s">
        <v>468</v>
      </c>
      <c r="G3180" s="7" t="s">
        <v>5525</v>
      </c>
      <c r="H3180" s="22">
        <f>+I3180</f>
        <v>63990.74</v>
      </c>
      <c r="I3180" s="22">
        <v>63990.74</v>
      </c>
      <c r="J3180" s="33" t="s">
        <v>5524</v>
      </c>
      <c r="K3180" s="36"/>
    </row>
    <row r="3181" spans="1:11" ht="30" hidden="1" customHeight="1" x14ac:dyDescent="0.25">
      <c r="A3181" s="1"/>
      <c r="B3181" s="7" t="s">
        <v>5523</v>
      </c>
      <c r="C3181" s="7">
        <v>264</v>
      </c>
      <c r="D3181" s="7" t="s">
        <v>28</v>
      </c>
      <c r="E3181" s="7" t="s">
        <v>70</v>
      </c>
      <c r="F3181" s="7" t="s">
        <v>3981</v>
      </c>
      <c r="G3181" s="7" t="s">
        <v>5526</v>
      </c>
      <c r="H3181" s="28"/>
      <c r="I3181" s="23"/>
      <c r="J3181" s="16"/>
      <c r="K3181" s="36"/>
    </row>
    <row r="3182" spans="1:11" ht="30" hidden="1" customHeight="1" x14ac:dyDescent="0.25">
      <c r="A3182" s="1"/>
      <c r="B3182" s="7" t="s">
        <v>5523</v>
      </c>
      <c r="C3182" s="7">
        <v>264</v>
      </c>
      <c r="D3182" s="7" t="s">
        <v>10</v>
      </c>
      <c r="E3182" s="7" t="s">
        <v>70</v>
      </c>
      <c r="F3182" s="7" t="s">
        <v>470</v>
      </c>
      <c r="G3182" s="7" t="s">
        <v>5527</v>
      </c>
      <c r="H3182" s="28"/>
      <c r="I3182" s="23"/>
      <c r="J3182" s="16"/>
      <c r="K3182" s="36"/>
    </row>
    <row r="3183" spans="1:11" ht="30" hidden="1" customHeight="1" x14ac:dyDescent="0.25">
      <c r="A3183" s="1"/>
      <c r="B3183" s="7" t="s">
        <v>5523</v>
      </c>
      <c r="C3183" s="7">
        <v>264</v>
      </c>
      <c r="D3183" s="7" t="s">
        <v>28</v>
      </c>
      <c r="E3183" s="7" t="s">
        <v>20</v>
      </c>
      <c r="F3183" s="7" t="s">
        <v>470</v>
      </c>
      <c r="G3183" s="7" t="s">
        <v>5528</v>
      </c>
      <c r="H3183" s="28"/>
      <c r="I3183" s="23"/>
      <c r="J3183" s="16"/>
      <c r="K3183" s="36"/>
    </row>
    <row r="3184" spans="1:11" ht="30" hidden="1" customHeight="1" x14ac:dyDescent="0.25">
      <c r="A3184" s="1"/>
      <c r="B3184" s="7" t="s">
        <v>5523</v>
      </c>
      <c r="C3184" s="7">
        <v>264</v>
      </c>
      <c r="D3184" s="7" t="s">
        <v>10</v>
      </c>
      <c r="E3184" s="7" t="s">
        <v>20</v>
      </c>
      <c r="F3184" s="7" t="s">
        <v>1321</v>
      </c>
      <c r="G3184" s="7" t="s">
        <v>5529</v>
      </c>
      <c r="H3184" s="28"/>
      <c r="I3184" s="23"/>
      <c r="J3184" s="16"/>
      <c r="K3184" s="36"/>
    </row>
    <row r="3185" spans="1:11" ht="30" hidden="1" customHeight="1" x14ac:dyDescent="0.25">
      <c r="A3185" s="1"/>
      <c r="B3185" s="7" t="s">
        <v>5523</v>
      </c>
      <c r="C3185" s="7">
        <v>264</v>
      </c>
      <c r="D3185" s="7" t="s">
        <v>10</v>
      </c>
      <c r="E3185" s="7" t="s">
        <v>35</v>
      </c>
      <c r="F3185" s="7" t="s">
        <v>1321</v>
      </c>
      <c r="G3185" s="7" t="s">
        <v>5530</v>
      </c>
      <c r="H3185" s="28"/>
      <c r="I3185" s="23"/>
      <c r="J3185" s="16"/>
      <c r="K3185" s="36"/>
    </row>
    <row r="3186" spans="1:11" ht="30" hidden="1" customHeight="1" x14ac:dyDescent="0.25">
      <c r="A3186" s="1"/>
      <c r="B3186" s="7" t="s">
        <v>5523</v>
      </c>
      <c r="C3186" s="7">
        <v>264</v>
      </c>
      <c r="D3186" s="7" t="s">
        <v>10</v>
      </c>
      <c r="E3186" s="7" t="s">
        <v>75</v>
      </c>
      <c r="F3186" s="7" t="s">
        <v>3983</v>
      </c>
      <c r="G3186" s="7" t="s">
        <v>5531</v>
      </c>
      <c r="H3186" s="28"/>
      <c r="I3186" s="23"/>
      <c r="J3186" s="16"/>
      <c r="K3186" s="36"/>
    </row>
    <row r="3187" spans="1:11" ht="30" hidden="1" customHeight="1" x14ac:dyDescent="0.25">
      <c r="A3187" s="1"/>
      <c r="B3187" s="7" t="s">
        <v>5523</v>
      </c>
      <c r="C3187" s="7">
        <v>264</v>
      </c>
      <c r="D3187" s="7" t="s">
        <v>10</v>
      </c>
      <c r="E3187" s="7" t="s">
        <v>33</v>
      </c>
      <c r="F3187" s="7" t="s">
        <v>470</v>
      </c>
      <c r="G3187" s="7" t="s">
        <v>5532</v>
      </c>
      <c r="H3187" s="28"/>
      <c r="I3187" s="23"/>
      <c r="J3187" s="16"/>
      <c r="K3187" s="36"/>
    </row>
    <row r="3188" spans="1:11" ht="30" hidden="1" customHeight="1" x14ac:dyDescent="0.25">
      <c r="A3188" s="1"/>
      <c r="B3188" s="7" t="s">
        <v>5523</v>
      </c>
      <c r="C3188" s="7">
        <v>264</v>
      </c>
      <c r="D3188" s="7" t="s">
        <v>10</v>
      </c>
      <c r="E3188" s="7" t="s">
        <v>38</v>
      </c>
      <c r="F3188" s="7" t="s">
        <v>5533</v>
      </c>
      <c r="G3188" s="7" t="s">
        <v>5534</v>
      </c>
      <c r="H3188" s="28"/>
      <c r="I3188" s="23"/>
      <c r="J3188" s="16"/>
      <c r="K3188" s="36"/>
    </row>
    <row r="3189" spans="1:11" ht="30" hidden="1" customHeight="1" x14ac:dyDescent="0.25">
      <c r="A3189" s="1"/>
      <c r="B3189" s="7" t="s">
        <v>5523</v>
      </c>
      <c r="C3189" s="7">
        <v>264</v>
      </c>
      <c r="D3189" s="7" t="s">
        <v>28</v>
      </c>
      <c r="E3189" s="7" t="s">
        <v>38</v>
      </c>
      <c r="F3189" s="7" t="s">
        <v>5535</v>
      </c>
      <c r="G3189" s="7" t="s">
        <v>5536</v>
      </c>
      <c r="H3189" s="28"/>
      <c r="I3189" s="23"/>
      <c r="J3189" s="16"/>
      <c r="K3189" s="36"/>
    </row>
    <row r="3190" spans="1:11" ht="30" hidden="1" customHeight="1" x14ac:dyDescent="0.25">
      <c r="A3190" s="1"/>
      <c r="B3190" s="7" t="s">
        <v>5523</v>
      </c>
      <c r="C3190" s="7">
        <v>264</v>
      </c>
      <c r="D3190" s="7" t="s">
        <v>10</v>
      </c>
      <c r="E3190" s="7" t="s">
        <v>26</v>
      </c>
      <c r="F3190" s="7" t="s">
        <v>3983</v>
      </c>
      <c r="G3190" s="7" t="s">
        <v>5537</v>
      </c>
      <c r="H3190" s="28"/>
      <c r="I3190" s="23"/>
      <c r="J3190" s="16"/>
      <c r="K3190" s="36"/>
    </row>
    <row r="3191" spans="1:11" ht="30" hidden="1" customHeight="1" x14ac:dyDescent="0.25">
      <c r="A3191" s="1"/>
      <c r="B3191" s="7" t="s">
        <v>5523</v>
      </c>
      <c r="C3191" s="7">
        <v>264</v>
      </c>
      <c r="D3191" s="7" t="s">
        <v>10</v>
      </c>
      <c r="E3191" s="7" t="s">
        <v>478</v>
      </c>
      <c r="F3191" s="7" t="s">
        <v>470</v>
      </c>
      <c r="G3191" s="7" t="s">
        <v>5538</v>
      </c>
      <c r="H3191" s="28"/>
      <c r="I3191" s="23"/>
      <c r="J3191" s="16"/>
      <c r="K3191" s="36"/>
    </row>
    <row r="3192" spans="1:11" ht="30" hidden="1" customHeight="1" x14ac:dyDescent="0.25">
      <c r="A3192" s="1"/>
      <c r="B3192" s="7" t="s">
        <v>5523</v>
      </c>
      <c r="C3192" s="7">
        <v>264</v>
      </c>
      <c r="D3192" s="7" t="s">
        <v>10</v>
      </c>
      <c r="E3192" s="7" t="s">
        <v>67</v>
      </c>
      <c r="F3192" s="7" t="s">
        <v>470</v>
      </c>
      <c r="G3192" s="7" t="s">
        <v>5539</v>
      </c>
      <c r="H3192" s="28"/>
      <c r="I3192" s="23"/>
      <c r="J3192" s="16"/>
      <c r="K3192" s="36"/>
    </row>
    <row r="3193" spans="1:11" ht="30" hidden="1" customHeight="1" x14ac:dyDescent="0.25">
      <c r="A3193" s="1"/>
      <c r="B3193" s="7" t="s">
        <v>5523</v>
      </c>
      <c r="C3193" s="7">
        <v>264</v>
      </c>
      <c r="D3193" s="7" t="s">
        <v>28</v>
      </c>
      <c r="E3193" s="7" t="s">
        <v>67</v>
      </c>
      <c r="F3193" s="7" t="s">
        <v>521</v>
      </c>
      <c r="G3193" s="7" t="s">
        <v>5540</v>
      </c>
      <c r="H3193" s="28"/>
      <c r="I3193" s="23"/>
      <c r="J3193" s="16"/>
      <c r="K3193" s="36"/>
    </row>
    <row r="3194" spans="1:11" ht="30" hidden="1" customHeight="1" x14ac:dyDescent="0.25">
      <c r="A3194" s="1"/>
      <c r="B3194" s="7" t="s">
        <v>5523</v>
      </c>
      <c r="C3194" s="7">
        <v>264</v>
      </c>
      <c r="D3194" s="7" t="s">
        <v>10</v>
      </c>
      <c r="E3194" s="7" t="s">
        <v>17</v>
      </c>
      <c r="F3194" s="7" t="s">
        <v>470</v>
      </c>
      <c r="G3194" s="7" t="s">
        <v>5541</v>
      </c>
      <c r="H3194" s="28"/>
      <c r="I3194" s="23"/>
      <c r="J3194" s="16"/>
      <c r="K3194" s="36"/>
    </row>
    <row r="3195" spans="1:11" ht="30" hidden="1" customHeight="1" x14ac:dyDescent="0.25">
      <c r="A3195" s="1"/>
      <c r="B3195" s="7" t="s">
        <v>5523</v>
      </c>
      <c r="C3195" s="7">
        <v>264</v>
      </c>
      <c r="D3195" s="7" t="s">
        <v>10</v>
      </c>
      <c r="E3195" s="7" t="s">
        <v>43</v>
      </c>
      <c r="F3195" s="7" t="s">
        <v>470</v>
      </c>
      <c r="G3195" s="7" t="s">
        <v>5542</v>
      </c>
      <c r="H3195" s="28"/>
      <c r="I3195" s="23"/>
      <c r="J3195" s="16"/>
      <c r="K3195" s="36"/>
    </row>
    <row r="3196" spans="1:11" ht="30" customHeight="1" x14ac:dyDescent="0.25">
      <c r="A3196" s="1"/>
      <c r="B3196" s="7" t="s">
        <v>5543</v>
      </c>
      <c r="C3196" s="7">
        <v>265</v>
      </c>
      <c r="D3196" s="7" t="s">
        <v>10</v>
      </c>
      <c r="E3196" s="7" t="s">
        <v>80</v>
      </c>
      <c r="F3196" s="7" t="s">
        <v>1355</v>
      </c>
      <c r="G3196" s="7" t="s">
        <v>5545</v>
      </c>
      <c r="H3196" s="22">
        <f>+I3196/100</f>
        <v>22319.7088</v>
      </c>
      <c r="I3196" s="22">
        <v>2231970.88</v>
      </c>
      <c r="J3196" s="33" t="s">
        <v>5544</v>
      </c>
      <c r="K3196" s="36"/>
    </row>
    <row r="3197" spans="1:11" ht="30" hidden="1" customHeight="1" x14ac:dyDescent="0.25">
      <c r="A3197" s="1"/>
      <c r="B3197" s="7" t="s">
        <v>5543</v>
      </c>
      <c r="C3197" s="7">
        <v>265</v>
      </c>
      <c r="D3197" s="7" t="s">
        <v>10</v>
      </c>
      <c r="E3197" s="7" t="s">
        <v>33</v>
      </c>
      <c r="F3197" s="7" t="s">
        <v>1355</v>
      </c>
      <c r="G3197" s="7" t="s">
        <v>5546</v>
      </c>
      <c r="H3197" s="28"/>
      <c r="I3197" s="23"/>
      <c r="J3197" s="16"/>
      <c r="K3197" s="36"/>
    </row>
    <row r="3198" spans="1:11" ht="30" hidden="1" customHeight="1" x14ac:dyDescent="0.25">
      <c r="A3198" s="1"/>
      <c r="B3198" s="7" t="s">
        <v>5543</v>
      </c>
      <c r="C3198" s="7">
        <v>265</v>
      </c>
      <c r="D3198" s="7" t="s">
        <v>28</v>
      </c>
      <c r="E3198" s="7" t="s">
        <v>20</v>
      </c>
      <c r="F3198" s="7" t="s">
        <v>1355</v>
      </c>
      <c r="G3198" s="7" t="s">
        <v>5547</v>
      </c>
      <c r="H3198" s="28"/>
      <c r="I3198" s="23"/>
      <c r="J3198" s="16"/>
      <c r="K3198" s="36"/>
    </row>
    <row r="3199" spans="1:11" ht="30" hidden="1" customHeight="1" x14ac:dyDescent="0.25">
      <c r="A3199" s="1"/>
      <c r="B3199" s="7" t="s">
        <v>5543</v>
      </c>
      <c r="C3199" s="7">
        <v>265</v>
      </c>
      <c r="D3199" s="7" t="s">
        <v>10</v>
      </c>
      <c r="E3199" s="7" t="s">
        <v>14</v>
      </c>
      <c r="F3199" s="7" t="s">
        <v>5548</v>
      </c>
      <c r="G3199" s="7" t="s">
        <v>5549</v>
      </c>
      <c r="H3199" s="28"/>
      <c r="I3199" s="23"/>
      <c r="J3199" s="16"/>
      <c r="K3199" s="36"/>
    </row>
    <row r="3200" spans="1:11" ht="30" hidden="1" customHeight="1" x14ac:dyDescent="0.25">
      <c r="A3200" s="1"/>
      <c r="B3200" s="7" t="s">
        <v>5543</v>
      </c>
      <c r="C3200" s="7">
        <v>265</v>
      </c>
      <c r="D3200" s="7" t="s">
        <v>28</v>
      </c>
      <c r="E3200" s="7" t="s">
        <v>75</v>
      </c>
      <c r="F3200" s="7" t="s">
        <v>1355</v>
      </c>
      <c r="G3200" s="7" t="s">
        <v>5550</v>
      </c>
      <c r="H3200" s="28"/>
      <c r="I3200" s="23"/>
      <c r="J3200" s="16"/>
      <c r="K3200" s="36"/>
    </row>
    <row r="3201" spans="1:11" ht="30" hidden="1" customHeight="1" x14ac:dyDescent="0.25">
      <c r="A3201" s="1"/>
      <c r="B3201" s="7" t="s">
        <v>5543</v>
      </c>
      <c r="C3201" s="7">
        <v>265</v>
      </c>
      <c r="D3201" s="7" t="s">
        <v>10</v>
      </c>
      <c r="E3201" s="7" t="s">
        <v>26</v>
      </c>
      <c r="F3201" s="7" t="s">
        <v>1355</v>
      </c>
      <c r="G3201" s="7" t="s">
        <v>5551</v>
      </c>
      <c r="H3201" s="28"/>
      <c r="I3201" s="23"/>
      <c r="J3201" s="16"/>
      <c r="K3201" s="36"/>
    </row>
    <row r="3202" spans="1:11" ht="30" hidden="1" customHeight="1" x14ac:dyDescent="0.25">
      <c r="A3202" s="1"/>
      <c r="B3202" s="7" t="s">
        <v>5543</v>
      </c>
      <c r="C3202" s="7">
        <v>265</v>
      </c>
      <c r="D3202" s="7" t="s">
        <v>10</v>
      </c>
      <c r="E3202" s="7" t="s">
        <v>35</v>
      </c>
      <c r="F3202" s="7" t="s">
        <v>1355</v>
      </c>
      <c r="G3202" s="7" t="s">
        <v>5552</v>
      </c>
      <c r="H3202" s="28"/>
      <c r="I3202" s="23"/>
      <c r="J3202" s="16"/>
      <c r="K3202" s="36"/>
    </row>
    <row r="3203" spans="1:11" ht="30" hidden="1" customHeight="1" x14ac:dyDescent="0.25">
      <c r="A3203" s="1"/>
      <c r="B3203" s="7" t="s">
        <v>5543</v>
      </c>
      <c r="C3203" s="7">
        <v>265</v>
      </c>
      <c r="D3203" s="7" t="s">
        <v>10</v>
      </c>
      <c r="E3203" s="7" t="s">
        <v>75</v>
      </c>
      <c r="F3203" s="7" t="s">
        <v>332</v>
      </c>
      <c r="G3203" s="7" t="s">
        <v>5553</v>
      </c>
      <c r="H3203" s="28"/>
      <c r="I3203" s="23"/>
      <c r="J3203" s="16"/>
      <c r="K3203" s="36"/>
    </row>
    <row r="3204" spans="1:11" ht="30" hidden="1" customHeight="1" x14ac:dyDescent="0.25">
      <c r="A3204" s="1"/>
      <c r="B3204" s="7" t="s">
        <v>5543</v>
      </c>
      <c r="C3204" s="7">
        <v>265</v>
      </c>
      <c r="D3204" s="7" t="s">
        <v>10</v>
      </c>
      <c r="E3204" s="7" t="s">
        <v>38</v>
      </c>
      <c r="F3204" s="7" t="s">
        <v>5554</v>
      </c>
      <c r="G3204" s="7" t="s">
        <v>5555</v>
      </c>
      <c r="H3204" s="28"/>
      <c r="I3204" s="23"/>
      <c r="J3204" s="16"/>
      <c r="K3204" s="36"/>
    </row>
    <row r="3205" spans="1:11" ht="30" hidden="1" customHeight="1" x14ac:dyDescent="0.25">
      <c r="A3205" s="1"/>
      <c r="B3205" s="7" t="s">
        <v>5543</v>
      </c>
      <c r="C3205" s="7">
        <v>265</v>
      </c>
      <c r="D3205" s="7" t="s">
        <v>28</v>
      </c>
      <c r="E3205" s="7" t="s">
        <v>38</v>
      </c>
      <c r="F3205" s="7" t="s">
        <v>5556</v>
      </c>
      <c r="G3205" s="7" t="s">
        <v>5557</v>
      </c>
      <c r="H3205" s="28"/>
      <c r="I3205" s="23"/>
      <c r="J3205" s="16"/>
      <c r="K3205" s="36"/>
    </row>
    <row r="3206" spans="1:11" ht="30" hidden="1" customHeight="1" x14ac:dyDescent="0.25">
      <c r="A3206" s="1"/>
      <c r="B3206" s="7" t="s">
        <v>5543</v>
      </c>
      <c r="C3206" s="7">
        <v>265</v>
      </c>
      <c r="D3206" s="7" t="s">
        <v>28</v>
      </c>
      <c r="E3206" s="7" t="s">
        <v>26</v>
      </c>
      <c r="F3206" s="7" t="s">
        <v>332</v>
      </c>
      <c r="G3206" s="7" t="s">
        <v>5558</v>
      </c>
      <c r="H3206" s="28"/>
      <c r="I3206" s="23"/>
      <c r="J3206" s="16"/>
      <c r="K3206" s="36"/>
    </row>
    <row r="3207" spans="1:11" ht="30" hidden="1" customHeight="1" x14ac:dyDescent="0.25">
      <c r="A3207" s="1"/>
      <c r="B3207" s="7" t="s">
        <v>5543</v>
      </c>
      <c r="C3207" s="7">
        <v>265</v>
      </c>
      <c r="D3207" s="7" t="s">
        <v>10</v>
      </c>
      <c r="E3207" s="7" t="s">
        <v>20</v>
      </c>
      <c r="F3207" s="7" t="s">
        <v>332</v>
      </c>
      <c r="G3207" s="7" t="s">
        <v>5559</v>
      </c>
      <c r="H3207" s="28"/>
      <c r="I3207" s="23"/>
      <c r="J3207" s="16"/>
      <c r="K3207" s="36"/>
    </row>
    <row r="3208" spans="1:11" ht="30" hidden="1" customHeight="1" x14ac:dyDescent="0.25">
      <c r="A3208" s="1"/>
      <c r="B3208" s="7" t="s">
        <v>5543</v>
      </c>
      <c r="C3208" s="7">
        <v>265</v>
      </c>
      <c r="D3208" s="7" t="s">
        <v>10</v>
      </c>
      <c r="E3208" s="7" t="s">
        <v>67</v>
      </c>
      <c r="F3208" s="7" t="s">
        <v>332</v>
      </c>
      <c r="G3208" s="7" t="s">
        <v>5560</v>
      </c>
      <c r="H3208" s="28"/>
      <c r="I3208" s="23"/>
      <c r="J3208" s="16"/>
      <c r="K3208" s="36"/>
    </row>
    <row r="3209" spans="1:11" ht="30" hidden="1" customHeight="1" x14ac:dyDescent="0.25">
      <c r="A3209" s="1"/>
      <c r="B3209" s="7" t="s">
        <v>5543</v>
      </c>
      <c r="C3209" s="7">
        <v>265</v>
      </c>
      <c r="D3209" s="7" t="s">
        <v>10</v>
      </c>
      <c r="E3209" s="7" t="s">
        <v>109</v>
      </c>
      <c r="F3209" s="7" t="s">
        <v>332</v>
      </c>
      <c r="G3209" s="7" t="s">
        <v>5561</v>
      </c>
      <c r="H3209" s="28"/>
      <c r="I3209" s="23"/>
      <c r="J3209" s="16"/>
      <c r="K3209" s="36"/>
    </row>
    <row r="3210" spans="1:11" ht="30" hidden="1" customHeight="1" x14ac:dyDescent="0.25">
      <c r="A3210" s="1"/>
      <c r="B3210" s="7" t="s">
        <v>5543</v>
      </c>
      <c r="C3210" s="7">
        <v>265</v>
      </c>
      <c r="D3210" s="7" t="s">
        <v>10</v>
      </c>
      <c r="E3210" s="7" t="s">
        <v>43</v>
      </c>
      <c r="F3210" s="7" t="s">
        <v>1355</v>
      </c>
      <c r="G3210" s="7" t="s">
        <v>5562</v>
      </c>
      <c r="H3210" s="28"/>
      <c r="I3210" s="23"/>
      <c r="J3210" s="16"/>
      <c r="K3210" s="36"/>
    </row>
    <row r="3211" spans="1:11" ht="30" customHeight="1" x14ac:dyDescent="0.25">
      <c r="A3211" s="1"/>
      <c r="B3211" s="7" t="s">
        <v>5567</v>
      </c>
      <c r="C3211" s="7">
        <v>266</v>
      </c>
      <c r="D3211" s="7" t="s">
        <v>10</v>
      </c>
      <c r="E3211" s="7" t="s">
        <v>80</v>
      </c>
      <c r="F3211" s="7" t="s">
        <v>1373</v>
      </c>
      <c r="G3211" s="7" t="s">
        <v>5569</v>
      </c>
      <c r="H3211" s="22">
        <f>+I3211/28</f>
        <v>2783.894642857143</v>
      </c>
      <c r="I3211" s="22">
        <v>77949.05</v>
      </c>
      <c r="J3211" s="33" t="s">
        <v>5568</v>
      </c>
      <c r="K3211" s="36"/>
    </row>
    <row r="3212" spans="1:11" ht="30" hidden="1" customHeight="1" x14ac:dyDescent="0.25">
      <c r="A3212" s="1"/>
      <c r="B3212" s="7" t="s">
        <v>5567</v>
      </c>
      <c r="C3212" s="7">
        <v>266</v>
      </c>
      <c r="D3212" s="7" t="s">
        <v>382</v>
      </c>
      <c r="E3212" s="7" t="s">
        <v>26</v>
      </c>
      <c r="F3212" s="7" t="s">
        <v>820</v>
      </c>
      <c r="G3212" s="7" t="s">
        <v>5570</v>
      </c>
      <c r="H3212" s="28"/>
      <c r="I3212" s="23"/>
      <c r="J3212" s="16"/>
      <c r="K3212" s="36"/>
    </row>
    <row r="3213" spans="1:11" ht="30" hidden="1" customHeight="1" x14ac:dyDescent="0.25">
      <c r="A3213" s="1"/>
      <c r="B3213" s="7" t="s">
        <v>5567</v>
      </c>
      <c r="C3213" s="7">
        <v>266</v>
      </c>
      <c r="D3213" s="7" t="s">
        <v>10</v>
      </c>
      <c r="E3213" s="7" t="s">
        <v>14</v>
      </c>
      <c r="F3213" s="7" t="s">
        <v>5571</v>
      </c>
      <c r="G3213" s="7" t="s">
        <v>5572</v>
      </c>
      <c r="H3213" s="28"/>
      <c r="I3213" s="23"/>
      <c r="J3213" s="16"/>
      <c r="K3213" s="36"/>
    </row>
    <row r="3214" spans="1:11" ht="30" hidden="1" customHeight="1" x14ac:dyDescent="0.25">
      <c r="A3214" s="1"/>
      <c r="B3214" s="7" t="s">
        <v>5567</v>
      </c>
      <c r="C3214" s="7">
        <v>266</v>
      </c>
      <c r="D3214" s="7" t="s">
        <v>10</v>
      </c>
      <c r="E3214" s="7" t="s">
        <v>67</v>
      </c>
      <c r="F3214" s="7" t="s">
        <v>820</v>
      </c>
      <c r="G3214" s="7" t="s">
        <v>5573</v>
      </c>
      <c r="H3214" s="28"/>
      <c r="I3214" s="23"/>
      <c r="J3214" s="16"/>
      <c r="K3214" s="36"/>
    </row>
    <row r="3215" spans="1:11" ht="30" hidden="1" customHeight="1" x14ac:dyDescent="0.25">
      <c r="A3215" s="1"/>
      <c r="B3215" s="7" t="s">
        <v>5567</v>
      </c>
      <c r="C3215" s="7">
        <v>266</v>
      </c>
      <c r="D3215" s="7" t="s">
        <v>10</v>
      </c>
      <c r="E3215" s="7" t="s">
        <v>17</v>
      </c>
      <c r="F3215" s="7" t="s">
        <v>24</v>
      </c>
      <c r="G3215" s="7" t="s">
        <v>5574</v>
      </c>
      <c r="H3215" s="28"/>
      <c r="I3215" s="23"/>
      <c r="J3215" s="16"/>
      <c r="K3215" s="36"/>
    </row>
    <row r="3216" spans="1:11" ht="30" hidden="1" customHeight="1" x14ac:dyDescent="0.25">
      <c r="A3216" s="1"/>
      <c r="B3216" s="7" t="s">
        <v>5567</v>
      </c>
      <c r="C3216" s="7">
        <v>266</v>
      </c>
      <c r="D3216" s="7" t="s">
        <v>10</v>
      </c>
      <c r="E3216" s="7" t="s">
        <v>43</v>
      </c>
      <c r="F3216" s="7" t="s">
        <v>5575</v>
      </c>
      <c r="G3216" s="7" t="s">
        <v>5576</v>
      </c>
      <c r="H3216" s="28"/>
      <c r="I3216" s="23"/>
      <c r="J3216" s="16"/>
      <c r="K3216" s="36"/>
    </row>
    <row r="3217" spans="1:11" ht="30" hidden="1" customHeight="1" x14ac:dyDescent="0.25">
      <c r="A3217" s="1"/>
      <c r="B3217" s="7" t="s">
        <v>5567</v>
      </c>
      <c r="C3217" s="7">
        <v>266</v>
      </c>
      <c r="D3217" s="7" t="s">
        <v>10</v>
      </c>
      <c r="E3217" s="7" t="s">
        <v>11</v>
      </c>
      <c r="F3217" s="7" t="s">
        <v>5577</v>
      </c>
      <c r="G3217" s="7" t="s">
        <v>5578</v>
      </c>
      <c r="H3217" s="28"/>
      <c r="I3217" s="23"/>
      <c r="J3217" s="16"/>
      <c r="K3217" s="36"/>
    </row>
    <row r="3218" spans="1:11" ht="30" hidden="1" customHeight="1" x14ac:dyDescent="0.25">
      <c r="A3218" s="1"/>
      <c r="B3218" s="7" t="s">
        <v>5567</v>
      </c>
      <c r="C3218" s="7">
        <v>266</v>
      </c>
      <c r="D3218" s="7" t="s">
        <v>10</v>
      </c>
      <c r="E3218" s="7" t="s">
        <v>23</v>
      </c>
      <c r="F3218" s="7" t="s">
        <v>24</v>
      </c>
      <c r="G3218" s="7" t="s">
        <v>5579</v>
      </c>
      <c r="H3218" s="28"/>
      <c r="I3218" s="23"/>
      <c r="J3218" s="16"/>
      <c r="K3218" s="36"/>
    </row>
    <row r="3219" spans="1:11" ht="30" hidden="1" customHeight="1" x14ac:dyDescent="0.25">
      <c r="A3219" s="1"/>
      <c r="B3219" s="7" t="s">
        <v>5567</v>
      </c>
      <c r="C3219" s="7">
        <v>266</v>
      </c>
      <c r="D3219" s="7" t="s">
        <v>10</v>
      </c>
      <c r="E3219" s="7" t="s">
        <v>33</v>
      </c>
      <c r="F3219" s="7" t="s">
        <v>24</v>
      </c>
      <c r="G3219" s="7" t="s">
        <v>5574</v>
      </c>
      <c r="H3219" s="28"/>
      <c r="I3219" s="23"/>
      <c r="J3219" s="16"/>
      <c r="K3219" s="36"/>
    </row>
    <row r="3220" spans="1:11" ht="30" hidden="1" customHeight="1" x14ac:dyDescent="0.25">
      <c r="A3220" s="1"/>
      <c r="B3220" s="7" t="s">
        <v>5567</v>
      </c>
      <c r="C3220" s="7">
        <v>266</v>
      </c>
      <c r="D3220" s="7" t="s">
        <v>10</v>
      </c>
      <c r="E3220" s="7" t="s">
        <v>20</v>
      </c>
      <c r="F3220" s="7" t="s">
        <v>1981</v>
      </c>
      <c r="G3220" s="7" t="s">
        <v>5580</v>
      </c>
      <c r="H3220" s="28"/>
      <c r="I3220" s="23"/>
      <c r="J3220" s="16"/>
      <c r="K3220" s="36"/>
    </row>
    <row r="3221" spans="1:11" ht="30" hidden="1" customHeight="1" x14ac:dyDescent="0.25">
      <c r="A3221" s="1"/>
      <c r="B3221" s="7" t="s">
        <v>5567</v>
      </c>
      <c r="C3221" s="7">
        <v>266</v>
      </c>
      <c r="D3221" s="7" t="s">
        <v>10</v>
      </c>
      <c r="E3221" s="7" t="s">
        <v>26</v>
      </c>
      <c r="F3221" s="7" t="s">
        <v>24</v>
      </c>
      <c r="G3221" s="7" t="s">
        <v>5581</v>
      </c>
      <c r="H3221" s="28"/>
      <c r="I3221" s="23"/>
      <c r="J3221" s="16"/>
      <c r="K3221" s="36"/>
    </row>
    <row r="3222" spans="1:11" ht="30" hidden="1" customHeight="1" x14ac:dyDescent="0.25">
      <c r="A3222" s="1"/>
      <c r="B3222" s="7" t="s">
        <v>5567</v>
      </c>
      <c r="C3222" s="7">
        <v>266</v>
      </c>
      <c r="D3222" s="7" t="s">
        <v>10</v>
      </c>
      <c r="E3222" s="7" t="s">
        <v>35</v>
      </c>
      <c r="F3222" s="7" t="s">
        <v>24</v>
      </c>
      <c r="G3222" s="7" t="s">
        <v>5582</v>
      </c>
      <c r="H3222" s="28"/>
      <c r="I3222" s="23"/>
      <c r="J3222" s="16"/>
      <c r="K3222" s="36"/>
    </row>
    <row r="3223" spans="1:11" ht="30" hidden="1" customHeight="1" x14ac:dyDescent="0.25">
      <c r="A3223" s="1"/>
      <c r="B3223" s="7" t="s">
        <v>5567</v>
      </c>
      <c r="C3223" s="7">
        <v>266</v>
      </c>
      <c r="D3223" s="7" t="s">
        <v>28</v>
      </c>
      <c r="E3223" s="7" t="s">
        <v>11</v>
      </c>
      <c r="F3223" s="7" t="s">
        <v>5583</v>
      </c>
      <c r="G3223" s="7" t="s">
        <v>5584</v>
      </c>
      <c r="H3223" s="28"/>
      <c r="I3223" s="23"/>
      <c r="J3223" s="16"/>
      <c r="K3223" s="36"/>
    </row>
    <row r="3224" spans="1:11" ht="30" hidden="1" customHeight="1" x14ac:dyDescent="0.25">
      <c r="A3224" s="1"/>
      <c r="B3224" s="7" t="s">
        <v>5567</v>
      </c>
      <c r="C3224" s="7">
        <v>266</v>
      </c>
      <c r="D3224" s="7" t="s">
        <v>10</v>
      </c>
      <c r="E3224" s="7" t="s">
        <v>171</v>
      </c>
      <c r="F3224" s="7" t="s">
        <v>5585</v>
      </c>
      <c r="G3224" s="7" t="s">
        <v>5586</v>
      </c>
      <c r="H3224" s="28"/>
      <c r="I3224" s="23"/>
      <c r="J3224" s="16"/>
      <c r="K3224" s="36"/>
    </row>
    <row r="3225" spans="1:11" ht="30" hidden="1" customHeight="1" x14ac:dyDescent="0.25">
      <c r="A3225" s="1"/>
      <c r="B3225" s="7" t="s">
        <v>5567</v>
      </c>
      <c r="C3225" s="7">
        <v>266</v>
      </c>
      <c r="D3225" s="7" t="s">
        <v>10</v>
      </c>
      <c r="E3225" s="7" t="s">
        <v>177</v>
      </c>
      <c r="F3225" s="7" t="s">
        <v>178</v>
      </c>
      <c r="G3225" s="7" t="s">
        <v>5587</v>
      </c>
      <c r="H3225" s="28"/>
      <c r="I3225" s="23"/>
      <c r="J3225" s="16"/>
      <c r="K3225" s="36"/>
    </row>
    <row r="3226" spans="1:11" ht="30" hidden="1" customHeight="1" x14ac:dyDescent="0.25">
      <c r="A3226" s="1"/>
      <c r="B3226" s="7" t="s">
        <v>5567</v>
      </c>
      <c r="C3226" s="7">
        <v>266</v>
      </c>
      <c r="D3226" s="7" t="s">
        <v>28</v>
      </c>
      <c r="E3226" s="7" t="s">
        <v>33</v>
      </c>
      <c r="F3226" s="7" t="s">
        <v>166</v>
      </c>
      <c r="G3226" s="7" t="s">
        <v>5588</v>
      </c>
      <c r="H3226" s="28"/>
      <c r="I3226" s="23"/>
      <c r="J3226" s="16"/>
      <c r="K3226" s="36"/>
    </row>
    <row r="3227" spans="1:11" ht="30" hidden="1" customHeight="1" x14ac:dyDescent="0.25">
      <c r="A3227" s="1"/>
      <c r="B3227" s="7" t="s">
        <v>5567</v>
      </c>
      <c r="C3227" s="7">
        <v>266</v>
      </c>
      <c r="D3227" s="7" t="s">
        <v>10</v>
      </c>
      <c r="E3227" s="7" t="s">
        <v>38</v>
      </c>
      <c r="F3227" s="7" t="s">
        <v>5589</v>
      </c>
      <c r="G3227" s="7" t="s">
        <v>5590</v>
      </c>
      <c r="H3227" s="28"/>
      <c r="I3227" s="23"/>
      <c r="J3227" s="16"/>
      <c r="K3227" s="36"/>
    </row>
    <row r="3228" spans="1:11" ht="30" hidden="1" customHeight="1" x14ac:dyDescent="0.25">
      <c r="A3228" s="1"/>
      <c r="B3228" s="7" t="s">
        <v>5567</v>
      </c>
      <c r="C3228" s="7">
        <v>266</v>
      </c>
      <c r="D3228" s="7" t="s">
        <v>28</v>
      </c>
      <c r="E3228" s="7" t="s">
        <v>38</v>
      </c>
      <c r="F3228" s="7" t="s">
        <v>5591</v>
      </c>
      <c r="G3228" s="7" t="s">
        <v>5592</v>
      </c>
      <c r="H3228" s="28"/>
      <c r="I3228" s="23"/>
      <c r="J3228" s="16"/>
      <c r="K3228" s="36"/>
    </row>
    <row r="3229" spans="1:11" ht="30" hidden="1" customHeight="1" x14ac:dyDescent="0.25">
      <c r="A3229" s="1"/>
      <c r="B3229" s="7" t="s">
        <v>5567</v>
      </c>
      <c r="C3229" s="7">
        <v>266</v>
      </c>
      <c r="D3229" s="7" t="s">
        <v>28</v>
      </c>
      <c r="E3229" s="7" t="s">
        <v>26</v>
      </c>
      <c r="F3229" s="7" t="s">
        <v>166</v>
      </c>
      <c r="G3229" s="7" t="s">
        <v>5593</v>
      </c>
      <c r="H3229" s="28"/>
      <c r="I3229" s="23"/>
      <c r="J3229" s="16"/>
      <c r="K3229" s="36"/>
    </row>
    <row r="3230" spans="1:11" ht="30" hidden="1" customHeight="1" x14ac:dyDescent="0.25">
      <c r="A3230" s="1"/>
      <c r="B3230" s="7" t="s">
        <v>5567</v>
      </c>
      <c r="C3230" s="7">
        <v>266</v>
      </c>
      <c r="D3230" s="7" t="s">
        <v>10</v>
      </c>
      <c r="E3230" s="7" t="s">
        <v>109</v>
      </c>
      <c r="F3230" s="7" t="s">
        <v>166</v>
      </c>
      <c r="G3230" s="7" t="s">
        <v>5594</v>
      </c>
      <c r="H3230" s="28"/>
      <c r="I3230" s="23"/>
      <c r="J3230" s="16"/>
      <c r="K3230" s="36"/>
    </row>
    <row r="3231" spans="1:11" ht="30" hidden="1" customHeight="1" x14ac:dyDescent="0.25">
      <c r="A3231" s="1"/>
      <c r="B3231" s="7" t="s">
        <v>5567</v>
      </c>
      <c r="C3231" s="7">
        <v>266</v>
      </c>
      <c r="D3231" s="7" t="s">
        <v>28</v>
      </c>
      <c r="E3231" s="7" t="s">
        <v>17</v>
      </c>
      <c r="F3231" s="7" t="s">
        <v>166</v>
      </c>
      <c r="G3231" s="7" t="s">
        <v>5595</v>
      </c>
      <c r="H3231" s="28"/>
      <c r="I3231" s="23"/>
      <c r="J3231" s="16"/>
      <c r="K3231" s="36"/>
    </row>
    <row r="3232" spans="1:11" ht="30" hidden="1" customHeight="1" x14ac:dyDescent="0.25">
      <c r="A3232" s="1"/>
      <c r="B3232" s="7" t="s">
        <v>5567</v>
      </c>
      <c r="C3232" s="7">
        <v>266</v>
      </c>
      <c r="D3232" s="7" t="s">
        <v>45</v>
      </c>
      <c r="E3232" s="7" t="s">
        <v>20</v>
      </c>
      <c r="F3232" s="7" t="s">
        <v>87</v>
      </c>
      <c r="G3232" s="7" t="s">
        <v>5596</v>
      </c>
      <c r="H3232" s="28"/>
      <c r="I3232" s="23"/>
      <c r="J3232" s="16"/>
      <c r="K3232" s="36"/>
    </row>
    <row r="3233" spans="1:11" ht="30" hidden="1" customHeight="1" x14ac:dyDescent="0.25">
      <c r="A3233" s="1"/>
      <c r="B3233" s="7" t="s">
        <v>5567</v>
      </c>
      <c r="C3233" s="7">
        <v>266</v>
      </c>
      <c r="D3233" s="7" t="s">
        <v>45</v>
      </c>
      <c r="E3233" s="7" t="s">
        <v>26</v>
      </c>
      <c r="F3233" s="7" t="s">
        <v>87</v>
      </c>
      <c r="G3233" s="7" t="s">
        <v>5597</v>
      </c>
      <c r="H3233" s="28"/>
      <c r="I3233" s="23"/>
      <c r="J3233" s="16"/>
      <c r="K3233" s="36"/>
    </row>
    <row r="3234" spans="1:11" ht="30" hidden="1" customHeight="1" x14ac:dyDescent="0.25">
      <c r="A3234" s="1"/>
      <c r="B3234" s="7" t="s">
        <v>5567</v>
      </c>
      <c r="C3234" s="7">
        <v>266</v>
      </c>
      <c r="D3234" s="7" t="s">
        <v>382</v>
      </c>
      <c r="E3234" s="7" t="s">
        <v>20</v>
      </c>
      <c r="F3234" s="7" t="s">
        <v>160</v>
      </c>
      <c r="G3234" s="7" t="s">
        <v>5598</v>
      </c>
      <c r="H3234" s="28"/>
      <c r="I3234" s="23"/>
      <c r="J3234" s="16"/>
      <c r="K3234" s="36"/>
    </row>
    <row r="3235" spans="1:11" ht="30" hidden="1" customHeight="1" x14ac:dyDescent="0.25">
      <c r="A3235" s="1"/>
      <c r="B3235" s="7" t="s">
        <v>5567</v>
      </c>
      <c r="C3235" s="7">
        <v>266</v>
      </c>
      <c r="D3235" s="7" t="s">
        <v>28</v>
      </c>
      <c r="E3235" s="7" t="s">
        <v>20</v>
      </c>
      <c r="F3235" s="7" t="s">
        <v>291</v>
      </c>
      <c r="G3235" s="7" t="s">
        <v>5599</v>
      </c>
      <c r="H3235" s="28"/>
      <c r="I3235" s="23"/>
      <c r="J3235" s="16"/>
      <c r="K3235" s="36"/>
    </row>
    <row r="3236" spans="1:11" ht="30" customHeight="1" x14ac:dyDescent="0.25">
      <c r="A3236" s="1"/>
      <c r="B3236" s="7" t="s">
        <v>5600</v>
      </c>
      <c r="C3236" s="7">
        <v>267</v>
      </c>
      <c r="D3236" s="7" t="s">
        <v>10</v>
      </c>
      <c r="E3236" s="7" t="s">
        <v>80</v>
      </c>
      <c r="F3236" s="7" t="s">
        <v>1373</v>
      </c>
      <c r="G3236" s="7" t="s">
        <v>5601</v>
      </c>
      <c r="H3236" s="22">
        <f>+I3236/28</f>
        <v>5455.2335714285718</v>
      </c>
      <c r="I3236" s="22">
        <v>152746.54</v>
      </c>
      <c r="J3236" s="33" t="s">
        <v>5568</v>
      </c>
      <c r="K3236" s="36"/>
    </row>
    <row r="3237" spans="1:11" ht="30" hidden="1" customHeight="1" x14ac:dyDescent="0.25">
      <c r="A3237" s="1"/>
      <c r="B3237" s="7" t="s">
        <v>5600</v>
      </c>
      <c r="C3237" s="7">
        <v>267</v>
      </c>
      <c r="D3237" s="7" t="s">
        <v>10</v>
      </c>
      <c r="E3237" s="7" t="s">
        <v>14</v>
      </c>
      <c r="F3237" s="7" t="s">
        <v>5602</v>
      </c>
      <c r="G3237" s="7" t="s">
        <v>5603</v>
      </c>
      <c r="H3237" s="28"/>
      <c r="I3237" s="23"/>
      <c r="J3237" s="16"/>
      <c r="K3237" s="36"/>
    </row>
    <row r="3238" spans="1:11" ht="30" hidden="1" customHeight="1" x14ac:dyDescent="0.25">
      <c r="A3238" s="1"/>
      <c r="B3238" s="7" t="s">
        <v>5600</v>
      </c>
      <c r="C3238" s="7">
        <v>267</v>
      </c>
      <c r="D3238" s="7" t="s">
        <v>10</v>
      </c>
      <c r="E3238" s="7" t="s">
        <v>26</v>
      </c>
      <c r="F3238" s="7" t="s">
        <v>820</v>
      </c>
      <c r="G3238" s="7" t="s">
        <v>5604</v>
      </c>
      <c r="H3238" s="28"/>
      <c r="I3238" s="23"/>
      <c r="J3238" s="16"/>
      <c r="K3238" s="36"/>
    </row>
    <row r="3239" spans="1:11" ht="30" hidden="1" customHeight="1" x14ac:dyDescent="0.25">
      <c r="A3239" s="1"/>
      <c r="B3239" s="7" t="s">
        <v>5600</v>
      </c>
      <c r="C3239" s="7">
        <v>267</v>
      </c>
      <c r="D3239" s="7" t="s">
        <v>10</v>
      </c>
      <c r="E3239" s="7" t="s">
        <v>17</v>
      </c>
      <c r="F3239" s="7" t="s">
        <v>24</v>
      </c>
      <c r="G3239" s="7" t="s">
        <v>5574</v>
      </c>
      <c r="H3239" s="28"/>
      <c r="I3239" s="23"/>
      <c r="J3239" s="16"/>
      <c r="K3239" s="36"/>
    </row>
    <row r="3240" spans="1:11" ht="30" hidden="1" customHeight="1" x14ac:dyDescent="0.25">
      <c r="A3240" s="1"/>
      <c r="B3240" s="7" t="s">
        <v>5600</v>
      </c>
      <c r="C3240" s="7">
        <v>267</v>
      </c>
      <c r="D3240" s="7" t="s">
        <v>10</v>
      </c>
      <c r="E3240" s="7" t="s">
        <v>38</v>
      </c>
      <c r="F3240" s="7" t="s">
        <v>5605</v>
      </c>
      <c r="G3240" s="7" t="s">
        <v>5606</v>
      </c>
      <c r="H3240" s="28"/>
      <c r="I3240" s="23"/>
      <c r="J3240" s="16"/>
      <c r="K3240" s="36"/>
    </row>
    <row r="3241" spans="1:11" ht="30" hidden="1" customHeight="1" x14ac:dyDescent="0.25">
      <c r="A3241" s="1"/>
      <c r="B3241" s="7" t="s">
        <v>5600</v>
      </c>
      <c r="C3241" s="7">
        <v>267</v>
      </c>
      <c r="D3241" s="7" t="s">
        <v>10</v>
      </c>
      <c r="E3241" s="7" t="s">
        <v>11</v>
      </c>
      <c r="F3241" s="7" t="s">
        <v>5607</v>
      </c>
      <c r="G3241" s="7" t="s">
        <v>5608</v>
      </c>
      <c r="H3241" s="28"/>
      <c r="I3241" s="23"/>
      <c r="J3241" s="16"/>
      <c r="K3241" s="36"/>
    </row>
    <row r="3242" spans="1:11" ht="30" hidden="1" customHeight="1" x14ac:dyDescent="0.25">
      <c r="A3242" s="1"/>
      <c r="B3242" s="7" t="s">
        <v>5600</v>
      </c>
      <c r="C3242" s="7">
        <v>267</v>
      </c>
      <c r="D3242" s="7" t="s">
        <v>10</v>
      </c>
      <c r="E3242" s="7" t="s">
        <v>23</v>
      </c>
      <c r="F3242" s="7" t="s">
        <v>24</v>
      </c>
      <c r="G3242" s="7" t="s">
        <v>5609</v>
      </c>
      <c r="H3242" s="28"/>
      <c r="I3242" s="23"/>
      <c r="J3242" s="16"/>
      <c r="K3242" s="36"/>
    </row>
    <row r="3243" spans="1:11" ht="30" hidden="1" customHeight="1" x14ac:dyDescent="0.25">
      <c r="A3243" s="1"/>
      <c r="B3243" s="7" t="s">
        <v>5600</v>
      </c>
      <c r="C3243" s="7">
        <v>267</v>
      </c>
      <c r="D3243" s="7" t="s">
        <v>10</v>
      </c>
      <c r="E3243" s="7" t="s">
        <v>33</v>
      </c>
      <c r="F3243" s="7" t="s">
        <v>24</v>
      </c>
      <c r="G3243" s="7" t="s">
        <v>5574</v>
      </c>
      <c r="H3243" s="28"/>
      <c r="I3243" s="23"/>
      <c r="J3243" s="16"/>
      <c r="K3243" s="36"/>
    </row>
    <row r="3244" spans="1:11" ht="30" hidden="1" customHeight="1" x14ac:dyDescent="0.25">
      <c r="A3244" s="1"/>
      <c r="B3244" s="7" t="s">
        <v>5600</v>
      </c>
      <c r="C3244" s="7">
        <v>267</v>
      </c>
      <c r="D3244" s="7" t="s">
        <v>28</v>
      </c>
      <c r="E3244" s="7" t="s">
        <v>26</v>
      </c>
      <c r="F3244" s="7" t="s">
        <v>24</v>
      </c>
      <c r="G3244" s="7" t="s">
        <v>5610</v>
      </c>
      <c r="H3244" s="28"/>
      <c r="I3244" s="23"/>
      <c r="J3244" s="16"/>
      <c r="K3244" s="36"/>
    </row>
    <row r="3245" spans="1:11" ht="30" hidden="1" customHeight="1" x14ac:dyDescent="0.25">
      <c r="A3245" s="1"/>
      <c r="B3245" s="7" t="s">
        <v>5600</v>
      </c>
      <c r="C3245" s="7">
        <v>267</v>
      </c>
      <c r="D3245" s="7" t="s">
        <v>10</v>
      </c>
      <c r="E3245" s="7" t="s">
        <v>35</v>
      </c>
      <c r="F3245" s="7" t="s">
        <v>24</v>
      </c>
      <c r="G3245" s="7" t="s">
        <v>5611</v>
      </c>
      <c r="H3245" s="28"/>
      <c r="I3245" s="23"/>
      <c r="J3245" s="16"/>
      <c r="K3245" s="36"/>
    </row>
    <row r="3246" spans="1:11" ht="30" hidden="1" customHeight="1" x14ac:dyDescent="0.25">
      <c r="A3246" s="1"/>
      <c r="B3246" s="7" t="s">
        <v>5600</v>
      </c>
      <c r="C3246" s="7">
        <v>267</v>
      </c>
      <c r="D3246" s="7" t="s">
        <v>10</v>
      </c>
      <c r="E3246" s="7" t="s">
        <v>20</v>
      </c>
      <c r="F3246" s="7" t="s">
        <v>1981</v>
      </c>
      <c r="G3246" s="7" t="s">
        <v>5612</v>
      </c>
      <c r="H3246" s="28"/>
      <c r="I3246" s="23"/>
      <c r="J3246" s="16"/>
      <c r="K3246" s="36"/>
    </row>
    <row r="3247" spans="1:11" ht="30" hidden="1" customHeight="1" x14ac:dyDescent="0.25">
      <c r="A3247" s="1"/>
      <c r="B3247" s="7" t="s">
        <v>5600</v>
      </c>
      <c r="C3247" s="7">
        <v>267</v>
      </c>
      <c r="D3247" s="7" t="s">
        <v>10</v>
      </c>
      <c r="E3247" s="7" t="s">
        <v>171</v>
      </c>
      <c r="F3247" s="7" t="s">
        <v>5613</v>
      </c>
      <c r="G3247" s="7" t="s">
        <v>5614</v>
      </c>
      <c r="H3247" s="28"/>
      <c r="I3247" s="23"/>
      <c r="J3247" s="16"/>
      <c r="K3247" s="36"/>
    </row>
    <row r="3248" spans="1:11" ht="30" hidden="1" customHeight="1" x14ac:dyDescent="0.25">
      <c r="A3248" s="1"/>
      <c r="B3248" s="7" t="s">
        <v>5600</v>
      </c>
      <c r="C3248" s="7">
        <v>267</v>
      </c>
      <c r="D3248" s="7" t="s">
        <v>28</v>
      </c>
      <c r="E3248" s="7" t="s">
        <v>11</v>
      </c>
      <c r="F3248" s="7" t="s">
        <v>5615</v>
      </c>
      <c r="G3248" s="7" t="s">
        <v>5584</v>
      </c>
      <c r="H3248" s="28"/>
      <c r="I3248" s="23"/>
      <c r="J3248" s="16"/>
      <c r="K3248" s="36"/>
    </row>
    <row r="3249" spans="1:11" ht="30" hidden="1" customHeight="1" x14ac:dyDescent="0.25">
      <c r="A3249" s="1"/>
      <c r="B3249" s="7" t="s">
        <v>5600</v>
      </c>
      <c r="C3249" s="7">
        <v>267</v>
      </c>
      <c r="D3249" s="7" t="s">
        <v>10</v>
      </c>
      <c r="E3249" s="7" t="s">
        <v>177</v>
      </c>
      <c r="F3249" s="7" t="s">
        <v>178</v>
      </c>
      <c r="G3249" s="7" t="s">
        <v>5616</v>
      </c>
      <c r="H3249" s="28"/>
      <c r="I3249" s="23"/>
      <c r="J3249" s="16"/>
      <c r="K3249" s="36"/>
    </row>
    <row r="3250" spans="1:11" ht="30" hidden="1" customHeight="1" x14ac:dyDescent="0.25">
      <c r="A3250" s="1"/>
      <c r="B3250" s="7" t="s">
        <v>5600</v>
      </c>
      <c r="C3250" s="7">
        <v>267</v>
      </c>
      <c r="D3250" s="7" t="s">
        <v>28</v>
      </c>
      <c r="E3250" s="7" t="s">
        <v>33</v>
      </c>
      <c r="F3250" s="7" t="s">
        <v>166</v>
      </c>
      <c r="G3250" s="7" t="s">
        <v>5588</v>
      </c>
      <c r="H3250" s="28"/>
      <c r="I3250" s="23"/>
      <c r="J3250" s="16"/>
      <c r="K3250" s="36"/>
    </row>
    <row r="3251" spans="1:11" ht="30" hidden="1" customHeight="1" x14ac:dyDescent="0.25">
      <c r="A3251" s="1"/>
      <c r="B3251" s="7" t="s">
        <v>5600</v>
      </c>
      <c r="C3251" s="7">
        <v>267</v>
      </c>
      <c r="D3251" s="7" t="s">
        <v>45</v>
      </c>
      <c r="E3251" s="7" t="s">
        <v>26</v>
      </c>
      <c r="F3251" s="7" t="s">
        <v>166</v>
      </c>
      <c r="G3251" s="7" t="s">
        <v>5617</v>
      </c>
      <c r="H3251" s="28"/>
      <c r="I3251" s="23"/>
      <c r="J3251" s="16"/>
      <c r="K3251" s="36"/>
    </row>
    <row r="3252" spans="1:11" ht="30" hidden="1" customHeight="1" x14ac:dyDescent="0.25">
      <c r="A3252" s="1"/>
      <c r="B3252" s="7" t="s">
        <v>5600</v>
      </c>
      <c r="C3252" s="7">
        <v>267</v>
      </c>
      <c r="D3252" s="7" t="s">
        <v>10</v>
      </c>
      <c r="E3252" s="7" t="s">
        <v>109</v>
      </c>
      <c r="F3252" s="7" t="s">
        <v>166</v>
      </c>
      <c r="G3252" s="7" t="s">
        <v>5594</v>
      </c>
      <c r="H3252" s="28"/>
      <c r="I3252" s="23"/>
      <c r="J3252" s="16"/>
      <c r="K3252" s="36"/>
    </row>
    <row r="3253" spans="1:11" ht="30" hidden="1" customHeight="1" x14ac:dyDescent="0.25">
      <c r="A3253" s="1"/>
      <c r="B3253" s="7" t="s">
        <v>5600</v>
      </c>
      <c r="C3253" s="7">
        <v>267</v>
      </c>
      <c r="D3253" s="7" t="s">
        <v>10</v>
      </c>
      <c r="E3253" s="7" t="s">
        <v>67</v>
      </c>
      <c r="F3253" s="7" t="s">
        <v>166</v>
      </c>
      <c r="G3253" s="7" t="s">
        <v>5618</v>
      </c>
      <c r="H3253" s="28"/>
      <c r="I3253" s="23"/>
      <c r="J3253" s="16"/>
      <c r="K3253" s="36"/>
    </row>
    <row r="3254" spans="1:11" ht="30" hidden="1" customHeight="1" x14ac:dyDescent="0.25">
      <c r="A3254" s="1"/>
      <c r="B3254" s="7" t="s">
        <v>5600</v>
      </c>
      <c r="C3254" s="7">
        <v>267</v>
      </c>
      <c r="D3254" s="7" t="s">
        <v>28</v>
      </c>
      <c r="E3254" s="7" t="s">
        <v>17</v>
      </c>
      <c r="F3254" s="7" t="s">
        <v>166</v>
      </c>
      <c r="G3254" s="7" t="s">
        <v>5588</v>
      </c>
      <c r="H3254" s="28"/>
      <c r="I3254" s="23"/>
      <c r="J3254" s="16"/>
      <c r="K3254" s="36"/>
    </row>
    <row r="3255" spans="1:11" ht="30" hidden="1" customHeight="1" x14ac:dyDescent="0.25">
      <c r="A3255" s="1"/>
      <c r="B3255" s="7" t="s">
        <v>5600</v>
      </c>
      <c r="C3255" s="7">
        <v>267</v>
      </c>
      <c r="D3255" s="7" t="s">
        <v>10</v>
      </c>
      <c r="E3255" s="7" t="s">
        <v>43</v>
      </c>
      <c r="F3255" s="7" t="s">
        <v>24</v>
      </c>
      <c r="G3255" s="7" t="s">
        <v>5619</v>
      </c>
      <c r="H3255" s="28"/>
      <c r="I3255" s="23"/>
      <c r="J3255" s="16"/>
      <c r="K3255" s="36"/>
    </row>
    <row r="3256" spans="1:11" ht="30" hidden="1" customHeight="1" x14ac:dyDescent="0.25">
      <c r="A3256" s="1"/>
      <c r="B3256" s="7" t="s">
        <v>5600</v>
      </c>
      <c r="C3256" s="7">
        <v>267</v>
      </c>
      <c r="D3256" s="7" t="s">
        <v>382</v>
      </c>
      <c r="E3256" s="7" t="s">
        <v>20</v>
      </c>
      <c r="F3256" s="7" t="s">
        <v>87</v>
      </c>
      <c r="G3256" s="7" t="s">
        <v>5620</v>
      </c>
      <c r="H3256" s="28"/>
      <c r="I3256" s="23"/>
      <c r="J3256" s="16"/>
      <c r="K3256" s="36"/>
    </row>
    <row r="3257" spans="1:11" ht="30" hidden="1" customHeight="1" x14ac:dyDescent="0.25">
      <c r="A3257" s="1"/>
      <c r="B3257" s="7" t="s">
        <v>5600</v>
      </c>
      <c r="C3257" s="7">
        <v>267</v>
      </c>
      <c r="D3257" s="7" t="s">
        <v>382</v>
      </c>
      <c r="E3257" s="7" t="s">
        <v>26</v>
      </c>
      <c r="F3257" s="7" t="s">
        <v>87</v>
      </c>
      <c r="G3257" s="7" t="s">
        <v>5621</v>
      </c>
      <c r="H3257" s="28"/>
      <c r="I3257" s="23"/>
      <c r="J3257" s="16"/>
      <c r="K3257" s="36"/>
    </row>
    <row r="3258" spans="1:11" ht="30" hidden="1" customHeight="1" x14ac:dyDescent="0.25">
      <c r="A3258" s="1"/>
      <c r="B3258" s="7" t="s">
        <v>5600</v>
      </c>
      <c r="C3258" s="7">
        <v>267</v>
      </c>
      <c r="D3258" s="7" t="s">
        <v>28</v>
      </c>
      <c r="E3258" s="7" t="s">
        <v>20</v>
      </c>
      <c r="F3258" s="7" t="s">
        <v>1227</v>
      </c>
      <c r="G3258" s="7" t="s">
        <v>5622</v>
      </c>
      <c r="H3258" s="28"/>
      <c r="I3258" s="23"/>
      <c r="J3258" s="16"/>
      <c r="K3258" s="36"/>
    </row>
    <row r="3259" spans="1:11" ht="30" hidden="1" customHeight="1" x14ac:dyDescent="0.25">
      <c r="A3259" s="1"/>
      <c r="B3259" s="7" t="s">
        <v>5600</v>
      </c>
      <c r="C3259" s="7">
        <v>267</v>
      </c>
      <c r="D3259" s="7" t="s">
        <v>413</v>
      </c>
      <c r="E3259" s="7" t="s">
        <v>20</v>
      </c>
      <c r="F3259" s="7" t="s">
        <v>219</v>
      </c>
      <c r="G3259" s="7" t="s">
        <v>5623</v>
      </c>
      <c r="H3259" s="28"/>
      <c r="I3259" s="23"/>
      <c r="J3259" s="16"/>
      <c r="K3259" s="36"/>
    </row>
    <row r="3260" spans="1:11" ht="30" hidden="1" customHeight="1" x14ac:dyDescent="0.25">
      <c r="A3260" s="1"/>
      <c r="B3260" s="7" t="s">
        <v>5600</v>
      </c>
      <c r="C3260" s="7">
        <v>267</v>
      </c>
      <c r="D3260" s="7" t="s">
        <v>45</v>
      </c>
      <c r="E3260" s="7" t="s">
        <v>20</v>
      </c>
      <c r="F3260" s="7" t="s">
        <v>291</v>
      </c>
      <c r="G3260" s="7" t="s">
        <v>5624</v>
      </c>
      <c r="H3260" s="28"/>
      <c r="I3260" s="23"/>
      <c r="J3260" s="16"/>
      <c r="K3260" s="36"/>
    </row>
    <row r="3261" spans="1:11" ht="30" customHeight="1" x14ac:dyDescent="0.25">
      <c r="A3261" s="1"/>
      <c r="B3261" s="7" t="s">
        <v>5625</v>
      </c>
      <c r="C3261" s="7">
        <v>268</v>
      </c>
      <c r="D3261" s="7" t="s">
        <v>10</v>
      </c>
      <c r="E3261" s="7" t="s">
        <v>67</v>
      </c>
      <c r="F3261" s="7" t="s">
        <v>68</v>
      </c>
      <c r="G3261" s="7" t="s">
        <v>5627</v>
      </c>
      <c r="H3261" s="22">
        <f>+I3261/50</f>
        <v>36856.078000000001</v>
      </c>
      <c r="I3261" s="22">
        <v>1842803.9</v>
      </c>
      <c r="J3261" s="33" t="s">
        <v>5626</v>
      </c>
      <c r="K3261" s="36"/>
    </row>
    <row r="3262" spans="1:11" ht="30" customHeight="1" x14ac:dyDescent="0.25">
      <c r="A3262" s="1"/>
      <c r="B3262" s="7" t="s">
        <v>5625</v>
      </c>
      <c r="C3262" s="7">
        <v>268</v>
      </c>
      <c r="D3262" s="7" t="s">
        <v>10</v>
      </c>
      <c r="E3262" s="7" t="s">
        <v>70</v>
      </c>
      <c r="F3262" s="7" t="s">
        <v>71</v>
      </c>
      <c r="G3262" s="7" t="s">
        <v>5629</v>
      </c>
      <c r="H3262" s="22">
        <f>+I3262/100</f>
        <v>36266.276099999995</v>
      </c>
      <c r="I3262" s="22">
        <v>3626627.61</v>
      </c>
      <c r="J3262" s="33" t="s">
        <v>5628</v>
      </c>
      <c r="K3262" s="36"/>
    </row>
    <row r="3263" spans="1:11" ht="30" hidden="1" customHeight="1" x14ac:dyDescent="0.25">
      <c r="A3263" s="1"/>
      <c r="B3263" s="7" t="s">
        <v>5625</v>
      </c>
      <c r="C3263" s="7">
        <v>268</v>
      </c>
      <c r="D3263" s="7" t="s">
        <v>10</v>
      </c>
      <c r="E3263" s="7" t="s">
        <v>33</v>
      </c>
      <c r="F3263" s="7" t="s">
        <v>73</v>
      </c>
      <c r="G3263" s="7" t="s">
        <v>5630</v>
      </c>
      <c r="H3263" s="28"/>
      <c r="I3263" s="23"/>
      <c r="J3263" s="16"/>
      <c r="K3263" s="36"/>
    </row>
    <row r="3264" spans="1:11" ht="30" hidden="1" customHeight="1" x14ac:dyDescent="0.25">
      <c r="A3264" s="1"/>
      <c r="B3264" s="7" t="s">
        <v>5625</v>
      </c>
      <c r="C3264" s="7">
        <v>268</v>
      </c>
      <c r="D3264" s="7" t="s">
        <v>28</v>
      </c>
      <c r="E3264" s="7" t="s">
        <v>20</v>
      </c>
      <c r="F3264" s="7" t="s">
        <v>73</v>
      </c>
      <c r="G3264" s="7" t="s">
        <v>5631</v>
      </c>
      <c r="H3264" s="28"/>
      <c r="I3264" s="23"/>
      <c r="J3264" s="16"/>
      <c r="K3264" s="36"/>
    </row>
    <row r="3265" spans="1:11" ht="30" hidden="1" customHeight="1" x14ac:dyDescent="0.25">
      <c r="A3265" s="1"/>
      <c r="B3265" s="7" t="s">
        <v>5625</v>
      </c>
      <c r="C3265" s="7">
        <v>268</v>
      </c>
      <c r="D3265" s="7" t="s">
        <v>10</v>
      </c>
      <c r="E3265" s="7" t="s">
        <v>75</v>
      </c>
      <c r="F3265" s="7" t="s">
        <v>73</v>
      </c>
      <c r="G3265" s="7" t="s">
        <v>5632</v>
      </c>
      <c r="H3265" s="28"/>
      <c r="I3265" s="23"/>
      <c r="J3265" s="16"/>
      <c r="K3265" s="36"/>
    </row>
    <row r="3266" spans="1:11" ht="30" hidden="1" customHeight="1" x14ac:dyDescent="0.25">
      <c r="A3266" s="1"/>
      <c r="B3266" s="7" t="s">
        <v>5625</v>
      </c>
      <c r="C3266" s="7">
        <v>268</v>
      </c>
      <c r="D3266" s="7" t="s">
        <v>10</v>
      </c>
      <c r="E3266" s="7" t="s">
        <v>11</v>
      </c>
      <c r="F3266" s="7" t="s">
        <v>5634</v>
      </c>
      <c r="G3266" s="7" t="s">
        <v>5635</v>
      </c>
      <c r="H3266" s="28"/>
      <c r="I3266" s="23"/>
      <c r="J3266" s="16"/>
      <c r="K3266" s="36"/>
    </row>
    <row r="3267" spans="1:11" ht="30" hidden="1" customHeight="1" x14ac:dyDescent="0.25">
      <c r="A3267" s="1"/>
      <c r="B3267" s="7" t="s">
        <v>5625</v>
      </c>
      <c r="C3267" s="7">
        <v>268</v>
      </c>
      <c r="D3267" s="7" t="s">
        <v>10</v>
      </c>
      <c r="E3267" s="7" t="s">
        <v>467</v>
      </c>
      <c r="F3267" s="7" t="s">
        <v>468</v>
      </c>
      <c r="G3267" s="7" t="s">
        <v>5636</v>
      </c>
      <c r="H3267" s="28"/>
      <c r="I3267" s="23"/>
      <c r="J3267" s="16"/>
      <c r="K3267" s="36"/>
    </row>
    <row r="3268" spans="1:11" ht="30" hidden="1" customHeight="1" x14ac:dyDescent="0.25">
      <c r="A3268" s="1"/>
      <c r="B3268" s="7" t="s">
        <v>5625</v>
      </c>
      <c r="C3268" s="7">
        <v>268</v>
      </c>
      <c r="D3268" s="7" t="s">
        <v>10</v>
      </c>
      <c r="E3268" s="7" t="s">
        <v>35</v>
      </c>
      <c r="F3268" s="7" t="s">
        <v>5637</v>
      </c>
      <c r="G3268" s="7" t="s">
        <v>5638</v>
      </c>
      <c r="H3268" s="28"/>
      <c r="I3268" s="23"/>
      <c r="J3268" s="16"/>
      <c r="K3268" s="36"/>
    </row>
    <row r="3269" spans="1:11" ht="30" hidden="1" customHeight="1" x14ac:dyDescent="0.25">
      <c r="A3269" s="1"/>
      <c r="B3269" s="7" t="s">
        <v>5625</v>
      </c>
      <c r="C3269" s="7">
        <v>268</v>
      </c>
      <c r="D3269" s="7" t="s">
        <v>10</v>
      </c>
      <c r="E3269" s="7" t="s">
        <v>17</v>
      </c>
      <c r="F3269" s="7" t="s">
        <v>73</v>
      </c>
      <c r="G3269" s="7" t="s">
        <v>5630</v>
      </c>
      <c r="H3269" s="28"/>
      <c r="I3269" s="23"/>
      <c r="J3269" s="16"/>
      <c r="K3269" s="36"/>
    </row>
    <row r="3270" spans="1:11" ht="30" hidden="1" customHeight="1" x14ac:dyDescent="0.25">
      <c r="A3270" s="1"/>
      <c r="B3270" s="7" t="s">
        <v>5625</v>
      </c>
      <c r="C3270" s="7">
        <v>268</v>
      </c>
      <c r="D3270" s="7" t="s">
        <v>28</v>
      </c>
      <c r="E3270" s="7" t="s">
        <v>67</v>
      </c>
      <c r="F3270" s="7" t="s">
        <v>68</v>
      </c>
      <c r="G3270" s="7" t="s">
        <v>5639</v>
      </c>
      <c r="H3270" s="28"/>
      <c r="I3270" s="23"/>
      <c r="J3270" s="16"/>
      <c r="K3270" s="36"/>
    </row>
    <row r="3271" spans="1:11" ht="30" hidden="1" customHeight="1" x14ac:dyDescent="0.25">
      <c r="A3271" s="1"/>
      <c r="B3271" s="7" t="s">
        <v>5625</v>
      </c>
      <c r="C3271" s="7">
        <v>268</v>
      </c>
      <c r="D3271" s="7" t="s">
        <v>10</v>
      </c>
      <c r="E3271" s="7" t="s">
        <v>38</v>
      </c>
      <c r="F3271" s="7" t="s">
        <v>5640</v>
      </c>
      <c r="G3271" s="7" t="s">
        <v>5641</v>
      </c>
      <c r="H3271" s="28"/>
      <c r="I3271" s="23"/>
      <c r="J3271" s="16"/>
      <c r="K3271" s="36"/>
    </row>
    <row r="3272" spans="1:11" ht="30" hidden="1" customHeight="1" x14ac:dyDescent="0.25">
      <c r="A3272" s="1"/>
      <c r="B3272" s="7" t="s">
        <v>5625</v>
      </c>
      <c r="C3272" s="7">
        <v>268</v>
      </c>
      <c r="D3272" s="7" t="s">
        <v>28</v>
      </c>
      <c r="E3272" s="7" t="s">
        <v>38</v>
      </c>
      <c r="F3272" s="7" t="s">
        <v>5642</v>
      </c>
      <c r="G3272" s="7" t="s">
        <v>5643</v>
      </c>
      <c r="H3272" s="28"/>
      <c r="I3272" s="23"/>
      <c r="J3272" s="16"/>
      <c r="K3272" s="36"/>
    </row>
    <row r="3273" spans="1:11" ht="30" hidden="1" customHeight="1" x14ac:dyDescent="0.25">
      <c r="A3273" s="1"/>
      <c r="B3273" s="7" t="s">
        <v>5625</v>
      </c>
      <c r="C3273" s="7">
        <v>268</v>
      </c>
      <c r="D3273" s="7" t="s">
        <v>10</v>
      </c>
      <c r="E3273" s="7" t="s">
        <v>20</v>
      </c>
      <c r="F3273" s="7" t="s">
        <v>470</v>
      </c>
      <c r="G3273" s="7" t="s">
        <v>5644</v>
      </c>
      <c r="H3273" s="28"/>
      <c r="I3273" s="23"/>
      <c r="J3273" s="16"/>
      <c r="K3273" s="36"/>
    </row>
    <row r="3274" spans="1:11" ht="30" hidden="1" customHeight="1" x14ac:dyDescent="0.25">
      <c r="A3274" s="1"/>
      <c r="B3274" s="7" t="s">
        <v>5625</v>
      </c>
      <c r="C3274" s="7">
        <v>268</v>
      </c>
      <c r="D3274" s="7" t="s">
        <v>28</v>
      </c>
      <c r="E3274" s="7" t="s">
        <v>17</v>
      </c>
      <c r="F3274" s="7" t="s">
        <v>470</v>
      </c>
      <c r="G3274" s="7" t="s">
        <v>5645</v>
      </c>
      <c r="H3274" s="28"/>
      <c r="I3274" s="23"/>
      <c r="J3274" s="16"/>
      <c r="K3274" s="36"/>
    </row>
    <row r="3275" spans="1:11" ht="30" hidden="1" customHeight="1" x14ac:dyDescent="0.25">
      <c r="A3275" s="1"/>
      <c r="B3275" s="7" t="s">
        <v>5625</v>
      </c>
      <c r="C3275" s="7">
        <v>268</v>
      </c>
      <c r="D3275" s="7" t="s">
        <v>10</v>
      </c>
      <c r="E3275" s="7" t="s">
        <v>26</v>
      </c>
      <c r="F3275" s="7" t="s">
        <v>470</v>
      </c>
      <c r="G3275" s="7" t="s">
        <v>5646</v>
      </c>
      <c r="H3275" s="28"/>
      <c r="I3275" s="23"/>
      <c r="J3275" s="16"/>
      <c r="K3275" s="36"/>
    </row>
    <row r="3276" spans="1:11" ht="30" customHeight="1" x14ac:dyDescent="0.25">
      <c r="A3276" s="1"/>
      <c r="B3276" s="7" t="s">
        <v>5647</v>
      </c>
      <c r="C3276" s="7">
        <v>269</v>
      </c>
      <c r="D3276" s="7" t="s">
        <v>10</v>
      </c>
      <c r="E3276" s="7" t="s">
        <v>80</v>
      </c>
      <c r="F3276" s="7" t="s">
        <v>132</v>
      </c>
      <c r="G3276" s="7" t="s">
        <v>5649</v>
      </c>
      <c r="H3276" s="22">
        <f>+I3276/14</f>
        <v>151.5</v>
      </c>
      <c r="I3276" s="22">
        <v>2121</v>
      </c>
      <c r="J3276" s="33" t="s">
        <v>5648</v>
      </c>
      <c r="K3276" s="36"/>
    </row>
    <row r="3277" spans="1:11" ht="30" hidden="1" customHeight="1" x14ac:dyDescent="0.25">
      <c r="A3277" s="1"/>
      <c r="B3277" s="7" t="s">
        <v>5647</v>
      </c>
      <c r="C3277" s="7">
        <v>269</v>
      </c>
      <c r="D3277" s="7" t="s">
        <v>382</v>
      </c>
      <c r="E3277" s="7" t="s">
        <v>20</v>
      </c>
      <c r="F3277" s="7" t="s">
        <v>128</v>
      </c>
      <c r="G3277" s="7" t="s">
        <v>5650</v>
      </c>
      <c r="H3277" s="28"/>
      <c r="I3277" s="23"/>
      <c r="J3277" s="16"/>
      <c r="K3277" s="36"/>
    </row>
    <row r="3278" spans="1:11" ht="30" hidden="1" customHeight="1" x14ac:dyDescent="0.25">
      <c r="A3278" s="1"/>
      <c r="B3278" s="7" t="s">
        <v>5647</v>
      </c>
      <c r="C3278" s="7">
        <v>269</v>
      </c>
      <c r="D3278" s="7" t="s">
        <v>28</v>
      </c>
      <c r="E3278" s="7" t="s">
        <v>26</v>
      </c>
      <c r="F3278" s="7" t="s">
        <v>128</v>
      </c>
      <c r="G3278" s="7" t="s">
        <v>5651</v>
      </c>
      <c r="H3278" s="28"/>
      <c r="I3278" s="23"/>
      <c r="J3278" s="16"/>
      <c r="K3278" s="36"/>
    </row>
    <row r="3279" spans="1:11" ht="30" hidden="1" customHeight="1" x14ac:dyDescent="0.25">
      <c r="A3279" s="1"/>
      <c r="B3279" s="7" t="s">
        <v>5647</v>
      </c>
      <c r="C3279" s="7">
        <v>269</v>
      </c>
      <c r="D3279" s="7" t="s">
        <v>10</v>
      </c>
      <c r="E3279" s="7" t="s">
        <v>38</v>
      </c>
      <c r="F3279" s="7" t="s">
        <v>5652</v>
      </c>
      <c r="G3279" s="7" t="s">
        <v>5653</v>
      </c>
      <c r="H3279" s="28"/>
      <c r="I3279" s="23"/>
      <c r="J3279" s="16"/>
      <c r="K3279" s="36"/>
    </row>
    <row r="3280" spans="1:11" ht="30" hidden="1" customHeight="1" x14ac:dyDescent="0.25">
      <c r="A3280" s="1"/>
      <c r="B3280" s="7" t="s">
        <v>5647</v>
      </c>
      <c r="C3280" s="7">
        <v>269</v>
      </c>
      <c r="D3280" s="7" t="s">
        <v>28</v>
      </c>
      <c r="E3280" s="7" t="s">
        <v>38</v>
      </c>
      <c r="F3280" s="7" t="s">
        <v>5654</v>
      </c>
      <c r="G3280" s="7" t="s">
        <v>5655</v>
      </c>
      <c r="H3280" s="28"/>
      <c r="I3280" s="23"/>
      <c r="J3280" s="16"/>
      <c r="K3280" s="36"/>
    </row>
    <row r="3281" spans="1:11" ht="30" hidden="1" customHeight="1" x14ac:dyDescent="0.25">
      <c r="A3281" s="1"/>
      <c r="B3281" s="7" t="s">
        <v>5647</v>
      </c>
      <c r="C3281" s="7">
        <v>269</v>
      </c>
      <c r="D3281" s="7" t="s">
        <v>10</v>
      </c>
      <c r="E3281" s="7" t="s">
        <v>33</v>
      </c>
      <c r="F3281" s="7" t="s">
        <v>700</v>
      </c>
      <c r="G3281" s="7" t="s">
        <v>5656</v>
      </c>
      <c r="H3281" s="28"/>
      <c r="I3281" s="23"/>
      <c r="J3281" s="16"/>
      <c r="K3281" s="36"/>
    </row>
    <row r="3282" spans="1:11" ht="30" hidden="1" customHeight="1" x14ac:dyDescent="0.25">
      <c r="A3282" s="1"/>
      <c r="B3282" s="7" t="s">
        <v>5647</v>
      </c>
      <c r="C3282" s="7">
        <v>269</v>
      </c>
      <c r="D3282" s="7" t="s">
        <v>10</v>
      </c>
      <c r="E3282" s="7" t="s">
        <v>11</v>
      </c>
      <c r="F3282" s="7" t="s">
        <v>5657</v>
      </c>
      <c r="G3282" s="7" t="s">
        <v>5658</v>
      </c>
      <c r="H3282" s="28"/>
      <c r="I3282" s="23"/>
      <c r="J3282" s="16"/>
      <c r="K3282" s="36"/>
    </row>
    <row r="3283" spans="1:11" ht="30" hidden="1" customHeight="1" x14ac:dyDescent="0.25">
      <c r="A3283" s="1"/>
      <c r="B3283" s="7" t="s">
        <v>5647</v>
      </c>
      <c r="C3283" s="7">
        <v>269</v>
      </c>
      <c r="D3283" s="7" t="s">
        <v>28</v>
      </c>
      <c r="E3283" s="7" t="s">
        <v>33</v>
      </c>
      <c r="F3283" s="7" t="s">
        <v>128</v>
      </c>
      <c r="G3283" s="7" t="s">
        <v>5659</v>
      </c>
      <c r="H3283" s="28"/>
      <c r="I3283" s="23"/>
      <c r="J3283" s="16"/>
      <c r="K3283" s="36"/>
    </row>
    <row r="3284" spans="1:11" ht="30" hidden="1" customHeight="1" x14ac:dyDescent="0.25">
      <c r="A3284" s="1"/>
      <c r="B3284" s="7" t="s">
        <v>5647</v>
      </c>
      <c r="C3284" s="7">
        <v>269</v>
      </c>
      <c r="D3284" s="7" t="s">
        <v>28</v>
      </c>
      <c r="E3284" s="7" t="s">
        <v>17</v>
      </c>
      <c r="F3284" s="7" t="s">
        <v>132</v>
      </c>
      <c r="G3284" s="7" t="s">
        <v>5660</v>
      </c>
      <c r="H3284" s="28"/>
      <c r="I3284" s="23"/>
      <c r="J3284" s="16"/>
      <c r="K3284" s="36"/>
    </row>
    <row r="3285" spans="1:11" ht="30" hidden="1" customHeight="1" x14ac:dyDescent="0.25">
      <c r="A3285" s="1"/>
      <c r="B3285" s="7" t="s">
        <v>5647</v>
      </c>
      <c r="C3285" s="7">
        <v>269</v>
      </c>
      <c r="D3285" s="7" t="s">
        <v>10</v>
      </c>
      <c r="E3285" s="7" t="s">
        <v>23</v>
      </c>
      <c r="F3285" s="7" t="s">
        <v>389</v>
      </c>
      <c r="G3285" s="7" t="s">
        <v>5661</v>
      </c>
      <c r="H3285" s="28"/>
      <c r="I3285" s="23"/>
      <c r="J3285" s="16"/>
      <c r="K3285" s="36"/>
    </row>
    <row r="3286" spans="1:11" ht="30" hidden="1" customHeight="1" x14ac:dyDescent="0.25">
      <c r="A3286" s="1"/>
      <c r="B3286" s="7" t="s">
        <v>5647</v>
      </c>
      <c r="C3286" s="7">
        <v>269</v>
      </c>
      <c r="D3286" s="7" t="s">
        <v>460</v>
      </c>
      <c r="E3286" s="7" t="s">
        <v>20</v>
      </c>
      <c r="F3286" s="7" t="s">
        <v>398</v>
      </c>
      <c r="G3286" s="7" t="s">
        <v>5662</v>
      </c>
      <c r="H3286" s="28"/>
      <c r="I3286" s="23"/>
      <c r="J3286" s="16"/>
      <c r="K3286" s="36"/>
    </row>
    <row r="3287" spans="1:11" ht="30" hidden="1" customHeight="1" x14ac:dyDescent="0.25">
      <c r="A3287" s="1"/>
      <c r="B3287" s="7" t="s">
        <v>5647</v>
      </c>
      <c r="C3287" s="7">
        <v>269</v>
      </c>
      <c r="D3287" s="7" t="s">
        <v>10</v>
      </c>
      <c r="E3287" s="7" t="s">
        <v>17</v>
      </c>
      <c r="F3287" s="7" t="s">
        <v>781</v>
      </c>
      <c r="G3287" s="7" t="s">
        <v>5663</v>
      </c>
      <c r="H3287" s="28"/>
      <c r="I3287" s="23"/>
      <c r="J3287" s="16"/>
      <c r="K3287" s="36"/>
    </row>
    <row r="3288" spans="1:11" ht="30" hidden="1" customHeight="1" x14ac:dyDescent="0.25">
      <c r="A3288" s="1"/>
      <c r="B3288" s="7" t="s">
        <v>5647</v>
      </c>
      <c r="C3288" s="7">
        <v>269</v>
      </c>
      <c r="D3288" s="7" t="s">
        <v>10</v>
      </c>
      <c r="E3288" s="7" t="s">
        <v>14</v>
      </c>
      <c r="F3288" s="7" t="s">
        <v>5664</v>
      </c>
      <c r="G3288" s="7" t="s">
        <v>5665</v>
      </c>
      <c r="H3288" s="28"/>
      <c r="I3288" s="23"/>
      <c r="J3288" s="16"/>
      <c r="K3288" s="36"/>
    </row>
    <row r="3289" spans="1:11" ht="30" hidden="1" customHeight="1" x14ac:dyDescent="0.25">
      <c r="A3289" s="1"/>
      <c r="B3289" s="7" t="s">
        <v>5647</v>
      </c>
      <c r="C3289" s="7">
        <v>269</v>
      </c>
      <c r="D3289" s="7" t="s">
        <v>10</v>
      </c>
      <c r="E3289" s="7" t="s">
        <v>67</v>
      </c>
      <c r="F3289" s="7" t="s">
        <v>3851</v>
      </c>
      <c r="G3289" s="7" t="s">
        <v>5666</v>
      </c>
      <c r="H3289" s="28"/>
      <c r="I3289" s="23"/>
      <c r="J3289" s="16"/>
      <c r="K3289" s="36"/>
    </row>
    <row r="3290" spans="1:11" ht="30" hidden="1" customHeight="1" x14ac:dyDescent="0.25">
      <c r="A3290" s="1"/>
      <c r="B3290" s="7" t="s">
        <v>5647</v>
      </c>
      <c r="C3290" s="7">
        <v>269</v>
      </c>
      <c r="D3290" s="7" t="s">
        <v>45</v>
      </c>
      <c r="E3290" s="7" t="s">
        <v>17</v>
      </c>
      <c r="F3290" s="7" t="s">
        <v>389</v>
      </c>
      <c r="G3290" s="7" t="s">
        <v>5667</v>
      </c>
      <c r="H3290" s="28"/>
      <c r="I3290" s="23"/>
      <c r="J3290" s="16"/>
      <c r="K3290" s="36"/>
    </row>
    <row r="3291" spans="1:11" ht="30" hidden="1" customHeight="1" x14ac:dyDescent="0.25">
      <c r="A3291" s="1"/>
      <c r="B3291" s="7" t="s">
        <v>5647</v>
      </c>
      <c r="C3291" s="7">
        <v>269</v>
      </c>
      <c r="D3291" s="7" t="s">
        <v>10</v>
      </c>
      <c r="E3291" s="7" t="s">
        <v>70</v>
      </c>
      <c r="F3291" s="7" t="s">
        <v>398</v>
      </c>
      <c r="G3291" s="7" t="s">
        <v>5668</v>
      </c>
      <c r="H3291" s="28"/>
      <c r="I3291" s="23"/>
      <c r="J3291" s="16"/>
      <c r="K3291" s="36"/>
    </row>
    <row r="3292" spans="1:11" ht="30" hidden="1" customHeight="1" x14ac:dyDescent="0.25">
      <c r="A3292" s="1"/>
      <c r="B3292" s="7" t="s">
        <v>5647</v>
      </c>
      <c r="C3292" s="7">
        <v>269</v>
      </c>
      <c r="D3292" s="7" t="s">
        <v>10</v>
      </c>
      <c r="E3292" s="7" t="s">
        <v>109</v>
      </c>
      <c r="F3292" s="7" t="s">
        <v>389</v>
      </c>
      <c r="G3292" s="7" t="s">
        <v>5669</v>
      </c>
      <c r="H3292" s="28"/>
      <c r="I3292" s="23"/>
      <c r="J3292" s="16"/>
      <c r="K3292" s="36"/>
    </row>
    <row r="3293" spans="1:11" ht="30" customHeight="1" x14ac:dyDescent="0.25">
      <c r="A3293" s="1"/>
      <c r="B3293" s="7" t="s">
        <v>5677</v>
      </c>
      <c r="C3293" s="7">
        <v>270</v>
      </c>
      <c r="D3293" s="7" t="s">
        <v>10</v>
      </c>
      <c r="E3293" s="7" t="s">
        <v>20</v>
      </c>
      <c r="F3293" s="7" t="s">
        <v>1209</v>
      </c>
      <c r="G3293" s="7" t="s">
        <v>5679</v>
      </c>
      <c r="H3293" s="22">
        <f>+I3293</f>
        <v>21761.05</v>
      </c>
      <c r="I3293" s="22">
        <v>21761.05</v>
      </c>
      <c r="J3293" s="33" t="s">
        <v>5678</v>
      </c>
      <c r="K3293" s="36"/>
    </row>
    <row r="3294" spans="1:11" ht="30" hidden="1" customHeight="1" x14ac:dyDescent="0.25">
      <c r="A3294" s="1"/>
      <c r="B3294" s="7" t="s">
        <v>5677</v>
      </c>
      <c r="C3294" s="7">
        <v>270</v>
      </c>
      <c r="D3294" s="7" t="s">
        <v>10</v>
      </c>
      <c r="E3294" s="7" t="s">
        <v>14</v>
      </c>
      <c r="F3294" s="7" t="s">
        <v>5680</v>
      </c>
      <c r="G3294" s="7" t="s">
        <v>5681</v>
      </c>
      <c r="H3294" s="28"/>
      <c r="I3294" s="23"/>
      <c r="J3294" s="16"/>
      <c r="K3294" s="36"/>
    </row>
    <row r="3295" spans="1:11" ht="30" hidden="1" customHeight="1" x14ac:dyDescent="0.25">
      <c r="A3295" s="1"/>
      <c r="B3295" s="7" t="s">
        <v>5677</v>
      </c>
      <c r="C3295" s="7">
        <v>270</v>
      </c>
      <c r="D3295" s="7" t="s">
        <v>10</v>
      </c>
      <c r="E3295" s="7" t="s">
        <v>43</v>
      </c>
      <c r="F3295" s="7" t="s">
        <v>5682</v>
      </c>
      <c r="G3295" s="7" t="s">
        <v>5683</v>
      </c>
      <c r="H3295" s="28"/>
      <c r="I3295" s="23"/>
      <c r="J3295" s="16"/>
      <c r="K3295" s="36"/>
    </row>
    <row r="3296" spans="1:11" ht="30" hidden="1" customHeight="1" x14ac:dyDescent="0.25">
      <c r="A3296" s="1"/>
      <c r="B3296" s="7" t="s">
        <v>5677</v>
      </c>
      <c r="C3296" s="7">
        <v>270</v>
      </c>
      <c r="D3296" s="7" t="s">
        <v>10</v>
      </c>
      <c r="E3296" s="7" t="s">
        <v>26</v>
      </c>
      <c r="F3296" s="7" t="s">
        <v>40</v>
      </c>
      <c r="G3296" s="7" t="s">
        <v>5684</v>
      </c>
      <c r="H3296" s="28"/>
      <c r="I3296" s="23"/>
      <c r="J3296" s="16"/>
      <c r="K3296" s="36"/>
    </row>
    <row r="3297" spans="1:11" ht="30" customHeight="1" x14ac:dyDescent="0.25">
      <c r="A3297" s="1"/>
      <c r="B3297" s="7" t="s">
        <v>5688</v>
      </c>
      <c r="C3297" s="7">
        <v>271</v>
      </c>
      <c r="D3297" s="7" t="s">
        <v>10</v>
      </c>
      <c r="E3297" s="7" t="s">
        <v>14</v>
      </c>
      <c r="F3297" s="7" t="s">
        <v>5690</v>
      </c>
      <c r="G3297" s="7" t="s">
        <v>5691</v>
      </c>
      <c r="H3297" s="22">
        <f>+I3297/100</f>
        <v>40121.497000000003</v>
      </c>
      <c r="I3297" s="22">
        <v>4012149.7</v>
      </c>
      <c r="J3297" s="33" t="s">
        <v>5689</v>
      </c>
      <c r="K3297" s="36"/>
    </row>
    <row r="3298" spans="1:11" ht="30" hidden="1" customHeight="1" x14ac:dyDescent="0.25">
      <c r="A3298" s="1"/>
      <c r="B3298" s="7" t="s">
        <v>5688</v>
      </c>
      <c r="C3298" s="7">
        <v>271</v>
      </c>
      <c r="D3298" s="7" t="s">
        <v>10</v>
      </c>
      <c r="E3298" s="7" t="s">
        <v>406</v>
      </c>
      <c r="F3298" s="7" t="s">
        <v>5692</v>
      </c>
      <c r="G3298" s="7" t="s">
        <v>5693</v>
      </c>
      <c r="H3298" s="28"/>
      <c r="I3298" s="23"/>
      <c r="J3298" s="16"/>
      <c r="K3298" s="36"/>
    </row>
    <row r="3299" spans="1:11" ht="30" hidden="1" customHeight="1" x14ac:dyDescent="0.25">
      <c r="A3299" s="1"/>
      <c r="B3299" s="7" t="s">
        <v>5688</v>
      </c>
      <c r="C3299" s="7">
        <v>271</v>
      </c>
      <c r="D3299" s="7" t="s">
        <v>10</v>
      </c>
      <c r="E3299" s="7" t="s">
        <v>35</v>
      </c>
      <c r="F3299" s="7" t="s">
        <v>1355</v>
      </c>
      <c r="G3299" s="7" t="s">
        <v>5694</v>
      </c>
      <c r="H3299" s="28"/>
      <c r="I3299" s="23"/>
      <c r="J3299" s="16"/>
      <c r="K3299" s="36"/>
    </row>
    <row r="3300" spans="1:11" ht="30" hidden="1" customHeight="1" x14ac:dyDescent="0.25">
      <c r="A3300" s="1"/>
      <c r="B3300" s="7" t="s">
        <v>5688</v>
      </c>
      <c r="C3300" s="7">
        <v>271</v>
      </c>
      <c r="D3300" s="7" t="s">
        <v>10</v>
      </c>
      <c r="E3300" s="7" t="s">
        <v>33</v>
      </c>
      <c r="F3300" s="7" t="s">
        <v>1355</v>
      </c>
      <c r="G3300" s="7" t="s">
        <v>5695</v>
      </c>
      <c r="H3300" s="28"/>
      <c r="I3300" s="23"/>
      <c r="J3300" s="16"/>
      <c r="K3300" s="36"/>
    </row>
    <row r="3301" spans="1:11" ht="30" hidden="1" customHeight="1" x14ac:dyDescent="0.25">
      <c r="A3301" s="1"/>
      <c r="B3301" s="7" t="s">
        <v>5688</v>
      </c>
      <c r="C3301" s="7">
        <v>271</v>
      </c>
      <c r="D3301" s="7" t="s">
        <v>10</v>
      </c>
      <c r="E3301" s="7" t="s">
        <v>26</v>
      </c>
      <c r="F3301" s="7" t="s">
        <v>1355</v>
      </c>
      <c r="G3301" s="7" t="s">
        <v>5696</v>
      </c>
      <c r="H3301" s="28"/>
      <c r="I3301" s="23"/>
      <c r="J3301" s="16"/>
      <c r="K3301" s="36"/>
    </row>
    <row r="3302" spans="1:11" ht="30" hidden="1" customHeight="1" x14ac:dyDescent="0.25">
      <c r="A3302" s="1"/>
      <c r="B3302" s="7" t="s">
        <v>5688</v>
      </c>
      <c r="C3302" s="7">
        <v>271</v>
      </c>
      <c r="D3302" s="7" t="s">
        <v>10</v>
      </c>
      <c r="E3302" s="7" t="s">
        <v>80</v>
      </c>
      <c r="F3302" s="7" t="s">
        <v>1355</v>
      </c>
      <c r="G3302" s="7" t="s">
        <v>5697</v>
      </c>
      <c r="H3302" s="28"/>
      <c r="I3302" s="23"/>
      <c r="J3302" s="16"/>
      <c r="K3302" s="36"/>
    </row>
    <row r="3303" spans="1:11" ht="30" hidden="1" customHeight="1" x14ac:dyDescent="0.25">
      <c r="A3303" s="1"/>
      <c r="B3303" s="7" t="s">
        <v>5688</v>
      </c>
      <c r="C3303" s="7">
        <v>271</v>
      </c>
      <c r="D3303" s="7" t="s">
        <v>10</v>
      </c>
      <c r="E3303" s="7" t="s">
        <v>38</v>
      </c>
      <c r="F3303" s="7" t="s">
        <v>5698</v>
      </c>
      <c r="G3303" s="7" t="s">
        <v>5699</v>
      </c>
      <c r="H3303" s="28"/>
      <c r="I3303" s="23"/>
      <c r="J3303" s="16"/>
      <c r="K3303" s="36"/>
    </row>
    <row r="3304" spans="1:11" ht="30" hidden="1" customHeight="1" x14ac:dyDescent="0.25">
      <c r="A3304" s="1"/>
      <c r="B3304" s="7" t="s">
        <v>5688</v>
      </c>
      <c r="C3304" s="7">
        <v>271</v>
      </c>
      <c r="D3304" s="7" t="s">
        <v>28</v>
      </c>
      <c r="E3304" s="7" t="s">
        <v>38</v>
      </c>
      <c r="F3304" s="7" t="s">
        <v>5700</v>
      </c>
      <c r="G3304" s="7" t="s">
        <v>5701</v>
      </c>
      <c r="H3304" s="28"/>
      <c r="I3304" s="23"/>
      <c r="J3304" s="16"/>
      <c r="K3304" s="36"/>
    </row>
    <row r="3305" spans="1:11" ht="30" hidden="1" customHeight="1" x14ac:dyDescent="0.25">
      <c r="A3305" s="1"/>
      <c r="B3305" s="7" t="s">
        <v>5688</v>
      </c>
      <c r="C3305" s="7">
        <v>271</v>
      </c>
      <c r="D3305" s="7" t="s">
        <v>45</v>
      </c>
      <c r="E3305" s="7" t="s">
        <v>20</v>
      </c>
      <c r="F3305" s="7" t="s">
        <v>1355</v>
      </c>
      <c r="G3305" s="7" t="s">
        <v>5702</v>
      </c>
      <c r="H3305" s="28"/>
      <c r="I3305" s="23"/>
      <c r="J3305" s="16"/>
      <c r="K3305" s="36"/>
    </row>
    <row r="3306" spans="1:11" ht="30" hidden="1" customHeight="1" x14ac:dyDescent="0.25">
      <c r="A3306" s="1"/>
      <c r="B3306" s="7" t="s">
        <v>5688</v>
      </c>
      <c r="C3306" s="7">
        <v>271</v>
      </c>
      <c r="D3306" s="7" t="s">
        <v>28</v>
      </c>
      <c r="E3306" s="7" t="s">
        <v>33</v>
      </c>
      <c r="F3306" s="7" t="s">
        <v>156</v>
      </c>
      <c r="G3306" s="7" t="s">
        <v>5703</v>
      </c>
      <c r="H3306" s="28"/>
      <c r="I3306" s="23"/>
      <c r="J3306" s="16"/>
      <c r="K3306" s="36"/>
    </row>
    <row r="3307" spans="1:11" ht="30" hidden="1" customHeight="1" x14ac:dyDescent="0.25">
      <c r="A3307" s="1"/>
      <c r="B3307" s="7" t="s">
        <v>5688</v>
      </c>
      <c r="C3307" s="7">
        <v>271</v>
      </c>
      <c r="D3307" s="7" t="s">
        <v>28</v>
      </c>
      <c r="E3307" s="7" t="s">
        <v>20</v>
      </c>
      <c r="F3307" s="7" t="s">
        <v>156</v>
      </c>
      <c r="G3307" s="7" t="s">
        <v>5704</v>
      </c>
      <c r="H3307" s="28"/>
      <c r="I3307" s="23"/>
      <c r="J3307" s="16"/>
      <c r="K3307" s="36"/>
    </row>
    <row r="3308" spans="1:11" ht="30" hidden="1" customHeight="1" x14ac:dyDescent="0.25">
      <c r="A3308" s="1"/>
      <c r="B3308" s="7" t="s">
        <v>5688</v>
      </c>
      <c r="C3308" s="7">
        <v>271</v>
      </c>
      <c r="D3308" s="7" t="s">
        <v>10</v>
      </c>
      <c r="E3308" s="7" t="s">
        <v>70</v>
      </c>
      <c r="F3308" s="7" t="s">
        <v>1314</v>
      </c>
      <c r="G3308" s="7" t="s">
        <v>5705</v>
      </c>
      <c r="H3308" s="28"/>
      <c r="I3308" s="23"/>
      <c r="J3308" s="16"/>
      <c r="K3308" s="36"/>
    </row>
    <row r="3309" spans="1:11" ht="30" hidden="1" customHeight="1" x14ac:dyDescent="0.25">
      <c r="A3309" s="1"/>
      <c r="B3309" s="7" t="s">
        <v>5688</v>
      </c>
      <c r="C3309" s="7">
        <v>271</v>
      </c>
      <c r="D3309" s="7" t="s">
        <v>10</v>
      </c>
      <c r="E3309" s="7" t="s">
        <v>43</v>
      </c>
      <c r="F3309" s="7" t="s">
        <v>1355</v>
      </c>
      <c r="G3309" s="7" t="s">
        <v>5706</v>
      </c>
      <c r="H3309" s="28"/>
      <c r="I3309" s="23"/>
      <c r="J3309" s="16"/>
      <c r="K3309" s="36"/>
    </row>
    <row r="3310" spans="1:11" ht="30" customHeight="1" x14ac:dyDescent="0.25">
      <c r="A3310" s="1"/>
      <c r="B3310" s="7" t="s">
        <v>5708</v>
      </c>
      <c r="C3310" s="7">
        <v>272</v>
      </c>
      <c r="D3310" s="7" t="s">
        <v>10</v>
      </c>
      <c r="E3310" s="7" t="s">
        <v>14</v>
      </c>
      <c r="F3310" s="7" t="s">
        <v>5710</v>
      </c>
      <c r="G3310" s="7" t="s">
        <v>5711</v>
      </c>
      <c r="H3310" s="22">
        <f>+I3310/60</f>
        <v>1517.2418333333333</v>
      </c>
      <c r="I3310" s="22">
        <v>91034.51</v>
      </c>
      <c r="J3310" s="33" t="s">
        <v>5709</v>
      </c>
      <c r="K3310" s="36"/>
    </row>
    <row r="3311" spans="1:11" ht="30" hidden="1" customHeight="1" x14ac:dyDescent="0.25">
      <c r="A3311" s="1"/>
      <c r="B3311" s="7" t="s">
        <v>5708</v>
      </c>
      <c r="C3311" s="7">
        <v>272</v>
      </c>
      <c r="D3311" s="7" t="s">
        <v>10</v>
      </c>
      <c r="E3311" s="7" t="s">
        <v>26</v>
      </c>
      <c r="F3311" s="7" t="s">
        <v>263</v>
      </c>
      <c r="G3311" s="7" t="s">
        <v>5712</v>
      </c>
      <c r="H3311" s="28"/>
      <c r="I3311" s="23"/>
      <c r="J3311" s="16"/>
      <c r="K3311" s="36"/>
    </row>
    <row r="3312" spans="1:11" ht="30" hidden="1" customHeight="1" x14ac:dyDescent="0.25">
      <c r="A3312" s="1"/>
      <c r="B3312" s="7" t="s">
        <v>5708</v>
      </c>
      <c r="C3312" s="7">
        <v>272</v>
      </c>
      <c r="D3312" s="7" t="s">
        <v>10</v>
      </c>
      <c r="E3312" s="7" t="s">
        <v>38</v>
      </c>
      <c r="F3312" s="7" t="s">
        <v>5713</v>
      </c>
      <c r="G3312" s="7" t="s">
        <v>5714</v>
      </c>
      <c r="H3312" s="28"/>
      <c r="I3312" s="23"/>
      <c r="J3312" s="16"/>
      <c r="K3312" s="36"/>
    </row>
    <row r="3313" spans="1:11" ht="30" hidden="1" customHeight="1" x14ac:dyDescent="0.25">
      <c r="A3313" s="1"/>
      <c r="B3313" s="7" t="s">
        <v>5708</v>
      </c>
      <c r="C3313" s="7">
        <v>272</v>
      </c>
      <c r="D3313" s="7" t="s">
        <v>28</v>
      </c>
      <c r="E3313" s="7" t="s">
        <v>38</v>
      </c>
      <c r="F3313" s="7" t="s">
        <v>5715</v>
      </c>
      <c r="G3313" s="7" t="s">
        <v>5716</v>
      </c>
      <c r="H3313" s="28"/>
      <c r="I3313" s="23"/>
      <c r="J3313" s="16"/>
      <c r="K3313" s="36"/>
    </row>
    <row r="3314" spans="1:11" ht="30" hidden="1" customHeight="1" x14ac:dyDescent="0.25">
      <c r="A3314" s="1"/>
      <c r="B3314" s="7" t="s">
        <v>5708</v>
      </c>
      <c r="C3314" s="7">
        <v>272</v>
      </c>
      <c r="D3314" s="7" t="s">
        <v>10</v>
      </c>
      <c r="E3314" s="7" t="s">
        <v>80</v>
      </c>
      <c r="F3314" s="7" t="s">
        <v>306</v>
      </c>
      <c r="G3314" s="7" t="s">
        <v>5717</v>
      </c>
      <c r="H3314" s="28"/>
      <c r="I3314" s="23"/>
      <c r="J3314" s="16"/>
      <c r="K3314" s="36"/>
    </row>
    <row r="3315" spans="1:11" ht="30" hidden="1" customHeight="1" x14ac:dyDescent="0.25">
      <c r="A3315" s="1"/>
      <c r="B3315" s="7" t="s">
        <v>5708</v>
      </c>
      <c r="C3315" s="7">
        <v>272</v>
      </c>
      <c r="D3315" s="7" t="s">
        <v>10</v>
      </c>
      <c r="E3315" s="7" t="s">
        <v>20</v>
      </c>
      <c r="F3315" s="7" t="s">
        <v>306</v>
      </c>
      <c r="G3315" s="7" t="s">
        <v>5718</v>
      </c>
      <c r="H3315" s="28"/>
      <c r="I3315" s="23"/>
      <c r="J3315" s="16"/>
      <c r="K3315" s="36"/>
    </row>
    <row r="3316" spans="1:11" ht="30" hidden="1" customHeight="1" x14ac:dyDescent="0.25">
      <c r="A3316" s="1"/>
      <c r="B3316" s="7" t="s">
        <v>5708</v>
      </c>
      <c r="C3316" s="7">
        <v>272</v>
      </c>
      <c r="D3316" s="7" t="s">
        <v>10</v>
      </c>
      <c r="E3316" s="7" t="s">
        <v>43</v>
      </c>
      <c r="F3316" s="7" t="s">
        <v>5719</v>
      </c>
      <c r="G3316" s="7" t="s">
        <v>5720</v>
      </c>
      <c r="H3316" s="28"/>
      <c r="I3316" s="23"/>
      <c r="J3316" s="16"/>
      <c r="K3316" s="36"/>
    </row>
    <row r="3317" spans="1:11" ht="30" hidden="1" customHeight="1" x14ac:dyDescent="0.25">
      <c r="A3317" s="1"/>
      <c r="B3317" s="7" t="s">
        <v>5708</v>
      </c>
      <c r="C3317" s="7">
        <v>272</v>
      </c>
      <c r="D3317" s="7" t="s">
        <v>28</v>
      </c>
      <c r="E3317" s="7" t="s">
        <v>26</v>
      </c>
      <c r="F3317" s="7" t="s">
        <v>1049</v>
      </c>
      <c r="G3317" s="7" t="s">
        <v>5721</v>
      </c>
      <c r="H3317" s="28"/>
      <c r="I3317" s="23"/>
      <c r="J3317" s="16"/>
      <c r="K3317" s="36"/>
    </row>
    <row r="3318" spans="1:11" ht="30" hidden="1" customHeight="1" x14ac:dyDescent="0.25">
      <c r="A3318" s="1"/>
      <c r="B3318" s="7" t="s">
        <v>5708</v>
      </c>
      <c r="C3318" s="7">
        <v>272</v>
      </c>
      <c r="D3318" s="7" t="s">
        <v>28</v>
      </c>
      <c r="E3318" s="7" t="s">
        <v>14</v>
      </c>
      <c r="F3318" s="7" t="s">
        <v>5722</v>
      </c>
      <c r="G3318" s="7" t="s">
        <v>5723</v>
      </c>
      <c r="H3318" s="28"/>
      <c r="I3318" s="23"/>
      <c r="J3318" s="16"/>
      <c r="K3318" s="36"/>
    </row>
    <row r="3319" spans="1:11" ht="30" hidden="1" customHeight="1" x14ac:dyDescent="0.25">
      <c r="A3319" s="1"/>
      <c r="B3319" s="7" t="s">
        <v>5708</v>
      </c>
      <c r="C3319" s="7">
        <v>272</v>
      </c>
      <c r="D3319" s="7" t="s">
        <v>28</v>
      </c>
      <c r="E3319" s="7" t="s">
        <v>20</v>
      </c>
      <c r="F3319" s="7" t="s">
        <v>1049</v>
      </c>
      <c r="G3319" s="7" t="s">
        <v>5724</v>
      </c>
      <c r="H3319" s="28"/>
      <c r="I3319" s="23"/>
      <c r="J3319" s="16"/>
      <c r="K3319" s="36"/>
    </row>
    <row r="3320" spans="1:11" ht="30" customHeight="1" x14ac:dyDescent="0.25">
      <c r="A3320" s="1"/>
      <c r="B3320" s="7" t="s">
        <v>5725</v>
      </c>
      <c r="C3320" s="7">
        <v>273</v>
      </c>
      <c r="D3320" s="7" t="s">
        <v>10</v>
      </c>
      <c r="E3320" s="7" t="s">
        <v>26</v>
      </c>
      <c r="F3320" s="7" t="s">
        <v>332</v>
      </c>
      <c r="G3320" s="7" t="s">
        <v>5727</v>
      </c>
      <c r="H3320" s="22">
        <f>+I3320/100</f>
        <v>2874.3321000000001</v>
      </c>
      <c r="I3320" s="22">
        <v>287433.21000000002</v>
      </c>
      <c r="J3320" s="35" t="s">
        <v>5726</v>
      </c>
      <c r="K3320" s="36"/>
    </row>
    <row r="3321" spans="1:11" ht="30" hidden="1" customHeight="1" x14ac:dyDescent="0.25">
      <c r="A3321" s="1"/>
      <c r="B3321" s="7" t="s">
        <v>5725</v>
      </c>
      <c r="C3321" s="7">
        <v>273</v>
      </c>
      <c r="D3321" s="7" t="s">
        <v>10</v>
      </c>
      <c r="E3321" s="7" t="s">
        <v>75</v>
      </c>
      <c r="F3321" s="7" t="s">
        <v>332</v>
      </c>
      <c r="G3321" s="7" t="s">
        <v>5728</v>
      </c>
      <c r="H3321" s="28"/>
      <c r="I3321" s="23"/>
      <c r="J3321" s="16"/>
      <c r="K3321" s="36"/>
    </row>
    <row r="3322" spans="1:11" ht="30" hidden="1" customHeight="1" x14ac:dyDescent="0.25">
      <c r="A3322" s="1"/>
      <c r="B3322" s="7" t="s">
        <v>5725</v>
      </c>
      <c r="C3322" s="7">
        <v>273</v>
      </c>
      <c r="D3322" s="7" t="s">
        <v>10</v>
      </c>
      <c r="E3322" s="7" t="s">
        <v>20</v>
      </c>
      <c r="F3322" s="7" t="s">
        <v>349</v>
      </c>
      <c r="G3322" s="7" t="s">
        <v>5729</v>
      </c>
      <c r="H3322" s="28"/>
      <c r="I3322" s="23"/>
      <c r="J3322" s="16"/>
      <c r="K3322" s="36"/>
    </row>
    <row r="3323" spans="1:11" ht="30" hidden="1" customHeight="1" x14ac:dyDescent="0.25">
      <c r="A3323" s="1"/>
      <c r="B3323" s="7" t="s">
        <v>5725</v>
      </c>
      <c r="C3323" s="7">
        <v>273</v>
      </c>
      <c r="D3323" s="7" t="s">
        <v>28</v>
      </c>
      <c r="E3323" s="7" t="s">
        <v>20</v>
      </c>
      <c r="F3323" s="7" t="s">
        <v>332</v>
      </c>
      <c r="G3323" s="7" t="s">
        <v>5730</v>
      </c>
      <c r="H3323" s="28"/>
      <c r="I3323" s="23"/>
      <c r="J3323" s="16"/>
      <c r="K3323" s="36"/>
    </row>
    <row r="3324" spans="1:11" ht="30" hidden="1" customHeight="1" x14ac:dyDescent="0.25">
      <c r="A3324" s="1"/>
      <c r="B3324" s="7" t="s">
        <v>5725</v>
      </c>
      <c r="C3324" s="7">
        <v>273</v>
      </c>
      <c r="D3324" s="7" t="s">
        <v>10</v>
      </c>
      <c r="E3324" s="7" t="s">
        <v>67</v>
      </c>
      <c r="F3324" s="7" t="s">
        <v>332</v>
      </c>
      <c r="G3324" s="7" t="s">
        <v>5731</v>
      </c>
      <c r="H3324" s="28"/>
      <c r="I3324" s="23"/>
      <c r="J3324" s="16"/>
      <c r="K3324" s="36"/>
    </row>
    <row r="3325" spans="1:11" ht="30" hidden="1" customHeight="1" x14ac:dyDescent="0.25">
      <c r="A3325" s="1"/>
      <c r="B3325" s="7" t="s">
        <v>5725</v>
      </c>
      <c r="C3325" s="7">
        <v>273</v>
      </c>
      <c r="D3325" s="7" t="s">
        <v>10</v>
      </c>
      <c r="E3325" s="7" t="s">
        <v>38</v>
      </c>
      <c r="F3325" s="7" t="s">
        <v>5732</v>
      </c>
      <c r="G3325" s="7" t="s">
        <v>5733</v>
      </c>
      <c r="H3325" s="28"/>
      <c r="I3325" s="23"/>
      <c r="J3325" s="16"/>
      <c r="K3325" s="36"/>
    </row>
    <row r="3326" spans="1:11" ht="30" hidden="1" customHeight="1" x14ac:dyDescent="0.25">
      <c r="A3326" s="1"/>
      <c r="B3326" s="7" t="s">
        <v>5725</v>
      </c>
      <c r="C3326" s="7">
        <v>273</v>
      </c>
      <c r="D3326" s="7" t="s">
        <v>28</v>
      </c>
      <c r="E3326" s="7" t="s">
        <v>38</v>
      </c>
      <c r="F3326" s="7" t="s">
        <v>5734</v>
      </c>
      <c r="G3326" s="7" t="s">
        <v>5735</v>
      </c>
      <c r="H3326" s="28"/>
      <c r="I3326" s="23"/>
      <c r="J3326" s="16"/>
      <c r="K3326" s="36"/>
    </row>
    <row r="3327" spans="1:11" ht="30" hidden="1" customHeight="1" x14ac:dyDescent="0.25">
      <c r="A3327" s="1"/>
      <c r="B3327" s="7" t="s">
        <v>5725</v>
      </c>
      <c r="C3327" s="7">
        <v>273</v>
      </c>
      <c r="D3327" s="7" t="s">
        <v>10</v>
      </c>
      <c r="E3327" s="7" t="s">
        <v>43</v>
      </c>
      <c r="F3327" s="7" t="s">
        <v>332</v>
      </c>
      <c r="G3327" s="7" t="s">
        <v>5736</v>
      </c>
      <c r="H3327" s="28"/>
      <c r="I3327" s="23"/>
      <c r="J3327" s="16"/>
      <c r="K3327" s="36"/>
    </row>
    <row r="3328" spans="1:11" ht="30" customHeight="1" x14ac:dyDescent="0.25">
      <c r="A3328" s="1"/>
      <c r="B3328" s="7" t="s">
        <v>5737</v>
      </c>
      <c r="C3328" s="7">
        <v>274</v>
      </c>
      <c r="D3328" s="7" t="s">
        <v>10</v>
      </c>
      <c r="E3328" s="7" t="s">
        <v>23</v>
      </c>
      <c r="F3328" s="7" t="s">
        <v>407</v>
      </c>
      <c r="G3328" s="7" t="s">
        <v>5738</v>
      </c>
      <c r="H3328" s="22">
        <f>+I3328/25</f>
        <v>9474.5695999999989</v>
      </c>
      <c r="I3328" s="22">
        <v>236864.24</v>
      </c>
      <c r="J3328" s="35" t="s">
        <v>5739</v>
      </c>
    </row>
    <row r="3329" spans="1:11" ht="30" customHeight="1" x14ac:dyDescent="0.25">
      <c r="A3329" s="1"/>
      <c r="B3329" s="7" t="s">
        <v>5737</v>
      </c>
      <c r="C3329" s="7">
        <v>274</v>
      </c>
      <c r="D3329" s="7" t="s">
        <v>28</v>
      </c>
      <c r="E3329" s="7" t="s">
        <v>20</v>
      </c>
      <c r="F3329" s="7" t="s">
        <v>911</v>
      </c>
      <c r="G3329" s="7" t="s">
        <v>5740</v>
      </c>
      <c r="H3329" s="22">
        <f>+I3329/25</f>
        <v>9157.0871999999999</v>
      </c>
      <c r="I3329" s="22">
        <v>228927.18</v>
      </c>
      <c r="J3329" s="35" t="s">
        <v>5741</v>
      </c>
    </row>
    <row r="3330" spans="1:11" ht="30" hidden="1" customHeight="1" x14ac:dyDescent="0.25">
      <c r="A3330" s="1"/>
      <c r="B3330" s="7" t="s">
        <v>5737</v>
      </c>
      <c r="C3330" s="7">
        <v>274</v>
      </c>
      <c r="D3330" s="7" t="s">
        <v>10</v>
      </c>
      <c r="E3330" s="7" t="s">
        <v>38</v>
      </c>
      <c r="F3330" s="7" t="s">
        <v>5742</v>
      </c>
      <c r="G3330" s="7" t="s">
        <v>5743</v>
      </c>
    </row>
    <row r="3331" spans="1:11" ht="30" hidden="1" customHeight="1" x14ac:dyDescent="0.25">
      <c r="A3331" s="1"/>
      <c r="B3331" s="7" t="s">
        <v>5737</v>
      </c>
      <c r="C3331" s="7">
        <v>274</v>
      </c>
      <c r="D3331" s="7" t="s">
        <v>28</v>
      </c>
      <c r="E3331" s="7" t="s">
        <v>38</v>
      </c>
      <c r="F3331" s="7" t="s">
        <v>5744</v>
      </c>
      <c r="G3331" s="7" t="s">
        <v>5745</v>
      </c>
    </row>
    <row r="3332" spans="1:11" ht="30" hidden="1" customHeight="1" x14ac:dyDescent="0.25">
      <c r="A3332" s="1"/>
      <c r="B3332" s="7" t="s">
        <v>5737</v>
      </c>
      <c r="C3332" s="7">
        <v>274</v>
      </c>
      <c r="D3332" s="7" t="s">
        <v>10</v>
      </c>
      <c r="E3332" s="7" t="s">
        <v>20</v>
      </c>
      <c r="F3332" s="7" t="s">
        <v>1321</v>
      </c>
      <c r="G3332" s="7" t="s">
        <v>5747</v>
      </c>
    </row>
    <row r="3333" spans="1:11" ht="30" customHeight="1" x14ac:dyDescent="0.25">
      <c r="A3333" s="1"/>
      <c r="B3333" s="7" t="s">
        <v>5748</v>
      </c>
      <c r="C3333" s="7">
        <v>275</v>
      </c>
      <c r="D3333" s="7" t="s">
        <v>45</v>
      </c>
      <c r="E3333" s="7" t="s">
        <v>20</v>
      </c>
      <c r="F3333" s="7" t="s">
        <v>128</v>
      </c>
      <c r="G3333" s="7" t="s">
        <v>5750</v>
      </c>
      <c r="H3333" s="22">
        <f>+I3333</f>
        <v>4867.8999999999996</v>
      </c>
      <c r="I3333" s="22">
        <v>4867.8999999999996</v>
      </c>
      <c r="J3333" s="35" t="s">
        <v>5746</v>
      </c>
      <c r="K3333" s="36"/>
    </row>
    <row r="3334" spans="1:11" ht="30" customHeight="1" x14ac:dyDescent="0.25">
      <c r="A3334" s="1"/>
      <c r="B3334" s="7" t="s">
        <v>5748</v>
      </c>
      <c r="C3334" s="7">
        <v>275</v>
      </c>
      <c r="D3334" s="7" t="s">
        <v>28</v>
      </c>
      <c r="E3334" s="7" t="s">
        <v>70</v>
      </c>
      <c r="F3334" s="7" t="s">
        <v>95</v>
      </c>
      <c r="G3334" s="7" t="s">
        <v>5751</v>
      </c>
      <c r="H3334" s="22">
        <f>+I3334</f>
        <v>4207.4399999999996</v>
      </c>
      <c r="I3334" s="22">
        <v>4207.4399999999996</v>
      </c>
      <c r="J3334" s="35" t="s">
        <v>5749</v>
      </c>
      <c r="K3334" s="36"/>
    </row>
    <row r="3335" spans="1:11" ht="30" hidden="1" customHeight="1" x14ac:dyDescent="0.25">
      <c r="A3335" s="1"/>
      <c r="B3335" s="7" t="s">
        <v>5748</v>
      </c>
      <c r="C3335" s="7">
        <v>275</v>
      </c>
      <c r="D3335" s="7" t="s">
        <v>10</v>
      </c>
      <c r="E3335" s="7" t="s">
        <v>70</v>
      </c>
      <c r="F3335" s="7" t="s">
        <v>71</v>
      </c>
      <c r="G3335" s="7" t="s">
        <v>5752</v>
      </c>
      <c r="H3335" s="28"/>
      <c r="I3335" s="23"/>
      <c r="J3335" s="16"/>
      <c r="K3335" s="36"/>
    </row>
    <row r="3336" spans="1:11" ht="30" hidden="1" customHeight="1" x14ac:dyDescent="0.25">
      <c r="A3336" s="1"/>
      <c r="B3336" s="7" t="s">
        <v>5748</v>
      </c>
      <c r="C3336" s="7">
        <v>275</v>
      </c>
      <c r="D3336" s="7" t="s">
        <v>28</v>
      </c>
      <c r="E3336" s="7" t="s">
        <v>20</v>
      </c>
      <c r="F3336" s="7" t="s">
        <v>73</v>
      </c>
      <c r="G3336" s="7" t="s">
        <v>5753</v>
      </c>
      <c r="H3336" s="28"/>
      <c r="I3336" s="23"/>
      <c r="J3336" s="16"/>
      <c r="K3336" s="36"/>
    </row>
    <row r="3337" spans="1:11" ht="30" hidden="1" customHeight="1" x14ac:dyDescent="0.25">
      <c r="A3337" s="1"/>
      <c r="B3337" s="7" t="s">
        <v>5748</v>
      </c>
      <c r="C3337" s="7">
        <v>275</v>
      </c>
      <c r="D3337" s="7" t="s">
        <v>10</v>
      </c>
      <c r="E3337" s="7" t="s">
        <v>11</v>
      </c>
      <c r="F3337" s="7" t="s">
        <v>5754</v>
      </c>
      <c r="G3337" s="7" t="s">
        <v>5755</v>
      </c>
      <c r="H3337" s="28"/>
      <c r="I3337" s="23"/>
      <c r="J3337" s="16"/>
      <c r="K3337" s="36"/>
    </row>
    <row r="3338" spans="1:11" ht="30" hidden="1" customHeight="1" x14ac:dyDescent="0.25">
      <c r="A3338" s="1"/>
      <c r="B3338" s="7" t="s">
        <v>5748</v>
      </c>
      <c r="C3338" s="7">
        <v>275</v>
      </c>
      <c r="D3338" s="7" t="s">
        <v>10</v>
      </c>
      <c r="E3338" s="7" t="s">
        <v>33</v>
      </c>
      <c r="F3338" s="7" t="s">
        <v>95</v>
      </c>
      <c r="G3338" s="7" t="s">
        <v>5751</v>
      </c>
      <c r="H3338" s="28"/>
      <c r="I3338" s="23"/>
      <c r="J3338" s="16"/>
      <c r="K3338" s="36"/>
    </row>
    <row r="3339" spans="1:11" ht="30" hidden="1" customHeight="1" x14ac:dyDescent="0.25">
      <c r="A3339" s="1"/>
      <c r="B3339" s="7" t="s">
        <v>5748</v>
      </c>
      <c r="C3339" s="7">
        <v>275</v>
      </c>
      <c r="D3339" s="7" t="s">
        <v>10</v>
      </c>
      <c r="E3339" s="7" t="s">
        <v>20</v>
      </c>
      <c r="F3339" s="7" t="s">
        <v>95</v>
      </c>
      <c r="G3339" s="7" t="s">
        <v>5756</v>
      </c>
      <c r="H3339" s="28"/>
      <c r="I3339" s="23"/>
      <c r="J3339" s="16"/>
      <c r="K3339" s="36"/>
    </row>
    <row r="3340" spans="1:11" ht="30" hidden="1" customHeight="1" x14ac:dyDescent="0.25">
      <c r="A3340" s="1"/>
      <c r="B3340" s="7" t="s">
        <v>5748</v>
      </c>
      <c r="C3340" s="7">
        <v>275</v>
      </c>
      <c r="D3340" s="7" t="s">
        <v>28</v>
      </c>
      <c r="E3340" s="7" t="s">
        <v>11</v>
      </c>
      <c r="F3340" s="7" t="s">
        <v>5757</v>
      </c>
      <c r="G3340" s="7" t="s">
        <v>5758</v>
      </c>
      <c r="H3340" s="28"/>
      <c r="I3340" s="23"/>
      <c r="J3340" s="16"/>
      <c r="K3340" s="36"/>
    </row>
    <row r="3341" spans="1:11" ht="30" hidden="1" customHeight="1" x14ac:dyDescent="0.25">
      <c r="A3341" s="1"/>
      <c r="B3341" s="7" t="s">
        <v>5748</v>
      </c>
      <c r="C3341" s="7">
        <v>275</v>
      </c>
      <c r="D3341" s="7" t="s">
        <v>28</v>
      </c>
      <c r="E3341" s="7" t="s">
        <v>33</v>
      </c>
      <c r="F3341" s="7" t="s">
        <v>73</v>
      </c>
      <c r="G3341" s="7" t="s">
        <v>5760</v>
      </c>
      <c r="H3341" s="28"/>
      <c r="I3341" s="23"/>
      <c r="J3341" s="16"/>
      <c r="K3341" s="36"/>
    </row>
    <row r="3342" spans="1:11" ht="30" hidden="1" customHeight="1" x14ac:dyDescent="0.25">
      <c r="A3342" s="1"/>
      <c r="B3342" s="7" t="s">
        <v>5748</v>
      </c>
      <c r="C3342" s="7">
        <v>275</v>
      </c>
      <c r="D3342" s="7" t="s">
        <v>10</v>
      </c>
      <c r="E3342" s="7" t="s">
        <v>14</v>
      </c>
      <c r="F3342" s="7" t="s">
        <v>5761</v>
      </c>
      <c r="G3342" s="7" t="s">
        <v>5762</v>
      </c>
      <c r="H3342" s="28"/>
      <c r="I3342" s="23"/>
      <c r="J3342" s="16"/>
      <c r="K3342" s="36"/>
    </row>
    <row r="3343" spans="1:11" ht="30" hidden="1" customHeight="1" x14ac:dyDescent="0.25">
      <c r="A3343" s="1"/>
      <c r="B3343" s="7" t="s">
        <v>5748</v>
      </c>
      <c r="C3343" s="7">
        <v>275</v>
      </c>
      <c r="D3343" s="7" t="s">
        <v>10</v>
      </c>
      <c r="E3343" s="7" t="s">
        <v>35</v>
      </c>
      <c r="F3343" s="7" t="s">
        <v>5763</v>
      </c>
      <c r="G3343" s="7" t="s">
        <v>5764</v>
      </c>
      <c r="H3343" s="28"/>
      <c r="I3343" s="23"/>
      <c r="J3343" s="16"/>
      <c r="K3343" s="36"/>
    </row>
    <row r="3344" spans="1:11" ht="30" hidden="1" customHeight="1" x14ac:dyDescent="0.25">
      <c r="A3344" s="1"/>
      <c r="B3344" s="7" t="s">
        <v>5748</v>
      </c>
      <c r="C3344" s="7">
        <v>275</v>
      </c>
      <c r="D3344" s="7" t="s">
        <v>10</v>
      </c>
      <c r="E3344" s="7" t="s">
        <v>80</v>
      </c>
      <c r="F3344" s="7" t="s">
        <v>132</v>
      </c>
      <c r="G3344" s="7" t="s">
        <v>5765</v>
      </c>
      <c r="H3344" s="28"/>
      <c r="I3344" s="23"/>
      <c r="J3344" s="16"/>
      <c r="K3344" s="36"/>
    </row>
    <row r="3345" spans="1:11" ht="30" hidden="1" customHeight="1" x14ac:dyDescent="0.25">
      <c r="A3345" s="1"/>
      <c r="B3345" s="7" t="s">
        <v>5748</v>
      </c>
      <c r="C3345" s="7">
        <v>275</v>
      </c>
      <c r="D3345" s="7" t="s">
        <v>10</v>
      </c>
      <c r="E3345" s="7" t="s">
        <v>17</v>
      </c>
      <c r="F3345" s="7" t="s">
        <v>73</v>
      </c>
      <c r="G3345" s="7" t="s">
        <v>5760</v>
      </c>
      <c r="H3345" s="28"/>
      <c r="I3345" s="23"/>
      <c r="J3345" s="16"/>
      <c r="K3345" s="36"/>
    </row>
    <row r="3346" spans="1:11" ht="30" hidden="1" customHeight="1" x14ac:dyDescent="0.25">
      <c r="A3346" s="1"/>
      <c r="B3346" s="7" t="s">
        <v>5748</v>
      </c>
      <c r="C3346" s="7">
        <v>275</v>
      </c>
      <c r="D3346" s="7" t="s">
        <v>28</v>
      </c>
      <c r="E3346" s="7" t="s">
        <v>17</v>
      </c>
      <c r="F3346" s="7" t="s">
        <v>132</v>
      </c>
      <c r="G3346" s="7" t="s">
        <v>3839</v>
      </c>
      <c r="H3346" s="28"/>
      <c r="I3346" s="23"/>
      <c r="J3346" s="16"/>
      <c r="K3346" s="36"/>
    </row>
    <row r="3347" spans="1:11" ht="30" hidden="1" customHeight="1" x14ac:dyDescent="0.25">
      <c r="A3347" s="1"/>
      <c r="B3347" s="7" t="s">
        <v>5748</v>
      </c>
      <c r="C3347" s="7">
        <v>275</v>
      </c>
      <c r="D3347" s="7" t="s">
        <v>10</v>
      </c>
      <c r="E3347" s="7" t="s">
        <v>67</v>
      </c>
      <c r="F3347" s="7" t="s">
        <v>95</v>
      </c>
      <c r="G3347" s="7" t="s">
        <v>5766</v>
      </c>
      <c r="H3347" s="28"/>
      <c r="I3347" s="23"/>
      <c r="J3347" s="16"/>
      <c r="K3347" s="36"/>
    </row>
    <row r="3348" spans="1:11" ht="30" hidden="1" customHeight="1" x14ac:dyDescent="0.25">
      <c r="A3348" s="1"/>
      <c r="B3348" s="7" t="s">
        <v>5748</v>
      </c>
      <c r="C3348" s="7">
        <v>275</v>
      </c>
      <c r="D3348" s="7" t="s">
        <v>28</v>
      </c>
      <c r="E3348" s="7" t="s">
        <v>67</v>
      </c>
      <c r="F3348" s="7" t="s">
        <v>3851</v>
      </c>
      <c r="G3348" s="7" t="s">
        <v>5767</v>
      </c>
      <c r="H3348" s="28"/>
      <c r="I3348" s="23"/>
      <c r="J3348" s="16"/>
      <c r="K3348" s="36"/>
    </row>
    <row r="3349" spans="1:11" ht="30" customHeight="1" x14ac:dyDescent="0.25">
      <c r="A3349" s="1"/>
      <c r="B3349" s="7" t="s">
        <v>5771</v>
      </c>
      <c r="C3349" s="7">
        <v>276</v>
      </c>
      <c r="D3349" s="7" t="s">
        <v>10</v>
      </c>
      <c r="E3349" s="7" t="s">
        <v>80</v>
      </c>
      <c r="F3349" s="7" t="s">
        <v>132</v>
      </c>
      <c r="G3349" s="7" t="s">
        <v>5773</v>
      </c>
      <c r="H3349" s="22">
        <f>+(I3349/10)/50</f>
        <v>130.02808000000002</v>
      </c>
      <c r="I3349" s="22">
        <v>65014.04</v>
      </c>
      <c r="J3349" s="35" t="s">
        <v>5772</v>
      </c>
      <c r="K3349" s="36"/>
    </row>
    <row r="3350" spans="1:11" ht="30" hidden="1" customHeight="1" x14ac:dyDescent="0.25">
      <c r="A3350" s="1"/>
      <c r="B3350" s="7" t="s">
        <v>5771</v>
      </c>
      <c r="C3350" s="7">
        <v>276</v>
      </c>
      <c r="D3350" s="7" t="s">
        <v>382</v>
      </c>
      <c r="E3350" s="7" t="s">
        <v>20</v>
      </c>
      <c r="F3350" s="7" t="s">
        <v>128</v>
      </c>
      <c r="G3350" s="7" t="s">
        <v>5774</v>
      </c>
      <c r="H3350" s="28"/>
      <c r="I3350" s="23"/>
      <c r="J3350" s="16"/>
      <c r="K3350" s="36"/>
    </row>
    <row r="3351" spans="1:11" ht="30" hidden="1" customHeight="1" x14ac:dyDescent="0.25">
      <c r="A3351" s="1"/>
      <c r="B3351" s="7" t="s">
        <v>5771</v>
      </c>
      <c r="C3351" s="7">
        <v>276</v>
      </c>
      <c r="D3351" s="7" t="s">
        <v>413</v>
      </c>
      <c r="E3351" s="7" t="s">
        <v>26</v>
      </c>
      <c r="F3351" s="7" t="s">
        <v>128</v>
      </c>
      <c r="G3351" s="7" t="s">
        <v>5775</v>
      </c>
      <c r="H3351" s="28"/>
      <c r="I3351" s="23"/>
      <c r="J3351" s="16"/>
      <c r="K3351" s="36"/>
    </row>
    <row r="3352" spans="1:11" ht="30" hidden="1" customHeight="1" x14ac:dyDescent="0.25">
      <c r="A3352" s="1"/>
      <c r="B3352" s="7" t="s">
        <v>5771</v>
      </c>
      <c r="C3352" s="7">
        <v>276</v>
      </c>
      <c r="D3352" s="7" t="s">
        <v>10</v>
      </c>
      <c r="E3352" s="7" t="s">
        <v>11</v>
      </c>
      <c r="F3352" s="7" t="s">
        <v>5776</v>
      </c>
      <c r="G3352" s="7" t="s">
        <v>5777</v>
      </c>
      <c r="H3352" s="28"/>
      <c r="I3352" s="23"/>
      <c r="J3352" s="16"/>
      <c r="K3352" s="36"/>
    </row>
    <row r="3353" spans="1:11" ht="30" hidden="1" customHeight="1" x14ac:dyDescent="0.25">
      <c r="A3353" s="1"/>
      <c r="B3353" s="7" t="s">
        <v>5771</v>
      </c>
      <c r="C3353" s="7">
        <v>276</v>
      </c>
      <c r="D3353" s="7" t="s">
        <v>10</v>
      </c>
      <c r="E3353" s="7" t="s">
        <v>33</v>
      </c>
      <c r="F3353" s="7" t="s">
        <v>128</v>
      </c>
      <c r="G3353" s="7" t="s">
        <v>5778</v>
      </c>
      <c r="H3353" s="28"/>
      <c r="I3353" s="23"/>
      <c r="J3353" s="16"/>
      <c r="K3353" s="36"/>
    </row>
    <row r="3354" spans="1:11" ht="30" hidden="1" customHeight="1" x14ac:dyDescent="0.25">
      <c r="A3354" s="1"/>
      <c r="B3354" s="7" t="s">
        <v>5771</v>
      </c>
      <c r="C3354" s="7">
        <v>276</v>
      </c>
      <c r="D3354" s="7" t="s">
        <v>10</v>
      </c>
      <c r="E3354" s="7" t="s">
        <v>17</v>
      </c>
      <c r="F3354" s="7" t="s">
        <v>132</v>
      </c>
      <c r="G3354" s="7" t="s">
        <v>5778</v>
      </c>
      <c r="H3354" s="28"/>
      <c r="I3354" s="23"/>
      <c r="J3354" s="16"/>
      <c r="K3354" s="36"/>
    </row>
    <row r="3355" spans="1:11" ht="30" hidden="1" customHeight="1" x14ac:dyDescent="0.25">
      <c r="A3355" s="1"/>
      <c r="B3355" s="7" t="s">
        <v>5771</v>
      </c>
      <c r="C3355" s="7">
        <v>276</v>
      </c>
      <c r="D3355" s="7" t="s">
        <v>10</v>
      </c>
      <c r="E3355" s="7" t="s">
        <v>67</v>
      </c>
      <c r="F3355" s="7" t="s">
        <v>3851</v>
      </c>
      <c r="G3355" s="7" t="s">
        <v>5779</v>
      </c>
      <c r="H3355" s="28"/>
      <c r="I3355" s="23"/>
      <c r="J3355" s="16"/>
      <c r="K3355" s="36"/>
    </row>
    <row r="3356" spans="1:11" ht="30" hidden="1" customHeight="1" x14ac:dyDescent="0.25">
      <c r="A3356" s="1"/>
      <c r="B3356" s="7" t="s">
        <v>5771</v>
      </c>
      <c r="C3356" s="7">
        <v>276</v>
      </c>
      <c r="D3356" s="7" t="s">
        <v>45</v>
      </c>
      <c r="E3356" s="7" t="s">
        <v>17</v>
      </c>
      <c r="F3356" s="7" t="s">
        <v>424</v>
      </c>
      <c r="G3356" s="7" t="s">
        <v>5780</v>
      </c>
      <c r="H3356" s="28"/>
      <c r="I3356" s="23"/>
      <c r="J3356" s="16"/>
      <c r="K3356" s="36"/>
    </row>
    <row r="3357" spans="1:11" ht="30" hidden="1" customHeight="1" x14ac:dyDescent="0.25">
      <c r="A3357" s="1"/>
      <c r="B3357" s="7" t="s">
        <v>5771</v>
      </c>
      <c r="C3357" s="7">
        <v>276</v>
      </c>
      <c r="D3357" s="7" t="s">
        <v>10</v>
      </c>
      <c r="E3357" s="7" t="s">
        <v>70</v>
      </c>
      <c r="F3357" s="7" t="s">
        <v>71</v>
      </c>
      <c r="G3357" s="7" t="s">
        <v>5752</v>
      </c>
      <c r="H3357" s="28"/>
      <c r="I3357" s="23"/>
      <c r="J3357" s="16"/>
      <c r="K3357" s="36"/>
    </row>
    <row r="3358" spans="1:11" ht="30" hidden="1" customHeight="1" x14ac:dyDescent="0.25">
      <c r="A3358" s="1"/>
      <c r="B3358" s="7" t="s">
        <v>5771</v>
      </c>
      <c r="C3358" s="7">
        <v>276</v>
      </c>
      <c r="D3358" s="7" t="s">
        <v>10</v>
      </c>
      <c r="E3358" s="7" t="s">
        <v>177</v>
      </c>
      <c r="F3358" s="7" t="s">
        <v>632</v>
      </c>
      <c r="G3358" s="7" t="s">
        <v>5781</v>
      </c>
      <c r="H3358" s="28"/>
      <c r="I3358" s="23"/>
      <c r="J3358" s="16"/>
      <c r="K3358" s="36"/>
    </row>
    <row r="3359" spans="1:11" ht="30" hidden="1" customHeight="1" x14ac:dyDescent="0.25">
      <c r="A3359" s="1"/>
      <c r="B3359" s="7" t="s">
        <v>5771</v>
      </c>
      <c r="C3359" s="7">
        <v>276</v>
      </c>
      <c r="D3359" s="7" t="s">
        <v>10</v>
      </c>
      <c r="E3359" s="7" t="s">
        <v>38</v>
      </c>
      <c r="F3359" s="7" t="s">
        <v>5768</v>
      </c>
      <c r="G3359" s="7" t="s">
        <v>5782</v>
      </c>
      <c r="H3359" s="28"/>
      <c r="I3359" s="23"/>
      <c r="J3359" s="16"/>
      <c r="K3359" s="36"/>
    </row>
    <row r="3360" spans="1:11" ht="30" hidden="1" customHeight="1" x14ac:dyDescent="0.25">
      <c r="A3360" s="1"/>
      <c r="B3360" s="7" t="s">
        <v>5771</v>
      </c>
      <c r="C3360" s="7">
        <v>276</v>
      </c>
      <c r="D3360" s="7" t="s">
        <v>28</v>
      </c>
      <c r="E3360" s="7" t="s">
        <v>38</v>
      </c>
      <c r="F3360" s="7" t="s">
        <v>5783</v>
      </c>
      <c r="G3360" s="7" t="s">
        <v>5784</v>
      </c>
      <c r="H3360" s="28"/>
      <c r="I3360" s="23"/>
      <c r="J3360" s="16"/>
      <c r="K3360" s="36"/>
    </row>
    <row r="3361" spans="1:11" ht="30" hidden="1" customHeight="1" x14ac:dyDescent="0.25">
      <c r="A3361" s="1"/>
      <c r="B3361" s="7" t="s">
        <v>5771</v>
      </c>
      <c r="C3361" s="7">
        <v>276</v>
      </c>
      <c r="D3361" s="7" t="s">
        <v>413</v>
      </c>
      <c r="E3361" s="7" t="s">
        <v>20</v>
      </c>
      <c r="F3361" s="7" t="s">
        <v>73</v>
      </c>
      <c r="G3361" s="7" t="s">
        <v>5785</v>
      </c>
      <c r="H3361" s="28"/>
      <c r="I3361" s="23"/>
      <c r="J3361" s="16"/>
      <c r="K3361" s="36"/>
    </row>
    <row r="3362" spans="1:11" ht="30" hidden="1" customHeight="1" x14ac:dyDescent="0.25">
      <c r="A3362" s="1"/>
      <c r="B3362" s="7" t="s">
        <v>5771</v>
      </c>
      <c r="C3362" s="7">
        <v>276</v>
      </c>
      <c r="D3362" s="7" t="s">
        <v>28</v>
      </c>
      <c r="E3362" s="7" t="s">
        <v>11</v>
      </c>
      <c r="F3362" s="7" t="s">
        <v>5786</v>
      </c>
      <c r="G3362" s="7" t="s">
        <v>5787</v>
      </c>
      <c r="H3362" s="28"/>
      <c r="I3362" s="23"/>
      <c r="J3362" s="16"/>
      <c r="K3362" s="36"/>
    </row>
    <row r="3363" spans="1:11" ht="30" hidden="1" customHeight="1" x14ac:dyDescent="0.25">
      <c r="A3363" s="1"/>
      <c r="B3363" s="7" t="s">
        <v>5771</v>
      </c>
      <c r="C3363" s="7">
        <v>276</v>
      </c>
      <c r="D3363" s="7" t="s">
        <v>10</v>
      </c>
      <c r="E3363" s="7" t="s">
        <v>26</v>
      </c>
      <c r="F3363" s="7" t="s">
        <v>642</v>
      </c>
      <c r="G3363" s="7" t="s">
        <v>5788</v>
      </c>
      <c r="H3363" s="28"/>
      <c r="I3363" s="23"/>
      <c r="J3363" s="16"/>
      <c r="K3363" s="36"/>
    </row>
    <row r="3364" spans="1:11" ht="30" hidden="1" customHeight="1" x14ac:dyDescent="0.25">
      <c r="A3364" s="1"/>
      <c r="B3364" s="7" t="s">
        <v>5771</v>
      </c>
      <c r="C3364" s="7">
        <v>276</v>
      </c>
      <c r="D3364" s="7" t="s">
        <v>10</v>
      </c>
      <c r="E3364" s="7" t="s">
        <v>23</v>
      </c>
      <c r="F3364" s="7" t="s">
        <v>73</v>
      </c>
      <c r="G3364" s="7" t="s">
        <v>5789</v>
      </c>
      <c r="H3364" s="28"/>
      <c r="I3364" s="23"/>
      <c r="J3364" s="16"/>
      <c r="K3364" s="36"/>
    </row>
    <row r="3365" spans="1:11" ht="30" hidden="1" customHeight="1" x14ac:dyDescent="0.25">
      <c r="A3365" s="1"/>
      <c r="B3365" s="7" t="s">
        <v>5771</v>
      </c>
      <c r="C3365" s="7">
        <v>276</v>
      </c>
      <c r="D3365" s="7" t="s">
        <v>28</v>
      </c>
      <c r="E3365" s="7" t="s">
        <v>33</v>
      </c>
      <c r="F3365" s="7" t="s">
        <v>73</v>
      </c>
      <c r="G3365" s="7" t="s">
        <v>5760</v>
      </c>
      <c r="H3365" s="28"/>
      <c r="I3365" s="23"/>
      <c r="J3365" s="16"/>
      <c r="K3365" s="36"/>
    </row>
    <row r="3366" spans="1:11" ht="30" customHeight="1" x14ac:dyDescent="0.25">
      <c r="A3366" s="1"/>
      <c r="B3366" s="7" t="s">
        <v>5804</v>
      </c>
      <c r="C3366" s="7">
        <v>277</v>
      </c>
      <c r="D3366" s="7" t="s">
        <v>10</v>
      </c>
      <c r="E3366" s="7" t="s">
        <v>35</v>
      </c>
      <c r="F3366" s="7" t="s">
        <v>5806</v>
      </c>
      <c r="G3366" s="7" t="s">
        <v>5807</v>
      </c>
      <c r="H3366" s="22">
        <f>+I3366</f>
        <v>29183.01</v>
      </c>
      <c r="I3366" s="22">
        <v>29183.01</v>
      </c>
      <c r="J3366" s="35" t="s">
        <v>5805</v>
      </c>
      <c r="K3366" s="36"/>
    </row>
    <row r="3367" spans="1:11" ht="30" hidden="1" customHeight="1" x14ac:dyDescent="0.25">
      <c r="A3367" s="1"/>
      <c r="B3367" s="7" t="s">
        <v>5804</v>
      </c>
      <c r="C3367" s="7">
        <v>277</v>
      </c>
      <c r="D3367" s="7" t="s">
        <v>10</v>
      </c>
      <c r="E3367" s="7" t="s">
        <v>11</v>
      </c>
      <c r="F3367" s="7" t="s">
        <v>5808</v>
      </c>
      <c r="G3367" s="7" t="s">
        <v>5809</v>
      </c>
      <c r="H3367" s="28"/>
      <c r="I3367" s="23"/>
      <c r="J3367" s="16"/>
      <c r="K3367" s="36"/>
    </row>
    <row r="3368" spans="1:11" ht="30" hidden="1" customHeight="1" x14ac:dyDescent="0.25">
      <c r="A3368" s="1"/>
      <c r="B3368" s="7" t="s">
        <v>5804</v>
      </c>
      <c r="C3368" s="7">
        <v>277</v>
      </c>
      <c r="D3368" s="7" t="s">
        <v>10</v>
      </c>
      <c r="E3368" s="7" t="s">
        <v>20</v>
      </c>
      <c r="F3368" s="7" t="s">
        <v>3208</v>
      </c>
      <c r="G3368" s="7" t="s">
        <v>5810</v>
      </c>
      <c r="H3368" s="28"/>
      <c r="I3368" s="23"/>
      <c r="J3368" s="16"/>
      <c r="K3368" s="36"/>
    </row>
    <row r="3369" spans="1:11" ht="30" hidden="1" customHeight="1" x14ac:dyDescent="0.25">
      <c r="A3369" s="1"/>
      <c r="B3369" s="7" t="s">
        <v>5804</v>
      </c>
      <c r="C3369" s="7">
        <v>277</v>
      </c>
      <c r="D3369" s="7" t="s">
        <v>10</v>
      </c>
      <c r="E3369" s="7" t="s">
        <v>38</v>
      </c>
      <c r="F3369" s="7" t="s">
        <v>5811</v>
      </c>
      <c r="G3369" s="7" t="s">
        <v>5812</v>
      </c>
      <c r="H3369" s="28"/>
      <c r="I3369" s="23"/>
      <c r="J3369" s="16"/>
      <c r="K3369" s="36"/>
    </row>
    <row r="3370" spans="1:11" ht="30" hidden="1" customHeight="1" x14ac:dyDescent="0.25">
      <c r="A3370" s="1"/>
      <c r="B3370" s="7" t="s">
        <v>5804</v>
      </c>
      <c r="C3370" s="7">
        <v>277</v>
      </c>
      <c r="D3370" s="7" t="s">
        <v>28</v>
      </c>
      <c r="E3370" s="7" t="s">
        <v>38</v>
      </c>
      <c r="F3370" s="7" t="s">
        <v>5813</v>
      </c>
      <c r="G3370" s="7" t="s">
        <v>5814</v>
      </c>
      <c r="H3370" s="28"/>
      <c r="I3370" s="23"/>
      <c r="J3370" s="16"/>
      <c r="K3370" s="36"/>
    </row>
    <row r="3371" spans="1:11" ht="30" customHeight="1" x14ac:dyDescent="0.25">
      <c r="A3371" s="1"/>
      <c r="B3371" s="7" t="s">
        <v>5817</v>
      </c>
      <c r="C3371" s="7">
        <v>278</v>
      </c>
      <c r="D3371" s="7" t="s">
        <v>10</v>
      </c>
      <c r="E3371" s="7" t="s">
        <v>38</v>
      </c>
      <c r="F3371" s="7" t="s">
        <v>5819</v>
      </c>
      <c r="G3371" s="7" t="s">
        <v>5820</v>
      </c>
      <c r="H3371" s="22">
        <f>+I3371/30</f>
        <v>1048.9916666666666</v>
      </c>
      <c r="I3371" s="22">
        <v>31469.75</v>
      </c>
      <c r="J3371" s="35" t="s">
        <v>5818</v>
      </c>
      <c r="K3371" s="36"/>
    </row>
    <row r="3372" spans="1:11" ht="30" hidden="1" customHeight="1" x14ac:dyDescent="0.25">
      <c r="A3372" s="1"/>
      <c r="B3372" s="7" t="s">
        <v>5817</v>
      </c>
      <c r="C3372" s="7">
        <v>278</v>
      </c>
      <c r="D3372" s="7" t="s">
        <v>10</v>
      </c>
      <c r="E3372" s="7" t="s">
        <v>11</v>
      </c>
      <c r="F3372" s="7" t="s">
        <v>5821</v>
      </c>
      <c r="G3372" s="7" t="s">
        <v>5822</v>
      </c>
      <c r="H3372" s="28"/>
      <c r="I3372" s="23"/>
      <c r="J3372" s="16"/>
      <c r="K3372" s="36"/>
    </row>
    <row r="3373" spans="1:11" ht="30" hidden="1" customHeight="1" x14ac:dyDescent="0.25">
      <c r="A3373" s="1"/>
      <c r="B3373" s="7" t="s">
        <v>5817</v>
      </c>
      <c r="C3373" s="7">
        <v>278</v>
      </c>
      <c r="D3373" s="7" t="s">
        <v>10</v>
      </c>
      <c r="E3373" s="7" t="s">
        <v>23</v>
      </c>
      <c r="F3373" s="7" t="s">
        <v>24</v>
      </c>
      <c r="G3373" s="7" t="s">
        <v>5823</v>
      </c>
      <c r="H3373" s="28"/>
      <c r="I3373" s="23"/>
      <c r="J3373" s="16"/>
      <c r="K3373" s="36"/>
    </row>
    <row r="3374" spans="1:11" ht="30" hidden="1" customHeight="1" x14ac:dyDescent="0.25">
      <c r="A3374" s="1"/>
      <c r="B3374" s="7" t="s">
        <v>5817</v>
      </c>
      <c r="C3374" s="7">
        <v>278</v>
      </c>
      <c r="D3374" s="7" t="s">
        <v>10</v>
      </c>
      <c r="E3374" s="7" t="s">
        <v>26</v>
      </c>
      <c r="F3374" s="7" t="s">
        <v>24</v>
      </c>
      <c r="G3374" s="7" t="s">
        <v>5824</v>
      </c>
      <c r="H3374" s="28"/>
      <c r="I3374" s="23"/>
      <c r="J3374" s="16"/>
      <c r="K3374" s="36"/>
    </row>
    <row r="3375" spans="1:11" ht="30" hidden="1" customHeight="1" x14ac:dyDescent="0.25">
      <c r="A3375" s="1"/>
      <c r="B3375" s="7" t="s">
        <v>5817</v>
      </c>
      <c r="C3375" s="7">
        <v>278</v>
      </c>
      <c r="D3375" s="7" t="s">
        <v>10</v>
      </c>
      <c r="E3375" s="7" t="s">
        <v>14</v>
      </c>
      <c r="F3375" s="7" t="s">
        <v>5825</v>
      </c>
      <c r="G3375" s="7" t="s">
        <v>5826</v>
      </c>
      <c r="H3375" s="28"/>
      <c r="I3375" s="23"/>
      <c r="J3375" s="16"/>
      <c r="K3375" s="36"/>
    </row>
    <row r="3376" spans="1:11" ht="30" hidden="1" customHeight="1" x14ac:dyDescent="0.25">
      <c r="A3376" s="1"/>
      <c r="B3376" s="7" t="s">
        <v>5817</v>
      </c>
      <c r="C3376" s="7">
        <v>278</v>
      </c>
      <c r="D3376" s="7" t="s">
        <v>10</v>
      </c>
      <c r="E3376" s="7" t="s">
        <v>35</v>
      </c>
      <c r="F3376" s="7" t="s">
        <v>5827</v>
      </c>
      <c r="G3376" s="7" t="s">
        <v>5828</v>
      </c>
      <c r="H3376" s="28"/>
      <c r="I3376" s="23"/>
      <c r="J3376" s="16"/>
      <c r="K3376" s="36"/>
    </row>
    <row r="3377" spans="1:11" ht="30" hidden="1" customHeight="1" x14ac:dyDescent="0.25">
      <c r="A3377" s="1"/>
      <c r="B3377" s="7" t="s">
        <v>5817</v>
      </c>
      <c r="C3377" s="7">
        <v>278</v>
      </c>
      <c r="D3377" s="7" t="s">
        <v>10</v>
      </c>
      <c r="E3377" s="7" t="s">
        <v>20</v>
      </c>
      <c r="F3377" s="7" t="s">
        <v>87</v>
      </c>
      <c r="G3377" s="7" t="s">
        <v>5829</v>
      </c>
      <c r="H3377" s="28"/>
      <c r="I3377" s="23"/>
      <c r="J3377" s="16"/>
      <c r="K3377" s="36"/>
    </row>
    <row r="3378" spans="1:11" ht="30" hidden="1" customHeight="1" x14ac:dyDescent="0.25">
      <c r="A3378" s="1"/>
      <c r="B3378" s="7" t="s">
        <v>5817</v>
      </c>
      <c r="C3378" s="7">
        <v>278</v>
      </c>
      <c r="D3378" s="7" t="s">
        <v>10</v>
      </c>
      <c r="E3378" s="7" t="s">
        <v>33</v>
      </c>
      <c r="F3378" s="7" t="s">
        <v>87</v>
      </c>
      <c r="G3378" s="7" t="s">
        <v>5830</v>
      </c>
      <c r="H3378" s="28"/>
      <c r="I3378" s="23"/>
      <c r="J3378" s="16"/>
      <c r="K3378" s="36"/>
    </row>
    <row r="3379" spans="1:11" ht="30" hidden="1" customHeight="1" x14ac:dyDescent="0.25">
      <c r="A3379" s="1"/>
      <c r="B3379" s="7" t="s">
        <v>5817</v>
      </c>
      <c r="C3379" s="7">
        <v>278</v>
      </c>
      <c r="D3379" s="7" t="s">
        <v>10</v>
      </c>
      <c r="E3379" s="7" t="s">
        <v>43</v>
      </c>
      <c r="F3379" s="7" t="s">
        <v>24</v>
      </c>
      <c r="G3379" s="7" t="s">
        <v>5831</v>
      </c>
      <c r="H3379" s="28"/>
      <c r="I3379" s="23"/>
      <c r="J3379" s="16"/>
      <c r="K3379" s="36"/>
    </row>
    <row r="3380" spans="1:11" ht="30" hidden="1" customHeight="1" x14ac:dyDescent="0.25">
      <c r="A3380" s="1"/>
      <c r="B3380" s="7" t="s">
        <v>5817</v>
      </c>
      <c r="C3380" s="7">
        <v>278</v>
      </c>
      <c r="D3380" s="7" t="s">
        <v>28</v>
      </c>
      <c r="E3380" s="7" t="s">
        <v>26</v>
      </c>
      <c r="F3380" s="7" t="s">
        <v>87</v>
      </c>
      <c r="G3380" s="7" t="s">
        <v>5832</v>
      </c>
      <c r="H3380" s="28"/>
      <c r="I3380" s="23"/>
      <c r="J3380" s="16"/>
      <c r="K3380" s="36"/>
    </row>
    <row r="3381" spans="1:11" ht="30" customHeight="1" x14ac:dyDescent="0.25">
      <c r="A3381" s="1"/>
      <c r="B3381" s="7" t="s">
        <v>5839</v>
      </c>
      <c r="C3381" s="7">
        <v>279</v>
      </c>
      <c r="D3381" s="7" t="s">
        <v>10</v>
      </c>
      <c r="E3381" s="7" t="s">
        <v>467</v>
      </c>
      <c r="F3381" s="7" t="s">
        <v>468</v>
      </c>
      <c r="G3381" s="7" t="s">
        <v>5853</v>
      </c>
      <c r="H3381" s="22">
        <f>+I3381/45</f>
        <v>16723.965111111112</v>
      </c>
      <c r="I3381" s="22">
        <v>752578.43</v>
      </c>
      <c r="J3381" s="35" t="s">
        <v>7959</v>
      </c>
      <c r="K3381" s="36"/>
    </row>
    <row r="3382" spans="1:11" ht="30" hidden="1" customHeight="1" x14ac:dyDescent="0.25">
      <c r="A3382" s="1"/>
      <c r="B3382" s="7" t="s">
        <v>5839</v>
      </c>
      <c r="C3382" s="7">
        <v>279</v>
      </c>
      <c r="D3382" s="7" t="s">
        <v>10</v>
      </c>
      <c r="E3382" s="7" t="s">
        <v>26</v>
      </c>
      <c r="F3382" s="7" t="s">
        <v>470</v>
      </c>
      <c r="G3382" s="7" t="s">
        <v>5854</v>
      </c>
      <c r="H3382" s="28"/>
      <c r="I3382" s="23"/>
      <c r="J3382" s="16"/>
      <c r="K3382" s="36"/>
    </row>
    <row r="3383" spans="1:11" ht="30" hidden="1" customHeight="1" x14ac:dyDescent="0.25">
      <c r="A3383" s="1"/>
      <c r="B3383" s="7" t="s">
        <v>5839</v>
      </c>
      <c r="C3383" s="7">
        <v>279</v>
      </c>
      <c r="D3383" s="7" t="s">
        <v>382</v>
      </c>
      <c r="E3383" s="7" t="s">
        <v>20</v>
      </c>
      <c r="F3383" s="7" t="s">
        <v>470</v>
      </c>
      <c r="G3383" s="7" t="s">
        <v>5855</v>
      </c>
      <c r="H3383" s="28"/>
      <c r="I3383" s="23"/>
      <c r="J3383" s="16"/>
      <c r="K3383" s="36"/>
    </row>
    <row r="3384" spans="1:11" ht="30" hidden="1" customHeight="1" x14ac:dyDescent="0.25">
      <c r="A3384" s="1"/>
      <c r="B3384" s="7" t="s">
        <v>5839</v>
      </c>
      <c r="C3384" s="7">
        <v>279</v>
      </c>
      <c r="D3384" s="7" t="s">
        <v>10</v>
      </c>
      <c r="E3384" s="7" t="s">
        <v>478</v>
      </c>
      <c r="F3384" s="7" t="s">
        <v>470</v>
      </c>
      <c r="G3384" s="7" t="s">
        <v>5856</v>
      </c>
      <c r="H3384" s="28"/>
      <c r="I3384" s="23"/>
      <c r="J3384" s="16"/>
      <c r="K3384" s="36"/>
    </row>
    <row r="3385" spans="1:11" ht="30" hidden="1" customHeight="1" x14ac:dyDescent="0.25">
      <c r="A3385" s="1"/>
      <c r="B3385" s="7" t="s">
        <v>5839</v>
      </c>
      <c r="C3385" s="7">
        <v>279</v>
      </c>
      <c r="D3385" s="7" t="s">
        <v>10</v>
      </c>
      <c r="E3385" s="7" t="s">
        <v>20</v>
      </c>
      <c r="F3385" s="7" t="s">
        <v>5857</v>
      </c>
      <c r="G3385" s="7" t="s">
        <v>5858</v>
      </c>
      <c r="H3385" s="28"/>
      <c r="I3385" s="23"/>
      <c r="J3385" s="16"/>
      <c r="K3385" s="36"/>
    </row>
    <row r="3386" spans="1:11" ht="30" hidden="1" customHeight="1" x14ac:dyDescent="0.25">
      <c r="A3386" s="1"/>
      <c r="B3386" s="7" t="s">
        <v>5839</v>
      </c>
      <c r="C3386" s="7">
        <v>279</v>
      </c>
      <c r="D3386" s="7" t="s">
        <v>10</v>
      </c>
      <c r="E3386" s="7" t="s">
        <v>67</v>
      </c>
      <c r="F3386" s="7" t="s">
        <v>470</v>
      </c>
      <c r="G3386" s="7" t="s">
        <v>5859</v>
      </c>
      <c r="H3386" s="28"/>
      <c r="I3386" s="23"/>
      <c r="J3386" s="16"/>
      <c r="K3386" s="36"/>
    </row>
    <row r="3387" spans="1:11" ht="30" hidden="1" customHeight="1" x14ac:dyDescent="0.25">
      <c r="A3387" s="1"/>
      <c r="B3387" s="7" t="s">
        <v>5839</v>
      </c>
      <c r="C3387" s="7">
        <v>279</v>
      </c>
      <c r="D3387" s="7" t="s">
        <v>28</v>
      </c>
      <c r="E3387" s="7" t="s">
        <v>17</v>
      </c>
      <c r="F3387" s="7" t="s">
        <v>470</v>
      </c>
      <c r="G3387" s="7" t="s">
        <v>5860</v>
      </c>
      <c r="H3387" s="28"/>
      <c r="I3387" s="23"/>
      <c r="J3387" s="16"/>
      <c r="K3387" s="36"/>
    </row>
    <row r="3388" spans="1:11" ht="30" hidden="1" customHeight="1" x14ac:dyDescent="0.25">
      <c r="A3388" s="1"/>
      <c r="B3388" s="7" t="s">
        <v>5839</v>
      </c>
      <c r="C3388" s="7">
        <v>279</v>
      </c>
      <c r="D3388" s="7" t="s">
        <v>10</v>
      </c>
      <c r="E3388" s="7" t="s">
        <v>14</v>
      </c>
      <c r="F3388" s="7" t="s">
        <v>5861</v>
      </c>
      <c r="G3388" s="7" t="s">
        <v>5862</v>
      </c>
      <c r="H3388" s="28"/>
      <c r="I3388" s="23"/>
      <c r="J3388" s="16"/>
      <c r="K3388" s="36"/>
    </row>
    <row r="3389" spans="1:11" ht="30" customHeight="1" x14ac:dyDescent="0.25">
      <c r="A3389" s="1"/>
      <c r="B3389" s="7" t="s">
        <v>5863</v>
      </c>
      <c r="C3389" s="7">
        <v>280</v>
      </c>
      <c r="D3389" s="7" t="s">
        <v>10</v>
      </c>
      <c r="E3389" s="7" t="s">
        <v>20</v>
      </c>
      <c r="F3389" s="7" t="s">
        <v>349</v>
      </c>
      <c r="G3389" s="7" t="s">
        <v>5865</v>
      </c>
      <c r="H3389" s="22">
        <f>+I3389/100</f>
        <v>9873.0243000000009</v>
      </c>
      <c r="I3389" s="22">
        <v>987302.43</v>
      </c>
      <c r="J3389" s="35" t="s">
        <v>5864</v>
      </c>
      <c r="K3389" s="36"/>
    </row>
    <row r="3390" spans="1:11" ht="30" hidden="1" customHeight="1" x14ac:dyDescent="0.25">
      <c r="A3390" s="1"/>
      <c r="B3390" s="7" t="s">
        <v>5863</v>
      </c>
      <c r="C3390" s="7">
        <v>280</v>
      </c>
      <c r="D3390" s="7" t="s">
        <v>10</v>
      </c>
      <c r="E3390" s="7" t="s">
        <v>406</v>
      </c>
      <c r="F3390" s="7" t="s">
        <v>5866</v>
      </c>
      <c r="G3390" s="7" t="s">
        <v>5867</v>
      </c>
      <c r="H3390" s="28"/>
      <c r="I3390" s="23"/>
      <c r="J3390" s="16"/>
      <c r="K3390" s="36"/>
    </row>
    <row r="3391" spans="1:11" ht="30" customHeight="1" x14ac:dyDescent="0.25">
      <c r="A3391" s="1"/>
      <c r="B3391" s="7" t="s">
        <v>5872</v>
      </c>
      <c r="C3391" s="7">
        <v>281</v>
      </c>
      <c r="D3391" s="7" t="s">
        <v>10</v>
      </c>
      <c r="E3391" s="7" t="s">
        <v>406</v>
      </c>
      <c r="F3391" s="7" t="s">
        <v>5866</v>
      </c>
      <c r="G3391" s="7" t="s">
        <v>5867</v>
      </c>
      <c r="H3391" s="22">
        <f>+I3391/100</f>
        <v>11229.933700000001</v>
      </c>
      <c r="I3391" s="22">
        <v>1122993.3700000001</v>
      </c>
      <c r="J3391" s="35" t="s">
        <v>5864</v>
      </c>
      <c r="K3391" s="36"/>
    </row>
    <row r="3392" spans="1:11" ht="30" hidden="1" customHeight="1" x14ac:dyDescent="0.25">
      <c r="A3392" s="1"/>
      <c r="B3392" s="7" t="s">
        <v>5872</v>
      </c>
      <c r="C3392" s="7">
        <v>281</v>
      </c>
      <c r="D3392" s="7" t="s">
        <v>10</v>
      </c>
      <c r="E3392" s="7" t="s">
        <v>43</v>
      </c>
      <c r="F3392" s="7" t="s">
        <v>781</v>
      </c>
      <c r="G3392" s="7" t="s">
        <v>5873</v>
      </c>
      <c r="K3392" s="36"/>
    </row>
    <row r="3393" spans="1:11" ht="30" hidden="1" customHeight="1" x14ac:dyDescent="0.25">
      <c r="A3393" s="1"/>
      <c r="B3393" s="7" t="s">
        <v>5872</v>
      </c>
      <c r="C3393" s="7">
        <v>281</v>
      </c>
      <c r="D3393" s="7" t="s">
        <v>10</v>
      </c>
      <c r="E3393" s="7" t="s">
        <v>38</v>
      </c>
      <c r="F3393" s="7" t="s">
        <v>5868</v>
      </c>
      <c r="G3393" s="7" t="s">
        <v>5874</v>
      </c>
      <c r="H3393" s="28"/>
      <c r="I3393" s="23"/>
      <c r="J3393" s="16"/>
      <c r="K3393" s="36"/>
    </row>
    <row r="3394" spans="1:11" ht="30" hidden="1" customHeight="1" x14ac:dyDescent="0.25">
      <c r="A3394" s="1"/>
      <c r="B3394" s="7" t="s">
        <v>5872</v>
      </c>
      <c r="C3394" s="7">
        <v>281</v>
      </c>
      <c r="D3394" s="7" t="s">
        <v>10</v>
      </c>
      <c r="E3394" s="7" t="s">
        <v>33</v>
      </c>
      <c r="F3394" s="7" t="s">
        <v>407</v>
      </c>
      <c r="G3394" s="7" t="s">
        <v>5870</v>
      </c>
      <c r="H3394" s="28"/>
      <c r="I3394" s="23"/>
      <c r="J3394" s="16"/>
      <c r="K3394" s="36"/>
    </row>
    <row r="3395" spans="1:11" ht="30" hidden="1" customHeight="1" x14ac:dyDescent="0.25">
      <c r="A3395" s="1"/>
      <c r="B3395" s="7" t="s">
        <v>5872</v>
      </c>
      <c r="C3395" s="7">
        <v>281</v>
      </c>
      <c r="D3395" s="7" t="s">
        <v>10</v>
      </c>
      <c r="E3395" s="7" t="s">
        <v>20</v>
      </c>
      <c r="F3395" s="7" t="s">
        <v>349</v>
      </c>
      <c r="G3395" s="7" t="s">
        <v>5875</v>
      </c>
      <c r="H3395" s="28"/>
      <c r="I3395" s="23"/>
      <c r="J3395" s="16"/>
      <c r="K3395" s="36"/>
    </row>
    <row r="3396" spans="1:11" ht="30" customHeight="1" x14ac:dyDescent="0.25">
      <c r="A3396" s="1"/>
      <c r="B3396" s="7" t="s">
        <v>5876</v>
      </c>
      <c r="C3396" s="7">
        <v>282</v>
      </c>
      <c r="D3396" s="7" t="s">
        <v>10</v>
      </c>
      <c r="E3396" s="7" t="s">
        <v>67</v>
      </c>
      <c r="F3396" s="7" t="s">
        <v>68</v>
      </c>
      <c r="G3396" s="7" t="s">
        <v>5878</v>
      </c>
      <c r="H3396" s="22">
        <f>+I3396</f>
        <v>91220.12</v>
      </c>
      <c r="I3396" s="22">
        <v>91220.12</v>
      </c>
      <c r="J3396" s="35" t="s">
        <v>5877</v>
      </c>
      <c r="K3396" s="36"/>
    </row>
    <row r="3397" spans="1:11" ht="30" hidden="1" customHeight="1" x14ac:dyDescent="0.25">
      <c r="A3397" s="1"/>
      <c r="B3397" s="7" t="s">
        <v>5876</v>
      </c>
      <c r="C3397" s="7">
        <v>282</v>
      </c>
      <c r="D3397" s="7" t="s">
        <v>10</v>
      </c>
      <c r="E3397" s="7" t="s">
        <v>70</v>
      </c>
      <c r="F3397" s="7" t="s">
        <v>71</v>
      </c>
      <c r="G3397" s="7" t="s">
        <v>5879</v>
      </c>
      <c r="H3397" s="28"/>
      <c r="I3397" s="23"/>
      <c r="J3397" s="16"/>
      <c r="K3397" s="36"/>
    </row>
    <row r="3398" spans="1:11" ht="30" hidden="1" customHeight="1" x14ac:dyDescent="0.25">
      <c r="A3398" s="1"/>
      <c r="B3398" s="7" t="s">
        <v>5876</v>
      </c>
      <c r="C3398" s="7">
        <v>282</v>
      </c>
      <c r="D3398" s="7" t="s">
        <v>10</v>
      </c>
      <c r="E3398" s="7" t="s">
        <v>38</v>
      </c>
      <c r="F3398" s="7" t="s">
        <v>5880</v>
      </c>
      <c r="G3398" s="7" t="s">
        <v>5881</v>
      </c>
      <c r="H3398" s="28"/>
      <c r="I3398" s="23"/>
      <c r="J3398" s="16"/>
      <c r="K3398" s="36"/>
    </row>
    <row r="3399" spans="1:11" ht="30" hidden="1" customHeight="1" x14ac:dyDescent="0.25">
      <c r="A3399" s="1"/>
      <c r="B3399" s="7" t="s">
        <v>5876</v>
      </c>
      <c r="C3399" s="7">
        <v>282</v>
      </c>
      <c r="D3399" s="7" t="s">
        <v>28</v>
      </c>
      <c r="E3399" s="7" t="s">
        <v>38</v>
      </c>
      <c r="F3399" s="7" t="s">
        <v>5882</v>
      </c>
      <c r="G3399" s="7" t="s">
        <v>5883</v>
      </c>
      <c r="H3399" s="28"/>
      <c r="I3399" s="23"/>
      <c r="J3399" s="16"/>
      <c r="K3399" s="36"/>
    </row>
    <row r="3400" spans="1:11" ht="30" hidden="1" customHeight="1" x14ac:dyDescent="0.25">
      <c r="A3400" s="1"/>
      <c r="B3400" s="7" t="s">
        <v>5876</v>
      </c>
      <c r="C3400" s="7">
        <v>282</v>
      </c>
      <c r="D3400" s="7" t="s">
        <v>28</v>
      </c>
      <c r="E3400" s="7" t="s">
        <v>20</v>
      </c>
      <c r="F3400" s="7" t="s">
        <v>73</v>
      </c>
      <c r="G3400" s="7" t="s">
        <v>5884</v>
      </c>
      <c r="H3400" s="28"/>
      <c r="I3400" s="23"/>
      <c r="J3400" s="16"/>
      <c r="K3400" s="36"/>
    </row>
    <row r="3401" spans="1:11" ht="30" hidden="1" customHeight="1" x14ac:dyDescent="0.25">
      <c r="A3401" s="1"/>
      <c r="B3401" s="7" t="s">
        <v>5876</v>
      </c>
      <c r="C3401" s="7">
        <v>282</v>
      </c>
      <c r="D3401" s="7" t="s">
        <v>10</v>
      </c>
      <c r="E3401" s="7" t="s">
        <v>33</v>
      </c>
      <c r="F3401" s="7" t="s">
        <v>73</v>
      </c>
      <c r="G3401" s="7" t="s">
        <v>5885</v>
      </c>
      <c r="H3401" s="28"/>
      <c r="I3401" s="23"/>
      <c r="J3401" s="16"/>
      <c r="K3401" s="36"/>
    </row>
    <row r="3402" spans="1:11" ht="30" hidden="1" customHeight="1" x14ac:dyDescent="0.25">
      <c r="A3402" s="1"/>
      <c r="B3402" s="7" t="s">
        <v>5876</v>
      </c>
      <c r="C3402" s="7">
        <v>282</v>
      </c>
      <c r="D3402" s="7" t="s">
        <v>10</v>
      </c>
      <c r="E3402" s="7" t="s">
        <v>75</v>
      </c>
      <c r="F3402" s="7" t="s">
        <v>73</v>
      </c>
      <c r="G3402" s="7" t="s">
        <v>5886</v>
      </c>
      <c r="H3402" s="28"/>
      <c r="I3402" s="23"/>
      <c r="J3402" s="16"/>
      <c r="K3402" s="36"/>
    </row>
    <row r="3403" spans="1:11" ht="30" hidden="1" customHeight="1" x14ac:dyDescent="0.25">
      <c r="A3403" s="1"/>
      <c r="B3403" s="7" t="s">
        <v>5876</v>
      </c>
      <c r="C3403" s="7">
        <v>282</v>
      </c>
      <c r="D3403" s="7" t="s">
        <v>10</v>
      </c>
      <c r="E3403" s="7" t="s">
        <v>23</v>
      </c>
      <c r="F3403" s="7" t="s">
        <v>73</v>
      </c>
      <c r="G3403" s="7" t="s">
        <v>5887</v>
      </c>
      <c r="H3403" s="28"/>
      <c r="I3403" s="23"/>
      <c r="J3403" s="16"/>
      <c r="K3403" s="36"/>
    </row>
    <row r="3404" spans="1:11" ht="30" hidden="1" customHeight="1" x14ac:dyDescent="0.25">
      <c r="A3404" s="1"/>
      <c r="B3404" s="7" t="s">
        <v>5876</v>
      </c>
      <c r="C3404" s="7">
        <v>282</v>
      </c>
      <c r="D3404" s="7" t="s">
        <v>10</v>
      </c>
      <c r="E3404" s="7" t="s">
        <v>366</v>
      </c>
      <c r="F3404" s="7" t="s">
        <v>367</v>
      </c>
      <c r="G3404" s="7" t="s">
        <v>5888</v>
      </c>
      <c r="H3404" s="28"/>
      <c r="I3404" s="23"/>
      <c r="J3404" s="16"/>
      <c r="K3404" s="36"/>
    </row>
    <row r="3405" spans="1:11" ht="30" hidden="1" customHeight="1" x14ac:dyDescent="0.25">
      <c r="A3405" s="1"/>
      <c r="B3405" s="7" t="s">
        <v>5876</v>
      </c>
      <c r="C3405" s="7">
        <v>282</v>
      </c>
      <c r="D3405" s="7" t="s">
        <v>10</v>
      </c>
      <c r="E3405" s="7" t="s">
        <v>11</v>
      </c>
      <c r="F3405" s="7" t="s">
        <v>5889</v>
      </c>
      <c r="G3405" s="7" t="s">
        <v>5890</v>
      </c>
      <c r="H3405" s="28"/>
      <c r="I3405" s="23"/>
      <c r="J3405" s="16"/>
      <c r="K3405" s="36"/>
    </row>
    <row r="3406" spans="1:11" ht="30" hidden="1" customHeight="1" x14ac:dyDescent="0.25">
      <c r="A3406" s="1"/>
      <c r="B3406" s="7" t="s">
        <v>5876</v>
      </c>
      <c r="C3406" s="7">
        <v>282</v>
      </c>
      <c r="D3406" s="7" t="s">
        <v>28</v>
      </c>
      <c r="E3406" s="7" t="s">
        <v>33</v>
      </c>
      <c r="F3406" s="7" t="s">
        <v>349</v>
      </c>
      <c r="G3406" s="7" t="s">
        <v>5891</v>
      </c>
      <c r="H3406" s="28"/>
      <c r="I3406" s="23"/>
      <c r="J3406" s="16"/>
      <c r="K3406" s="36"/>
    </row>
    <row r="3407" spans="1:11" ht="30" hidden="1" customHeight="1" x14ac:dyDescent="0.25">
      <c r="A3407" s="1"/>
      <c r="B3407" s="7" t="s">
        <v>5876</v>
      </c>
      <c r="C3407" s="7">
        <v>282</v>
      </c>
      <c r="D3407" s="7" t="s">
        <v>10</v>
      </c>
      <c r="E3407" s="7" t="s">
        <v>406</v>
      </c>
      <c r="F3407" s="7" t="s">
        <v>5892</v>
      </c>
      <c r="G3407" s="7" t="s">
        <v>5893</v>
      </c>
      <c r="H3407" s="28"/>
      <c r="I3407" s="23"/>
      <c r="J3407" s="16"/>
      <c r="K3407" s="36"/>
    </row>
    <row r="3408" spans="1:11" ht="30" hidden="1" customHeight="1" x14ac:dyDescent="0.25">
      <c r="A3408" s="1"/>
      <c r="B3408" s="7" t="s">
        <v>5876</v>
      </c>
      <c r="C3408" s="7">
        <v>282</v>
      </c>
      <c r="D3408" s="7" t="s">
        <v>10</v>
      </c>
      <c r="E3408" s="7" t="s">
        <v>467</v>
      </c>
      <c r="F3408" s="7" t="s">
        <v>468</v>
      </c>
      <c r="G3408" s="7" t="s">
        <v>5894</v>
      </c>
      <c r="H3408" s="28"/>
      <c r="I3408" s="23"/>
      <c r="J3408" s="16"/>
      <c r="K3408" s="36"/>
    </row>
    <row r="3409" spans="1:11" ht="30" hidden="1" customHeight="1" x14ac:dyDescent="0.25">
      <c r="A3409" s="1"/>
      <c r="B3409" s="7" t="s">
        <v>5876</v>
      </c>
      <c r="C3409" s="7">
        <v>282</v>
      </c>
      <c r="D3409" s="7" t="s">
        <v>45</v>
      </c>
      <c r="E3409" s="7" t="s">
        <v>20</v>
      </c>
      <c r="F3409" s="7" t="s">
        <v>349</v>
      </c>
      <c r="G3409" s="7" t="s">
        <v>5895</v>
      </c>
      <c r="H3409" s="28"/>
      <c r="I3409" s="23"/>
      <c r="J3409" s="16"/>
      <c r="K3409" s="36"/>
    </row>
    <row r="3410" spans="1:11" ht="30" hidden="1" customHeight="1" x14ac:dyDescent="0.25">
      <c r="A3410" s="1"/>
      <c r="B3410" s="7" t="s">
        <v>5876</v>
      </c>
      <c r="C3410" s="7">
        <v>282</v>
      </c>
      <c r="D3410" s="7" t="s">
        <v>28</v>
      </c>
      <c r="E3410" s="7" t="s">
        <v>75</v>
      </c>
      <c r="F3410" s="7" t="s">
        <v>349</v>
      </c>
      <c r="G3410" s="7" t="s">
        <v>5896</v>
      </c>
      <c r="H3410" s="28"/>
      <c r="I3410" s="23"/>
      <c r="J3410" s="16"/>
      <c r="K3410" s="36"/>
    </row>
    <row r="3411" spans="1:11" ht="30" hidden="1" customHeight="1" x14ac:dyDescent="0.25">
      <c r="A3411" s="1"/>
      <c r="B3411" s="7" t="s">
        <v>5876</v>
      </c>
      <c r="C3411" s="7">
        <v>282</v>
      </c>
      <c r="D3411" s="7" t="s">
        <v>10</v>
      </c>
      <c r="E3411" s="7" t="s">
        <v>35</v>
      </c>
      <c r="F3411" s="7" t="s">
        <v>5897</v>
      </c>
      <c r="G3411" s="7" t="s">
        <v>5898</v>
      </c>
      <c r="H3411" s="28"/>
      <c r="I3411" s="23"/>
      <c r="J3411" s="16"/>
      <c r="K3411" s="36"/>
    </row>
    <row r="3412" spans="1:11" ht="30" hidden="1" customHeight="1" x14ac:dyDescent="0.25">
      <c r="A3412" s="1"/>
      <c r="B3412" s="7" t="s">
        <v>5876</v>
      </c>
      <c r="C3412" s="7">
        <v>282</v>
      </c>
      <c r="D3412" s="7" t="s">
        <v>10</v>
      </c>
      <c r="E3412" s="7" t="s">
        <v>765</v>
      </c>
      <c r="F3412" s="7" t="s">
        <v>73</v>
      </c>
      <c r="G3412" s="7" t="s">
        <v>5899</v>
      </c>
      <c r="H3412" s="28"/>
      <c r="I3412" s="23"/>
      <c r="J3412" s="16"/>
      <c r="K3412" s="36"/>
    </row>
    <row r="3413" spans="1:11" ht="30" hidden="1" customHeight="1" x14ac:dyDescent="0.25">
      <c r="A3413" s="1"/>
      <c r="B3413" s="7" t="s">
        <v>5876</v>
      </c>
      <c r="C3413" s="7">
        <v>282</v>
      </c>
      <c r="D3413" s="7" t="s">
        <v>28</v>
      </c>
      <c r="E3413" s="7" t="s">
        <v>70</v>
      </c>
      <c r="F3413" s="7" t="s">
        <v>470</v>
      </c>
      <c r="G3413" s="7" t="s">
        <v>5900</v>
      </c>
      <c r="H3413" s="28"/>
      <c r="I3413" s="23"/>
      <c r="J3413" s="16"/>
      <c r="K3413" s="36"/>
    </row>
    <row r="3414" spans="1:11" ht="30" hidden="1" customHeight="1" x14ac:dyDescent="0.25">
      <c r="A3414" s="1"/>
      <c r="B3414" s="7" t="s">
        <v>5876</v>
      </c>
      <c r="C3414" s="7">
        <v>282</v>
      </c>
      <c r="D3414" s="7" t="s">
        <v>10</v>
      </c>
      <c r="E3414" s="7" t="s">
        <v>17</v>
      </c>
      <c r="F3414" s="7" t="s">
        <v>73</v>
      </c>
      <c r="G3414" s="7" t="s">
        <v>5901</v>
      </c>
      <c r="H3414" s="28"/>
      <c r="I3414" s="23"/>
      <c r="J3414" s="16"/>
      <c r="K3414" s="36"/>
    </row>
    <row r="3415" spans="1:11" ht="30" hidden="1" customHeight="1" x14ac:dyDescent="0.25">
      <c r="A3415" s="1"/>
      <c r="B3415" s="7" t="s">
        <v>5876</v>
      </c>
      <c r="C3415" s="7">
        <v>282</v>
      </c>
      <c r="D3415" s="7" t="s">
        <v>10</v>
      </c>
      <c r="E3415" s="7" t="s">
        <v>20</v>
      </c>
      <c r="F3415" s="7" t="s">
        <v>470</v>
      </c>
      <c r="G3415" s="7" t="s">
        <v>5902</v>
      </c>
      <c r="H3415" s="28"/>
      <c r="I3415" s="23"/>
      <c r="J3415" s="16"/>
      <c r="K3415" s="36"/>
    </row>
    <row r="3416" spans="1:11" ht="30" hidden="1" customHeight="1" x14ac:dyDescent="0.25">
      <c r="A3416" s="1"/>
      <c r="B3416" s="7" t="s">
        <v>5876</v>
      </c>
      <c r="C3416" s="7">
        <v>282</v>
      </c>
      <c r="D3416" s="7" t="s">
        <v>45</v>
      </c>
      <c r="E3416" s="7" t="s">
        <v>17</v>
      </c>
      <c r="F3416" s="7" t="s">
        <v>349</v>
      </c>
      <c r="G3416" s="7" t="s">
        <v>5891</v>
      </c>
      <c r="H3416" s="28"/>
      <c r="I3416" s="23"/>
      <c r="J3416" s="16"/>
      <c r="K3416" s="36"/>
    </row>
    <row r="3417" spans="1:11" ht="30" hidden="1" customHeight="1" x14ac:dyDescent="0.25">
      <c r="A3417" s="1"/>
      <c r="B3417" s="7" t="s">
        <v>5876</v>
      </c>
      <c r="C3417" s="7">
        <v>282</v>
      </c>
      <c r="D3417" s="7" t="s">
        <v>28</v>
      </c>
      <c r="E3417" s="7" t="s">
        <v>26</v>
      </c>
      <c r="F3417" s="7" t="s">
        <v>470</v>
      </c>
      <c r="G3417" s="7" t="s">
        <v>5903</v>
      </c>
      <c r="H3417" s="28"/>
      <c r="I3417" s="23"/>
      <c r="J3417" s="16"/>
      <c r="K3417" s="36"/>
    </row>
    <row r="3418" spans="1:11" ht="30" hidden="1" customHeight="1" x14ac:dyDescent="0.25">
      <c r="A3418" s="1"/>
      <c r="B3418" s="7" t="s">
        <v>5876</v>
      </c>
      <c r="C3418" s="7">
        <v>282</v>
      </c>
      <c r="D3418" s="7" t="s">
        <v>10</v>
      </c>
      <c r="E3418" s="7" t="s">
        <v>26</v>
      </c>
      <c r="F3418" s="7" t="s">
        <v>781</v>
      </c>
      <c r="G3418" s="7" t="s">
        <v>5906</v>
      </c>
      <c r="H3418" s="28"/>
      <c r="I3418" s="23"/>
      <c r="J3418" s="16"/>
      <c r="K3418" s="36"/>
    </row>
    <row r="3419" spans="1:11" ht="30" hidden="1" customHeight="1" x14ac:dyDescent="0.25">
      <c r="A3419" s="1"/>
      <c r="B3419" s="7" t="s">
        <v>5876</v>
      </c>
      <c r="C3419" s="7">
        <v>282</v>
      </c>
      <c r="D3419" s="7" t="s">
        <v>28</v>
      </c>
      <c r="E3419" s="7" t="s">
        <v>17</v>
      </c>
      <c r="F3419" s="7" t="s">
        <v>781</v>
      </c>
      <c r="G3419" s="7" t="s">
        <v>5885</v>
      </c>
      <c r="H3419" s="28"/>
      <c r="I3419" s="23"/>
      <c r="J3419" s="16"/>
      <c r="K3419" s="36"/>
    </row>
    <row r="3420" spans="1:11" ht="30" customHeight="1" x14ac:dyDescent="0.25">
      <c r="A3420" s="1"/>
      <c r="B3420" s="7" t="s">
        <v>5909</v>
      </c>
      <c r="C3420" s="7">
        <v>283</v>
      </c>
      <c r="D3420" s="7" t="s">
        <v>10</v>
      </c>
      <c r="E3420" s="7" t="s">
        <v>11</v>
      </c>
      <c r="F3420" s="7" t="s">
        <v>5911</v>
      </c>
      <c r="G3420" s="7" t="s">
        <v>5912</v>
      </c>
      <c r="H3420" s="22">
        <f>+I3420/100</f>
        <v>614.96510000000001</v>
      </c>
      <c r="I3420" s="22">
        <v>61496.51</v>
      </c>
      <c r="J3420" s="35" t="s">
        <v>5910</v>
      </c>
      <c r="K3420" s="36"/>
    </row>
    <row r="3421" spans="1:11" ht="30" hidden="1" customHeight="1" x14ac:dyDescent="0.25">
      <c r="A3421" s="1"/>
      <c r="B3421" s="7" t="s">
        <v>5909</v>
      </c>
      <c r="C3421" s="7">
        <v>283</v>
      </c>
      <c r="D3421" s="7" t="s">
        <v>10</v>
      </c>
      <c r="E3421" s="7" t="s">
        <v>26</v>
      </c>
      <c r="F3421" s="7" t="s">
        <v>515</v>
      </c>
      <c r="G3421" s="7" t="s">
        <v>5913</v>
      </c>
      <c r="H3421" s="28"/>
      <c r="I3421" s="23"/>
      <c r="J3421" s="16"/>
      <c r="K3421" s="36"/>
    </row>
    <row r="3422" spans="1:11" ht="30" hidden="1" customHeight="1" x14ac:dyDescent="0.25">
      <c r="A3422" s="1"/>
      <c r="B3422" s="7" t="s">
        <v>5909</v>
      </c>
      <c r="C3422" s="7">
        <v>283</v>
      </c>
      <c r="D3422" s="7" t="s">
        <v>10</v>
      </c>
      <c r="E3422" s="7" t="s">
        <v>20</v>
      </c>
      <c r="F3422" s="7" t="s">
        <v>515</v>
      </c>
      <c r="G3422" s="7" t="s">
        <v>5914</v>
      </c>
      <c r="H3422" s="28"/>
      <c r="I3422" s="23"/>
      <c r="J3422" s="16"/>
      <c r="K3422" s="36"/>
    </row>
    <row r="3423" spans="1:11" ht="30" hidden="1" customHeight="1" x14ac:dyDescent="0.25">
      <c r="A3423" s="1"/>
      <c r="B3423" s="7" t="s">
        <v>5909</v>
      </c>
      <c r="C3423" s="7">
        <v>283</v>
      </c>
      <c r="D3423" s="7" t="s">
        <v>10</v>
      </c>
      <c r="E3423" s="7" t="s">
        <v>14</v>
      </c>
      <c r="F3423" s="7" t="s">
        <v>5915</v>
      </c>
      <c r="G3423" s="7" t="s">
        <v>5916</v>
      </c>
      <c r="H3423" s="28"/>
      <c r="I3423" s="23"/>
      <c r="J3423" s="16"/>
      <c r="K3423" s="36"/>
    </row>
    <row r="3424" spans="1:11" ht="30" hidden="1" customHeight="1" x14ac:dyDescent="0.25">
      <c r="A3424" s="1"/>
      <c r="B3424" s="7" t="s">
        <v>5909</v>
      </c>
      <c r="C3424" s="7">
        <v>283</v>
      </c>
      <c r="D3424" s="7" t="s">
        <v>10</v>
      </c>
      <c r="E3424" s="7" t="s">
        <v>38</v>
      </c>
      <c r="F3424" s="7" t="s">
        <v>5917</v>
      </c>
      <c r="G3424" s="7" t="s">
        <v>5918</v>
      </c>
      <c r="H3424" s="28"/>
      <c r="I3424" s="23"/>
      <c r="J3424" s="16"/>
      <c r="K3424" s="36"/>
    </row>
    <row r="3425" spans="1:11" ht="30" hidden="1" customHeight="1" x14ac:dyDescent="0.25">
      <c r="A3425" s="1"/>
      <c r="B3425" s="7" t="s">
        <v>5909</v>
      </c>
      <c r="C3425" s="7">
        <v>283</v>
      </c>
      <c r="D3425" s="7" t="s">
        <v>10</v>
      </c>
      <c r="E3425" s="7" t="s">
        <v>33</v>
      </c>
      <c r="F3425" s="7" t="s">
        <v>5919</v>
      </c>
      <c r="G3425" s="7" t="s">
        <v>5920</v>
      </c>
      <c r="H3425" s="28"/>
      <c r="I3425" s="23"/>
      <c r="J3425" s="16"/>
      <c r="K3425" s="36"/>
    </row>
    <row r="3426" spans="1:11" ht="30" hidden="1" customHeight="1" x14ac:dyDescent="0.25">
      <c r="A3426" s="1"/>
      <c r="B3426" s="7" t="s">
        <v>5909</v>
      </c>
      <c r="C3426" s="7">
        <v>283</v>
      </c>
      <c r="D3426" s="7" t="s">
        <v>10</v>
      </c>
      <c r="E3426" s="7" t="s">
        <v>43</v>
      </c>
      <c r="F3426" s="7" t="s">
        <v>5921</v>
      </c>
      <c r="G3426" s="7" t="s">
        <v>5922</v>
      </c>
      <c r="H3426" s="28"/>
      <c r="I3426" s="23"/>
      <c r="J3426" s="16"/>
      <c r="K3426" s="36"/>
    </row>
    <row r="3427" spans="1:11" ht="30" customHeight="1" x14ac:dyDescent="0.25">
      <c r="A3427" s="1"/>
      <c r="B3427" s="7" t="s">
        <v>5923</v>
      </c>
      <c r="C3427" s="7">
        <v>284</v>
      </c>
      <c r="D3427" s="7" t="s">
        <v>10</v>
      </c>
      <c r="E3427" s="7" t="s">
        <v>20</v>
      </c>
      <c r="F3427" s="7" t="s">
        <v>164</v>
      </c>
      <c r="G3427" s="7" t="s">
        <v>5925</v>
      </c>
      <c r="H3427" s="22">
        <f>+I3427</f>
        <v>93252.26</v>
      </c>
      <c r="I3427" s="22">
        <v>93252.26</v>
      </c>
      <c r="J3427" s="35" t="s">
        <v>5924</v>
      </c>
      <c r="K3427" s="36"/>
    </row>
    <row r="3428" spans="1:11" ht="30" hidden="1" customHeight="1" x14ac:dyDescent="0.25">
      <c r="A3428" s="1"/>
      <c r="B3428" s="7" t="s">
        <v>5923</v>
      </c>
      <c r="C3428" s="7">
        <v>284</v>
      </c>
      <c r="D3428" s="7" t="s">
        <v>10</v>
      </c>
      <c r="E3428" s="7" t="s">
        <v>11</v>
      </c>
      <c r="F3428" s="7" t="s">
        <v>5926</v>
      </c>
      <c r="G3428" s="7" t="s">
        <v>5927</v>
      </c>
      <c r="H3428" s="28"/>
      <c r="I3428" s="23"/>
      <c r="J3428" s="16"/>
      <c r="K3428" s="36"/>
    </row>
    <row r="3429" spans="1:11" ht="30" hidden="1" customHeight="1" x14ac:dyDescent="0.25">
      <c r="A3429" s="1"/>
      <c r="B3429" s="7" t="s">
        <v>5923</v>
      </c>
      <c r="C3429" s="7">
        <v>284</v>
      </c>
      <c r="D3429" s="7" t="s">
        <v>10</v>
      </c>
      <c r="E3429" s="7" t="s">
        <v>75</v>
      </c>
      <c r="F3429" s="7" t="s">
        <v>5928</v>
      </c>
      <c r="G3429" s="7" t="s">
        <v>5929</v>
      </c>
      <c r="H3429" s="28"/>
      <c r="I3429" s="23"/>
      <c r="J3429" s="16"/>
      <c r="K3429" s="36"/>
    </row>
    <row r="3430" spans="1:11" ht="30" hidden="1" customHeight="1" x14ac:dyDescent="0.25">
      <c r="A3430" s="1"/>
      <c r="B3430" s="7" t="s">
        <v>5923</v>
      </c>
      <c r="C3430" s="7">
        <v>284</v>
      </c>
      <c r="D3430" s="7" t="s">
        <v>10</v>
      </c>
      <c r="E3430" s="7" t="s">
        <v>33</v>
      </c>
      <c r="F3430" s="7" t="s">
        <v>164</v>
      </c>
      <c r="G3430" s="7" t="s">
        <v>5930</v>
      </c>
      <c r="H3430" s="28"/>
      <c r="I3430" s="23"/>
      <c r="J3430" s="16"/>
      <c r="K3430" s="36"/>
    </row>
    <row r="3431" spans="1:11" ht="30" hidden="1" customHeight="1" x14ac:dyDescent="0.25">
      <c r="A3431" s="1"/>
      <c r="B3431" s="7" t="s">
        <v>5923</v>
      </c>
      <c r="C3431" s="7">
        <v>284</v>
      </c>
      <c r="D3431" s="7" t="s">
        <v>10</v>
      </c>
      <c r="E3431" s="7" t="s">
        <v>14</v>
      </c>
      <c r="F3431" s="7" t="s">
        <v>5931</v>
      </c>
      <c r="G3431" s="7" t="s">
        <v>5932</v>
      </c>
      <c r="H3431" s="28"/>
      <c r="I3431" s="23"/>
      <c r="J3431" s="16"/>
      <c r="K3431" s="36"/>
    </row>
    <row r="3432" spans="1:11" ht="30" hidden="1" customHeight="1" x14ac:dyDescent="0.25">
      <c r="A3432" s="1"/>
      <c r="B3432" s="7" t="s">
        <v>5923</v>
      </c>
      <c r="C3432" s="7">
        <v>284</v>
      </c>
      <c r="D3432" s="7" t="s">
        <v>10</v>
      </c>
      <c r="E3432" s="7" t="s">
        <v>201</v>
      </c>
      <c r="F3432" s="7" t="s">
        <v>164</v>
      </c>
      <c r="G3432" s="7" t="s">
        <v>5933</v>
      </c>
      <c r="H3432" s="28"/>
      <c r="I3432" s="23"/>
      <c r="J3432" s="16"/>
      <c r="K3432" s="36"/>
    </row>
    <row r="3433" spans="1:11" ht="30" hidden="1" customHeight="1" x14ac:dyDescent="0.25">
      <c r="A3433" s="1"/>
      <c r="B3433" s="7" t="s">
        <v>5923</v>
      </c>
      <c r="C3433" s="7">
        <v>284</v>
      </c>
      <c r="D3433" s="7" t="s">
        <v>10</v>
      </c>
      <c r="E3433" s="7" t="s">
        <v>35</v>
      </c>
      <c r="F3433" s="7" t="s">
        <v>5934</v>
      </c>
      <c r="G3433" s="7" t="s">
        <v>5935</v>
      </c>
      <c r="H3433" s="28"/>
      <c r="I3433" s="23"/>
      <c r="J3433" s="16"/>
      <c r="K3433" s="36"/>
    </row>
    <row r="3434" spans="1:11" ht="30" hidden="1" customHeight="1" x14ac:dyDescent="0.25">
      <c r="A3434" s="1"/>
      <c r="B3434" s="7" t="s">
        <v>5923</v>
      </c>
      <c r="C3434" s="7">
        <v>284</v>
      </c>
      <c r="D3434" s="7" t="s">
        <v>10</v>
      </c>
      <c r="E3434" s="7" t="s">
        <v>26</v>
      </c>
      <c r="F3434" s="7" t="s">
        <v>164</v>
      </c>
      <c r="G3434" s="7" t="s">
        <v>5936</v>
      </c>
      <c r="H3434" s="28"/>
      <c r="I3434" s="23"/>
      <c r="J3434" s="16"/>
      <c r="K3434" s="36"/>
    </row>
    <row r="3435" spans="1:11" ht="30" hidden="1" customHeight="1" x14ac:dyDescent="0.25">
      <c r="A3435" s="1"/>
      <c r="B3435" s="7" t="s">
        <v>5923</v>
      </c>
      <c r="C3435" s="7">
        <v>284</v>
      </c>
      <c r="D3435" s="7" t="s">
        <v>10</v>
      </c>
      <c r="E3435" s="7" t="s">
        <v>17</v>
      </c>
      <c r="F3435" s="7" t="s">
        <v>5937</v>
      </c>
      <c r="G3435" s="7" t="s">
        <v>5938</v>
      </c>
      <c r="H3435" s="28"/>
      <c r="I3435" s="23"/>
      <c r="J3435" s="16"/>
      <c r="K3435" s="36"/>
    </row>
    <row r="3436" spans="1:11" ht="30" hidden="1" customHeight="1" x14ac:dyDescent="0.25">
      <c r="A3436" s="1"/>
      <c r="B3436" s="7" t="s">
        <v>5923</v>
      </c>
      <c r="C3436" s="7">
        <v>284</v>
      </c>
      <c r="D3436" s="7" t="s">
        <v>10</v>
      </c>
      <c r="E3436" s="7" t="s">
        <v>38</v>
      </c>
      <c r="F3436" s="7" t="s">
        <v>5939</v>
      </c>
      <c r="G3436" s="7" t="s">
        <v>5940</v>
      </c>
      <c r="H3436" s="28"/>
      <c r="I3436" s="23"/>
      <c r="J3436" s="16"/>
      <c r="K3436" s="36"/>
    </row>
    <row r="3437" spans="1:11" ht="30" hidden="1" customHeight="1" x14ac:dyDescent="0.25">
      <c r="A3437" s="1"/>
      <c r="B3437" s="7" t="s">
        <v>5923</v>
      </c>
      <c r="C3437" s="7">
        <v>284</v>
      </c>
      <c r="D3437" s="7" t="s">
        <v>10</v>
      </c>
      <c r="E3437" s="7" t="s">
        <v>43</v>
      </c>
      <c r="F3437" s="7" t="s">
        <v>5928</v>
      </c>
      <c r="G3437" s="7" t="s">
        <v>5941</v>
      </c>
      <c r="H3437" s="28"/>
      <c r="I3437" s="23"/>
      <c r="J3437" s="16"/>
      <c r="K3437" s="36"/>
    </row>
    <row r="3438" spans="1:11" ht="30" customHeight="1" x14ac:dyDescent="0.25">
      <c r="A3438" s="1"/>
      <c r="B3438" s="7" t="s">
        <v>5942</v>
      </c>
      <c r="C3438" s="7">
        <v>285</v>
      </c>
      <c r="D3438" s="7" t="s">
        <v>28</v>
      </c>
      <c r="E3438" s="7" t="s">
        <v>20</v>
      </c>
      <c r="F3438" s="7" t="s">
        <v>225</v>
      </c>
      <c r="G3438" s="7" t="s">
        <v>5944</v>
      </c>
      <c r="H3438" s="22">
        <f>+I3438/14</f>
        <v>4771.0578571428568</v>
      </c>
      <c r="I3438" s="22">
        <v>66794.81</v>
      </c>
      <c r="J3438" s="35" t="s">
        <v>5943</v>
      </c>
      <c r="K3438" s="36"/>
    </row>
    <row r="3439" spans="1:11" ht="30" hidden="1" customHeight="1" x14ac:dyDescent="0.25">
      <c r="A3439" s="1"/>
      <c r="B3439" s="7" t="s">
        <v>5942</v>
      </c>
      <c r="C3439" s="7">
        <v>285</v>
      </c>
      <c r="D3439" s="7" t="s">
        <v>10</v>
      </c>
      <c r="E3439" s="7" t="s">
        <v>11</v>
      </c>
      <c r="F3439" s="7" t="s">
        <v>5946</v>
      </c>
      <c r="G3439" s="7" t="s">
        <v>5947</v>
      </c>
      <c r="H3439" s="28"/>
      <c r="I3439" s="23"/>
      <c r="J3439" s="16"/>
      <c r="K3439" s="36"/>
    </row>
    <row r="3440" spans="1:11" ht="30" hidden="1" customHeight="1" x14ac:dyDescent="0.25">
      <c r="A3440" s="1"/>
      <c r="B3440" s="7" t="s">
        <v>5942</v>
      </c>
      <c r="C3440" s="7">
        <v>285</v>
      </c>
      <c r="D3440" s="7" t="s">
        <v>10</v>
      </c>
      <c r="E3440" s="7" t="s">
        <v>75</v>
      </c>
      <c r="F3440" s="7" t="s">
        <v>5948</v>
      </c>
      <c r="G3440" s="7" t="s">
        <v>5949</v>
      </c>
      <c r="H3440" s="28"/>
      <c r="I3440" s="23"/>
      <c r="J3440" s="16"/>
      <c r="K3440" s="36"/>
    </row>
    <row r="3441" spans="1:11" ht="30" hidden="1" customHeight="1" x14ac:dyDescent="0.25">
      <c r="A3441" s="1"/>
      <c r="B3441" s="7" t="s">
        <v>5942</v>
      </c>
      <c r="C3441" s="7">
        <v>285</v>
      </c>
      <c r="D3441" s="7" t="s">
        <v>28</v>
      </c>
      <c r="E3441" s="7" t="s">
        <v>33</v>
      </c>
      <c r="F3441" s="7" t="s">
        <v>164</v>
      </c>
      <c r="G3441" s="7" t="s">
        <v>5950</v>
      </c>
      <c r="H3441" s="28"/>
      <c r="I3441" s="23"/>
      <c r="J3441" s="16"/>
      <c r="K3441" s="36"/>
    </row>
    <row r="3442" spans="1:11" ht="30" hidden="1" customHeight="1" x14ac:dyDescent="0.25">
      <c r="A3442" s="1"/>
      <c r="B3442" s="7" t="s">
        <v>5942</v>
      </c>
      <c r="C3442" s="7">
        <v>285</v>
      </c>
      <c r="D3442" s="7" t="s">
        <v>10</v>
      </c>
      <c r="E3442" s="7" t="s">
        <v>14</v>
      </c>
      <c r="F3442" s="7" t="s">
        <v>5951</v>
      </c>
      <c r="G3442" s="7" t="s">
        <v>5952</v>
      </c>
      <c r="H3442" s="28"/>
      <c r="I3442" s="23"/>
      <c r="J3442" s="16"/>
      <c r="K3442" s="36"/>
    </row>
    <row r="3443" spans="1:11" ht="30" hidden="1" customHeight="1" x14ac:dyDescent="0.25">
      <c r="A3443" s="1"/>
      <c r="B3443" s="7" t="s">
        <v>5942</v>
      </c>
      <c r="C3443" s="7">
        <v>285</v>
      </c>
      <c r="D3443" s="7" t="s">
        <v>10</v>
      </c>
      <c r="E3443" s="7" t="s">
        <v>26</v>
      </c>
      <c r="F3443" s="7" t="s">
        <v>225</v>
      </c>
      <c r="G3443" s="7" t="s">
        <v>5953</v>
      </c>
      <c r="H3443" s="28"/>
      <c r="I3443" s="23"/>
      <c r="J3443" s="16"/>
      <c r="K3443" s="36"/>
    </row>
    <row r="3444" spans="1:11" ht="30" hidden="1" customHeight="1" x14ac:dyDescent="0.25">
      <c r="A3444" s="1"/>
      <c r="B3444" s="7" t="s">
        <v>5942</v>
      </c>
      <c r="C3444" s="7">
        <v>285</v>
      </c>
      <c r="D3444" s="7" t="s">
        <v>10</v>
      </c>
      <c r="E3444" s="7" t="s">
        <v>201</v>
      </c>
      <c r="F3444" s="7" t="s">
        <v>164</v>
      </c>
      <c r="G3444" s="7" t="s">
        <v>5954</v>
      </c>
      <c r="H3444" s="28"/>
      <c r="I3444" s="23"/>
      <c r="J3444" s="16"/>
      <c r="K3444" s="36"/>
    </row>
    <row r="3445" spans="1:11" ht="30" hidden="1" customHeight="1" x14ac:dyDescent="0.25">
      <c r="A3445" s="1"/>
      <c r="B3445" s="7" t="s">
        <v>5942</v>
      </c>
      <c r="C3445" s="7">
        <v>285</v>
      </c>
      <c r="D3445" s="7" t="s">
        <v>10</v>
      </c>
      <c r="E3445" s="7" t="s">
        <v>35</v>
      </c>
      <c r="F3445" s="7" t="s">
        <v>5955</v>
      </c>
      <c r="G3445" s="7" t="s">
        <v>5956</v>
      </c>
      <c r="H3445" s="28"/>
      <c r="I3445" s="23"/>
      <c r="J3445" s="16"/>
      <c r="K3445" s="36"/>
    </row>
    <row r="3446" spans="1:11" ht="30" hidden="1" customHeight="1" x14ac:dyDescent="0.25">
      <c r="A3446" s="1"/>
      <c r="B3446" s="7" t="s">
        <v>5942</v>
      </c>
      <c r="C3446" s="7">
        <v>285</v>
      </c>
      <c r="D3446" s="7" t="s">
        <v>10</v>
      </c>
      <c r="E3446" s="7" t="s">
        <v>38</v>
      </c>
      <c r="F3446" s="7" t="s">
        <v>5957</v>
      </c>
      <c r="G3446" s="7" t="s">
        <v>5958</v>
      </c>
      <c r="H3446" s="28"/>
      <c r="I3446" s="23"/>
      <c r="J3446" s="16"/>
      <c r="K3446" s="36"/>
    </row>
    <row r="3447" spans="1:11" ht="30" hidden="1" customHeight="1" x14ac:dyDescent="0.25">
      <c r="A3447" s="1"/>
      <c r="B3447" s="7" t="s">
        <v>5942</v>
      </c>
      <c r="C3447" s="7">
        <v>285</v>
      </c>
      <c r="D3447" s="7" t="s">
        <v>28</v>
      </c>
      <c r="E3447" s="7" t="s">
        <v>38</v>
      </c>
      <c r="F3447" s="7" t="s">
        <v>5959</v>
      </c>
      <c r="G3447" s="7" t="s">
        <v>5960</v>
      </c>
      <c r="H3447" s="28"/>
      <c r="I3447" s="23"/>
      <c r="J3447" s="16"/>
      <c r="K3447" s="36"/>
    </row>
    <row r="3448" spans="1:11" ht="30" hidden="1" customHeight="1" x14ac:dyDescent="0.25">
      <c r="A3448" s="1"/>
      <c r="B3448" s="7" t="s">
        <v>5942</v>
      </c>
      <c r="C3448" s="7">
        <v>285</v>
      </c>
      <c r="D3448" s="7" t="s">
        <v>45</v>
      </c>
      <c r="E3448" s="7" t="s">
        <v>20</v>
      </c>
      <c r="F3448" s="7" t="s">
        <v>87</v>
      </c>
      <c r="G3448" s="7" t="s">
        <v>5961</v>
      </c>
      <c r="H3448" s="28"/>
      <c r="I3448" s="23"/>
      <c r="J3448" s="16"/>
      <c r="K3448" s="36"/>
    </row>
    <row r="3449" spans="1:11" ht="30" hidden="1" customHeight="1" x14ac:dyDescent="0.25">
      <c r="A3449" s="1"/>
      <c r="B3449" s="7" t="s">
        <v>5942</v>
      </c>
      <c r="C3449" s="7">
        <v>285</v>
      </c>
      <c r="D3449" s="7" t="s">
        <v>10</v>
      </c>
      <c r="E3449" s="7" t="s">
        <v>33</v>
      </c>
      <c r="F3449" s="7" t="s">
        <v>87</v>
      </c>
      <c r="G3449" s="7" t="s">
        <v>5962</v>
      </c>
      <c r="H3449" s="28"/>
      <c r="I3449" s="23"/>
      <c r="J3449" s="16"/>
      <c r="K3449" s="36"/>
    </row>
    <row r="3450" spans="1:11" ht="30" hidden="1" customHeight="1" x14ac:dyDescent="0.25">
      <c r="A3450" s="1"/>
      <c r="B3450" s="7" t="s">
        <v>5942</v>
      </c>
      <c r="C3450" s="7">
        <v>285</v>
      </c>
      <c r="D3450" s="7" t="s">
        <v>10</v>
      </c>
      <c r="E3450" s="7" t="s">
        <v>43</v>
      </c>
      <c r="F3450" s="7" t="s">
        <v>5963</v>
      </c>
      <c r="G3450" s="7" t="s">
        <v>5964</v>
      </c>
      <c r="H3450" s="28"/>
      <c r="I3450" s="23"/>
      <c r="J3450" s="16"/>
      <c r="K3450" s="36"/>
    </row>
    <row r="3451" spans="1:11" ht="30" hidden="1" customHeight="1" x14ac:dyDescent="0.25">
      <c r="A3451" s="1"/>
      <c r="B3451" s="7" t="s">
        <v>5942</v>
      </c>
      <c r="C3451" s="7">
        <v>285</v>
      </c>
      <c r="D3451" s="7" t="s">
        <v>28</v>
      </c>
      <c r="E3451" s="7" t="s">
        <v>26</v>
      </c>
      <c r="F3451" s="7" t="s">
        <v>87</v>
      </c>
      <c r="G3451" s="7" t="s">
        <v>5965</v>
      </c>
      <c r="H3451" s="28"/>
      <c r="I3451" s="23"/>
      <c r="J3451" s="16"/>
      <c r="K3451" s="36"/>
    </row>
    <row r="3452" spans="1:11" ht="30" customHeight="1" x14ac:dyDescent="0.25">
      <c r="A3452" s="1"/>
      <c r="B3452" s="7" t="s">
        <v>5966</v>
      </c>
      <c r="C3452" s="7">
        <v>286</v>
      </c>
      <c r="D3452" s="7" t="s">
        <v>10</v>
      </c>
      <c r="E3452" s="7" t="s">
        <v>70</v>
      </c>
      <c r="F3452" s="7" t="s">
        <v>95</v>
      </c>
      <c r="G3452" s="7" t="s">
        <v>5968</v>
      </c>
      <c r="H3452" s="22">
        <f>+I3452</f>
        <v>11326.52</v>
      </c>
      <c r="I3452" s="22">
        <v>11326.52</v>
      </c>
      <c r="J3452" s="35" t="s">
        <v>7960</v>
      </c>
      <c r="K3452" s="36"/>
    </row>
    <row r="3453" spans="1:11" ht="30" hidden="1" customHeight="1" x14ac:dyDescent="0.25">
      <c r="A3453" s="1"/>
      <c r="B3453" s="7" t="s">
        <v>5966</v>
      </c>
      <c r="C3453" s="7">
        <v>286</v>
      </c>
      <c r="D3453" s="7" t="s">
        <v>10</v>
      </c>
      <c r="E3453" s="7" t="s">
        <v>80</v>
      </c>
      <c r="F3453" s="7" t="s">
        <v>95</v>
      </c>
      <c r="G3453" s="7" t="s">
        <v>5969</v>
      </c>
      <c r="H3453" s="28"/>
      <c r="I3453" s="23"/>
      <c r="J3453" s="16"/>
      <c r="K3453" s="36"/>
    </row>
    <row r="3454" spans="1:11" ht="30" hidden="1" customHeight="1" x14ac:dyDescent="0.25">
      <c r="A3454" s="1"/>
      <c r="B3454" s="7" t="s">
        <v>5966</v>
      </c>
      <c r="C3454" s="7">
        <v>286</v>
      </c>
      <c r="D3454" s="7" t="s">
        <v>10</v>
      </c>
      <c r="E3454" s="7" t="s">
        <v>33</v>
      </c>
      <c r="F3454" s="7" t="s">
        <v>95</v>
      </c>
      <c r="G3454" s="7" t="s">
        <v>5968</v>
      </c>
      <c r="H3454" s="28"/>
      <c r="I3454" s="23"/>
      <c r="J3454" s="16"/>
      <c r="K3454" s="36"/>
    </row>
    <row r="3455" spans="1:11" ht="30" hidden="1" customHeight="1" x14ac:dyDescent="0.25">
      <c r="A3455" s="1"/>
      <c r="B3455" s="7" t="s">
        <v>5966</v>
      </c>
      <c r="C3455" s="7">
        <v>286</v>
      </c>
      <c r="D3455" s="7" t="s">
        <v>10</v>
      </c>
      <c r="E3455" s="7" t="s">
        <v>20</v>
      </c>
      <c r="F3455" s="7" t="s">
        <v>95</v>
      </c>
      <c r="G3455" s="7" t="s">
        <v>5970</v>
      </c>
      <c r="H3455" s="28"/>
      <c r="I3455" s="23"/>
      <c r="J3455" s="16"/>
      <c r="K3455" s="36"/>
    </row>
    <row r="3456" spans="1:11" ht="30" hidden="1" customHeight="1" x14ac:dyDescent="0.25">
      <c r="A3456" s="1"/>
      <c r="B3456" s="7" t="s">
        <v>5966</v>
      </c>
      <c r="C3456" s="7">
        <v>286</v>
      </c>
      <c r="D3456" s="7" t="s">
        <v>10</v>
      </c>
      <c r="E3456" s="7" t="s">
        <v>35</v>
      </c>
      <c r="F3456" s="7" t="s">
        <v>5971</v>
      </c>
      <c r="G3456" s="7" t="s">
        <v>5972</v>
      </c>
      <c r="H3456" s="28"/>
      <c r="I3456" s="23"/>
      <c r="J3456" s="16"/>
      <c r="K3456" s="36"/>
    </row>
    <row r="3457" spans="1:11" ht="30" hidden="1" customHeight="1" x14ac:dyDescent="0.25">
      <c r="A3457" s="1"/>
      <c r="B3457" s="7" t="s">
        <v>5966</v>
      </c>
      <c r="C3457" s="7">
        <v>286</v>
      </c>
      <c r="D3457" s="7" t="s">
        <v>10</v>
      </c>
      <c r="E3457" s="7" t="s">
        <v>14</v>
      </c>
      <c r="F3457" s="7" t="s">
        <v>5973</v>
      </c>
      <c r="G3457" s="7" t="s">
        <v>5974</v>
      </c>
      <c r="H3457" s="28"/>
      <c r="I3457" s="23"/>
      <c r="J3457" s="16"/>
      <c r="K3457" s="36"/>
    </row>
    <row r="3458" spans="1:11" ht="30" hidden="1" customHeight="1" x14ac:dyDescent="0.25">
      <c r="A3458" s="1"/>
      <c r="B3458" s="7" t="s">
        <v>5966</v>
      </c>
      <c r="C3458" s="7">
        <v>286</v>
      </c>
      <c r="D3458" s="7" t="s">
        <v>10</v>
      </c>
      <c r="E3458" s="7" t="s">
        <v>26</v>
      </c>
      <c r="F3458" s="7" t="s">
        <v>95</v>
      </c>
      <c r="G3458" s="7" t="s">
        <v>5975</v>
      </c>
      <c r="H3458" s="28"/>
      <c r="I3458" s="23"/>
      <c r="J3458" s="16"/>
      <c r="K3458" s="36"/>
    </row>
    <row r="3459" spans="1:11" ht="30" hidden="1" customHeight="1" x14ac:dyDescent="0.25">
      <c r="A3459" s="1"/>
      <c r="B3459" s="7" t="s">
        <v>5966</v>
      </c>
      <c r="C3459" s="7">
        <v>286</v>
      </c>
      <c r="D3459" s="7" t="s">
        <v>10</v>
      </c>
      <c r="E3459" s="7" t="s">
        <v>38</v>
      </c>
      <c r="F3459" s="7" t="s">
        <v>5976</v>
      </c>
      <c r="G3459" s="7" t="s">
        <v>5977</v>
      </c>
      <c r="H3459" s="28"/>
      <c r="I3459" s="23"/>
      <c r="J3459" s="16"/>
      <c r="K3459" s="36"/>
    </row>
    <row r="3460" spans="1:11" ht="30" hidden="1" customHeight="1" x14ac:dyDescent="0.25">
      <c r="A3460" s="1"/>
      <c r="B3460" s="7" t="s">
        <v>5966</v>
      </c>
      <c r="C3460" s="7">
        <v>286</v>
      </c>
      <c r="D3460" s="7" t="s">
        <v>28</v>
      </c>
      <c r="E3460" s="7" t="s">
        <v>20</v>
      </c>
      <c r="F3460" s="7" t="s">
        <v>515</v>
      </c>
      <c r="G3460" s="7" t="s">
        <v>5978</v>
      </c>
      <c r="H3460" s="28"/>
      <c r="I3460" s="23"/>
      <c r="J3460" s="16"/>
      <c r="K3460" s="36"/>
    </row>
    <row r="3461" spans="1:11" ht="30" hidden="1" customHeight="1" x14ac:dyDescent="0.25">
      <c r="A3461" s="1"/>
      <c r="B3461" s="7" t="s">
        <v>5966</v>
      </c>
      <c r="C3461" s="7">
        <v>286</v>
      </c>
      <c r="D3461" s="7" t="s">
        <v>45</v>
      </c>
      <c r="E3461" s="7" t="s">
        <v>20</v>
      </c>
      <c r="F3461" s="7" t="s">
        <v>1398</v>
      </c>
      <c r="G3461" s="7" t="s">
        <v>5979</v>
      </c>
      <c r="H3461" s="28"/>
      <c r="I3461" s="23"/>
      <c r="J3461" s="16"/>
      <c r="K3461" s="36"/>
    </row>
    <row r="3462" spans="1:11" ht="30" customHeight="1" x14ac:dyDescent="0.25">
      <c r="A3462" s="1"/>
      <c r="B3462" s="7" t="s">
        <v>5980</v>
      </c>
      <c r="C3462" s="7">
        <v>287</v>
      </c>
      <c r="D3462" s="7" t="s">
        <v>10</v>
      </c>
      <c r="E3462" s="7" t="s">
        <v>20</v>
      </c>
      <c r="F3462" s="7" t="s">
        <v>147</v>
      </c>
      <c r="G3462" s="7" t="s">
        <v>5981</v>
      </c>
      <c r="H3462" s="22">
        <f>+I3462/30</f>
        <v>851.9666666666667</v>
      </c>
      <c r="I3462" s="22">
        <v>25559</v>
      </c>
      <c r="J3462" s="35" t="s">
        <v>7961</v>
      </c>
      <c r="K3462" s="36"/>
    </row>
    <row r="3463" spans="1:11" ht="30" hidden="1" customHeight="1" x14ac:dyDescent="0.25">
      <c r="A3463" s="1"/>
      <c r="B3463" s="7" t="s">
        <v>5980</v>
      </c>
      <c r="C3463" s="7">
        <v>287</v>
      </c>
      <c r="D3463" s="7" t="s">
        <v>10</v>
      </c>
      <c r="E3463" s="7" t="s">
        <v>33</v>
      </c>
      <c r="F3463" s="7" t="s">
        <v>147</v>
      </c>
      <c r="G3463" s="7" t="s">
        <v>5984</v>
      </c>
      <c r="H3463" s="28"/>
      <c r="I3463" s="23"/>
      <c r="J3463" s="16"/>
      <c r="K3463" s="36"/>
    </row>
    <row r="3464" spans="1:11" ht="30" customHeight="1" x14ac:dyDescent="0.25">
      <c r="A3464" s="1"/>
      <c r="B3464" s="7" t="s">
        <v>5985</v>
      </c>
      <c r="C3464" s="7">
        <v>288</v>
      </c>
      <c r="D3464" s="7" t="s">
        <v>10</v>
      </c>
      <c r="E3464" s="7" t="s">
        <v>366</v>
      </c>
      <c r="F3464" s="7" t="s">
        <v>367</v>
      </c>
      <c r="G3464" s="7" t="s">
        <v>5986</v>
      </c>
      <c r="H3464" s="22">
        <f>+I3464</f>
        <v>3143.08</v>
      </c>
      <c r="I3464" s="22">
        <v>3143.08</v>
      </c>
      <c r="J3464" s="35" t="s">
        <v>7962</v>
      </c>
      <c r="K3464" s="36"/>
    </row>
    <row r="3465" spans="1:11" ht="30" hidden="1" customHeight="1" x14ac:dyDescent="0.25">
      <c r="A3465" s="1"/>
      <c r="B3465" s="7" t="s">
        <v>5985</v>
      </c>
      <c r="C3465" s="7">
        <v>288</v>
      </c>
      <c r="D3465" s="7" t="s">
        <v>10</v>
      </c>
      <c r="E3465" s="7" t="s">
        <v>80</v>
      </c>
      <c r="F3465" s="7" t="s">
        <v>1355</v>
      </c>
      <c r="G3465" s="7" t="s">
        <v>5987</v>
      </c>
      <c r="H3465" s="28"/>
      <c r="I3465" s="23"/>
      <c r="J3465" s="16"/>
      <c r="K3465" s="36"/>
    </row>
    <row r="3466" spans="1:11" ht="30" hidden="1" customHeight="1" x14ac:dyDescent="0.25">
      <c r="A3466" s="1"/>
      <c r="B3466" s="7" t="s">
        <v>5985</v>
      </c>
      <c r="C3466" s="7">
        <v>288</v>
      </c>
      <c r="D3466" s="7" t="s">
        <v>45</v>
      </c>
      <c r="E3466" s="7" t="s">
        <v>33</v>
      </c>
      <c r="F3466" s="7" t="s">
        <v>349</v>
      </c>
      <c r="G3466" s="7" t="s">
        <v>5988</v>
      </c>
      <c r="H3466" s="28"/>
      <c r="I3466" s="23"/>
      <c r="J3466" s="16"/>
      <c r="K3466" s="36"/>
    </row>
    <row r="3467" spans="1:11" ht="30" hidden="1" customHeight="1" x14ac:dyDescent="0.25">
      <c r="A3467" s="1"/>
      <c r="B3467" s="7" t="s">
        <v>5985</v>
      </c>
      <c r="C3467" s="7">
        <v>288</v>
      </c>
      <c r="D3467" s="7" t="s">
        <v>10</v>
      </c>
      <c r="E3467" s="7" t="s">
        <v>11</v>
      </c>
      <c r="F3467" s="7" t="s">
        <v>5989</v>
      </c>
      <c r="G3467" s="7" t="s">
        <v>5990</v>
      </c>
      <c r="H3467" s="28"/>
      <c r="I3467" s="23"/>
      <c r="J3467" s="16"/>
      <c r="K3467" s="36"/>
    </row>
    <row r="3468" spans="1:11" ht="30" hidden="1" customHeight="1" x14ac:dyDescent="0.25">
      <c r="A3468" s="1"/>
      <c r="B3468" s="7" t="s">
        <v>5985</v>
      </c>
      <c r="C3468" s="7">
        <v>288</v>
      </c>
      <c r="D3468" s="7" t="s">
        <v>10</v>
      </c>
      <c r="E3468" s="7" t="s">
        <v>38</v>
      </c>
      <c r="F3468" s="7" t="s">
        <v>5991</v>
      </c>
      <c r="G3468" s="7" t="s">
        <v>5992</v>
      </c>
      <c r="H3468" s="28"/>
      <c r="I3468" s="23"/>
      <c r="J3468" s="16"/>
      <c r="K3468" s="36"/>
    </row>
    <row r="3469" spans="1:11" ht="30" hidden="1" customHeight="1" x14ac:dyDescent="0.25">
      <c r="A3469" s="1"/>
      <c r="B3469" s="7" t="s">
        <v>5985</v>
      </c>
      <c r="C3469" s="7">
        <v>288</v>
      </c>
      <c r="D3469" s="7" t="s">
        <v>28</v>
      </c>
      <c r="E3469" s="7" t="s">
        <v>38</v>
      </c>
      <c r="F3469" s="7" t="s">
        <v>5993</v>
      </c>
      <c r="G3469" s="7" t="s">
        <v>5994</v>
      </c>
      <c r="H3469" s="28"/>
      <c r="I3469" s="23"/>
      <c r="J3469" s="16"/>
      <c r="K3469" s="36"/>
    </row>
    <row r="3470" spans="1:11" ht="30" hidden="1" customHeight="1" x14ac:dyDescent="0.25">
      <c r="A3470" s="1"/>
      <c r="B3470" s="7" t="s">
        <v>5985</v>
      </c>
      <c r="C3470" s="7">
        <v>288</v>
      </c>
      <c r="D3470" s="7" t="s">
        <v>28</v>
      </c>
      <c r="E3470" s="7" t="s">
        <v>11</v>
      </c>
      <c r="F3470" s="7" t="s">
        <v>5995</v>
      </c>
      <c r="G3470" s="7" t="s">
        <v>5996</v>
      </c>
      <c r="H3470" s="28"/>
      <c r="I3470" s="23"/>
      <c r="J3470" s="16"/>
      <c r="K3470" s="36"/>
    </row>
    <row r="3471" spans="1:11" ht="30" hidden="1" customHeight="1" x14ac:dyDescent="0.25">
      <c r="A3471" s="1"/>
      <c r="B3471" s="7" t="s">
        <v>5985</v>
      </c>
      <c r="C3471" s="7">
        <v>288</v>
      </c>
      <c r="D3471" s="7" t="s">
        <v>28</v>
      </c>
      <c r="E3471" s="7" t="s">
        <v>20</v>
      </c>
      <c r="F3471" s="7" t="s">
        <v>1355</v>
      </c>
      <c r="G3471" s="7" t="s">
        <v>5997</v>
      </c>
      <c r="H3471" s="28"/>
      <c r="I3471" s="23"/>
      <c r="J3471" s="16"/>
      <c r="K3471" s="36"/>
    </row>
    <row r="3472" spans="1:11" ht="30" hidden="1" customHeight="1" x14ac:dyDescent="0.25">
      <c r="A3472" s="1"/>
      <c r="B3472" s="7" t="s">
        <v>5985</v>
      </c>
      <c r="C3472" s="7">
        <v>288</v>
      </c>
      <c r="D3472" s="7" t="s">
        <v>10</v>
      </c>
      <c r="E3472" s="7" t="s">
        <v>14</v>
      </c>
      <c r="F3472" s="7" t="s">
        <v>5998</v>
      </c>
      <c r="G3472" s="7" t="s">
        <v>5999</v>
      </c>
      <c r="H3472" s="28"/>
      <c r="I3472" s="23"/>
      <c r="J3472" s="16"/>
      <c r="K3472" s="36"/>
    </row>
    <row r="3473" spans="1:11" ht="30" hidden="1" customHeight="1" x14ac:dyDescent="0.25">
      <c r="A3473" s="1"/>
      <c r="B3473" s="7" t="s">
        <v>5985</v>
      </c>
      <c r="C3473" s="7">
        <v>288</v>
      </c>
      <c r="D3473" s="7" t="s">
        <v>28</v>
      </c>
      <c r="E3473" s="7" t="s">
        <v>33</v>
      </c>
      <c r="F3473" s="7" t="s">
        <v>1355</v>
      </c>
      <c r="G3473" s="7" t="s">
        <v>6000</v>
      </c>
      <c r="H3473" s="28"/>
      <c r="I3473" s="23"/>
      <c r="J3473" s="16"/>
      <c r="K3473" s="36"/>
    </row>
    <row r="3474" spans="1:11" ht="30" hidden="1" customHeight="1" x14ac:dyDescent="0.25">
      <c r="A3474" s="1"/>
      <c r="B3474" s="7" t="s">
        <v>5985</v>
      </c>
      <c r="C3474" s="7">
        <v>288</v>
      </c>
      <c r="D3474" s="7" t="s">
        <v>10</v>
      </c>
      <c r="E3474" s="7" t="s">
        <v>26</v>
      </c>
      <c r="F3474" s="7" t="s">
        <v>1355</v>
      </c>
      <c r="G3474" s="7" t="s">
        <v>6001</v>
      </c>
      <c r="H3474" s="28"/>
      <c r="I3474" s="23"/>
      <c r="J3474" s="16"/>
      <c r="K3474" s="36"/>
    </row>
    <row r="3475" spans="1:11" ht="30" hidden="1" customHeight="1" x14ac:dyDescent="0.25">
      <c r="A3475" s="1"/>
      <c r="B3475" s="7" t="s">
        <v>5985</v>
      </c>
      <c r="C3475" s="7">
        <v>288</v>
      </c>
      <c r="D3475" s="7" t="s">
        <v>28</v>
      </c>
      <c r="E3475" s="7" t="s">
        <v>75</v>
      </c>
      <c r="F3475" s="7" t="s">
        <v>1355</v>
      </c>
      <c r="G3475" s="7" t="s">
        <v>6002</v>
      </c>
      <c r="H3475" s="28"/>
      <c r="I3475" s="23"/>
      <c r="J3475" s="16"/>
      <c r="K3475" s="36"/>
    </row>
    <row r="3476" spans="1:11" ht="30" hidden="1" customHeight="1" x14ac:dyDescent="0.25">
      <c r="A3476" s="1"/>
      <c r="B3476" s="7" t="s">
        <v>5985</v>
      </c>
      <c r="C3476" s="7">
        <v>288</v>
      </c>
      <c r="D3476" s="7" t="s">
        <v>45</v>
      </c>
      <c r="E3476" s="7" t="s">
        <v>20</v>
      </c>
      <c r="F3476" s="7" t="s">
        <v>371</v>
      </c>
      <c r="G3476" s="7" t="s">
        <v>6003</v>
      </c>
      <c r="H3476" s="28"/>
      <c r="I3476" s="23"/>
      <c r="J3476" s="16"/>
      <c r="K3476" s="36"/>
    </row>
    <row r="3477" spans="1:11" ht="30" hidden="1" customHeight="1" x14ac:dyDescent="0.25">
      <c r="A3477" s="1"/>
      <c r="B3477" s="7" t="s">
        <v>5985</v>
      </c>
      <c r="C3477" s="7">
        <v>288</v>
      </c>
      <c r="D3477" s="7" t="s">
        <v>10</v>
      </c>
      <c r="E3477" s="7" t="s">
        <v>35</v>
      </c>
      <c r="F3477" s="7" t="s">
        <v>1355</v>
      </c>
      <c r="G3477" s="7" t="s">
        <v>6004</v>
      </c>
      <c r="H3477" s="28"/>
      <c r="I3477" s="23"/>
      <c r="J3477" s="16"/>
      <c r="K3477" s="36"/>
    </row>
    <row r="3478" spans="1:11" ht="30" hidden="1" customHeight="1" x14ac:dyDescent="0.25">
      <c r="A3478" s="1"/>
      <c r="B3478" s="7" t="s">
        <v>5985</v>
      </c>
      <c r="C3478" s="7">
        <v>288</v>
      </c>
      <c r="D3478" s="7" t="s">
        <v>10</v>
      </c>
      <c r="E3478" s="7" t="s">
        <v>75</v>
      </c>
      <c r="F3478" s="7" t="s">
        <v>349</v>
      </c>
      <c r="G3478" s="7" t="s">
        <v>6005</v>
      </c>
      <c r="H3478" s="28"/>
      <c r="I3478" s="23"/>
      <c r="J3478" s="16"/>
      <c r="K3478" s="36"/>
    </row>
    <row r="3479" spans="1:11" ht="30" hidden="1" customHeight="1" x14ac:dyDescent="0.25">
      <c r="A3479" s="1"/>
      <c r="B3479" s="7" t="s">
        <v>5985</v>
      </c>
      <c r="C3479" s="7">
        <v>288</v>
      </c>
      <c r="D3479" s="7" t="s">
        <v>10</v>
      </c>
      <c r="E3479" s="7" t="s">
        <v>20</v>
      </c>
      <c r="F3479" s="7" t="s">
        <v>349</v>
      </c>
      <c r="G3479" s="7" t="s">
        <v>6006</v>
      </c>
      <c r="H3479" s="28"/>
      <c r="I3479" s="23"/>
      <c r="J3479" s="16"/>
      <c r="K3479" s="36"/>
    </row>
    <row r="3480" spans="1:11" ht="30" hidden="1" customHeight="1" x14ac:dyDescent="0.25">
      <c r="A3480" s="1"/>
      <c r="B3480" s="7" t="s">
        <v>5985</v>
      </c>
      <c r="C3480" s="7">
        <v>288</v>
      </c>
      <c r="D3480" s="7" t="s">
        <v>45</v>
      </c>
      <c r="E3480" s="7" t="s">
        <v>17</v>
      </c>
      <c r="F3480" s="7" t="s">
        <v>1355</v>
      </c>
      <c r="G3480" s="7" t="s">
        <v>6000</v>
      </c>
      <c r="H3480" s="28"/>
      <c r="I3480" s="23"/>
      <c r="J3480" s="16"/>
      <c r="K3480" s="36"/>
    </row>
    <row r="3481" spans="1:11" ht="30" hidden="1" customHeight="1" x14ac:dyDescent="0.25">
      <c r="A3481" s="1"/>
      <c r="B3481" s="7" t="s">
        <v>5985</v>
      </c>
      <c r="C3481" s="7">
        <v>288</v>
      </c>
      <c r="D3481" s="7" t="s">
        <v>28</v>
      </c>
      <c r="E3481" s="7" t="s">
        <v>17</v>
      </c>
      <c r="F3481" s="7" t="s">
        <v>349</v>
      </c>
      <c r="G3481" s="7" t="s">
        <v>5988</v>
      </c>
      <c r="H3481" s="28"/>
      <c r="I3481" s="23"/>
      <c r="J3481" s="16"/>
      <c r="K3481" s="36"/>
    </row>
    <row r="3482" spans="1:11" ht="30" hidden="1" customHeight="1" x14ac:dyDescent="0.25">
      <c r="A3482" s="1"/>
      <c r="B3482" s="7" t="s">
        <v>5985</v>
      </c>
      <c r="C3482" s="7">
        <v>288</v>
      </c>
      <c r="D3482" s="7" t="s">
        <v>10</v>
      </c>
      <c r="E3482" s="7" t="s">
        <v>17</v>
      </c>
      <c r="F3482" s="7" t="s">
        <v>1057</v>
      </c>
      <c r="G3482" s="7" t="s">
        <v>6007</v>
      </c>
      <c r="H3482" s="28"/>
      <c r="I3482" s="23"/>
      <c r="J3482" s="16"/>
      <c r="K3482" s="36"/>
    </row>
    <row r="3483" spans="1:11" ht="30" hidden="1" customHeight="1" x14ac:dyDescent="0.25">
      <c r="A3483" s="1"/>
      <c r="B3483" s="7" t="s">
        <v>5985</v>
      </c>
      <c r="C3483" s="7">
        <v>288</v>
      </c>
      <c r="D3483" s="7" t="s">
        <v>10</v>
      </c>
      <c r="E3483" s="7" t="s">
        <v>33</v>
      </c>
      <c r="F3483" s="7" t="s">
        <v>489</v>
      </c>
      <c r="G3483" s="7" t="s">
        <v>6008</v>
      </c>
      <c r="H3483" s="28"/>
      <c r="I3483" s="23"/>
      <c r="J3483" s="16"/>
      <c r="K3483" s="36"/>
    </row>
    <row r="3484" spans="1:11" ht="30" hidden="1" customHeight="1" x14ac:dyDescent="0.25">
      <c r="A3484" s="1"/>
      <c r="B3484" s="7" t="s">
        <v>5985</v>
      </c>
      <c r="C3484" s="7">
        <v>288</v>
      </c>
      <c r="D3484" s="7" t="s">
        <v>10</v>
      </c>
      <c r="E3484" s="7" t="s">
        <v>67</v>
      </c>
      <c r="F3484" s="7" t="s">
        <v>523</v>
      </c>
      <c r="G3484" s="7" t="s">
        <v>6009</v>
      </c>
      <c r="H3484" s="28"/>
      <c r="I3484" s="23"/>
      <c r="J3484" s="16"/>
      <c r="K3484" s="36"/>
    </row>
    <row r="3485" spans="1:11" ht="30" hidden="1" customHeight="1" x14ac:dyDescent="0.25">
      <c r="A3485" s="1"/>
      <c r="B3485" s="7" t="s">
        <v>5985</v>
      </c>
      <c r="C3485" s="7">
        <v>288</v>
      </c>
      <c r="D3485" s="7" t="s">
        <v>28</v>
      </c>
      <c r="E3485" s="7" t="s">
        <v>26</v>
      </c>
      <c r="F3485" s="7" t="s">
        <v>373</v>
      </c>
      <c r="G3485" s="7" t="s">
        <v>6010</v>
      </c>
      <c r="H3485" s="28"/>
      <c r="I3485" s="23"/>
      <c r="J3485" s="16"/>
      <c r="K3485" s="36"/>
    </row>
    <row r="3486" spans="1:11" ht="30" hidden="1" customHeight="1" x14ac:dyDescent="0.25">
      <c r="A3486" s="1"/>
      <c r="B3486" s="7" t="s">
        <v>6013</v>
      </c>
      <c r="C3486" s="7">
        <v>289</v>
      </c>
      <c r="D3486" s="7" t="s">
        <v>10</v>
      </c>
      <c r="E3486" s="7" t="s">
        <v>75</v>
      </c>
      <c r="F3486" s="7" t="s">
        <v>1903</v>
      </c>
      <c r="G3486" s="7" t="s">
        <v>6014</v>
      </c>
      <c r="H3486" s="28"/>
      <c r="I3486" s="23"/>
      <c r="J3486" s="16"/>
      <c r="K3486" s="36"/>
    </row>
    <row r="3487" spans="1:11" ht="30" hidden="1" customHeight="1" x14ac:dyDescent="0.25">
      <c r="A3487" s="1"/>
      <c r="B3487" s="7" t="s">
        <v>6013</v>
      </c>
      <c r="C3487" s="7">
        <v>289</v>
      </c>
      <c r="D3487" s="7" t="s">
        <v>10</v>
      </c>
      <c r="E3487" s="7" t="s">
        <v>38</v>
      </c>
      <c r="F3487" s="7" t="s">
        <v>6015</v>
      </c>
      <c r="G3487" s="7" t="s">
        <v>6016</v>
      </c>
      <c r="H3487" s="28"/>
      <c r="I3487" s="23"/>
      <c r="J3487" s="16"/>
      <c r="K3487" s="36"/>
    </row>
    <row r="3488" spans="1:11" ht="30" hidden="1" customHeight="1" x14ac:dyDescent="0.25">
      <c r="A3488" s="1"/>
      <c r="B3488" s="7" t="s">
        <v>6013</v>
      </c>
      <c r="C3488" s="7">
        <v>289</v>
      </c>
      <c r="D3488" s="7" t="s">
        <v>10</v>
      </c>
      <c r="E3488" s="7" t="s">
        <v>43</v>
      </c>
      <c r="F3488" s="7" t="s">
        <v>1903</v>
      </c>
      <c r="G3488" s="7" t="s">
        <v>6017</v>
      </c>
      <c r="H3488" s="28"/>
      <c r="I3488" s="23"/>
      <c r="J3488" s="16"/>
      <c r="K3488" s="36"/>
    </row>
    <row r="3489" spans="1:11" ht="30" hidden="1" customHeight="1" x14ac:dyDescent="0.25">
      <c r="A3489" s="1"/>
      <c r="B3489" s="7" t="s">
        <v>6013</v>
      </c>
      <c r="C3489" s="7">
        <v>289</v>
      </c>
      <c r="D3489" s="7" t="s">
        <v>10</v>
      </c>
      <c r="E3489" s="7" t="s">
        <v>33</v>
      </c>
      <c r="F3489" s="7" t="s">
        <v>1903</v>
      </c>
      <c r="G3489" s="7" t="s">
        <v>6018</v>
      </c>
      <c r="H3489" s="28"/>
      <c r="I3489" s="23"/>
      <c r="J3489" s="16"/>
      <c r="K3489" s="36"/>
    </row>
    <row r="3490" spans="1:11" ht="30" hidden="1" customHeight="1" x14ac:dyDescent="0.25">
      <c r="A3490" s="1"/>
      <c r="B3490" s="7" t="s">
        <v>6013</v>
      </c>
      <c r="C3490" s="7">
        <v>289</v>
      </c>
      <c r="D3490" s="7" t="s">
        <v>10</v>
      </c>
      <c r="E3490" s="7" t="s">
        <v>20</v>
      </c>
      <c r="F3490" s="7" t="s">
        <v>1903</v>
      </c>
      <c r="G3490" s="7" t="s">
        <v>6019</v>
      </c>
      <c r="H3490" s="28"/>
      <c r="I3490" s="23"/>
      <c r="J3490" s="16"/>
      <c r="K3490" s="36"/>
    </row>
    <row r="3491" spans="1:11" ht="30" customHeight="1" x14ac:dyDescent="0.25">
      <c r="A3491" s="1"/>
      <c r="B3491" s="7" t="s">
        <v>6020</v>
      </c>
      <c r="C3491" s="7">
        <v>290</v>
      </c>
      <c r="D3491" s="7" t="s">
        <v>10</v>
      </c>
      <c r="E3491" s="7" t="s">
        <v>26</v>
      </c>
      <c r="F3491" s="7" t="s">
        <v>2223</v>
      </c>
      <c r="G3491" s="7" t="s">
        <v>6022</v>
      </c>
      <c r="H3491" s="22">
        <f>+I3491</f>
        <v>21817.82</v>
      </c>
      <c r="I3491" s="22">
        <v>21817.82</v>
      </c>
      <c r="J3491" s="35" t="s">
        <v>6025</v>
      </c>
      <c r="K3491" s="36"/>
    </row>
    <row r="3492" spans="1:11" ht="30" hidden="1" customHeight="1" x14ac:dyDescent="0.25">
      <c r="A3492" s="1"/>
      <c r="B3492" s="7" t="s">
        <v>6020</v>
      </c>
      <c r="C3492" s="7">
        <v>290</v>
      </c>
      <c r="D3492" s="7" t="s">
        <v>10</v>
      </c>
      <c r="E3492" s="7" t="s">
        <v>75</v>
      </c>
      <c r="F3492" s="7" t="s">
        <v>2217</v>
      </c>
      <c r="G3492" s="7" t="s">
        <v>6023</v>
      </c>
      <c r="H3492" s="28"/>
      <c r="I3492" s="23"/>
      <c r="J3492" s="16"/>
      <c r="K3492" s="36"/>
    </row>
    <row r="3493" spans="1:11" ht="30" hidden="1" customHeight="1" x14ac:dyDescent="0.25">
      <c r="A3493" s="1"/>
      <c r="B3493" s="7" t="s">
        <v>6020</v>
      </c>
      <c r="C3493" s="7">
        <v>290</v>
      </c>
      <c r="D3493" s="7" t="s">
        <v>28</v>
      </c>
      <c r="E3493" s="7" t="s">
        <v>75</v>
      </c>
      <c r="F3493" s="7" t="s">
        <v>2223</v>
      </c>
      <c r="G3493" s="7" t="s">
        <v>6024</v>
      </c>
      <c r="H3493" s="28"/>
      <c r="I3493" s="23"/>
      <c r="J3493" s="16"/>
      <c r="K3493" s="36"/>
    </row>
    <row r="3494" spans="1:11" ht="30" hidden="1" customHeight="1" x14ac:dyDescent="0.25">
      <c r="A3494" s="1"/>
      <c r="B3494" s="7" t="s">
        <v>6020</v>
      </c>
      <c r="C3494" s="7">
        <v>290</v>
      </c>
      <c r="D3494" s="7" t="s">
        <v>10</v>
      </c>
      <c r="E3494" s="7" t="s">
        <v>20</v>
      </c>
      <c r="F3494" s="7" t="s">
        <v>87</v>
      </c>
      <c r="G3494" s="7" t="s">
        <v>6026</v>
      </c>
      <c r="H3494" s="28"/>
      <c r="I3494" s="23"/>
      <c r="J3494" s="16"/>
      <c r="K3494" s="36"/>
    </row>
    <row r="3495" spans="1:11" ht="30" hidden="1" customHeight="1" x14ac:dyDescent="0.25">
      <c r="A3495" s="1"/>
      <c r="B3495" s="7" t="s">
        <v>6020</v>
      </c>
      <c r="C3495" s="7">
        <v>290</v>
      </c>
      <c r="D3495" s="7" t="s">
        <v>10</v>
      </c>
      <c r="E3495" s="7" t="s">
        <v>201</v>
      </c>
      <c r="F3495" s="7" t="s">
        <v>2217</v>
      </c>
      <c r="G3495" s="7" t="s">
        <v>6027</v>
      </c>
      <c r="H3495" s="28"/>
      <c r="I3495" s="23"/>
      <c r="J3495" s="16"/>
      <c r="K3495" s="36"/>
    </row>
    <row r="3496" spans="1:11" ht="30" hidden="1" customHeight="1" x14ac:dyDescent="0.25">
      <c r="A3496" s="1"/>
      <c r="B3496" s="7" t="s">
        <v>6020</v>
      </c>
      <c r="C3496" s="7">
        <v>290</v>
      </c>
      <c r="D3496" s="7" t="s">
        <v>28</v>
      </c>
      <c r="E3496" s="7" t="s">
        <v>26</v>
      </c>
      <c r="F3496" s="7" t="s">
        <v>87</v>
      </c>
      <c r="G3496" s="7" t="s">
        <v>6028</v>
      </c>
      <c r="H3496" s="28"/>
      <c r="I3496" s="23"/>
      <c r="J3496" s="16"/>
      <c r="K3496" s="36"/>
    </row>
    <row r="3497" spans="1:11" ht="30" hidden="1" customHeight="1" x14ac:dyDescent="0.25">
      <c r="A3497" s="1"/>
      <c r="B3497" s="7" t="s">
        <v>6020</v>
      </c>
      <c r="C3497" s="7">
        <v>290</v>
      </c>
      <c r="D3497" s="7" t="s">
        <v>10</v>
      </c>
      <c r="E3497" s="7" t="s">
        <v>2227</v>
      </c>
      <c r="F3497" s="7" t="s">
        <v>6029</v>
      </c>
      <c r="G3497" s="7" t="s">
        <v>6030</v>
      </c>
      <c r="H3497" s="28"/>
      <c r="I3497" s="23"/>
      <c r="J3497" s="16"/>
      <c r="K3497" s="36"/>
    </row>
    <row r="3498" spans="1:11" ht="30" hidden="1" customHeight="1" x14ac:dyDescent="0.25">
      <c r="A3498" s="1"/>
      <c r="B3498" s="7" t="s">
        <v>6020</v>
      </c>
      <c r="C3498" s="7">
        <v>290</v>
      </c>
      <c r="D3498" s="7" t="s">
        <v>10</v>
      </c>
      <c r="E3498" s="7" t="s">
        <v>38</v>
      </c>
      <c r="F3498" s="7" t="s">
        <v>6031</v>
      </c>
      <c r="G3498" s="7" t="s">
        <v>6032</v>
      </c>
      <c r="H3498" s="28"/>
      <c r="I3498" s="23"/>
      <c r="J3498" s="16"/>
      <c r="K3498" s="36"/>
    </row>
    <row r="3499" spans="1:11" ht="30" hidden="1" customHeight="1" x14ac:dyDescent="0.25">
      <c r="A3499" s="1"/>
      <c r="B3499" s="7" t="s">
        <v>6020</v>
      </c>
      <c r="C3499" s="7">
        <v>290</v>
      </c>
      <c r="D3499" s="7" t="s">
        <v>10</v>
      </c>
      <c r="E3499" s="7" t="s">
        <v>17</v>
      </c>
      <c r="F3499" s="7" t="s">
        <v>2217</v>
      </c>
      <c r="G3499" s="7" t="s">
        <v>6033</v>
      </c>
      <c r="H3499" s="28"/>
      <c r="I3499" s="23"/>
      <c r="J3499" s="16"/>
      <c r="K3499" s="36"/>
    </row>
    <row r="3500" spans="1:11" ht="30" hidden="1" customHeight="1" x14ac:dyDescent="0.25">
      <c r="A3500" s="1"/>
      <c r="B3500" s="7" t="s">
        <v>6020</v>
      </c>
      <c r="C3500" s="7">
        <v>290</v>
      </c>
      <c r="D3500" s="7" t="s">
        <v>10</v>
      </c>
      <c r="E3500" s="7" t="s">
        <v>80</v>
      </c>
      <c r="F3500" s="7" t="s">
        <v>6029</v>
      </c>
      <c r="G3500" s="7" t="s">
        <v>6034</v>
      </c>
      <c r="H3500" s="28"/>
      <c r="I3500" s="23"/>
      <c r="J3500" s="16"/>
      <c r="K3500" s="36"/>
    </row>
    <row r="3501" spans="1:11" ht="30" hidden="1" customHeight="1" x14ac:dyDescent="0.25">
      <c r="A3501" s="1"/>
      <c r="B3501" s="7" t="s">
        <v>6020</v>
      </c>
      <c r="C3501" s="7">
        <v>290</v>
      </c>
      <c r="D3501" s="7" t="s">
        <v>10</v>
      </c>
      <c r="E3501" s="7" t="s">
        <v>2233</v>
      </c>
      <c r="F3501" s="7" t="s">
        <v>6035</v>
      </c>
      <c r="G3501" s="7" t="s">
        <v>6036</v>
      </c>
      <c r="H3501" s="28"/>
      <c r="I3501" s="23"/>
      <c r="J3501" s="16"/>
      <c r="K3501" s="36"/>
    </row>
    <row r="3502" spans="1:11" ht="30" hidden="1" customHeight="1" x14ac:dyDescent="0.25">
      <c r="A3502" s="1"/>
      <c r="B3502" s="7" t="s">
        <v>6020</v>
      </c>
      <c r="C3502" s="7">
        <v>290</v>
      </c>
      <c r="D3502" s="7" t="s">
        <v>28</v>
      </c>
      <c r="E3502" s="7" t="s">
        <v>33</v>
      </c>
      <c r="F3502" s="7" t="s">
        <v>2223</v>
      </c>
      <c r="G3502" s="7" t="s">
        <v>6037</v>
      </c>
      <c r="H3502" s="28"/>
      <c r="I3502" s="23"/>
      <c r="J3502" s="16"/>
      <c r="K3502" s="36"/>
    </row>
    <row r="3503" spans="1:11" ht="30" hidden="1" customHeight="1" x14ac:dyDescent="0.25">
      <c r="A3503" s="1"/>
      <c r="B3503" s="7" t="s">
        <v>6020</v>
      </c>
      <c r="C3503" s="7">
        <v>290</v>
      </c>
      <c r="D3503" s="7" t="s">
        <v>28</v>
      </c>
      <c r="E3503" s="7" t="s">
        <v>2227</v>
      </c>
      <c r="F3503" s="7" t="s">
        <v>6038</v>
      </c>
      <c r="G3503" s="7" t="s">
        <v>6030</v>
      </c>
      <c r="H3503" s="28"/>
      <c r="I3503" s="23"/>
      <c r="J3503" s="16"/>
      <c r="K3503" s="36"/>
    </row>
    <row r="3504" spans="1:11" ht="30" hidden="1" customHeight="1" x14ac:dyDescent="0.25">
      <c r="A3504" s="1"/>
      <c r="B3504" s="7" t="s">
        <v>6020</v>
      </c>
      <c r="C3504" s="7">
        <v>290</v>
      </c>
      <c r="D3504" s="7" t="s">
        <v>28</v>
      </c>
      <c r="E3504" s="7" t="s">
        <v>17</v>
      </c>
      <c r="F3504" s="7" t="s">
        <v>2223</v>
      </c>
      <c r="G3504" s="7" t="s">
        <v>6039</v>
      </c>
      <c r="H3504" s="28"/>
      <c r="I3504" s="23"/>
      <c r="J3504" s="16"/>
      <c r="K3504" s="36"/>
    </row>
    <row r="3505" spans="1:11" ht="30" customHeight="1" x14ac:dyDescent="0.25">
      <c r="A3505" s="1"/>
      <c r="B3505" s="7" t="s">
        <v>6042</v>
      </c>
      <c r="C3505" s="7">
        <v>291</v>
      </c>
      <c r="D3505" s="7" t="s">
        <v>10</v>
      </c>
      <c r="E3505" s="7" t="s">
        <v>26</v>
      </c>
      <c r="F3505" s="7" t="s">
        <v>2223</v>
      </c>
      <c r="G3505" s="7" t="s">
        <v>6043</v>
      </c>
      <c r="H3505" s="22">
        <f>+I3505</f>
        <v>10565.18</v>
      </c>
      <c r="I3505" s="22">
        <v>10565.18</v>
      </c>
      <c r="J3505" s="35" t="s">
        <v>6021</v>
      </c>
      <c r="K3505" s="36"/>
    </row>
    <row r="3506" spans="1:11" ht="30" hidden="1" customHeight="1" x14ac:dyDescent="0.25">
      <c r="A3506" s="1"/>
      <c r="B3506" s="7" t="s">
        <v>6042</v>
      </c>
      <c r="C3506" s="7">
        <v>291</v>
      </c>
      <c r="D3506" s="7" t="s">
        <v>10</v>
      </c>
      <c r="E3506" s="7" t="s">
        <v>75</v>
      </c>
      <c r="F3506" s="7" t="s">
        <v>2217</v>
      </c>
      <c r="G3506" s="7" t="s">
        <v>6044</v>
      </c>
      <c r="H3506" s="28"/>
      <c r="I3506" s="23"/>
      <c r="J3506" s="16"/>
      <c r="K3506" s="36"/>
    </row>
    <row r="3507" spans="1:11" ht="30" hidden="1" customHeight="1" x14ac:dyDescent="0.25">
      <c r="A3507" s="1"/>
      <c r="B3507" s="7" t="s">
        <v>6042</v>
      </c>
      <c r="C3507" s="7">
        <v>291</v>
      </c>
      <c r="D3507" s="7" t="s">
        <v>28</v>
      </c>
      <c r="E3507" s="7" t="s">
        <v>75</v>
      </c>
      <c r="F3507" s="7" t="s">
        <v>2223</v>
      </c>
      <c r="G3507" s="7" t="s">
        <v>6045</v>
      </c>
      <c r="H3507" s="28"/>
      <c r="I3507" s="23"/>
      <c r="J3507" s="16"/>
      <c r="K3507" s="36"/>
    </row>
    <row r="3508" spans="1:11" ht="30" hidden="1" customHeight="1" x14ac:dyDescent="0.25">
      <c r="A3508" s="1"/>
      <c r="B3508" s="7" t="s">
        <v>6042</v>
      </c>
      <c r="C3508" s="7">
        <v>291</v>
      </c>
      <c r="D3508" s="7" t="s">
        <v>10</v>
      </c>
      <c r="E3508" s="7" t="s">
        <v>201</v>
      </c>
      <c r="F3508" s="7" t="s">
        <v>2217</v>
      </c>
      <c r="G3508" s="7" t="s">
        <v>6046</v>
      </c>
      <c r="H3508" s="28"/>
      <c r="I3508" s="23"/>
      <c r="J3508" s="16"/>
      <c r="K3508" s="36"/>
    </row>
    <row r="3509" spans="1:11" ht="30" hidden="1" customHeight="1" x14ac:dyDescent="0.25">
      <c r="A3509" s="1"/>
      <c r="B3509" s="7" t="s">
        <v>6042</v>
      </c>
      <c r="C3509" s="7">
        <v>291</v>
      </c>
      <c r="D3509" s="7" t="s">
        <v>10</v>
      </c>
      <c r="E3509" s="7" t="s">
        <v>17</v>
      </c>
      <c r="F3509" s="7" t="s">
        <v>2217</v>
      </c>
      <c r="G3509" s="7" t="s">
        <v>6047</v>
      </c>
      <c r="H3509" s="28"/>
      <c r="I3509" s="23"/>
      <c r="J3509" s="16"/>
      <c r="K3509" s="36"/>
    </row>
    <row r="3510" spans="1:11" ht="30" hidden="1" customHeight="1" x14ac:dyDescent="0.25">
      <c r="A3510" s="1"/>
      <c r="B3510" s="7" t="s">
        <v>6042</v>
      </c>
      <c r="C3510" s="7">
        <v>291</v>
      </c>
      <c r="D3510" s="7" t="s">
        <v>10</v>
      </c>
      <c r="E3510" s="7" t="s">
        <v>2227</v>
      </c>
      <c r="F3510" s="7" t="s">
        <v>6029</v>
      </c>
      <c r="G3510" s="7" t="s">
        <v>6048</v>
      </c>
      <c r="H3510" s="28"/>
      <c r="I3510" s="23"/>
      <c r="J3510" s="16"/>
      <c r="K3510" s="36"/>
    </row>
    <row r="3511" spans="1:11" ht="30" hidden="1" customHeight="1" x14ac:dyDescent="0.25">
      <c r="A3511" s="1"/>
      <c r="B3511" s="7" t="s">
        <v>6042</v>
      </c>
      <c r="C3511" s="7">
        <v>291</v>
      </c>
      <c r="D3511" s="7" t="s">
        <v>10</v>
      </c>
      <c r="E3511" s="7" t="s">
        <v>80</v>
      </c>
      <c r="F3511" s="7" t="s">
        <v>6029</v>
      </c>
      <c r="G3511" s="7" t="s">
        <v>6049</v>
      </c>
      <c r="H3511" s="28"/>
      <c r="I3511" s="23"/>
      <c r="J3511" s="16"/>
      <c r="K3511" s="36"/>
    </row>
    <row r="3512" spans="1:11" ht="30" hidden="1" customHeight="1" x14ac:dyDescent="0.25">
      <c r="A3512" s="1"/>
      <c r="B3512" s="7" t="s">
        <v>6042</v>
      </c>
      <c r="C3512" s="7">
        <v>291</v>
      </c>
      <c r="D3512" s="7" t="s">
        <v>10</v>
      </c>
      <c r="E3512" s="7" t="s">
        <v>2233</v>
      </c>
      <c r="F3512" s="7" t="s">
        <v>6050</v>
      </c>
      <c r="G3512" s="7" t="s">
        <v>6051</v>
      </c>
      <c r="H3512" s="28"/>
      <c r="I3512" s="23"/>
      <c r="J3512" s="16"/>
      <c r="K3512" s="36"/>
    </row>
    <row r="3513" spans="1:11" ht="30" hidden="1" customHeight="1" x14ac:dyDescent="0.25">
      <c r="A3513" s="1"/>
      <c r="B3513" s="7" t="s">
        <v>6042</v>
      </c>
      <c r="C3513" s="7">
        <v>291</v>
      </c>
      <c r="D3513" s="7" t="s">
        <v>10</v>
      </c>
      <c r="E3513" s="7" t="s">
        <v>33</v>
      </c>
      <c r="F3513" s="7" t="s">
        <v>2223</v>
      </c>
      <c r="G3513" s="7" t="s">
        <v>6037</v>
      </c>
      <c r="H3513" s="28"/>
      <c r="I3513" s="23"/>
      <c r="J3513" s="16"/>
      <c r="K3513" s="36"/>
    </row>
    <row r="3514" spans="1:11" ht="30" hidden="1" customHeight="1" x14ac:dyDescent="0.25">
      <c r="A3514" s="1"/>
      <c r="B3514" s="7" t="s">
        <v>6042</v>
      </c>
      <c r="C3514" s="7">
        <v>291</v>
      </c>
      <c r="D3514" s="7" t="s">
        <v>28</v>
      </c>
      <c r="E3514" s="7" t="s">
        <v>2227</v>
      </c>
      <c r="F3514" s="7" t="s">
        <v>6038</v>
      </c>
      <c r="G3514" s="7" t="s">
        <v>6048</v>
      </c>
      <c r="H3514" s="28"/>
      <c r="I3514" s="23"/>
      <c r="J3514" s="16"/>
      <c r="K3514" s="36"/>
    </row>
    <row r="3515" spans="1:11" ht="30" hidden="1" customHeight="1" x14ac:dyDescent="0.25">
      <c r="A3515" s="1"/>
      <c r="B3515" s="7" t="s">
        <v>6042</v>
      </c>
      <c r="C3515" s="7">
        <v>291</v>
      </c>
      <c r="D3515" s="7" t="s">
        <v>10</v>
      </c>
      <c r="E3515" s="7" t="s">
        <v>38</v>
      </c>
      <c r="F3515" s="7" t="s">
        <v>6052</v>
      </c>
      <c r="G3515" s="7" t="s">
        <v>6053</v>
      </c>
      <c r="H3515" s="28"/>
      <c r="I3515" s="23"/>
      <c r="J3515" s="16"/>
      <c r="K3515" s="36"/>
    </row>
    <row r="3516" spans="1:11" ht="30" hidden="1" customHeight="1" x14ac:dyDescent="0.25">
      <c r="A3516" s="1"/>
      <c r="B3516" s="7" t="s">
        <v>6042</v>
      </c>
      <c r="C3516" s="7">
        <v>291</v>
      </c>
      <c r="D3516" s="7" t="s">
        <v>28</v>
      </c>
      <c r="E3516" s="7" t="s">
        <v>17</v>
      </c>
      <c r="F3516" s="7" t="s">
        <v>2223</v>
      </c>
      <c r="G3516" s="7" t="s">
        <v>6054</v>
      </c>
      <c r="H3516" s="28"/>
      <c r="I3516" s="23"/>
      <c r="J3516" s="16"/>
      <c r="K3516" s="36"/>
    </row>
    <row r="3517" spans="1:11" ht="30" customHeight="1" x14ac:dyDescent="0.25">
      <c r="A3517" s="1"/>
      <c r="B3517" s="7" t="s">
        <v>6057</v>
      </c>
      <c r="C3517" s="7">
        <v>292</v>
      </c>
      <c r="D3517" s="7" t="s">
        <v>10</v>
      </c>
      <c r="E3517" s="7" t="s">
        <v>80</v>
      </c>
      <c r="F3517" s="7" t="s">
        <v>1373</v>
      </c>
      <c r="G3517" s="7" t="s">
        <v>6059</v>
      </c>
      <c r="H3517" s="22">
        <f>+I3517/30</f>
        <v>2051.1106666666665</v>
      </c>
      <c r="I3517" s="22">
        <v>61533.32</v>
      </c>
      <c r="J3517" s="35" t="s">
        <v>6058</v>
      </c>
      <c r="K3517" s="36"/>
    </row>
    <row r="3518" spans="1:11" ht="30" hidden="1" customHeight="1" x14ac:dyDescent="0.25">
      <c r="A3518" s="1"/>
      <c r="B3518" s="7" t="s">
        <v>6057</v>
      </c>
      <c r="C3518" s="7">
        <v>292</v>
      </c>
      <c r="D3518" s="7" t="s">
        <v>10</v>
      </c>
      <c r="E3518" s="7" t="s">
        <v>26</v>
      </c>
      <c r="F3518" s="7" t="s">
        <v>820</v>
      </c>
      <c r="G3518" s="7" t="s">
        <v>6060</v>
      </c>
      <c r="H3518" s="28"/>
      <c r="I3518" s="23"/>
      <c r="J3518" s="16"/>
      <c r="K3518" s="36"/>
    </row>
    <row r="3519" spans="1:11" ht="30" hidden="1" customHeight="1" x14ac:dyDescent="0.25">
      <c r="A3519" s="1"/>
      <c r="B3519" s="7" t="s">
        <v>6057</v>
      </c>
      <c r="C3519" s="7">
        <v>292</v>
      </c>
      <c r="D3519" s="7" t="s">
        <v>10</v>
      </c>
      <c r="E3519" s="7" t="s">
        <v>14</v>
      </c>
      <c r="F3519" s="7" t="s">
        <v>6061</v>
      </c>
      <c r="G3519" s="7" t="s">
        <v>6062</v>
      </c>
      <c r="H3519" s="28"/>
      <c r="I3519" s="23"/>
      <c r="J3519" s="16"/>
      <c r="K3519" s="36"/>
    </row>
    <row r="3520" spans="1:11" ht="30" hidden="1" customHeight="1" x14ac:dyDescent="0.25">
      <c r="A3520" s="1"/>
      <c r="B3520" s="7" t="s">
        <v>6057</v>
      </c>
      <c r="C3520" s="7">
        <v>292</v>
      </c>
      <c r="D3520" s="7" t="s">
        <v>10</v>
      </c>
      <c r="E3520" s="7" t="s">
        <v>43</v>
      </c>
      <c r="F3520" s="7" t="s">
        <v>6063</v>
      </c>
      <c r="G3520" s="7" t="s">
        <v>6064</v>
      </c>
      <c r="H3520" s="28"/>
      <c r="I3520" s="23"/>
      <c r="J3520" s="16"/>
      <c r="K3520" s="36"/>
    </row>
    <row r="3521" spans="1:11" ht="30" hidden="1" customHeight="1" x14ac:dyDescent="0.25">
      <c r="A3521" s="1"/>
      <c r="B3521" s="7" t="s">
        <v>6057</v>
      </c>
      <c r="C3521" s="7">
        <v>292</v>
      </c>
      <c r="D3521" s="7" t="s">
        <v>10</v>
      </c>
      <c r="E3521" s="7" t="s">
        <v>38</v>
      </c>
      <c r="F3521" s="7" t="s">
        <v>6065</v>
      </c>
      <c r="G3521" s="7" t="s">
        <v>6066</v>
      </c>
      <c r="H3521" s="28"/>
      <c r="I3521" s="23"/>
      <c r="J3521" s="16"/>
      <c r="K3521" s="36"/>
    </row>
    <row r="3522" spans="1:11" ht="30" hidden="1" customHeight="1" x14ac:dyDescent="0.25">
      <c r="A3522" s="1"/>
      <c r="B3522" s="7" t="s">
        <v>6057</v>
      </c>
      <c r="C3522" s="7">
        <v>292</v>
      </c>
      <c r="D3522" s="7" t="s">
        <v>28</v>
      </c>
      <c r="E3522" s="7" t="s">
        <v>26</v>
      </c>
      <c r="F3522" s="7" t="s">
        <v>2205</v>
      </c>
      <c r="G3522" s="7" t="s">
        <v>6067</v>
      </c>
      <c r="H3522" s="28"/>
      <c r="I3522" s="23"/>
      <c r="J3522" s="16"/>
      <c r="K3522" s="36"/>
    </row>
    <row r="3523" spans="1:11" ht="30" hidden="1" customHeight="1" x14ac:dyDescent="0.25">
      <c r="A3523" s="1"/>
      <c r="B3523" s="7" t="s">
        <v>6057</v>
      </c>
      <c r="C3523" s="7">
        <v>292</v>
      </c>
      <c r="D3523" s="7" t="s">
        <v>45</v>
      </c>
      <c r="E3523" s="7" t="s">
        <v>26</v>
      </c>
      <c r="F3523" s="7" t="s">
        <v>300</v>
      </c>
      <c r="G3523" s="7" t="s">
        <v>6068</v>
      </c>
      <c r="H3523" s="28"/>
      <c r="I3523" s="23"/>
      <c r="J3523" s="16"/>
      <c r="K3523" s="36"/>
    </row>
    <row r="3524" spans="1:11" ht="30" hidden="1" customHeight="1" x14ac:dyDescent="0.25">
      <c r="A3524" s="1"/>
      <c r="B3524" s="7" t="s">
        <v>6057</v>
      </c>
      <c r="C3524" s="7">
        <v>292</v>
      </c>
      <c r="D3524" s="7" t="s">
        <v>28</v>
      </c>
      <c r="E3524" s="7" t="s">
        <v>20</v>
      </c>
      <c r="F3524" s="7" t="s">
        <v>300</v>
      </c>
      <c r="G3524" s="7" t="s">
        <v>6069</v>
      </c>
      <c r="H3524" s="28"/>
      <c r="I3524" s="23"/>
      <c r="J3524" s="16"/>
      <c r="K3524" s="36"/>
    </row>
    <row r="3525" spans="1:11" ht="30" hidden="1" customHeight="1" x14ac:dyDescent="0.25">
      <c r="A3525" s="1"/>
      <c r="B3525" s="7" t="s">
        <v>6057</v>
      </c>
      <c r="C3525" s="7">
        <v>292</v>
      </c>
      <c r="D3525" s="7" t="s">
        <v>45</v>
      </c>
      <c r="E3525" s="7" t="s">
        <v>20</v>
      </c>
      <c r="F3525" s="7" t="s">
        <v>2205</v>
      </c>
      <c r="G3525" s="7" t="s">
        <v>6070</v>
      </c>
      <c r="H3525" s="28"/>
      <c r="I3525" s="23"/>
      <c r="J3525" s="16"/>
      <c r="K3525" s="36"/>
    </row>
    <row r="3526" spans="1:11" ht="30" hidden="1" customHeight="1" x14ac:dyDescent="0.25">
      <c r="A3526" s="1"/>
      <c r="B3526" s="7" t="s">
        <v>6057</v>
      </c>
      <c r="C3526" s="7">
        <v>292</v>
      </c>
      <c r="D3526" s="7" t="s">
        <v>10</v>
      </c>
      <c r="E3526" s="7" t="s">
        <v>17</v>
      </c>
      <c r="F3526" s="7" t="s">
        <v>6071</v>
      </c>
      <c r="G3526" s="7" t="s">
        <v>6072</v>
      </c>
      <c r="H3526" s="28"/>
      <c r="I3526" s="23"/>
      <c r="J3526" s="16"/>
      <c r="K3526" s="36"/>
    </row>
    <row r="3527" spans="1:11" ht="30" hidden="1" customHeight="1" x14ac:dyDescent="0.25">
      <c r="A3527" s="1"/>
      <c r="B3527" s="7" t="s">
        <v>6057</v>
      </c>
      <c r="C3527" s="7">
        <v>292</v>
      </c>
      <c r="D3527" s="7" t="s">
        <v>10</v>
      </c>
      <c r="E3527" s="7" t="s">
        <v>20</v>
      </c>
      <c r="F3527" s="7" t="s">
        <v>3955</v>
      </c>
      <c r="G3527" s="7" t="s">
        <v>6073</v>
      </c>
      <c r="H3527" s="28"/>
      <c r="I3527" s="23"/>
      <c r="J3527" s="16"/>
      <c r="K3527" s="36"/>
    </row>
    <row r="3528" spans="1:11" ht="30" customHeight="1" x14ac:dyDescent="0.25">
      <c r="A3528" s="1"/>
      <c r="B3528" s="7" t="s">
        <v>6074</v>
      </c>
      <c r="C3528" s="7">
        <v>293</v>
      </c>
      <c r="D3528" s="7" t="s">
        <v>10</v>
      </c>
      <c r="E3528" s="7" t="s">
        <v>23</v>
      </c>
      <c r="F3528" s="7" t="s">
        <v>24</v>
      </c>
      <c r="G3528" s="7" t="s">
        <v>6085</v>
      </c>
      <c r="H3528" s="22">
        <f>+I3528/30</f>
        <v>1379.077</v>
      </c>
      <c r="I3528" s="22">
        <v>41372.31</v>
      </c>
      <c r="J3528" s="35" t="s">
        <v>7963</v>
      </c>
      <c r="K3528" s="36"/>
    </row>
    <row r="3529" spans="1:11" ht="30" hidden="1" customHeight="1" x14ac:dyDescent="0.25">
      <c r="A3529" s="1"/>
      <c r="B3529" s="7" t="s">
        <v>6074</v>
      </c>
      <c r="C3529" s="7">
        <v>293</v>
      </c>
      <c r="D3529" s="7" t="s">
        <v>10</v>
      </c>
      <c r="E3529" s="7" t="s">
        <v>26</v>
      </c>
      <c r="F3529" s="7" t="s">
        <v>87</v>
      </c>
      <c r="G3529" s="7" t="s">
        <v>6086</v>
      </c>
      <c r="H3529" s="28"/>
      <c r="I3529" s="23"/>
      <c r="J3529" s="16"/>
      <c r="K3529" s="36"/>
    </row>
    <row r="3530" spans="1:11" ht="30" hidden="1" customHeight="1" x14ac:dyDescent="0.25">
      <c r="A3530" s="1"/>
      <c r="B3530" s="7" t="s">
        <v>6074</v>
      </c>
      <c r="C3530" s="7">
        <v>293</v>
      </c>
      <c r="D3530" s="7" t="s">
        <v>28</v>
      </c>
      <c r="E3530" s="7" t="s">
        <v>26</v>
      </c>
      <c r="F3530" s="7" t="s">
        <v>24</v>
      </c>
      <c r="G3530" s="7" t="s">
        <v>6087</v>
      </c>
      <c r="H3530" s="28"/>
      <c r="I3530" s="23"/>
      <c r="J3530" s="16"/>
      <c r="K3530" s="36"/>
    </row>
    <row r="3531" spans="1:11" ht="30" hidden="1" customHeight="1" x14ac:dyDescent="0.25">
      <c r="A3531" s="1"/>
      <c r="B3531" s="7" t="s">
        <v>6074</v>
      </c>
      <c r="C3531" s="7">
        <v>293</v>
      </c>
      <c r="D3531" s="7" t="s">
        <v>10</v>
      </c>
      <c r="E3531" s="7" t="s">
        <v>14</v>
      </c>
      <c r="F3531" s="7" t="s">
        <v>6088</v>
      </c>
      <c r="G3531" s="7" t="s">
        <v>6089</v>
      </c>
      <c r="H3531" s="28"/>
      <c r="I3531" s="23"/>
      <c r="J3531" s="16"/>
      <c r="K3531" s="36"/>
    </row>
    <row r="3532" spans="1:11" ht="30" hidden="1" customHeight="1" x14ac:dyDescent="0.25">
      <c r="A3532" s="1"/>
      <c r="B3532" s="7" t="s">
        <v>6074</v>
      </c>
      <c r="C3532" s="7">
        <v>293</v>
      </c>
      <c r="D3532" s="7" t="s">
        <v>28</v>
      </c>
      <c r="E3532" s="7" t="s">
        <v>33</v>
      </c>
      <c r="F3532" s="7" t="s">
        <v>24</v>
      </c>
      <c r="G3532" s="7" t="s">
        <v>6090</v>
      </c>
      <c r="H3532" s="28"/>
      <c r="I3532" s="23"/>
      <c r="J3532" s="16"/>
      <c r="K3532" s="36"/>
    </row>
    <row r="3533" spans="1:11" ht="30" hidden="1" customHeight="1" x14ac:dyDescent="0.25">
      <c r="A3533" s="1"/>
      <c r="B3533" s="7" t="s">
        <v>6074</v>
      </c>
      <c r="C3533" s="7">
        <v>293</v>
      </c>
      <c r="D3533" s="7" t="s">
        <v>10</v>
      </c>
      <c r="E3533" s="7" t="s">
        <v>35</v>
      </c>
      <c r="F3533" s="7" t="s">
        <v>6091</v>
      </c>
      <c r="G3533" s="7" t="s">
        <v>6092</v>
      </c>
      <c r="H3533" s="28"/>
      <c r="I3533" s="23"/>
      <c r="J3533" s="16"/>
      <c r="K3533" s="36"/>
    </row>
    <row r="3534" spans="1:11" ht="30" hidden="1" customHeight="1" x14ac:dyDescent="0.25">
      <c r="A3534" s="1"/>
      <c r="B3534" s="7" t="s">
        <v>6074</v>
      </c>
      <c r="C3534" s="7">
        <v>293</v>
      </c>
      <c r="D3534" s="7" t="s">
        <v>10</v>
      </c>
      <c r="E3534" s="7" t="s">
        <v>17</v>
      </c>
      <c r="F3534" s="7" t="s">
        <v>24</v>
      </c>
      <c r="G3534" s="7" t="s">
        <v>6090</v>
      </c>
      <c r="H3534" s="28"/>
      <c r="I3534" s="23"/>
      <c r="J3534" s="16"/>
      <c r="K3534" s="36"/>
    </row>
    <row r="3535" spans="1:11" ht="30" hidden="1" customHeight="1" x14ac:dyDescent="0.25">
      <c r="A3535" s="1"/>
      <c r="B3535" s="7" t="s">
        <v>6074</v>
      </c>
      <c r="C3535" s="7">
        <v>293</v>
      </c>
      <c r="D3535" s="7" t="s">
        <v>10</v>
      </c>
      <c r="E3535" s="7" t="s">
        <v>38</v>
      </c>
      <c r="F3535" s="7" t="s">
        <v>6095</v>
      </c>
      <c r="G3535" s="7" t="s">
        <v>6096</v>
      </c>
      <c r="H3535" s="28"/>
      <c r="I3535" s="23"/>
      <c r="J3535" s="16"/>
      <c r="K3535" s="36"/>
    </row>
    <row r="3536" spans="1:11" ht="30" hidden="1" customHeight="1" x14ac:dyDescent="0.25">
      <c r="A3536" s="1"/>
      <c r="B3536" s="7" t="s">
        <v>6074</v>
      </c>
      <c r="C3536" s="7">
        <v>293</v>
      </c>
      <c r="D3536" s="7" t="s">
        <v>10</v>
      </c>
      <c r="E3536" s="7" t="s">
        <v>43</v>
      </c>
      <c r="F3536" s="7" t="s">
        <v>6097</v>
      </c>
      <c r="G3536" s="7" t="s">
        <v>6098</v>
      </c>
      <c r="H3536" s="28"/>
      <c r="I3536" s="23"/>
      <c r="J3536" s="16"/>
      <c r="K3536" s="36"/>
    </row>
    <row r="3537" spans="1:11" ht="30" customHeight="1" x14ac:dyDescent="0.25">
      <c r="A3537" s="1"/>
      <c r="B3537" s="7" t="s">
        <v>6107</v>
      </c>
      <c r="C3537" s="7">
        <v>294</v>
      </c>
      <c r="D3537" s="7" t="s">
        <v>10</v>
      </c>
      <c r="E3537" s="7" t="s">
        <v>20</v>
      </c>
      <c r="F3537" s="7" t="s">
        <v>87</v>
      </c>
      <c r="G3537" s="7" t="s">
        <v>6109</v>
      </c>
      <c r="H3537" s="22">
        <f>+I3537/15</f>
        <v>3347.5666666666666</v>
      </c>
      <c r="I3537" s="22">
        <v>50213.5</v>
      </c>
      <c r="J3537" s="35" t="s">
        <v>6108</v>
      </c>
      <c r="K3537" s="36"/>
    </row>
    <row r="3538" spans="1:11" ht="30" hidden="1" customHeight="1" x14ac:dyDescent="0.25">
      <c r="A3538" s="1"/>
      <c r="B3538" s="7" t="s">
        <v>6107</v>
      </c>
      <c r="C3538" s="7">
        <v>294</v>
      </c>
      <c r="D3538" s="7" t="s">
        <v>10</v>
      </c>
      <c r="E3538" s="7" t="s">
        <v>26</v>
      </c>
      <c r="F3538" s="7" t="s">
        <v>87</v>
      </c>
      <c r="G3538" s="7" t="s">
        <v>6110</v>
      </c>
      <c r="H3538" s="28"/>
      <c r="I3538" s="23"/>
      <c r="J3538" s="16"/>
      <c r="K3538" s="36"/>
    </row>
    <row r="3539" spans="1:11" ht="30" hidden="1" customHeight="1" x14ac:dyDescent="0.25">
      <c r="A3539" s="1"/>
      <c r="B3539" s="7" t="s">
        <v>6107</v>
      </c>
      <c r="C3539" s="7">
        <v>294</v>
      </c>
      <c r="D3539" s="7" t="s">
        <v>10</v>
      </c>
      <c r="E3539" s="7" t="s">
        <v>33</v>
      </c>
      <c r="F3539" s="7" t="s">
        <v>87</v>
      </c>
      <c r="G3539" s="7" t="s">
        <v>6111</v>
      </c>
      <c r="H3539" s="28"/>
      <c r="I3539" s="23"/>
      <c r="J3539" s="16"/>
      <c r="K3539" s="36"/>
    </row>
    <row r="3540" spans="1:11" ht="30" hidden="1" customHeight="1" x14ac:dyDescent="0.25">
      <c r="A3540" s="1"/>
      <c r="B3540" s="7" t="s">
        <v>6107</v>
      </c>
      <c r="C3540" s="7">
        <v>294</v>
      </c>
      <c r="D3540" s="7" t="s">
        <v>10</v>
      </c>
      <c r="E3540" s="7" t="s">
        <v>14</v>
      </c>
      <c r="F3540" s="7" t="s">
        <v>6112</v>
      </c>
      <c r="G3540" s="7" t="s">
        <v>6113</v>
      </c>
      <c r="H3540" s="28"/>
      <c r="I3540" s="23"/>
      <c r="J3540" s="16"/>
      <c r="K3540" s="36"/>
    </row>
    <row r="3541" spans="1:11" ht="30" customHeight="1" x14ac:dyDescent="0.25">
      <c r="A3541" s="1"/>
      <c r="B3541" s="7" t="s">
        <v>6120</v>
      </c>
      <c r="C3541" s="7">
        <v>295</v>
      </c>
      <c r="D3541" s="7" t="s">
        <v>10</v>
      </c>
      <c r="E3541" s="7" t="s">
        <v>14</v>
      </c>
      <c r="F3541" s="7" t="s">
        <v>6122</v>
      </c>
      <c r="G3541" s="7" t="s">
        <v>6123</v>
      </c>
      <c r="H3541" s="22">
        <f>+I3541</f>
        <v>8735.41</v>
      </c>
      <c r="I3541" s="22">
        <v>8735.41</v>
      </c>
      <c r="J3541" s="35" t="s">
        <v>6121</v>
      </c>
      <c r="K3541" s="36"/>
    </row>
    <row r="3542" spans="1:11" ht="30" hidden="1" customHeight="1" x14ac:dyDescent="0.25">
      <c r="A3542" s="1"/>
      <c r="B3542" s="7" t="s">
        <v>6120</v>
      </c>
      <c r="C3542" s="7">
        <v>295</v>
      </c>
      <c r="D3542" s="7" t="s">
        <v>10</v>
      </c>
      <c r="E3542" s="7" t="s">
        <v>26</v>
      </c>
      <c r="F3542" s="7" t="s">
        <v>1840</v>
      </c>
      <c r="G3542" s="7" t="s">
        <v>6124</v>
      </c>
      <c r="H3542" s="28"/>
      <c r="I3542" s="23"/>
      <c r="J3542" s="16"/>
      <c r="K3542" s="36"/>
    </row>
    <row r="3543" spans="1:11" ht="30" hidden="1" customHeight="1" x14ac:dyDescent="0.25">
      <c r="A3543" s="1"/>
      <c r="B3543" s="7" t="s">
        <v>6120</v>
      </c>
      <c r="C3543" s="7">
        <v>295</v>
      </c>
      <c r="D3543" s="7" t="s">
        <v>10</v>
      </c>
      <c r="E3543" s="7" t="s">
        <v>20</v>
      </c>
      <c r="F3543" s="7" t="s">
        <v>1840</v>
      </c>
      <c r="G3543" s="7" t="s">
        <v>6125</v>
      </c>
      <c r="H3543" s="28"/>
      <c r="I3543" s="23"/>
      <c r="J3543" s="16"/>
      <c r="K3543" s="36"/>
    </row>
    <row r="3544" spans="1:11" ht="30" hidden="1" customHeight="1" x14ac:dyDescent="0.25">
      <c r="A3544" s="1"/>
      <c r="B3544" s="7" t="s">
        <v>6120</v>
      </c>
      <c r="C3544" s="7">
        <v>295</v>
      </c>
      <c r="D3544" s="7" t="s">
        <v>10</v>
      </c>
      <c r="E3544" s="7" t="s">
        <v>33</v>
      </c>
      <c r="F3544" s="7" t="s">
        <v>1840</v>
      </c>
      <c r="G3544" s="7" t="s">
        <v>6126</v>
      </c>
      <c r="H3544" s="28"/>
      <c r="I3544" s="23"/>
      <c r="J3544" s="16"/>
      <c r="K3544" s="36"/>
    </row>
    <row r="3545" spans="1:11" ht="30" hidden="1" customHeight="1" x14ac:dyDescent="0.25">
      <c r="A3545" s="1"/>
      <c r="B3545" s="7" t="s">
        <v>6120</v>
      </c>
      <c r="C3545" s="7">
        <v>295</v>
      </c>
      <c r="D3545" s="7" t="s">
        <v>10</v>
      </c>
      <c r="E3545" s="7" t="s">
        <v>43</v>
      </c>
      <c r="F3545" s="7" t="s">
        <v>6127</v>
      </c>
      <c r="G3545" s="7" t="s">
        <v>6128</v>
      </c>
      <c r="H3545" s="28"/>
      <c r="I3545" s="23"/>
      <c r="J3545" s="16"/>
      <c r="K3545" s="36"/>
    </row>
    <row r="3546" spans="1:11" ht="30" customHeight="1" x14ac:dyDescent="0.25">
      <c r="A3546" s="1"/>
      <c r="B3546" s="7" t="s">
        <v>6129</v>
      </c>
      <c r="C3546" s="7">
        <v>296</v>
      </c>
      <c r="D3546" s="7" t="s">
        <v>28</v>
      </c>
      <c r="E3546" s="7" t="s">
        <v>38</v>
      </c>
      <c r="F3546" s="7" t="s">
        <v>6131</v>
      </c>
      <c r="G3546" s="7" t="s">
        <v>6132</v>
      </c>
      <c r="H3546" s="22">
        <f>+I3546/25</f>
        <v>31508.107200000002</v>
      </c>
      <c r="I3546" s="22">
        <v>787702.68</v>
      </c>
      <c r="J3546" s="35" t="s">
        <v>6130</v>
      </c>
      <c r="K3546" s="36"/>
    </row>
    <row r="3547" spans="1:11" ht="30" hidden="1" customHeight="1" x14ac:dyDescent="0.25">
      <c r="A3547" s="1"/>
      <c r="B3547" s="7" t="s">
        <v>6129</v>
      </c>
      <c r="C3547" s="7">
        <v>296</v>
      </c>
      <c r="D3547" s="7" t="s">
        <v>10</v>
      </c>
      <c r="E3547" s="7" t="s">
        <v>33</v>
      </c>
      <c r="F3547" s="7" t="s">
        <v>156</v>
      </c>
      <c r="G3547" s="7" t="s">
        <v>6133</v>
      </c>
      <c r="H3547" s="28"/>
      <c r="I3547" s="23"/>
      <c r="J3547" s="16"/>
      <c r="K3547" s="36"/>
    </row>
    <row r="3548" spans="1:11" ht="30" hidden="1" customHeight="1" x14ac:dyDescent="0.25">
      <c r="A3548" s="1"/>
      <c r="B3548" s="7" t="s">
        <v>6129</v>
      </c>
      <c r="C3548" s="7">
        <v>296</v>
      </c>
      <c r="D3548" s="7" t="s">
        <v>10</v>
      </c>
      <c r="E3548" s="7" t="s">
        <v>38</v>
      </c>
      <c r="F3548" s="7" t="s">
        <v>6134</v>
      </c>
      <c r="G3548" s="7" t="s">
        <v>6135</v>
      </c>
      <c r="H3548" s="28"/>
      <c r="I3548" s="23"/>
      <c r="J3548" s="16"/>
      <c r="K3548" s="36"/>
    </row>
    <row r="3549" spans="1:11" ht="30" hidden="1" customHeight="1" x14ac:dyDescent="0.25">
      <c r="A3549" s="1"/>
      <c r="B3549" s="7" t="s">
        <v>6129</v>
      </c>
      <c r="C3549" s="7">
        <v>296</v>
      </c>
      <c r="D3549" s="7" t="s">
        <v>10</v>
      </c>
      <c r="E3549" s="7" t="s">
        <v>70</v>
      </c>
      <c r="F3549" s="7" t="s">
        <v>1314</v>
      </c>
      <c r="G3549" s="7" t="s">
        <v>6136</v>
      </c>
      <c r="H3549" s="28"/>
      <c r="I3549" s="23"/>
      <c r="J3549" s="16"/>
      <c r="K3549" s="36"/>
    </row>
    <row r="3550" spans="1:11" ht="30" hidden="1" customHeight="1" x14ac:dyDescent="0.25">
      <c r="A3550" s="1"/>
      <c r="B3550" s="7" t="s">
        <v>6129</v>
      </c>
      <c r="C3550" s="7">
        <v>296</v>
      </c>
      <c r="D3550" s="7" t="s">
        <v>10</v>
      </c>
      <c r="E3550" s="7" t="s">
        <v>20</v>
      </c>
      <c r="F3550" s="7" t="s">
        <v>911</v>
      </c>
      <c r="G3550" s="7" t="s">
        <v>6137</v>
      </c>
      <c r="H3550" s="28"/>
      <c r="I3550" s="23"/>
      <c r="J3550" s="16"/>
      <c r="K3550" s="36"/>
    </row>
    <row r="3551" spans="1:11" ht="30" hidden="1" customHeight="1" x14ac:dyDescent="0.25">
      <c r="A3551" s="1"/>
      <c r="B3551" s="7" t="s">
        <v>6129</v>
      </c>
      <c r="C3551" s="7">
        <v>296</v>
      </c>
      <c r="D3551" s="7" t="s">
        <v>28</v>
      </c>
      <c r="E3551" s="7" t="s">
        <v>20</v>
      </c>
      <c r="F3551" s="7" t="s">
        <v>156</v>
      </c>
      <c r="G3551" s="7" t="s">
        <v>6138</v>
      </c>
      <c r="H3551" s="28"/>
      <c r="I3551" s="23"/>
      <c r="J3551" s="16"/>
      <c r="K3551" s="36"/>
    </row>
    <row r="3552" spans="1:11" ht="30" hidden="1" customHeight="1" x14ac:dyDescent="0.25">
      <c r="A3552" s="1"/>
      <c r="B3552" s="7" t="s">
        <v>6129</v>
      </c>
      <c r="C3552" s="7">
        <v>296</v>
      </c>
      <c r="D3552" s="7" t="s">
        <v>10</v>
      </c>
      <c r="E3552" s="7" t="s">
        <v>35</v>
      </c>
      <c r="F3552" s="7" t="s">
        <v>6139</v>
      </c>
      <c r="G3552" s="7" t="s">
        <v>6140</v>
      </c>
      <c r="H3552" s="28"/>
      <c r="I3552" s="23"/>
      <c r="J3552" s="16"/>
      <c r="K3552" s="36"/>
    </row>
    <row r="3553" spans="1:11" ht="30" hidden="1" customHeight="1" x14ac:dyDescent="0.25">
      <c r="A3553" s="1"/>
      <c r="B3553" s="7" t="s">
        <v>6129</v>
      </c>
      <c r="C3553" s="7">
        <v>296</v>
      </c>
      <c r="D3553" s="7" t="s">
        <v>45</v>
      </c>
      <c r="E3553" s="7" t="s">
        <v>20</v>
      </c>
      <c r="F3553" s="7" t="s">
        <v>6141</v>
      </c>
      <c r="G3553" s="7" t="s">
        <v>6142</v>
      </c>
      <c r="H3553" s="28"/>
      <c r="I3553" s="23"/>
      <c r="J3553" s="16"/>
      <c r="K3553" s="36"/>
    </row>
    <row r="3554" spans="1:11" ht="30" hidden="1" customHeight="1" x14ac:dyDescent="0.25">
      <c r="A3554" s="1"/>
      <c r="B3554" s="7" t="s">
        <v>6129</v>
      </c>
      <c r="C3554" s="7">
        <v>296</v>
      </c>
      <c r="D3554" s="7" t="s">
        <v>10</v>
      </c>
      <c r="E3554" s="7" t="s">
        <v>67</v>
      </c>
      <c r="F3554" s="7" t="s">
        <v>82</v>
      </c>
      <c r="G3554" s="7" t="s">
        <v>6143</v>
      </c>
      <c r="H3554" s="28"/>
      <c r="I3554" s="23"/>
      <c r="J3554" s="16"/>
      <c r="K3554" s="36"/>
    </row>
    <row r="3555" spans="1:11" ht="30" customHeight="1" x14ac:dyDescent="0.25">
      <c r="A3555" s="1"/>
      <c r="B3555" s="7" t="s">
        <v>6148</v>
      </c>
      <c r="C3555" s="7">
        <v>297</v>
      </c>
      <c r="D3555" s="7" t="s">
        <v>10</v>
      </c>
      <c r="E3555" s="7" t="s">
        <v>20</v>
      </c>
      <c r="F3555" s="8" t="s">
        <v>911</v>
      </c>
      <c r="G3555" s="7" t="s">
        <v>6149</v>
      </c>
      <c r="H3555" s="22">
        <f>+I3555/10</f>
        <v>15790.5</v>
      </c>
      <c r="I3555" s="22">
        <v>157905</v>
      </c>
      <c r="J3555" s="35" t="s">
        <v>6151</v>
      </c>
      <c r="K3555" s="36"/>
    </row>
    <row r="3556" spans="1:11" ht="30" hidden="1" customHeight="1" x14ac:dyDescent="0.25">
      <c r="A3556" s="1"/>
      <c r="B3556" s="7" t="s">
        <v>6148</v>
      </c>
      <c r="C3556" s="7">
        <v>297</v>
      </c>
      <c r="D3556" s="7" t="s">
        <v>10</v>
      </c>
      <c r="E3556" s="7" t="s">
        <v>35</v>
      </c>
      <c r="F3556" s="7" t="s">
        <v>6139</v>
      </c>
      <c r="G3556" s="7" t="s">
        <v>6150</v>
      </c>
      <c r="H3556" s="28"/>
      <c r="I3556" s="23"/>
      <c r="J3556" s="16"/>
      <c r="K3556" s="36"/>
    </row>
    <row r="3557" spans="1:11" ht="30" hidden="1" customHeight="1" x14ac:dyDescent="0.25">
      <c r="A3557" s="1"/>
      <c r="B3557" s="7" t="s">
        <v>6148</v>
      </c>
      <c r="C3557" s="7">
        <v>297</v>
      </c>
      <c r="D3557" s="7" t="s">
        <v>10</v>
      </c>
      <c r="E3557" s="7" t="s">
        <v>11</v>
      </c>
      <c r="F3557" s="7" t="s">
        <v>6152</v>
      </c>
      <c r="G3557" s="7" t="s">
        <v>6153</v>
      </c>
      <c r="H3557" s="28"/>
      <c r="I3557" s="23"/>
      <c r="J3557" s="16"/>
      <c r="K3557" s="36"/>
    </row>
    <row r="3558" spans="1:11" ht="30" hidden="1" customHeight="1" x14ac:dyDescent="0.25">
      <c r="A3558" s="1"/>
      <c r="B3558" s="7" t="s">
        <v>6148</v>
      </c>
      <c r="C3558" s="7">
        <v>297</v>
      </c>
      <c r="D3558" s="7" t="s">
        <v>28</v>
      </c>
      <c r="E3558" s="7" t="s">
        <v>20</v>
      </c>
      <c r="F3558" s="7" t="s">
        <v>3208</v>
      </c>
      <c r="G3558" s="7" t="s">
        <v>6154</v>
      </c>
      <c r="H3558" s="28"/>
      <c r="I3558" s="23"/>
      <c r="J3558" s="16"/>
      <c r="K3558" s="36"/>
    </row>
    <row r="3559" spans="1:11" ht="30" hidden="1" customHeight="1" x14ac:dyDescent="0.25">
      <c r="A3559" s="1"/>
      <c r="B3559" s="7" t="s">
        <v>6148</v>
      </c>
      <c r="C3559" s="7">
        <v>297</v>
      </c>
      <c r="D3559" s="7" t="s">
        <v>28</v>
      </c>
      <c r="E3559" s="7" t="s">
        <v>35</v>
      </c>
      <c r="F3559" s="7" t="s">
        <v>6139</v>
      </c>
      <c r="G3559" s="7" t="s">
        <v>6155</v>
      </c>
      <c r="H3559" s="28"/>
      <c r="I3559" s="23"/>
      <c r="J3559" s="16"/>
      <c r="K3559" s="36"/>
    </row>
    <row r="3560" spans="1:11" ht="30" hidden="1" customHeight="1" x14ac:dyDescent="0.25">
      <c r="A3560" s="1"/>
      <c r="B3560" s="7" t="s">
        <v>6148</v>
      </c>
      <c r="C3560" s="7">
        <v>297</v>
      </c>
      <c r="D3560" s="7" t="s">
        <v>10</v>
      </c>
      <c r="E3560" s="7" t="s">
        <v>38</v>
      </c>
      <c r="F3560" s="7" t="s">
        <v>6134</v>
      </c>
      <c r="G3560" s="7" t="s">
        <v>6156</v>
      </c>
      <c r="H3560" s="28"/>
      <c r="I3560" s="23"/>
      <c r="J3560" s="16"/>
      <c r="K3560" s="36"/>
    </row>
    <row r="3561" spans="1:11" ht="30" hidden="1" customHeight="1" x14ac:dyDescent="0.25">
      <c r="A3561" s="1"/>
      <c r="B3561" s="7" t="s">
        <v>6148</v>
      </c>
      <c r="C3561" s="7">
        <v>297</v>
      </c>
      <c r="D3561" s="7" t="s">
        <v>10</v>
      </c>
      <c r="E3561" s="7" t="s">
        <v>43</v>
      </c>
      <c r="F3561" s="7" t="s">
        <v>6157</v>
      </c>
      <c r="G3561" s="7" t="s">
        <v>6158</v>
      </c>
      <c r="H3561" s="28"/>
      <c r="I3561" s="23"/>
      <c r="J3561" s="16"/>
      <c r="K3561" s="36"/>
    </row>
    <row r="3562" spans="1:11" ht="30" customHeight="1" x14ac:dyDescent="0.25">
      <c r="A3562" s="1"/>
      <c r="B3562" s="7" t="s">
        <v>6159</v>
      </c>
      <c r="C3562" s="7">
        <v>298</v>
      </c>
      <c r="D3562" s="7" t="s">
        <v>10</v>
      </c>
      <c r="E3562" s="7" t="s">
        <v>20</v>
      </c>
      <c r="F3562" s="7" t="s">
        <v>291</v>
      </c>
      <c r="G3562" s="7" t="s">
        <v>6161</v>
      </c>
      <c r="H3562" s="22">
        <f>+I3562/50</f>
        <v>338.44120000000004</v>
      </c>
      <c r="I3562" s="22">
        <v>16922.060000000001</v>
      </c>
      <c r="J3562" s="35" t="s">
        <v>6160</v>
      </c>
      <c r="K3562" s="36"/>
    </row>
    <row r="3563" spans="1:11" ht="30" hidden="1" customHeight="1" x14ac:dyDescent="0.25">
      <c r="A3563" s="1"/>
      <c r="B3563" s="7" t="s">
        <v>6159</v>
      </c>
      <c r="C3563" s="7">
        <v>298</v>
      </c>
      <c r="D3563" s="7" t="s">
        <v>10</v>
      </c>
      <c r="E3563" s="7" t="s">
        <v>33</v>
      </c>
      <c r="F3563" s="7" t="s">
        <v>291</v>
      </c>
      <c r="G3563" s="7" t="s">
        <v>6162</v>
      </c>
      <c r="H3563" s="28"/>
      <c r="I3563" s="23"/>
      <c r="J3563" s="16"/>
      <c r="K3563" s="36"/>
    </row>
    <row r="3564" spans="1:11" ht="30" hidden="1" customHeight="1" x14ac:dyDescent="0.25">
      <c r="A3564" s="1"/>
      <c r="B3564" s="7" t="s">
        <v>6159</v>
      </c>
      <c r="C3564" s="7">
        <v>298</v>
      </c>
      <c r="D3564" s="7" t="s">
        <v>10</v>
      </c>
      <c r="E3564" s="7" t="s">
        <v>17</v>
      </c>
      <c r="F3564" s="7" t="s">
        <v>291</v>
      </c>
      <c r="G3564" s="7" t="s">
        <v>6162</v>
      </c>
      <c r="H3564" s="28"/>
      <c r="I3564" s="23"/>
      <c r="J3564" s="16"/>
      <c r="K3564" s="36"/>
    </row>
    <row r="3565" spans="1:11" ht="30" hidden="1" customHeight="1" x14ac:dyDescent="0.25">
      <c r="A3565" s="1"/>
      <c r="B3565" s="7" t="s">
        <v>6159</v>
      </c>
      <c r="C3565" s="7">
        <v>298</v>
      </c>
      <c r="D3565" s="7" t="s">
        <v>10</v>
      </c>
      <c r="E3565" s="7" t="s">
        <v>38</v>
      </c>
      <c r="F3565" s="7" t="s">
        <v>6163</v>
      </c>
      <c r="G3565" s="7" t="s">
        <v>6164</v>
      </c>
      <c r="H3565" s="28"/>
      <c r="I3565" s="23"/>
      <c r="J3565" s="16"/>
      <c r="K3565" s="36"/>
    </row>
    <row r="3566" spans="1:11" ht="30" customHeight="1" x14ac:dyDescent="0.25">
      <c r="A3566" s="1"/>
      <c r="B3566" s="7" t="s">
        <v>6166</v>
      </c>
      <c r="C3566" s="7">
        <v>299</v>
      </c>
      <c r="D3566" s="7" t="s">
        <v>10</v>
      </c>
      <c r="E3566" s="7" t="s">
        <v>26</v>
      </c>
      <c r="F3566" s="7" t="s">
        <v>1903</v>
      </c>
      <c r="G3566" s="7" t="s">
        <v>6168</v>
      </c>
      <c r="H3566" s="22">
        <f>+I3566</f>
        <v>26715.86</v>
      </c>
      <c r="I3566" s="22">
        <v>26715.86</v>
      </c>
      <c r="J3566" s="35" t="s">
        <v>6167</v>
      </c>
      <c r="K3566" s="36"/>
    </row>
    <row r="3567" spans="1:11" ht="30" hidden="1" customHeight="1" x14ac:dyDescent="0.25">
      <c r="A3567" s="1"/>
      <c r="B3567" s="7" t="s">
        <v>6166</v>
      </c>
      <c r="C3567" s="7">
        <v>299</v>
      </c>
      <c r="D3567" s="7" t="s">
        <v>10</v>
      </c>
      <c r="E3567" s="7" t="s">
        <v>67</v>
      </c>
      <c r="F3567" s="7" t="s">
        <v>521</v>
      </c>
      <c r="G3567" s="7" t="s">
        <v>6169</v>
      </c>
      <c r="H3567" s="28"/>
      <c r="I3567" s="23"/>
      <c r="J3567" s="16"/>
      <c r="K3567" s="36"/>
    </row>
    <row r="3568" spans="1:11" ht="30" hidden="1" customHeight="1" x14ac:dyDescent="0.25">
      <c r="A3568" s="1"/>
      <c r="B3568" s="7" t="s">
        <v>6166</v>
      </c>
      <c r="C3568" s="7">
        <v>299</v>
      </c>
      <c r="D3568" s="7" t="s">
        <v>10</v>
      </c>
      <c r="E3568" s="7" t="s">
        <v>20</v>
      </c>
      <c r="F3568" s="7" t="s">
        <v>3120</v>
      </c>
      <c r="G3568" s="7" t="s">
        <v>6170</v>
      </c>
      <c r="H3568" s="28"/>
      <c r="I3568" s="23"/>
      <c r="J3568" s="16"/>
      <c r="K3568" s="36"/>
    </row>
    <row r="3569" spans="1:11" ht="30" hidden="1" customHeight="1" x14ac:dyDescent="0.25">
      <c r="A3569" s="1"/>
      <c r="B3569" s="7" t="s">
        <v>6166</v>
      </c>
      <c r="C3569" s="7">
        <v>299</v>
      </c>
      <c r="D3569" s="7" t="s">
        <v>10</v>
      </c>
      <c r="E3569" s="7" t="s">
        <v>38</v>
      </c>
      <c r="F3569" s="7" t="s">
        <v>6171</v>
      </c>
      <c r="G3569" s="7" t="s">
        <v>6172</v>
      </c>
      <c r="H3569" s="28"/>
      <c r="I3569" s="23"/>
      <c r="J3569" s="16"/>
      <c r="K3569" s="36"/>
    </row>
    <row r="3570" spans="1:11" ht="30" hidden="1" customHeight="1" x14ac:dyDescent="0.25">
      <c r="A3570" s="1"/>
      <c r="B3570" s="7" t="s">
        <v>6166</v>
      </c>
      <c r="C3570" s="7">
        <v>299</v>
      </c>
      <c r="D3570" s="7" t="s">
        <v>28</v>
      </c>
      <c r="E3570" s="7" t="s">
        <v>38</v>
      </c>
      <c r="F3570" s="7" t="s">
        <v>6173</v>
      </c>
      <c r="G3570" s="7" t="s">
        <v>6174</v>
      </c>
      <c r="H3570" s="28"/>
      <c r="I3570" s="23"/>
      <c r="J3570" s="16"/>
      <c r="K3570" s="36"/>
    </row>
    <row r="3571" spans="1:11" ht="30" hidden="1" customHeight="1" x14ac:dyDescent="0.25">
      <c r="A3571" s="1"/>
      <c r="B3571" s="7" t="s">
        <v>6166</v>
      </c>
      <c r="C3571" s="7">
        <v>299</v>
      </c>
      <c r="D3571" s="7" t="s">
        <v>10</v>
      </c>
      <c r="E3571" s="7" t="s">
        <v>33</v>
      </c>
      <c r="F3571" s="7" t="s">
        <v>6175</v>
      </c>
      <c r="G3571" s="7" t="s">
        <v>6176</v>
      </c>
      <c r="H3571" s="28"/>
      <c r="I3571" s="23"/>
      <c r="J3571" s="16"/>
      <c r="K3571" s="36"/>
    </row>
    <row r="3572" spans="1:11" ht="30" hidden="1" customHeight="1" x14ac:dyDescent="0.25">
      <c r="A3572" s="1"/>
      <c r="B3572" s="7" t="s">
        <v>6166</v>
      </c>
      <c r="C3572" s="7">
        <v>299</v>
      </c>
      <c r="D3572" s="7" t="s">
        <v>10</v>
      </c>
      <c r="E3572" s="7" t="s">
        <v>43</v>
      </c>
      <c r="F3572" s="7" t="s">
        <v>6177</v>
      </c>
      <c r="G3572" s="7" t="s">
        <v>6178</v>
      </c>
      <c r="H3572" s="28"/>
      <c r="I3572" s="23"/>
      <c r="J3572" s="16"/>
      <c r="K3572" s="36"/>
    </row>
    <row r="3573" spans="1:11" ht="30" customHeight="1" x14ac:dyDescent="0.25">
      <c r="A3573" s="1"/>
      <c r="B3573" s="7" t="s">
        <v>6179</v>
      </c>
      <c r="C3573" s="7">
        <v>300</v>
      </c>
      <c r="D3573" s="7" t="s">
        <v>10</v>
      </c>
      <c r="E3573" s="7" t="s">
        <v>17</v>
      </c>
      <c r="F3573" s="7" t="s">
        <v>24</v>
      </c>
      <c r="G3573" s="7" t="s">
        <v>6181</v>
      </c>
      <c r="H3573" s="22">
        <f>I3573/30</f>
        <v>1389.4003333333335</v>
      </c>
      <c r="I3573" s="22">
        <v>41682.01</v>
      </c>
      <c r="J3573" s="35" t="s">
        <v>6180</v>
      </c>
      <c r="K3573" s="36"/>
    </row>
    <row r="3574" spans="1:11" ht="30" hidden="1" customHeight="1" x14ac:dyDescent="0.25">
      <c r="A3574" s="1"/>
      <c r="B3574" s="7" t="s">
        <v>6179</v>
      </c>
      <c r="C3574" s="7">
        <v>300</v>
      </c>
      <c r="D3574" s="7" t="s">
        <v>10</v>
      </c>
      <c r="E3574" s="7" t="s">
        <v>38</v>
      </c>
      <c r="F3574" s="7" t="s">
        <v>6182</v>
      </c>
      <c r="G3574" s="7" t="s">
        <v>6183</v>
      </c>
      <c r="H3574" s="28"/>
      <c r="I3574" s="23"/>
      <c r="J3574" s="16"/>
      <c r="K3574" s="36"/>
    </row>
    <row r="3575" spans="1:11" ht="30" hidden="1" customHeight="1" x14ac:dyDescent="0.25">
      <c r="A3575" s="1"/>
      <c r="B3575" s="7" t="s">
        <v>6179</v>
      </c>
      <c r="C3575" s="7">
        <v>300</v>
      </c>
      <c r="D3575" s="7" t="s">
        <v>28</v>
      </c>
      <c r="E3575" s="7" t="s">
        <v>38</v>
      </c>
      <c r="F3575" s="7" t="s">
        <v>6184</v>
      </c>
      <c r="G3575" s="7" t="s">
        <v>6185</v>
      </c>
      <c r="H3575" s="28"/>
      <c r="I3575" s="23"/>
      <c r="J3575" s="16"/>
      <c r="K3575" s="36"/>
    </row>
    <row r="3576" spans="1:11" ht="30" hidden="1" customHeight="1" x14ac:dyDescent="0.25">
      <c r="A3576" s="1"/>
      <c r="B3576" s="7" t="s">
        <v>6179</v>
      </c>
      <c r="C3576" s="7">
        <v>300</v>
      </c>
      <c r="D3576" s="7" t="s">
        <v>45</v>
      </c>
      <c r="E3576" s="7" t="s">
        <v>20</v>
      </c>
      <c r="F3576" s="7" t="s">
        <v>166</v>
      </c>
      <c r="G3576" s="7" t="s">
        <v>6186</v>
      </c>
      <c r="H3576" s="28"/>
      <c r="I3576" s="23"/>
      <c r="J3576" s="16"/>
      <c r="K3576" s="36"/>
    </row>
    <row r="3577" spans="1:11" ht="30" hidden="1" customHeight="1" x14ac:dyDescent="0.25">
      <c r="A3577" s="1"/>
      <c r="B3577" s="7" t="s">
        <v>6179</v>
      </c>
      <c r="C3577" s="7">
        <v>300</v>
      </c>
      <c r="D3577" s="7" t="s">
        <v>10</v>
      </c>
      <c r="E3577" s="7" t="s">
        <v>80</v>
      </c>
      <c r="F3577" s="7" t="s">
        <v>166</v>
      </c>
      <c r="G3577" s="7" t="s">
        <v>6187</v>
      </c>
      <c r="H3577" s="28"/>
      <c r="I3577" s="23"/>
      <c r="J3577" s="16"/>
      <c r="K3577" s="36"/>
    </row>
    <row r="3578" spans="1:11" ht="30" hidden="1" customHeight="1" x14ac:dyDescent="0.25">
      <c r="A3578" s="1"/>
      <c r="B3578" s="7" t="s">
        <v>6179</v>
      </c>
      <c r="C3578" s="7">
        <v>300</v>
      </c>
      <c r="D3578" s="7" t="s">
        <v>10</v>
      </c>
      <c r="E3578" s="7" t="s">
        <v>171</v>
      </c>
      <c r="F3578" s="7" t="s">
        <v>6188</v>
      </c>
      <c r="G3578" s="7" t="s">
        <v>6189</v>
      </c>
      <c r="H3578" s="28"/>
      <c r="I3578" s="23"/>
      <c r="J3578" s="16"/>
      <c r="K3578" s="36"/>
    </row>
    <row r="3579" spans="1:11" ht="30" hidden="1" customHeight="1" x14ac:dyDescent="0.25">
      <c r="A3579" s="1"/>
      <c r="B3579" s="7" t="s">
        <v>6179</v>
      </c>
      <c r="C3579" s="7">
        <v>300</v>
      </c>
      <c r="D3579" s="7" t="s">
        <v>10</v>
      </c>
      <c r="E3579" s="7" t="s">
        <v>177</v>
      </c>
      <c r="F3579" s="7" t="s">
        <v>178</v>
      </c>
      <c r="G3579" s="7" t="s">
        <v>6190</v>
      </c>
      <c r="H3579" s="28"/>
      <c r="I3579" s="23"/>
      <c r="J3579" s="16"/>
      <c r="K3579" s="36"/>
    </row>
    <row r="3580" spans="1:11" ht="30" hidden="1" customHeight="1" x14ac:dyDescent="0.25">
      <c r="A3580" s="1"/>
      <c r="B3580" s="7" t="s">
        <v>6179</v>
      </c>
      <c r="C3580" s="7">
        <v>300</v>
      </c>
      <c r="D3580" s="7" t="s">
        <v>10</v>
      </c>
      <c r="E3580" s="7" t="s">
        <v>23</v>
      </c>
      <c r="F3580" s="7" t="s">
        <v>166</v>
      </c>
      <c r="G3580" s="7" t="s">
        <v>6191</v>
      </c>
      <c r="H3580" s="28"/>
      <c r="I3580" s="23"/>
      <c r="J3580" s="16"/>
      <c r="K3580" s="36"/>
    </row>
    <row r="3581" spans="1:11" ht="30" hidden="1" customHeight="1" x14ac:dyDescent="0.25">
      <c r="A3581" s="1"/>
      <c r="B3581" s="7" t="s">
        <v>6179</v>
      </c>
      <c r="C3581" s="7">
        <v>300</v>
      </c>
      <c r="D3581" s="7" t="s">
        <v>10</v>
      </c>
      <c r="E3581" s="7" t="s">
        <v>33</v>
      </c>
      <c r="F3581" s="7" t="s">
        <v>166</v>
      </c>
      <c r="G3581" s="7" t="s">
        <v>6192</v>
      </c>
      <c r="H3581" s="28"/>
      <c r="I3581" s="23"/>
      <c r="J3581" s="16"/>
      <c r="K3581" s="36"/>
    </row>
    <row r="3582" spans="1:11" ht="30" hidden="1" customHeight="1" x14ac:dyDescent="0.25">
      <c r="A3582" s="1"/>
      <c r="B3582" s="7" t="s">
        <v>6179</v>
      </c>
      <c r="C3582" s="7">
        <v>300</v>
      </c>
      <c r="D3582" s="7" t="s">
        <v>10</v>
      </c>
      <c r="E3582" s="7" t="s">
        <v>11</v>
      </c>
      <c r="F3582" s="7" t="s">
        <v>6193</v>
      </c>
      <c r="G3582" s="7" t="s">
        <v>6194</v>
      </c>
      <c r="H3582" s="28"/>
      <c r="I3582" s="23"/>
      <c r="J3582" s="16"/>
      <c r="K3582" s="36"/>
    </row>
    <row r="3583" spans="1:11" ht="30" hidden="1" customHeight="1" x14ac:dyDescent="0.25">
      <c r="A3583" s="1"/>
      <c r="B3583" s="7" t="s">
        <v>6179</v>
      </c>
      <c r="C3583" s="7">
        <v>300</v>
      </c>
      <c r="D3583" s="7" t="s">
        <v>10</v>
      </c>
      <c r="E3583" s="7" t="s">
        <v>26</v>
      </c>
      <c r="F3583" s="7" t="s">
        <v>166</v>
      </c>
      <c r="G3583" s="7" t="s">
        <v>6195</v>
      </c>
      <c r="H3583" s="28"/>
      <c r="I3583" s="23"/>
      <c r="J3583" s="16"/>
      <c r="K3583" s="36"/>
    </row>
    <row r="3584" spans="1:11" ht="30" hidden="1" customHeight="1" x14ac:dyDescent="0.25">
      <c r="A3584" s="1"/>
      <c r="B3584" s="7" t="s">
        <v>6179</v>
      </c>
      <c r="C3584" s="7">
        <v>300</v>
      </c>
      <c r="D3584" s="7" t="s">
        <v>28</v>
      </c>
      <c r="E3584" s="7" t="s">
        <v>33</v>
      </c>
      <c r="F3584" s="7" t="s">
        <v>24</v>
      </c>
      <c r="G3584" s="7" t="s">
        <v>6196</v>
      </c>
      <c r="H3584" s="28"/>
      <c r="I3584" s="23"/>
      <c r="J3584" s="16"/>
      <c r="K3584" s="36"/>
    </row>
    <row r="3585" spans="1:11" ht="30" hidden="1" customHeight="1" x14ac:dyDescent="0.25">
      <c r="A3585" s="1"/>
      <c r="B3585" s="7" t="s">
        <v>6179</v>
      </c>
      <c r="C3585" s="7">
        <v>300</v>
      </c>
      <c r="D3585" s="7" t="s">
        <v>28</v>
      </c>
      <c r="E3585" s="7" t="s">
        <v>26</v>
      </c>
      <c r="F3585" s="7" t="s">
        <v>24</v>
      </c>
      <c r="G3585" s="7" t="s">
        <v>6197</v>
      </c>
      <c r="H3585" s="28"/>
      <c r="I3585" s="23"/>
      <c r="J3585" s="16"/>
      <c r="K3585" s="36"/>
    </row>
    <row r="3586" spans="1:11" ht="30" hidden="1" customHeight="1" x14ac:dyDescent="0.25">
      <c r="A3586" s="1"/>
      <c r="B3586" s="7" t="s">
        <v>6179</v>
      </c>
      <c r="C3586" s="7">
        <v>300</v>
      </c>
      <c r="D3586" s="7" t="s">
        <v>10</v>
      </c>
      <c r="E3586" s="7" t="s">
        <v>109</v>
      </c>
      <c r="F3586" s="7" t="s">
        <v>166</v>
      </c>
      <c r="G3586" s="7" t="s">
        <v>6198</v>
      </c>
      <c r="H3586" s="28"/>
      <c r="I3586" s="23"/>
      <c r="J3586" s="16"/>
      <c r="K3586" s="36"/>
    </row>
    <row r="3587" spans="1:11" ht="30" hidden="1" customHeight="1" x14ac:dyDescent="0.25">
      <c r="A3587" s="1"/>
      <c r="B3587" s="7" t="s">
        <v>6179</v>
      </c>
      <c r="C3587" s="7">
        <v>300</v>
      </c>
      <c r="D3587" s="7" t="s">
        <v>10</v>
      </c>
      <c r="E3587" s="7" t="s">
        <v>35</v>
      </c>
      <c r="F3587" s="7" t="s">
        <v>6199</v>
      </c>
      <c r="G3587" s="7" t="s">
        <v>6200</v>
      </c>
      <c r="H3587" s="28"/>
      <c r="I3587" s="23"/>
      <c r="J3587" s="16"/>
      <c r="K3587" s="36"/>
    </row>
    <row r="3588" spans="1:11" ht="30" hidden="1" customHeight="1" x14ac:dyDescent="0.25">
      <c r="A3588" s="1"/>
      <c r="B3588" s="7" t="s">
        <v>6179</v>
      </c>
      <c r="C3588" s="7">
        <v>300</v>
      </c>
      <c r="D3588" s="7" t="s">
        <v>10</v>
      </c>
      <c r="E3588" s="7" t="s">
        <v>67</v>
      </c>
      <c r="F3588" s="7" t="s">
        <v>166</v>
      </c>
      <c r="G3588" s="7" t="s">
        <v>6201</v>
      </c>
      <c r="H3588" s="28"/>
      <c r="I3588" s="23"/>
      <c r="J3588" s="16"/>
      <c r="K3588" s="36"/>
    </row>
    <row r="3589" spans="1:11" ht="30" hidden="1" customHeight="1" x14ac:dyDescent="0.25">
      <c r="A3589" s="1"/>
      <c r="B3589" s="7" t="s">
        <v>6179</v>
      </c>
      <c r="C3589" s="7">
        <v>300</v>
      </c>
      <c r="D3589" s="7" t="s">
        <v>28</v>
      </c>
      <c r="E3589" s="7" t="s">
        <v>17</v>
      </c>
      <c r="F3589" s="7" t="s">
        <v>166</v>
      </c>
      <c r="G3589" s="7" t="s">
        <v>6202</v>
      </c>
      <c r="H3589" s="28"/>
      <c r="I3589" s="23"/>
      <c r="J3589" s="16"/>
      <c r="K3589" s="36"/>
    </row>
    <row r="3590" spans="1:11" ht="30" hidden="1" customHeight="1" x14ac:dyDescent="0.25">
      <c r="A3590" s="1"/>
      <c r="B3590" s="7" t="s">
        <v>6179</v>
      </c>
      <c r="C3590" s="7">
        <v>300</v>
      </c>
      <c r="D3590" s="7" t="s">
        <v>28</v>
      </c>
      <c r="E3590" s="7" t="s">
        <v>20</v>
      </c>
      <c r="F3590" s="7" t="s">
        <v>24</v>
      </c>
      <c r="G3590" s="7" t="s">
        <v>6203</v>
      </c>
      <c r="H3590" s="28"/>
      <c r="I3590" s="23"/>
      <c r="J3590" s="16"/>
      <c r="K3590" s="36"/>
    </row>
    <row r="3591" spans="1:11" ht="30" hidden="1" customHeight="1" x14ac:dyDescent="0.25">
      <c r="A3591" s="1"/>
      <c r="B3591" s="7" t="s">
        <v>6179</v>
      </c>
      <c r="C3591" s="7">
        <v>300</v>
      </c>
      <c r="D3591" s="7" t="s">
        <v>413</v>
      </c>
      <c r="E3591" s="7" t="s">
        <v>20</v>
      </c>
      <c r="F3591" s="7" t="s">
        <v>87</v>
      </c>
      <c r="G3591" s="7" t="s">
        <v>6204</v>
      </c>
      <c r="H3591" s="28"/>
      <c r="I3591" s="23"/>
      <c r="J3591" s="16"/>
      <c r="K3591" s="36"/>
    </row>
    <row r="3592" spans="1:11" ht="30" hidden="1" customHeight="1" x14ac:dyDescent="0.25">
      <c r="A3592" s="1"/>
      <c r="B3592" s="7" t="s">
        <v>6179</v>
      </c>
      <c r="C3592" s="7">
        <v>300</v>
      </c>
      <c r="D3592" s="7" t="s">
        <v>45</v>
      </c>
      <c r="E3592" s="7" t="s">
        <v>26</v>
      </c>
      <c r="F3592" s="7" t="s">
        <v>87</v>
      </c>
      <c r="G3592" s="7" t="s">
        <v>6205</v>
      </c>
      <c r="H3592" s="28"/>
      <c r="I3592" s="23"/>
      <c r="J3592" s="16"/>
      <c r="K3592" s="36"/>
    </row>
    <row r="3593" spans="1:11" ht="30" hidden="1" customHeight="1" x14ac:dyDescent="0.25">
      <c r="A3593" s="1"/>
      <c r="B3593" s="7" t="s">
        <v>6179</v>
      </c>
      <c r="C3593" s="7">
        <v>300</v>
      </c>
      <c r="D3593" s="7" t="s">
        <v>382</v>
      </c>
      <c r="E3593" s="7" t="s">
        <v>26</v>
      </c>
      <c r="F3593" s="7" t="s">
        <v>2205</v>
      </c>
      <c r="G3593" s="7" t="s">
        <v>6206</v>
      </c>
      <c r="H3593" s="28"/>
      <c r="I3593" s="23"/>
      <c r="J3593" s="16"/>
      <c r="K3593" s="36"/>
    </row>
    <row r="3594" spans="1:11" ht="30" hidden="1" customHeight="1" x14ac:dyDescent="0.25">
      <c r="A3594" s="1"/>
      <c r="B3594" s="7" t="s">
        <v>6179</v>
      </c>
      <c r="C3594" s="7">
        <v>300</v>
      </c>
      <c r="D3594" s="7" t="s">
        <v>382</v>
      </c>
      <c r="E3594" s="7" t="s">
        <v>20</v>
      </c>
      <c r="F3594" s="7" t="s">
        <v>40</v>
      </c>
      <c r="G3594" s="7" t="s">
        <v>6207</v>
      </c>
      <c r="H3594" s="28"/>
      <c r="I3594" s="23"/>
      <c r="J3594" s="16"/>
      <c r="K3594" s="36"/>
    </row>
    <row r="3595" spans="1:11" ht="30" hidden="1" customHeight="1" x14ac:dyDescent="0.25">
      <c r="A3595" s="1"/>
      <c r="B3595" s="7" t="s">
        <v>6179</v>
      </c>
      <c r="C3595" s="7">
        <v>300</v>
      </c>
      <c r="D3595" s="7" t="s">
        <v>10</v>
      </c>
      <c r="E3595" s="7" t="s">
        <v>20</v>
      </c>
      <c r="F3595" s="7" t="s">
        <v>291</v>
      </c>
      <c r="G3595" s="7" t="s">
        <v>6208</v>
      </c>
      <c r="H3595" s="28"/>
      <c r="I3595" s="23"/>
      <c r="J3595" s="16"/>
      <c r="K3595" s="36"/>
    </row>
    <row r="3596" spans="1:11" ht="30" hidden="1" customHeight="1" x14ac:dyDescent="0.25">
      <c r="A3596" s="1"/>
      <c r="B3596" s="7" t="s">
        <v>6179</v>
      </c>
      <c r="C3596" s="7">
        <v>300</v>
      </c>
      <c r="D3596" s="7" t="s">
        <v>434</v>
      </c>
      <c r="E3596" s="7" t="s">
        <v>20</v>
      </c>
      <c r="F3596" s="7" t="s">
        <v>219</v>
      </c>
      <c r="G3596" s="7" t="s">
        <v>6209</v>
      </c>
      <c r="H3596" s="28"/>
      <c r="I3596" s="23"/>
      <c r="J3596" s="16"/>
      <c r="K3596" s="36"/>
    </row>
    <row r="3597" spans="1:11" ht="30" customHeight="1" x14ac:dyDescent="0.25">
      <c r="A3597" s="1"/>
      <c r="B3597" s="7" t="s">
        <v>6210</v>
      </c>
      <c r="C3597" s="7">
        <v>301</v>
      </c>
      <c r="D3597" s="7" t="s">
        <v>10</v>
      </c>
      <c r="E3597" s="7" t="s">
        <v>17</v>
      </c>
      <c r="F3597" s="7" t="s">
        <v>24</v>
      </c>
      <c r="G3597" s="7" t="s">
        <v>6181</v>
      </c>
      <c r="H3597" s="22">
        <f>I3597/30</f>
        <v>2319.0903333333335</v>
      </c>
      <c r="I3597" s="22">
        <v>69572.710000000006</v>
      </c>
      <c r="J3597" s="35" t="s">
        <v>6180</v>
      </c>
      <c r="K3597" s="36"/>
    </row>
    <row r="3598" spans="1:11" ht="30" hidden="1" customHeight="1" x14ac:dyDescent="0.25">
      <c r="A3598" s="1"/>
      <c r="B3598" s="7" t="s">
        <v>6210</v>
      </c>
      <c r="C3598" s="7">
        <v>301</v>
      </c>
      <c r="D3598" s="7" t="s">
        <v>10</v>
      </c>
      <c r="E3598" s="7" t="s">
        <v>38</v>
      </c>
      <c r="F3598" s="7" t="s">
        <v>6211</v>
      </c>
      <c r="G3598" s="7" t="s">
        <v>6212</v>
      </c>
      <c r="H3598" s="28"/>
      <c r="I3598" s="23"/>
      <c r="J3598" s="16"/>
      <c r="K3598" s="36"/>
    </row>
    <row r="3599" spans="1:11" ht="30" hidden="1" customHeight="1" x14ac:dyDescent="0.25">
      <c r="A3599" s="1"/>
      <c r="B3599" s="7" t="s">
        <v>6210</v>
      </c>
      <c r="C3599" s="7">
        <v>301</v>
      </c>
      <c r="D3599" s="7" t="s">
        <v>28</v>
      </c>
      <c r="E3599" s="7" t="s">
        <v>38</v>
      </c>
      <c r="F3599" s="7" t="s">
        <v>6213</v>
      </c>
      <c r="G3599" s="7" t="s">
        <v>6214</v>
      </c>
      <c r="H3599" s="28"/>
      <c r="I3599" s="23"/>
      <c r="J3599" s="16"/>
      <c r="K3599" s="36"/>
    </row>
    <row r="3600" spans="1:11" ht="30" hidden="1" customHeight="1" x14ac:dyDescent="0.25">
      <c r="A3600" s="1"/>
      <c r="B3600" s="7" t="s">
        <v>6210</v>
      </c>
      <c r="C3600" s="7">
        <v>301</v>
      </c>
      <c r="D3600" s="7" t="s">
        <v>28</v>
      </c>
      <c r="E3600" s="7" t="s">
        <v>11</v>
      </c>
      <c r="F3600" s="7" t="s">
        <v>6215</v>
      </c>
      <c r="G3600" s="7" t="s">
        <v>6216</v>
      </c>
      <c r="H3600" s="28"/>
      <c r="I3600" s="23"/>
      <c r="J3600" s="16"/>
      <c r="K3600" s="36"/>
    </row>
    <row r="3601" spans="1:11" ht="30" hidden="1" customHeight="1" x14ac:dyDescent="0.25">
      <c r="A3601" s="1"/>
      <c r="B3601" s="7" t="s">
        <v>6210</v>
      </c>
      <c r="C3601" s="7">
        <v>301</v>
      </c>
      <c r="D3601" s="7" t="s">
        <v>10</v>
      </c>
      <c r="E3601" s="7" t="s">
        <v>23</v>
      </c>
      <c r="F3601" s="7" t="s">
        <v>24</v>
      </c>
      <c r="G3601" s="7" t="s">
        <v>6217</v>
      </c>
      <c r="H3601" s="28"/>
      <c r="I3601" s="23"/>
      <c r="J3601" s="16"/>
      <c r="K3601" s="36"/>
    </row>
    <row r="3602" spans="1:11" ht="30" hidden="1" customHeight="1" x14ac:dyDescent="0.25">
      <c r="A3602" s="1"/>
      <c r="B3602" s="7" t="s">
        <v>6210</v>
      </c>
      <c r="C3602" s="7">
        <v>301</v>
      </c>
      <c r="D3602" s="7" t="s">
        <v>10</v>
      </c>
      <c r="E3602" s="7" t="s">
        <v>14</v>
      </c>
      <c r="F3602" s="7" t="s">
        <v>6218</v>
      </c>
      <c r="G3602" s="7" t="s">
        <v>6219</v>
      </c>
      <c r="H3602" s="28"/>
      <c r="I3602" s="23"/>
      <c r="J3602" s="16"/>
      <c r="K3602" s="36"/>
    </row>
    <row r="3603" spans="1:11" ht="30" hidden="1" customHeight="1" x14ac:dyDescent="0.25">
      <c r="A3603" s="1"/>
      <c r="B3603" s="7" t="s">
        <v>6210</v>
      </c>
      <c r="C3603" s="7">
        <v>301</v>
      </c>
      <c r="D3603" s="7" t="s">
        <v>28</v>
      </c>
      <c r="E3603" s="7" t="s">
        <v>33</v>
      </c>
      <c r="F3603" s="7" t="s">
        <v>24</v>
      </c>
      <c r="G3603" s="7" t="s">
        <v>6196</v>
      </c>
      <c r="H3603" s="28"/>
      <c r="I3603" s="23"/>
      <c r="J3603" s="16"/>
      <c r="K3603" s="36"/>
    </row>
    <row r="3604" spans="1:11" ht="30" hidden="1" customHeight="1" x14ac:dyDescent="0.25">
      <c r="A3604" s="1"/>
      <c r="B3604" s="7" t="s">
        <v>6210</v>
      </c>
      <c r="C3604" s="7">
        <v>301</v>
      </c>
      <c r="D3604" s="7" t="s">
        <v>10</v>
      </c>
      <c r="E3604" s="7" t="s">
        <v>26</v>
      </c>
      <c r="F3604" s="7" t="s">
        <v>6220</v>
      </c>
      <c r="G3604" s="7" t="s">
        <v>6221</v>
      </c>
      <c r="H3604" s="28"/>
      <c r="I3604" s="23"/>
      <c r="J3604" s="16"/>
      <c r="K3604" s="36"/>
    </row>
    <row r="3605" spans="1:11" ht="30" hidden="1" customHeight="1" x14ac:dyDescent="0.25">
      <c r="A3605" s="1"/>
      <c r="B3605" s="7" t="s">
        <v>6210</v>
      </c>
      <c r="C3605" s="7">
        <v>301</v>
      </c>
      <c r="D3605" s="7" t="s">
        <v>28</v>
      </c>
      <c r="E3605" s="7" t="s">
        <v>20</v>
      </c>
      <c r="F3605" s="7" t="s">
        <v>166</v>
      </c>
      <c r="G3605" s="7" t="s">
        <v>6222</v>
      </c>
      <c r="H3605" s="28"/>
      <c r="I3605" s="23"/>
      <c r="J3605" s="16"/>
      <c r="K3605" s="36"/>
    </row>
    <row r="3606" spans="1:11" ht="30" hidden="1" customHeight="1" x14ac:dyDescent="0.25">
      <c r="A3606" s="1"/>
      <c r="B3606" s="7" t="s">
        <v>6210</v>
      </c>
      <c r="C3606" s="7">
        <v>301</v>
      </c>
      <c r="D3606" s="7" t="s">
        <v>10</v>
      </c>
      <c r="E3606" s="7" t="s">
        <v>35</v>
      </c>
      <c r="F3606" s="7" t="s">
        <v>6199</v>
      </c>
      <c r="G3606" s="7" t="s">
        <v>6223</v>
      </c>
      <c r="H3606" s="28"/>
      <c r="I3606" s="23"/>
      <c r="J3606" s="16"/>
      <c r="K3606" s="36"/>
    </row>
    <row r="3607" spans="1:11" ht="30" hidden="1" customHeight="1" x14ac:dyDescent="0.25">
      <c r="A3607" s="1"/>
      <c r="B3607" s="7" t="s">
        <v>6210</v>
      </c>
      <c r="C3607" s="7">
        <v>301</v>
      </c>
      <c r="D3607" s="7" t="s">
        <v>10</v>
      </c>
      <c r="E3607" s="7" t="s">
        <v>11</v>
      </c>
      <c r="F3607" s="7" t="s">
        <v>6226</v>
      </c>
      <c r="G3607" s="7" t="s">
        <v>6227</v>
      </c>
      <c r="H3607" s="28"/>
      <c r="I3607" s="23"/>
      <c r="J3607" s="16"/>
      <c r="K3607" s="36"/>
    </row>
    <row r="3608" spans="1:11" ht="30" hidden="1" customHeight="1" x14ac:dyDescent="0.25">
      <c r="A3608" s="1"/>
      <c r="B3608" s="7" t="s">
        <v>6210</v>
      </c>
      <c r="C3608" s="7">
        <v>301</v>
      </c>
      <c r="D3608" s="7" t="s">
        <v>10</v>
      </c>
      <c r="E3608" s="7" t="s">
        <v>171</v>
      </c>
      <c r="F3608" s="7" t="s">
        <v>6228</v>
      </c>
      <c r="G3608" s="7" t="s">
        <v>6229</v>
      </c>
      <c r="H3608" s="28"/>
      <c r="I3608" s="23"/>
      <c r="J3608" s="16"/>
      <c r="K3608" s="36"/>
    </row>
    <row r="3609" spans="1:11" ht="30" hidden="1" customHeight="1" x14ac:dyDescent="0.25">
      <c r="A3609" s="1"/>
      <c r="B3609" s="7" t="s">
        <v>6210</v>
      </c>
      <c r="C3609" s="7">
        <v>301</v>
      </c>
      <c r="D3609" s="7" t="s">
        <v>10</v>
      </c>
      <c r="E3609" s="7" t="s">
        <v>177</v>
      </c>
      <c r="F3609" s="7" t="s">
        <v>178</v>
      </c>
      <c r="G3609" s="7" t="s">
        <v>6230</v>
      </c>
      <c r="H3609" s="28"/>
      <c r="I3609" s="23"/>
      <c r="J3609" s="16"/>
      <c r="K3609" s="36"/>
    </row>
    <row r="3610" spans="1:11" ht="30" hidden="1" customHeight="1" x14ac:dyDescent="0.25">
      <c r="A3610" s="1"/>
      <c r="B3610" s="7" t="s">
        <v>6210</v>
      </c>
      <c r="C3610" s="7">
        <v>301</v>
      </c>
      <c r="D3610" s="7" t="s">
        <v>10</v>
      </c>
      <c r="E3610" s="7" t="s">
        <v>33</v>
      </c>
      <c r="F3610" s="7" t="s">
        <v>166</v>
      </c>
      <c r="G3610" s="7" t="s">
        <v>6192</v>
      </c>
      <c r="H3610" s="28"/>
      <c r="I3610" s="23"/>
      <c r="J3610" s="16"/>
      <c r="K3610" s="36"/>
    </row>
    <row r="3611" spans="1:11" ht="30" hidden="1" customHeight="1" x14ac:dyDescent="0.25">
      <c r="A3611" s="1"/>
      <c r="B3611" s="7" t="s">
        <v>6210</v>
      </c>
      <c r="C3611" s="7">
        <v>301</v>
      </c>
      <c r="D3611" s="7" t="s">
        <v>28</v>
      </c>
      <c r="E3611" s="7" t="s">
        <v>26</v>
      </c>
      <c r="F3611" s="7" t="s">
        <v>6231</v>
      </c>
      <c r="G3611" s="7" t="s">
        <v>6232</v>
      </c>
      <c r="H3611" s="28"/>
      <c r="I3611" s="23"/>
      <c r="J3611" s="16"/>
      <c r="K3611" s="36"/>
    </row>
    <row r="3612" spans="1:11" ht="30" hidden="1" customHeight="1" x14ac:dyDescent="0.25">
      <c r="A3612" s="1"/>
      <c r="B3612" s="7" t="s">
        <v>6210</v>
      </c>
      <c r="C3612" s="7">
        <v>301</v>
      </c>
      <c r="D3612" s="7" t="s">
        <v>10</v>
      </c>
      <c r="E3612" s="7" t="s">
        <v>109</v>
      </c>
      <c r="F3612" s="7" t="s">
        <v>166</v>
      </c>
      <c r="G3612" s="7" t="s">
        <v>6198</v>
      </c>
      <c r="H3612" s="28"/>
      <c r="I3612" s="23"/>
      <c r="J3612" s="16"/>
      <c r="K3612" s="36"/>
    </row>
    <row r="3613" spans="1:11" ht="30" hidden="1" customHeight="1" x14ac:dyDescent="0.25">
      <c r="A3613" s="1"/>
      <c r="B3613" s="7" t="s">
        <v>6210</v>
      </c>
      <c r="C3613" s="7">
        <v>301</v>
      </c>
      <c r="D3613" s="7" t="s">
        <v>10</v>
      </c>
      <c r="E3613" s="7" t="s">
        <v>67</v>
      </c>
      <c r="F3613" s="7" t="s">
        <v>166</v>
      </c>
      <c r="G3613" s="7" t="s">
        <v>6233</v>
      </c>
      <c r="H3613" s="28"/>
      <c r="I3613" s="23"/>
      <c r="J3613" s="16"/>
      <c r="K3613" s="36"/>
    </row>
    <row r="3614" spans="1:11" ht="30" hidden="1" customHeight="1" x14ac:dyDescent="0.25">
      <c r="A3614" s="1"/>
      <c r="B3614" s="7" t="s">
        <v>6210</v>
      </c>
      <c r="C3614" s="7">
        <v>301</v>
      </c>
      <c r="D3614" s="7" t="s">
        <v>28</v>
      </c>
      <c r="E3614" s="7" t="s">
        <v>17</v>
      </c>
      <c r="F3614" s="7" t="s">
        <v>166</v>
      </c>
      <c r="G3614" s="7" t="s">
        <v>6202</v>
      </c>
      <c r="H3614" s="28"/>
      <c r="I3614" s="23"/>
      <c r="J3614" s="16"/>
      <c r="K3614" s="36"/>
    </row>
    <row r="3615" spans="1:11" ht="30" hidden="1" customHeight="1" x14ac:dyDescent="0.25">
      <c r="A3615" s="1"/>
      <c r="B3615" s="7" t="s">
        <v>6210</v>
      </c>
      <c r="C3615" s="7">
        <v>301</v>
      </c>
      <c r="D3615" s="7" t="s">
        <v>382</v>
      </c>
      <c r="E3615" s="7" t="s">
        <v>20</v>
      </c>
      <c r="F3615" s="7" t="s">
        <v>87</v>
      </c>
      <c r="G3615" s="7" t="s">
        <v>6234</v>
      </c>
      <c r="H3615" s="28"/>
      <c r="I3615" s="23"/>
      <c r="J3615" s="16"/>
      <c r="K3615" s="36"/>
    </row>
    <row r="3616" spans="1:11" ht="30" hidden="1" customHeight="1" x14ac:dyDescent="0.25">
      <c r="A3616" s="1"/>
      <c r="B3616" s="7" t="s">
        <v>6210</v>
      </c>
      <c r="C3616" s="7">
        <v>301</v>
      </c>
      <c r="D3616" s="7" t="s">
        <v>45</v>
      </c>
      <c r="E3616" s="7" t="s">
        <v>26</v>
      </c>
      <c r="F3616" s="7" t="s">
        <v>117</v>
      </c>
      <c r="G3616" s="7" t="s">
        <v>6235</v>
      </c>
      <c r="H3616" s="28"/>
      <c r="I3616" s="23"/>
      <c r="J3616" s="16"/>
      <c r="K3616" s="36"/>
    </row>
    <row r="3617" spans="1:11" ht="30" hidden="1" customHeight="1" x14ac:dyDescent="0.25">
      <c r="A3617" s="1"/>
      <c r="B3617" s="7" t="s">
        <v>6210</v>
      </c>
      <c r="C3617" s="7">
        <v>301</v>
      </c>
      <c r="D3617" s="7" t="s">
        <v>10</v>
      </c>
      <c r="E3617" s="7" t="s">
        <v>20</v>
      </c>
      <c r="F3617" s="7" t="s">
        <v>24</v>
      </c>
      <c r="G3617" s="7" t="s">
        <v>6236</v>
      </c>
      <c r="H3617" s="28"/>
      <c r="I3617" s="23"/>
      <c r="J3617" s="16"/>
      <c r="K3617" s="36"/>
    </row>
    <row r="3618" spans="1:11" ht="30" hidden="1" customHeight="1" x14ac:dyDescent="0.25">
      <c r="A3618" s="1"/>
      <c r="B3618" s="7" t="s">
        <v>6210</v>
      </c>
      <c r="C3618" s="7">
        <v>301</v>
      </c>
      <c r="D3618" s="7" t="s">
        <v>382</v>
      </c>
      <c r="E3618" s="7" t="s">
        <v>26</v>
      </c>
      <c r="F3618" s="7" t="s">
        <v>6237</v>
      </c>
      <c r="G3618" s="7" t="s">
        <v>6238</v>
      </c>
      <c r="H3618" s="28"/>
      <c r="I3618" s="23"/>
      <c r="J3618" s="16"/>
      <c r="K3618" s="36"/>
    </row>
    <row r="3619" spans="1:11" ht="30" hidden="1" customHeight="1" x14ac:dyDescent="0.25">
      <c r="A3619" s="1"/>
      <c r="B3619" s="7" t="s">
        <v>6210</v>
      </c>
      <c r="C3619" s="7">
        <v>301</v>
      </c>
      <c r="D3619" s="7" t="s">
        <v>45</v>
      </c>
      <c r="E3619" s="7" t="s">
        <v>20</v>
      </c>
      <c r="F3619" s="7" t="s">
        <v>40</v>
      </c>
      <c r="G3619" s="7" t="s">
        <v>6239</v>
      </c>
      <c r="H3619" s="28"/>
      <c r="I3619" s="23"/>
      <c r="J3619" s="16"/>
      <c r="K3619" s="36"/>
    </row>
    <row r="3620" spans="1:11" ht="30" hidden="1" customHeight="1" x14ac:dyDescent="0.25">
      <c r="A3620" s="1"/>
      <c r="B3620" s="7" t="s">
        <v>6210</v>
      </c>
      <c r="C3620" s="7">
        <v>301</v>
      </c>
      <c r="D3620" s="7" t="s">
        <v>413</v>
      </c>
      <c r="E3620" s="7" t="s">
        <v>20</v>
      </c>
      <c r="F3620" s="7" t="s">
        <v>219</v>
      </c>
      <c r="G3620" s="7" t="s">
        <v>6240</v>
      </c>
      <c r="H3620" s="28"/>
      <c r="I3620" s="23"/>
      <c r="J3620" s="16"/>
      <c r="K3620" s="36"/>
    </row>
    <row r="3621" spans="1:11" ht="30" customHeight="1" x14ac:dyDescent="0.25">
      <c r="A3621" s="1"/>
      <c r="B3621" s="7" t="s">
        <v>6241</v>
      </c>
      <c r="C3621" s="7">
        <v>302</v>
      </c>
      <c r="D3621" s="7" t="s">
        <v>10</v>
      </c>
      <c r="E3621" s="7" t="s">
        <v>80</v>
      </c>
      <c r="F3621" s="7" t="s">
        <v>1272</v>
      </c>
      <c r="G3621" s="7" t="s">
        <v>6243</v>
      </c>
      <c r="H3621" s="22">
        <f>I3621/100</f>
        <v>11477.12</v>
      </c>
      <c r="I3621" s="22">
        <v>1147712</v>
      </c>
      <c r="J3621" s="35" t="s">
        <v>6242</v>
      </c>
      <c r="K3621" s="36"/>
    </row>
    <row r="3622" spans="1:11" ht="30" hidden="1" customHeight="1" x14ac:dyDescent="0.25">
      <c r="A3622" s="1"/>
      <c r="B3622" s="7" t="s">
        <v>6241</v>
      </c>
      <c r="C3622" s="7">
        <v>302</v>
      </c>
      <c r="D3622" s="7" t="s">
        <v>10</v>
      </c>
      <c r="E3622" s="7" t="s">
        <v>366</v>
      </c>
      <c r="F3622" s="7" t="s">
        <v>367</v>
      </c>
      <c r="G3622" s="7" t="s">
        <v>6244</v>
      </c>
      <c r="H3622" s="28"/>
      <c r="I3622" s="23"/>
      <c r="J3622" s="16"/>
      <c r="K3622" s="36"/>
    </row>
    <row r="3623" spans="1:11" ht="30" hidden="1" customHeight="1" x14ac:dyDescent="0.25">
      <c r="A3623" s="1"/>
      <c r="B3623" s="7" t="s">
        <v>6241</v>
      </c>
      <c r="C3623" s="7">
        <v>302</v>
      </c>
      <c r="D3623" s="7" t="s">
        <v>10</v>
      </c>
      <c r="E3623" s="7" t="s">
        <v>406</v>
      </c>
      <c r="F3623" s="7" t="s">
        <v>6245</v>
      </c>
      <c r="G3623" s="7" t="s">
        <v>6246</v>
      </c>
      <c r="H3623" s="28"/>
      <c r="I3623" s="23"/>
      <c r="J3623" s="16"/>
      <c r="K3623" s="36"/>
    </row>
    <row r="3624" spans="1:11" ht="30" hidden="1" customHeight="1" x14ac:dyDescent="0.25">
      <c r="A3624" s="1"/>
      <c r="B3624" s="7" t="s">
        <v>6241</v>
      </c>
      <c r="C3624" s="7">
        <v>302</v>
      </c>
      <c r="D3624" s="7" t="s">
        <v>10</v>
      </c>
      <c r="E3624" s="7" t="s">
        <v>75</v>
      </c>
      <c r="F3624" s="7" t="s">
        <v>349</v>
      </c>
      <c r="G3624" s="7" t="s">
        <v>6247</v>
      </c>
      <c r="H3624" s="28"/>
      <c r="I3624" s="23"/>
      <c r="J3624" s="16"/>
      <c r="K3624" s="36"/>
    </row>
    <row r="3625" spans="1:11" ht="30" hidden="1" customHeight="1" x14ac:dyDescent="0.25">
      <c r="A3625" s="1"/>
      <c r="B3625" s="7" t="s">
        <v>6241</v>
      </c>
      <c r="C3625" s="7">
        <v>302</v>
      </c>
      <c r="D3625" s="7" t="s">
        <v>45</v>
      </c>
      <c r="E3625" s="7" t="s">
        <v>33</v>
      </c>
      <c r="F3625" s="7" t="s">
        <v>349</v>
      </c>
      <c r="G3625" s="7" t="s">
        <v>6248</v>
      </c>
      <c r="H3625" s="28"/>
      <c r="I3625" s="23"/>
      <c r="J3625" s="16"/>
      <c r="K3625" s="36"/>
    </row>
    <row r="3626" spans="1:11" ht="30" hidden="1" customHeight="1" x14ac:dyDescent="0.25">
      <c r="A3626" s="1"/>
      <c r="B3626" s="7" t="s">
        <v>6241</v>
      </c>
      <c r="C3626" s="7">
        <v>302</v>
      </c>
      <c r="D3626" s="7" t="s">
        <v>28</v>
      </c>
      <c r="E3626" s="7" t="s">
        <v>70</v>
      </c>
      <c r="F3626" s="7" t="s">
        <v>1268</v>
      </c>
      <c r="G3626" s="7" t="s">
        <v>6249</v>
      </c>
      <c r="H3626" s="28"/>
      <c r="I3626" s="23"/>
      <c r="J3626" s="16"/>
      <c r="K3626" s="36"/>
    </row>
    <row r="3627" spans="1:11" ht="30" hidden="1" customHeight="1" x14ac:dyDescent="0.25">
      <c r="A3627" s="1"/>
      <c r="B3627" s="7" t="s">
        <v>6241</v>
      </c>
      <c r="C3627" s="7">
        <v>302</v>
      </c>
      <c r="D3627" s="7" t="s">
        <v>10</v>
      </c>
      <c r="E3627" s="7" t="s">
        <v>171</v>
      </c>
      <c r="F3627" s="7" t="s">
        <v>6250</v>
      </c>
      <c r="G3627" s="7" t="s">
        <v>6251</v>
      </c>
      <c r="H3627" s="28"/>
      <c r="I3627" s="23"/>
      <c r="J3627" s="16"/>
      <c r="K3627" s="36"/>
    </row>
    <row r="3628" spans="1:11" ht="30" hidden="1" customHeight="1" x14ac:dyDescent="0.25">
      <c r="A3628" s="1"/>
      <c r="B3628" s="7" t="s">
        <v>6241</v>
      </c>
      <c r="C3628" s="7">
        <v>302</v>
      </c>
      <c r="D3628" s="7" t="s">
        <v>10</v>
      </c>
      <c r="E3628" s="7" t="s">
        <v>38</v>
      </c>
      <c r="F3628" s="7" t="s">
        <v>6252</v>
      </c>
      <c r="G3628" s="7" t="s">
        <v>6253</v>
      </c>
      <c r="H3628" s="28"/>
      <c r="I3628" s="23"/>
      <c r="J3628" s="16"/>
      <c r="K3628" s="36"/>
    </row>
    <row r="3629" spans="1:11" ht="30" hidden="1" customHeight="1" x14ac:dyDescent="0.25">
      <c r="A3629" s="1"/>
      <c r="B3629" s="7" t="s">
        <v>6241</v>
      </c>
      <c r="C3629" s="7">
        <v>302</v>
      </c>
      <c r="D3629" s="7" t="s">
        <v>28</v>
      </c>
      <c r="E3629" s="7" t="s">
        <v>38</v>
      </c>
      <c r="F3629" s="7" t="s">
        <v>6254</v>
      </c>
      <c r="G3629" s="7" t="s">
        <v>6255</v>
      </c>
      <c r="H3629" s="28"/>
      <c r="I3629" s="23"/>
      <c r="J3629" s="16"/>
      <c r="K3629" s="36"/>
    </row>
    <row r="3630" spans="1:11" ht="30" hidden="1" customHeight="1" x14ac:dyDescent="0.25">
      <c r="A3630" s="1"/>
      <c r="B3630" s="7" t="s">
        <v>6241</v>
      </c>
      <c r="C3630" s="7">
        <v>302</v>
      </c>
      <c r="D3630" s="7" t="s">
        <v>28</v>
      </c>
      <c r="E3630" s="7" t="s">
        <v>20</v>
      </c>
      <c r="F3630" s="7" t="s">
        <v>1355</v>
      </c>
      <c r="G3630" s="7" t="s">
        <v>6256</v>
      </c>
      <c r="H3630" s="28"/>
      <c r="I3630" s="23"/>
      <c r="J3630" s="16"/>
      <c r="K3630" s="36"/>
    </row>
    <row r="3631" spans="1:11" ht="30" hidden="1" customHeight="1" x14ac:dyDescent="0.25">
      <c r="A3631" s="1"/>
      <c r="B3631" s="7" t="s">
        <v>6241</v>
      </c>
      <c r="C3631" s="7">
        <v>302</v>
      </c>
      <c r="D3631" s="7" t="s">
        <v>382</v>
      </c>
      <c r="E3631" s="7" t="s">
        <v>20</v>
      </c>
      <c r="F3631" s="7" t="s">
        <v>446</v>
      </c>
      <c r="G3631" s="7" t="s">
        <v>6257</v>
      </c>
      <c r="H3631" s="28"/>
      <c r="I3631" s="23"/>
      <c r="J3631" s="16"/>
      <c r="K3631" s="36"/>
    </row>
    <row r="3632" spans="1:11" ht="30" hidden="1" customHeight="1" x14ac:dyDescent="0.25">
      <c r="A3632" s="1"/>
      <c r="B3632" s="7" t="s">
        <v>6241</v>
      </c>
      <c r="C3632" s="7">
        <v>302</v>
      </c>
      <c r="D3632" s="7" t="s">
        <v>10</v>
      </c>
      <c r="E3632" s="7" t="s">
        <v>11</v>
      </c>
      <c r="F3632" s="7" t="s">
        <v>6258</v>
      </c>
      <c r="G3632" s="7" t="s">
        <v>6259</v>
      </c>
      <c r="H3632" s="28"/>
      <c r="I3632" s="23"/>
      <c r="J3632" s="16"/>
      <c r="K3632" s="36"/>
    </row>
    <row r="3633" spans="1:11" ht="30" hidden="1" customHeight="1" x14ac:dyDescent="0.25">
      <c r="A3633" s="1"/>
      <c r="B3633" s="7" t="s">
        <v>6241</v>
      </c>
      <c r="C3633" s="7">
        <v>302</v>
      </c>
      <c r="D3633" s="7" t="s">
        <v>28</v>
      </c>
      <c r="E3633" s="7" t="s">
        <v>11</v>
      </c>
      <c r="F3633" s="7" t="s">
        <v>6260</v>
      </c>
      <c r="G3633" s="7" t="s">
        <v>6261</v>
      </c>
      <c r="H3633" s="28"/>
      <c r="I3633" s="23"/>
      <c r="J3633" s="16"/>
      <c r="K3633" s="36"/>
    </row>
    <row r="3634" spans="1:11" ht="30" hidden="1" customHeight="1" x14ac:dyDescent="0.25">
      <c r="A3634" s="1"/>
      <c r="B3634" s="7" t="s">
        <v>6241</v>
      </c>
      <c r="C3634" s="7">
        <v>302</v>
      </c>
      <c r="D3634" s="7" t="s">
        <v>45</v>
      </c>
      <c r="E3634" s="7" t="s">
        <v>11</v>
      </c>
      <c r="F3634" s="7" t="s">
        <v>6262</v>
      </c>
      <c r="G3634" s="7" t="s">
        <v>6263</v>
      </c>
      <c r="H3634" s="28"/>
      <c r="I3634" s="23"/>
      <c r="J3634" s="16"/>
      <c r="K3634" s="36"/>
    </row>
    <row r="3635" spans="1:11" ht="30" hidden="1" customHeight="1" x14ac:dyDescent="0.25">
      <c r="A3635" s="1"/>
      <c r="B3635" s="7" t="s">
        <v>6241</v>
      </c>
      <c r="C3635" s="7">
        <v>302</v>
      </c>
      <c r="D3635" s="7" t="s">
        <v>45</v>
      </c>
      <c r="E3635" s="7" t="s">
        <v>75</v>
      </c>
      <c r="F3635" s="7" t="s">
        <v>446</v>
      </c>
      <c r="G3635" s="7" t="s">
        <v>6264</v>
      </c>
      <c r="H3635" s="28"/>
      <c r="I3635" s="23"/>
      <c r="J3635" s="16"/>
      <c r="K3635" s="36"/>
    </row>
    <row r="3636" spans="1:11" ht="30" hidden="1" customHeight="1" x14ac:dyDescent="0.25">
      <c r="A3636" s="1"/>
      <c r="B3636" s="7" t="s">
        <v>6241</v>
      </c>
      <c r="C3636" s="7">
        <v>302</v>
      </c>
      <c r="D3636" s="7" t="s">
        <v>10</v>
      </c>
      <c r="E3636" s="7" t="s">
        <v>177</v>
      </c>
      <c r="F3636" s="7" t="s">
        <v>3132</v>
      </c>
      <c r="G3636" s="7" t="s">
        <v>6265</v>
      </c>
      <c r="H3636" s="28"/>
      <c r="I3636" s="23"/>
      <c r="J3636" s="16"/>
      <c r="K3636" s="36"/>
    </row>
    <row r="3637" spans="1:11" ht="30" hidden="1" customHeight="1" x14ac:dyDescent="0.25">
      <c r="A3637" s="1"/>
      <c r="B3637" s="7" t="s">
        <v>6241</v>
      </c>
      <c r="C3637" s="7">
        <v>302</v>
      </c>
      <c r="D3637" s="7" t="s">
        <v>10</v>
      </c>
      <c r="E3637" s="7" t="s">
        <v>70</v>
      </c>
      <c r="F3637" s="7" t="s">
        <v>71</v>
      </c>
      <c r="G3637" s="7" t="s">
        <v>6266</v>
      </c>
      <c r="H3637" s="28"/>
      <c r="I3637" s="23"/>
      <c r="J3637" s="16"/>
      <c r="K3637" s="36"/>
    </row>
    <row r="3638" spans="1:11" ht="30" hidden="1" customHeight="1" x14ac:dyDescent="0.25">
      <c r="A3638" s="1"/>
      <c r="B3638" s="7" t="s">
        <v>6241</v>
      </c>
      <c r="C3638" s="7">
        <v>302</v>
      </c>
      <c r="D3638" s="7" t="s">
        <v>10</v>
      </c>
      <c r="E3638" s="7" t="s">
        <v>33</v>
      </c>
      <c r="F3638" s="7" t="s">
        <v>446</v>
      </c>
      <c r="G3638" s="7" t="s">
        <v>6267</v>
      </c>
      <c r="H3638" s="28"/>
      <c r="I3638" s="23"/>
      <c r="J3638" s="16"/>
      <c r="K3638" s="36"/>
    </row>
    <row r="3639" spans="1:11" ht="30" hidden="1" customHeight="1" x14ac:dyDescent="0.25">
      <c r="A3639" s="1"/>
      <c r="B3639" s="7" t="s">
        <v>6241</v>
      </c>
      <c r="C3639" s="7">
        <v>302</v>
      </c>
      <c r="D3639" s="7" t="s">
        <v>10</v>
      </c>
      <c r="E3639" s="7" t="s">
        <v>201</v>
      </c>
      <c r="F3639" s="7" t="s">
        <v>446</v>
      </c>
      <c r="G3639" s="7" t="s">
        <v>6268</v>
      </c>
      <c r="H3639" s="28"/>
      <c r="I3639" s="23"/>
      <c r="J3639" s="16"/>
      <c r="K3639" s="36"/>
    </row>
    <row r="3640" spans="1:11" ht="30" hidden="1" customHeight="1" x14ac:dyDescent="0.25">
      <c r="A3640" s="1"/>
      <c r="B3640" s="7" t="s">
        <v>6241</v>
      </c>
      <c r="C3640" s="7">
        <v>302</v>
      </c>
      <c r="D3640" s="7" t="s">
        <v>28</v>
      </c>
      <c r="E3640" s="7" t="s">
        <v>33</v>
      </c>
      <c r="F3640" s="7" t="s">
        <v>1355</v>
      </c>
      <c r="G3640" s="7" t="s">
        <v>6267</v>
      </c>
      <c r="H3640" s="28"/>
      <c r="I3640" s="23"/>
      <c r="J3640" s="16"/>
      <c r="K3640" s="36"/>
    </row>
    <row r="3641" spans="1:11" ht="30" hidden="1" customHeight="1" x14ac:dyDescent="0.25">
      <c r="A3641" s="1"/>
      <c r="B3641" s="7" t="s">
        <v>6241</v>
      </c>
      <c r="C3641" s="7">
        <v>302</v>
      </c>
      <c r="D3641" s="7" t="s">
        <v>10</v>
      </c>
      <c r="E3641" s="7" t="s">
        <v>14</v>
      </c>
      <c r="F3641" s="7" t="s">
        <v>6269</v>
      </c>
      <c r="G3641" s="7" t="s">
        <v>6270</v>
      </c>
      <c r="H3641" s="28"/>
      <c r="I3641" s="23"/>
      <c r="J3641" s="16"/>
      <c r="K3641" s="36"/>
    </row>
    <row r="3642" spans="1:11" ht="30" hidden="1" customHeight="1" x14ac:dyDescent="0.25">
      <c r="A3642" s="1"/>
      <c r="B3642" s="7" t="s">
        <v>6241</v>
      </c>
      <c r="C3642" s="7">
        <v>302</v>
      </c>
      <c r="D3642" s="7" t="s">
        <v>10</v>
      </c>
      <c r="E3642" s="7" t="s">
        <v>23</v>
      </c>
      <c r="F3642" s="7" t="s">
        <v>446</v>
      </c>
      <c r="G3642" s="7" t="s">
        <v>6271</v>
      </c>
      <c r="H3642" s="28"/>
      <c r="I3642" s="23"/>
      <c r="J3642" s="16"/>
      <c r="K3642" s="36"/>
    </row>
    <row r="3643" spans="1:11" ht="30" hidden="1" customHeight="1" x14ac:dyDescent="0.25">
      <c r="A3643" s="1"/>
      <c r="B3643" s="7" t="s">
        <v>6241</v>
      </c>
      <c r="C3643" s="7">
        <v>302</v>
      </c>
      <c r="D3643" s="7" t="s">
        <v>28</v>
      </c>
      <c r="E3643" s="7" t="s">
        <v>75</v>
      </c>
      <c r="F3643" s="7" t="s">
        <v>1355</v>
      </c>
      <c r="G3643" s="7" t="s">
        <v>6272</v>
      </c>
      <c r="H3643" s="28"/>
      <c r="I3643" s="23"/>
      <c r="J3643" s="16"/>
      <c r="K3643" s="36"/>
    </row>
    <row r="3644" spans="1:11" ht="30" hidden="1" customHeight="1" x14ac:dyDescent="0.25">
      <c r="A3644" s="1"/>
      <c r="B3644" s="7" t="s">
        <v>6241</v>
      </c>
      <c r="C3644" s="7">
        <v>302</v>
      </c>
      <c r="D3644" s="7" t="s">
        <v>10</v>
      </c>
      <c r="E3644" s="7" t="s">
        <v>26</v>
      </c>
      <c r="F3644" s="7" t="s">
        <v>1355</v>
      </c>
      <c r="G3644" s="7" t="s">
        <v>6273</v>
      </c>
      <c r="H3644" s="28"/>
      <c r="I3644" s="23"/>
      <c r="J3644" s="16"/>
      <c r="K3644" s="36"/>
    </row>
    <row r="3645" spans="1:11" ht="30" hidden="1" customHeight="1" x14ac:dyDescent="0.25">
      <c r="A3645" s="1"/>
      <c r="B3645" s="7" t="s">
        <v>6241</v>
      </c>
      <c r="C3645" s="7">
        <v>302</v>
      </c>
      <c r="D3645" s="7" t="s">
        <v>413</v>
      </c>
      <c r="E3645" s="7" t="s">
        <v>20</v>
      </c>
      <c r="F3645" s="7" t="s">
        <v>73</v>
      </c>
      <c r="G3645" s="7" t="s">
        <v>6274</v>
      </c>
      <c r="H3645" s="28"/>
      <c r="I3645" s="23"/>
      <c r="J3645" s="16"/>
      <c r="K3645" s="36"/>
    </row>
    <row r="3646" spans="1:11" ht="30" hidden="1" customHeight="1" x14ac:dyDescent="0.25">
      <c r="A3646" s="1"/>
      <c r="B3646" s="7" t="s">
        <v>6241</v>
      </c>
      <c r="C3646" s="7">
        <v>302</v>
      </c>
      <c r="D3646" s="7" t="s">
        <v>10</v>
      </c>
      <c r="E3646" s="7" t="s">
        <v>765</v>
      </c>
      <c r="F3646" s="7" t="s">
        <v>1272</v>
      </c>
      <c r="G3646" s="7" t="s">
        <v>6275</v>
      </c>
      <c r="H3646" s="28"/>
      <c r="I3646" s="23"/>
      <c r="J3646" s="16"/>
      <c r="K3646" s="36"/>
    </row>
    <row r="3647" spans="1:11" ht="30" hidden="1" customHeight="1" x14ac:dyDescent="0.25">
      <c r="A3647" s="1"/>
      <c r="B3647" s="7" t="s">
        <v>6241</v>
      </c>
      <c r="C3647" s="7">
        <v>302</v>
      </c>
      <c r="D3647" s="7" t="s">
        <v>28</v>
      </c>
      <c r="E3647" s="7" t="s">
        <v>17</v>
      </c>
      <c r="F3647" s="7" t="s">
        <v>349</v>
      </c>
      <c r="G3647" s="7" t="s">
        <v>6248</v>
      </c>
      <c r="H3647" s="28"/>
      <c r="I3647" s="23"/>
      <c r="J3647" s="16"/>
      <c r="K3647" s="36"/>
    </row>
    <row r="3648" spans="1:11" ht="30" hidden="1" customHeight="1" x14ac:dyDescent="0.25">
      <c r="A3648" s="1"/>
      <c r="B3648" s="7" t="s">
        <v>6241</v>
      </c>
      <c r="C3648" s="7">
        <v>302</v>
      </c>
      <c r="D3648" s="7" t="s">
        <v>45</v>
      </c>
      <c r="E3648" s="7" t="s">
        <v>20</v>
      </c>
      <c r="F3648" s="7" t="s">
        <v>371</v>
      </c>
      <c r="G3648" s="7" t="s">
        <v>6276</v>
      </c>
      <c r="H3648" s="28"/>
      <c r="I3648" s="23"/>
      <c r="J3648" s="16"/>
      <c r="K3648" s="36"/>
    </row>
    <row r="3649" spans="1:11" ht="30" hidden="1" customHeight="1" x14ac:dyDescent="0.25">
      <c r="A3649" s="1"/>
      <c r="B3649" s="7" t="s">
        <v>6241</v>
      </c>
      <c r="C3649" s="7">
        <v>302</v>
      </c>
      <c r="D3649" s="7" t="s">
        <v>10</v>
      </c>
      <c r="E3649" s="7" t="s">
        <v>35</v>
      </c>
      <c r="F3649" s="7" t="s">
        <v>1355</v>
      </c>
      <c r="G3649" s="7" t="s">
        <v>6277</v>
      </c>
      <c r="H3649" s="28"/>
      <c r="I3649" s="23"/>
      <c r="K3649" s="36"/>
    </row>
    <row r="3650" spans="1:11" ht="30" hidden="1" customHeight="1" x14ac:dyDescent="0.25">
      <c r="A3650" s="1"/>
      <c r="B3650" s="7" t="s">
        <v>6241</v>
      </c>
      <c r="C3650" s="7">
        <v>302</v>
      </c>
      <c r="D3650" s="7" t="s">
        <v>10</v>
      </c>
      <c r="E3650" s="7" t="s">
        <v>20</v>
      </c>
      <c r="F3650" s="7" t="s">
        <v>349</v>
      </c>
      <c r="G3650" s="7" t="s">
        <v>6278</v>
      </c>
      <c r="H3650" s="28"/>
      <c r="I3650" s="23"/>
      <c r="J3650" s="16"/>
      <c r="K3650" s="36"/>
    </row>
    <row r="3651" spans="1:11" ht="30" hidden="1" customHeight="1" x14ac:dyDescent="0.25">
      <c r="A3651" s="1"/>
      <c r="B3651" s="7" t="s">
        <v>6241</v>
      </c>
      <c r="C3651" s="7">
        <v>302</v>
      </c>
      <c r="D3651" s="7" t="s">
        <v>382</v>
      </c>
      <c r="E3651" s="7" t="s">
        <v>11</v>
      </c>
      <c r="F3651" s="7" t="s">
        <v>6279</v>
      </c>
      <c r="G3651" s="7" t="s">
        <v>6280</v>
      </c>
      <c r="H3651" s="28"/>
      <c r="I3651" s="23"/>
      <c r="J3651" s="16"/>
      <c r="K3651" s="36"/>
    </row>
    <row r="3652" spans="1:11" ht="30" hidden="1" customHeight="1" x14ac:dyDescent="0.25">
      <c r="A3652" s="1"/>
      <c r="B3652" s="7" t="s">
        <v>6241</v>
      </c>
      <c r="C3652" s="7">
        <v>302</v>
      </c>
      <c r="D3652" s="7" t="s">
        <v>28</v>
      </c>
      <c r="E3652" s="7" t="s">
        <v>26</v>
      </c>
      <c r="F3652" s="7" t="s">
        <v>446</v>
      </c>
      <c r="G3652" s="7" t="s">
        <v>6281</v>
      </c>
      <c r="H3652" s="28"/>
      <c r="I3652" s="23"/>
      <c r="J3652" s="16"/>
      <c r="K3652" s="36"/>
    </row>
    <row r="3653" spans="1:11" ht="30" hidden="1" customHeight="1" x14ac:dyDescent="0.25">
      <c r="A3653" s="1"/>
      <c r="B3653" s="7" t="s">
        <v>6241</v>
      </c>
      <c r="C3653" s="7">
        <v>302</v>
      </c>
      <c r="D3653" s="7" t="s">
        <v>382</v>
      </c>
      <c r="E3653" s="7" t="s">
        <v>17</v>
      </c>
      <c r="F3653" s="7" t="s">
        <v>1355</v>
      </c>
      <c r="G3653" s="7" t="s">
        <v>6282</v>
      </c>
      <c r="H3653" s="28"/>
      <c r="I3653" s="23"/>
      <c r="J3653" s="16"/>
      <c r="K3653" s="36"/>
    </row>
    <row r="3654" spans="1:11" ht="30" hidden="1" customHeight="1" x14ac:dyDescent="0.25">
      <c r="A3654" s="1"/>
      <c r="B3654" s="7" t="s">
        <v>6241</v>
      </c>
      <c r="C3654" s="7">
        <v>302</v>
      </c>
      <c r="D3654" s="7" t="s">
        <v>413</v>
      </c>
      <c r="E3654" s="7" t="s">
        <v>17</v>
      </c>
      <c r="F3654" s="7" t="s">
        <v>446</v>
      </c>
      <c r="G3654" s="7" t="s">
        <v>6283</v>
      </c>
      <c r="H3654" s="28"/>
      <c r="I3654" s="23"/>
      <c r="J3654" s="16"/>
      <c r="K3654" s="36"/>
    </row>
    <row r="3655" spans="1:11" ht="30" hidden="1" customHeight="1" x14ac:dyDescent="0.25">
      <c r="A3655" s="1"/>
      <c r="B3655" s="7" t="s">
        <v>6241</v>
      </c>
      <c r="C3655" s="7">
        <v>302</v>
      </c>
      <c r="D3655" s="7" t="s">
        <v>10</v>
      </c>
      <c r="E3655" s="7" t="s">
        <v>17</v>
      </c>
      <c r="F3655" s="7" t="s">
        <v>73</v>
      </c>
      <c r="G3655" s="7" t="s">
        <v>6284</v>
      </c>
      <c r="H3655" s="28"/>
      <c r="I3655" s="23"/>
      <c r="J3655" s="16"/>
      <c r="K3655" s="36"/>
    </row>
    <row r="3656" spans="1:11" ht="30" hidden="1" customHeight="1" x14ac:dyDescent="0.25">
      <c r="A3656" s="1"/>
      <c r="B3656" s="7" t="s">
        <v>6241</v>
      </c>
      <c r="C3656" s="7">
        <v>302</v>
      </c>
      <c r="D3656" s="7" t="s">
        <v>45</v>
      </c>
      <c r="E3656" s="7" t="s">
        <v>26</v>
      </c>
      <c r="F3656" s="7" t="s">
        <v>373</v>
      </c>
      <c r="G3656" s="7" t="s">
        <v>6285</v>
      </c>
      <c r="H3656" s="28"/>
      <c r="I3656" s="23"/>
      <c r="J3656" s="16"/>
      <c r="K3656" s="36"/>
    </row>
    <row r="3657" spans="1:11" ht="30" customHeight="1" x14ac:dyDescent="0.25">
      <c r="A3657" s="1"/>
      <c r="B3657" s="7" t="s">
        <v>6288</v>
      </c>
      <c r="C3657" s="7">
        <v>303</v>
      </c>
      <c r="D3657" s="7" t="s">
        <v>10</v>
      </c>
      <c r="E3657" s="7" t="s">
        <v>70</v>
      </c>
      <c r="F3657" s="7" t="s">
        <v>470</v>
      </c>
      <c r="G3657" s="7" t="s">
        <v>6290</v>
      </c>
      <c r="H3657" s="22">
        <f>I3657/5</f>
        <v>29408.98</v>
      </c>
      <c r="I3657" s="22">
        <v>147044.9</v>
      </c>
      <c r="J3657" s="35" t="s">
        <v>6289</v>
      </c>
      <c r="K3657" s="36"/>
    </row>
    <row r="3658" spans="1:11" ht="30" hidden="1" customHeight="1" x14ac:dyDescent="0.25">
      <c r="A3658" s="1"/>
      <c r="B3658" s="7" t="s">
        <v>6288</v>
      </c>
      <c r="C3658" s="7">
        <v>303</v>
      </c>
      <c r="D3658" s="7" t="s">
        <v>28</v>
      </c>
      <c r="E3658" s="7" t="s">
        <v>20</v>
      </c>
      <c r="F3658" s="7" t="s">
        <v>470</v>
      </c>
      <c r="G3658" s="7" t="s">
        <v>6291</v>
      </c>
      <c r="H3658" s="28"/>
      <c r="I3658" s="23"/>
      <c r="J3658" s="16"/>
      <c r="K3658" s="36"/>
    </row>
    <row r="3659" spans="1:11" ht="30" hidden="1" customHeight="1" x14ac:dyDescent="0.25">
      <c r="A3659" s="1"/>
      <c r="B3659" s="7" t="s">
        <v>6288</v>
      </c>
      <c r="C3659" s="7">
        <v>303</v>
      </c>
      <c r="D3659" s="7" t="s">
        <v>10</v>
      </c>
      <c r="E3659" s="7" t="s">
        <v>67</v>
      </c>
      <c r="F3659" s="7" t="s">
        <v>68</v>
      </c>
      <c r="G3659" s="7" t="s">
        <v>6292</v>
      </c>
      <c r="H3659" s="28"/>
      <c r="I3659" s="23"/>
      <c r="J3659" s="16"/>
      <c r="K3659" s="36"/>
    </row>
    <row r="3660" spans="1:11" ht="30" hidden="1" customHeight="1" x14ac:dyDescent="0.25">
      <c r="A3660" s="1"/>
      <c r="B3660" s="7" t="s">
        <v>6288</v>
      </c>
      <c r="C3660" s="7">
        <v>303</v>
      </c>
      <c r="D3660" s="7" t="s">
        <v>10</v>
      </c>
      <c r="E3660" s="7" t="s">
        <v>38</v>
      </c>
      <c r="F3660" s="7" t="s">
        <v>6293</v>
      </c>
      <c r="G3660" s="7" t="s">
        <v>6294</v>
      </c>
      <c r="H3660" s="28"/>
      <c r="I3660" s="23"/>
      <c r="J3660" s="16"/>
      <c r="K3660" s="36"/>
    </row>
    <row r="3661" spans="1:11" ht="30" hidden="1" customHeight="1" x14ac:dyDescent="0.25">
      <c r="A3661" s="1"/>
      <c r="B3661" s="7" t="s">
        <v>6288</v>
      </c>
      <c r="C3661" s="7">
        <v>303</v>
      </c>
      <c r="D3661" s="7" t="s">
        <v>28</v>
      </c>
      <c r="E3661" s="7" t="s">
        <v>38</v>
      </c>
      <c r="F3661" s="7" t="s">
        <v>6295</v>
      </c>
      <c r="G3661" s="7" t="s">
        <v>6296</v>
      </c>
      <c r="H3661" s="28"/>
      <c r="I3661" s="23"/>
      <c r="J3661" s="16"/>
      <c r="K3661" s="36"/>
    </row>
    <row r="3662" spans="1:11" ht="30" hidden="1" customHeight="1" x14ac:dyDescent="0.25">
      <c r="A3662" s="1"/>
      <c r="B3662" s="7" t="s">
        <v>6288</v>
      </c>
      <c r="C3662" s="7">
        <v>303</v>
      </c>
      <c r="D3662" s="7" t="s">
        <v>10</v>
      </c>
      <c r="E3662" s="7" t="s">
        <v>26</v>
      </c>
      <c r="F3662" s="7" t="s">
        <v>470</v>
      </c>
      <c r="G3662" s="7" t="s">
        <v>6297</v>
      </c>
      <c r="H3662" s="28"/>
      <c r="I3662" s="23"/>
      <c r="J3662" s="16"/>
      <c r="K3662" s="36"/>
    </row>
    <row r="3663" spans="1:11" ht="30" hidden="1" customHeight="1" x14ac:dyDescent="0.25">
      <c r="A3663" s="1"/>
      <c r="B3663" s="7" t="s">
        <v>6288</v>
      </c>
      <c r="C3663" s="7">
        <v>303</v>
      </c>
      <c r="D3663" s="7" t="s">
        <v>10</v>
      </c>
      <c r="E3663" s="7" t="s">
        <v>20</v>
      </c>
      <c r="F3663" s="7" t="s">
        <v>911</v>
      </c>
      <c r="G3663" s="7" t="s">
        <v>6298</v>
      </c>
      <c r="H3663" s="28"/>
      <c r="I3663" s="23"/>
      <c r="J3663" s="16"/>
      <c r="K3663" s="36"/>
    </row>
    <row r="3664" spans="1:11" ht="30" hidden="1" customHeight="1" x14ac:dyDescent="0.25">
      <c r="A3664" s="1"/>
      <c r="B3664" s="7" t="s">
        <v>6288</v>
      </c>
      <c r="C3664" s="7">
        <v>303</v>
      </c>
      <c r="D3664" s="7" t="s">
        <v>28</v>
      </c>
      <c r="E3664" s="7" t="s">
        <v>70</v>
      </c>
      <c r="F3664" s="7" t="s">
        <v>3981</v>
      </c>
      <c r="G3664" s="7" t="s">
        <v>6299</v>
      </c>
      <c r="H3664" s="28"/>
      <c r="I3664" s="23"/>
      <c r="J3664" s="16"/>
      <c r="K3664" s="36"/>
    </row>
    <row r="3665" spans="1:11" ht="30" hidden="1" customHeight="1" x14ac:dyDescent="0.25">
      <c r="A3665" s="1"/>
      <c r="B3665" s="7" t="s">
        <v>6288</v>
      </c>
      <c r="C3665" s="7">
        <v>303</v>
      </c>
      <c r="D3665" s="7" t="s">
        <v>10</v>
      </c>
      <c r="E3665" s="7" t="s">
        <v>35</v>
      </c>
      <c r="F3665" s="7" t="s">
        <v>6300</v>
      </c>
      <c r="G3665" s="7" t="s">
        <v>6301</v>
      </c>
      <c r="H3665" s="28"/>
      <c r="I3665" s="23"/>
      <c r="J3665" s="16"/>
      <c r="K3665" s="36"/>
    </row>
    <row r="3666" spans="1:11" ht="30" hidden="1" customHeight="1" x14ac:dyDescent="0.25">
      <c r="A3666" s="1"/>
      <c r="B3666" s="7" t="s">
        <v>6288</v>
      </c>
      <c r="C3666" s="7">
        <v>303</v>
      </c>
      <c r="D3666" s="7" t="s">
        <v>10</v>
      </c>
      <c r="E3666" s="7" t="s">
        <v>43</v>
      </c>
      <c r="F3666" s="7" t="s">
        <v>470</v>
      </c>
      <c r="G3666" s="7" t="s">
        <v>6302</v>
      </c>
      <c r="H3666" s="28"/>
      <c r="I3666" s="23"/>
      <c r="J3666" s="16"/>
      <c r="K3666" s="36"/>
    </row>
    <row r="3667" spans="1:11" ht="30" customHeight="1" x14ac:dyDescent="0.25">
      <c r="A3667" s="1"/>
      <c r="B3667" s="7" t="s">
        <v>6304</v>
      </c>
      <c r="C3667" s="7">
        <v>304</v>
      </c>
      <c r="D3667" s="7" t="s">
        <v>10</v>
      </c>
      <c r="E3667" s="7" t="s">
        <v>26</v>
      </c>
      <c r="F3667" s="7" t="s">
        <v>470</v>
      </c>
      <c r="G3667" s="7" t="s">
        <v>6306</v>
      </c>
      <c r="H3667" s="22">
        <f>I3667/8</f>
        <v>1897.71875</v>
      </c>
      <c r="I3667" s="22">
        <v>15181.75</v>
      </c>
      <c r="J3667" s="35" t="s">
        <v>6305</v>
      </c>
      <c r="K3667" s="36"/>
    </row>
    <row r="3668" spans="1:11" ht="30" hidden="1" customHeight="1" x14ac:dyDescent="0.25">
      <c r="A3668" s="1"/>
      <c r="B3668" s="7" t="s">
        <v>6304</v>
      </c>
      <c r="C3668" s="7">
        <v>304</v>
      </c>
      <c r="D3668" s="7" t="s">
        <v>10</v>
      </c>
      <c r="E3668" s="7" t="s">
        <v>70</v>
      </c>
      <c r="F3668" s="7" t="s">
        <v>470</v>
      </c>
      <c r="G3668" s="7" t="s">
        <v>6307</v>
      </c>
      <c r="H3668" s="28"/>
      <c r="I3668" s="23"/>
      <c r="J3668" s="16"/>
      <c r="K3668" s="36"/>
    </row>
    <row r="3669" spans="1:11" ht="30" hidden="1" customHeight="1" x14ac:dyDescent="0.25">
      <c r="A3669" s="1"/>
      <c r="B3669" s="7" t="s">
        <v>6304</v>
      </c>
      <c r="C3669" s="7">
        <v>304</v>
      </c>
      <c r="D3669" s="7" t="s">
        <v>10</v>
      </c>
      <c r="E3669" s="7" t="s">
        <v>20</v>
      </c>
      <c r="F3669" s="7" t="s">
        <v>470</v>
      </c>
      <c r="G3669" s="7" t="s">
        <v>6308</v>
      </c>
      <c r="H3669" s="28"/>
      <c r="I3669" s="23"/>
      <c r="J3669" s="16"/>
      <c r="K3669" s="36"/>
    </row>
    <row r="3670" spans="1:11" ht="30" hidden="1" customHeight="1" x14ac:dyDescent="0.25">
      <c r="A3670" s="1"/>
      <c r="B3670" s="7" t="s">
        <v>6304</v>
      </c>
      <c r="C3670" s="7">
        <v>304</v>
      </c>
      <c r="D3670" s="7" t="s">
        <v>10</v>
      </c>
      <c r="E3670" s="7" t="s">
        <v>33</v>
      </c>
      <c r="F3670" s="7" t="s">
        <v>470</v>
      </c>
      <c r="G3670" s="7" t="s">
        <v>6309</v>
      </c>
      <c r="H3670" s="28"/>
      <c r="I3670" s="23"/>
      <c r="J3670" s="16"/>
      <c r="K3670" s="36"/>
    </row>
    <row r="3671" spans="1:11" ht="30" hidden="1" customHeight="1" x14ac:dyDescent="0.25">
      <c r="A3671" s="1"/>
      <c r="B3671" s="7" t="s">
        <v>6304</v>
      </c>
      <c r="C3671" s="7">
        <v>304</v>
      </c>
      <c r="D3671" s="7" t="s">
        <v>10</v>
      </c>
      <c r="E3671" s="7" t="s">
        <v>35</v>
      </c>
      <c r="F3671" s="7" t="s">
        <v>470</v>
      </c>
      <c r="G3671" s="7" t="s">
        <v>6310</v>
      </c>
      <c r="H3671" s="28"/>
      <c r="I3671" s="23"/>
      <c r="J3671" s="16"/>
      <c r="K3671" s="36"/>
    </row>
    <row r="3672" spans="1:11" ht="30" hidden="1" customHeight="1" x14ac:dyDescent="0.25">
      <c r="A3672" s="1"/>
      <c r="B3672" s="7" t="s">
        <v>6304</v>
      </c>
      <c r="C3672" s="7">
        <v>304</v>
      </c>
      <c r="D3672" s="7" t="s">
        <v>10</v>
      </c>
      <c r="E3672" s="7" t="s">
        <v>38</v>
      </c>
      <c r="F3672" s="7" t="s">
        <v>6311</v>
      </c>
      <c r="G3672" s="7" t="s">
        <v>6312</v>
      </c>
      <c r="H3672" s="28"/>
      <c r="I3672" s="23"/>
      <c r="J3672" s="16"/>
      <c r="K3672" s="36"/>
    </row>
    <row r="3673" spans="1:11" ht="30" hidden="1" customHeight="1" x14ac:dyDescent="0.25">
      <c r="A3673" s="1"/>
      <c r="B3673" s="7" t="s">
        <v>6304</v>
      </c>
      <c r="C3673" s="7">
        <v>304</v>
      </c>
      <c r="D3673" s="7" t="s">
        <v>10</v>
      </c>
      <c r="E3673" s="7" t="s">
        <v>17</v>
      </c>
      <c r="F3673" s="7" t="s">
        <v>470</v>
      </c>
      <c r="G3673" s="7" t="s">
        <v>6313</v>
      </c>
      <c r="H3673" s="28"/>
      <c r="I3673" s="23"/>
      <c r="J3673" s="16"/>
      <c r="K3673" s="36"/>
    </row>
    <row r="3674" spans="1:11" ht="30" hidden="1" customHeight="1" x14ac:dyDescent="0.25">
      <c r="A3674" s="1"/>
      <c r="B3674" s="7" t="s">
        <v>6304</v>
      </c>
      <c r="C3674" s="7">
        <v>304</v>
      </c>
      <c r="D3674" s="7" t="s">
        <v>10</v>
      </c>
      <c r="E3674" s="7" t="s">
        <v>43</v>
      </c>
      <c r="F3674" s="7" t="s">
        <v>470</v>
      </c>
      <c r="G3674" s="7" t="s">
        <v>6314</v>
      </c>
      <c r="H3674" s="28"/>
      <c r="I3674" s="23"/>
      <c r="J3674" s="16"/>
      <c r="K3674" s="36"/>
    </row>
    <row r="3675" spans="1:11" ht="30" hidden="1" customHeight="1" x14ac:dyDescent="0.25">
      <c r="A3675" s="1"/>
      <c r="B3675" s="7" t="s">
        <v>6304</v>
      </c>
      <c r="C3675" s="7">
        <v>304</v>
      </c>
      <c r="D3675" s="7" t="s">
        <v>10</v>
      </c>
      <c r="E3675" s="7" t="s">
        <v>478</v>
      </c>
      <c r="F3675" s="7" t="s">
        <v>470</v>
      </c>
      <c r="G3675" s="7" t="s">
        <v>6315</v>
      </c>
      <c r="H3675" s="28"/>
      <c r="I3675" s="23"/>
      <c r="J3675" s="16"/>
      <c r="K3675" s="36"/>
    </row>
    <row r="3676" spans="1:11" ht="30" customHeight="1" x14ac:dyDescent="0.25">
      <c r="A3676" s="1"/>
      <c r="B3676" s="7" t="s">
        <v>6316</v>
      </c>
      <c r="C3676" s="7">
        <v>305</v>
      </c>
      <c r="D3676" s="7" t="s">
        <v>10</v>
      </c>
      <c r="E3676" s="7" t="s">
        <v>38</v>
      </c>
      <c r="F3676" s="7" t="s">
        <v>6318</v>
      </c>
      <c r="G3676" s="7" t="s">
        <v>6319</v>
      </c>
      <c r="H3676" s="22">
        <f>I3676/40</f>
        <v>756.63300000000004</v>
      </c>
      <c r="I3676" s="22">
        <v>30265.32</v>
      </c>
      <c r="J3676" s="35" t="s">
        <v>6317</v>
      </c>
      <c r="K3676" s="36"/>
    </row>
    <row r="3677" spans="1:11" ht="30" hidden="1" customHeight="1" x14ac:dyDescent="0.25">
      <c r="A3677" s="1"/>
      <c r="B3677" s="7" t="s">
        <v>6316</v>
      </c>
      <c r="C3677" s="7">
        <v>305</v>
      </c>
      <c r="D3677" s="7" t="s">
        <v>28</v>
      </c>
      <c r="E3677" s="7" t="s">
        <v>38</v>
      </c>
      <c r="F3677" s="7" t="s">
        <v>6320</v>
      </c>
      <c r="G3677" s="7" t="s">
        <v>6321</v>
      </c>
      <c r="H3677" s="28"/>
      <c r="I3677" s="23"/>
      <c r="J3677" s="16"/>
      <c r="K3677" s="36"/>
    </row>
    <row r="3678" spans="1:11" ht="30" hidden="1" customHeight="1" x14ac:dyDescent="0.25">
      <c r="A3678" s="1"/>
      <c r="B3678" s="7" t="s">
        <v>6316</v>
      </c>
      <c r="C3678" s="7">
        <v>305</v>
      </c>
      <c r="D3678" s="7" t="s">
        <v>10</v>
      </c>
      <c r="E3678" s="7" t="s">
        <v>20</v>
      </c>
      <c r="F3678" s="7" t="s">
        <v>164</v>
      </c>
      <c r="G3678" s="7" t="s">
        <v>6322</v>
      </c>
      <c r="H3678" s="28"/>
      <c r="I3678" s="23"/>
      <c r="J3678" s="16"/>
      <c r="K3678" s="36"/>
    </row>
    <row r="3679" spans="1:11" ht="30" hidden="1" customHeight="1" x14ac:dyDescent="0.25">
      <c r="A3679" s="1"/>
      <c r="B3679" s="7" t="s">
        <v>6316</v>
      </c>
      <c r="C3679" s="7">
        <v>305</v>
      </c>
      <c r="D3679" s="7" t="s">
        <v>10</v>
      </c>
      <c r="E3679" s="7" t="s">
        <v>14</v>
      </c>
      <c r="F3679" s="7" t="s">
        <v>6323</v>
      </c>
      <c r="G3679" s="7" t="s">
        <v>6324</v>
      </c>
      <c r="H3679" s="28"/>
      <c r="I3679" s="23"/>
      <c r="J3679" s="16"/>
      <c r="K3679" s="36"/>
    </row>
    <row r="3680" spans="1:11" ht="30" hidden="1" customHeight="1" x14ac:dyDescent="0.25">
      <c r="A3680" s="1"/>
      <c r="B3680" s="7" t="s">
        <v>6316</v>
      </c>
      <c r="C3680" s="7">
        <v>305</v>
      </c>
      <c r="D3680" s="7" t="s">
        <v>10</v>
      </c>
      <c r="E3680" s="7" t="s">
        <v>33</v>
      </c>
      <c r="F3680" s="7" t="s">
        <v>225</v>
      </c>
      <c r="G3680" s="7" t="s">
        <v>6325</v>
      </c>
      <c r="H3680" s="28"/>
      <c r="I3680" s="23"/>
      <c r="J3680" s="16"/>
      <c r="K3680" s="36"/>
    </row>
    <row r="3681" spans="1:11" ht="30" hidden="1" customHeight="1" x14ac:dyDescent="0.25">
      <c r="A3681" s="1"/>
      <c r="B3681" s="7" t="s">
        <v>6316</v>
      </c>
      <c r="C3681" s="7">
        <v>305</v>
      </c>
      <c r="D3681" s="7" t="s">
        <v>10</v>
      </c>
      <c r="E3681" s="7" t="s">
        <v>11</v>
      </c>
      <c r="F3681" s="7" t="s">
        <v>6326</v>
      </c>
      <c r="G3681" s="7" t="s">
        <v>6327</v>
      </c>
      <c r="H3681" s="28"/>
      <c r="I3681" s="23"/>
      <c r="J3681" s="16"/>
      <c r="K3681" s="36"/>
    </row>
    <row r="3682" spans="1:11" ht="30" hidden="1" customHeight="1" x14ac:dyDescent="0.25">
      <c r="A3682" s="1"/>
      <c r="B3682" s="7" t="s">
        <v>6316</v>
      </c>
      <c r="C3682" s="7">
        <v>305</v>
      </c>
      <c r="D3682" s="7" t="s">
        <v>10</v>
      </c>
      <c r="E3682" s="7" t="s">
        <v>43</v>
      </c>
      <c r="F3682" s="7" t="s">
        <v>6328</v>
      </c>
      <c r="G3682" s="7" t="s">
        <v>6329</v>
      </c>
      <c r="H3682" s="28"/>
      <c r="I3682" s="23"/>
      <c r="J3682" s="16"/>
      <c r="K3682" s="36"/>
    </row>
    <row r="3683" spans="1:11" ht="30" hidden="1" customHeight="1" x14ac:dyDescent="0.25">
      <c r="A3683" s="1"/>
      <c r="B3683" s="7" t="s">
        <v>6316</v>
      </c>
      <c r="C3683" s="7">
        <v>305</v>
      </c>
      <c r="D3683" s="7" t="s">
        <v>10</v>
      </c>
      <c r="E3683" s="7" t="s">
        <v>35</v>
      </c>
      <c r="F3683" s="7" t="s">
        <v>6330</v>
      </c>
      <c r="G3683" s="7" t="s">
        <v>6331</v>
      </c>
      <c r="H3683" s="28"/>
      <c r="I3683" s="23"/>
      <c r="J3683" s="16"/>
      <c r="K3683" s="36"/>
    </row>
    <row r="3684" spans="1:11" ht="30" hidden="1" customHeight="1" x14ac:dyDescent="0.25">
      <c r="A3684" s="1"/>
      <c r="B3684" s="7" t="s">
        <v>6316</v>
      </c>
      <c r="C3684" s="7">
        <v>305</v>
      </c>
      <c r="D3684" s="7" t="s">
        <v>10</v>
      </c>
      <c r="E3684" s="7" t="s">
        <v>26</v>
      </c>
      <c r="F3684" s="7" t="s">
        <v>164</v>
      </c>
      <c r="G3684" s="7" t="s">
        <v>6332</v>
      </c>
      <c r="H3684" s="28"/>
      <c r="I3684" s="23"/>
      <c r="J3684" s="16"/>
      <c r="K3684" s="36"/>
    </row>
    <row r="3685" spans="1:11" ht="30" hidden="1" customHeight="1" x14ac:dyDescent="0.25">
      <c r="A3685" s="1"/>
      <c r="B3685" s="7" t="s">
        <v>6316</v>
      </c>
      <c r="C3685" s="7">
        <v>305</v>
      </c>
      <c r="D3685" s="7" t="s">
        <v>10</v>
      </c>
      <c r="E3685" s="7" t="s">
        <v>17</v>
      </c>
      <c r="F3685" s="7" t="s">
        <v>164</v>
      </c>
      <c r="G3685" s="7" t="s">
        <v>6333</v>
      </c>
      <c r="H3685" s="28"/>
      <c r="I3685" s="23"/>
      <c r="J3685" s="16"/>
      <c r="K3685" s="36"/>
    </row>
    <row r="3686" spans="1:11" ht="30" hidden="1" customHeight="1" x14ac:dyDescent="0.25">
      <c r="A3686" s="1"/>
      <c r="B3686" s="7" t="s">
        <v>6316</v>
      </c>
      <c r="C3686" s="7">
        <v>305</v>
      </c>
      <c r="D3686" s="7" t="s">
        <v>28</v>
      </c>
      <c r="E3686" s="7" t="s">
        <v>20</v>
      </c>
      <c r="F3686" s="7" t="s">
        <v>1551</v>
      </c>
      <c r="G3686" s="7" t="s">
        <v>6334</v>
      </c>
      <c r="H3686" s="28"/>
      <c r="I3686" s="23"/>
      <c r="J3686" s="16"/>
      <c r="K3686" s="36"/>
    </row>
    <row r="3687" spans="1:11" ht="30" customHeight="1" x14ac:dyDescent="0.25">
      <c r="A3687" s="1"/>
      <c r="B3687" s="7" t="s">
        <v>6335</v>
      </c>
      <c r="C3687" s="7">
        <v>306</v>
      </c>
      <c r="D3687" s="7" t="s">
        <v>10</v>
      </c>
      <c r="E3687" s="7" t="s">
        <v>20</v>
      </c>
      <c r="F3687" s="7" t="s">
        <v>164</v>
      </c>
      <c r="G3687" s="7" t="s">
        <v>6337</v>
      </c>
      <c r="H3687" s="22">
        <f>I3687/60</f>
        <v>1709.0813333333333</v>
      </c>
      <c r="I3687" s="22">
        <v>102544.88</v>
      </c>
      <c r="J3687" s="35" t="s">
        <v>6336</v>
      </c>
      <c r="K3687" s="36"/>
    </row>
    <row r="3688" spans="1:11" ht="30" hidden="1" customHeight="1" x14ac:dyDescent="0.25">
      <c r="A3688" s="1"/>
      <c r="B3688" s="7" t="s">
        <v>6335</v>
      </c>
      <c r="C3688" s="7">
        <v>306</v>
      </c>
      <c r="D3688" s="7" t="s">
        <v>10</v>
      </c>
      <c r="E3688" s="7" t="s">
        <v>11</v>
      </c>
      <c r="F3688" s="7" t="s">
        <v>6338</v>
      </c>
      <c r="G3688" s="7" t="s">
        <v>6339</v>
      </c>
      <c r="H3688" s="28"/>
      <c r="I3688" s="23"/>
      <c r="J3688" s="16"/>
      <c r="K3688" s="36"/>
    </row>
    <row r="3689" spans="1:11" ht="30" hidden="1" customHeight="1" x14ac:dyDescent="0.25">
      <c r="A3689" s="1"/>
      <c r="B3689" s="7" t="s">
        <v>6335</v>
      </c>
      <c r="C3689" s="7">
        <v>306</v>
      </c>
      <c r="D3689" s="7" t="s">
        <v>10</v>
      </c>
      <c r="E3689" s="7" t="s">
        <v>35</v>
      </c>
      <c r="F3689" s="7" t="s">
        <v>6340</v>
      </c>
      <c r="G3689" s="7" t="s">
        <v>6341</v>
      </c>
      <c r="H3689" s="28"/>
      <c r="I3689" s="23"/>
      <c r="J3689" s="16"/>
      <c r="K3689" s="36"/>
    </row>
    <row r="3690" spans="1:11" ht="30" hidden="1" customHeight="1" x14ac:dyDescent="0.25">
      <c r="A3690" s="1"/>
      <c r="B3690" s="7" t="s">
        <v>6335</v>
      </c>
      <c r="C3690" s="7">
        <v>306</v>
      </c>
      <c r="D3690" s="7" t="s">
        <v>10</v>
      </c>
      <c r="E3690" s="7" t="s">
        <v>70</v>
      </c>
      <c r="F3690" s="7" t="s">
        <v>1024</v>
      </c>
      <c r="G3690" s="7" t="s">
        <v>6342</v>
      </c>
      <c r="H3690" s="28"/>
      <c r="I3690" s="23"/>
      <c r="J3690" s="16"/>
      <c r="K3690" s="36"/>
    </row>
    <row r="3691" spans="1:11" ht="30" hidden="1" customHeight="1" x14ac:dyDescent="0.25">
      <c r="A3691" s="1"/>
      <c r="B3691" s="7" t="s">
        <v>6335</v>
      </c>
      <c r="C3691" s="7">
        <v>306</v>
      </c>
      <c r="D3691" s="7" t="s">
        <v>10</v>
      </c>
      <c r="E3691" s="7" t="s">
        <v>26</v>
      </c>
      <c r="F3691" s="7" t="s">
        <v>164</v>
      </c>
      <c r="G3691" s="7" t="s">
        <v>6332</v>
      </c>
      <c r="H3691" s="28"/>
      <c r="I3691" s="23"/>
      <c r="J3691" s="16"/>
      <c r="K3691" s="36"/>
    </row>
    <row r="3692" spans="1:11" ht="30" hidden="1" customHeight="1" x14ac:dyDescent="0.25">
      <c r="A3692" s="1"/>
      <c r="B3692" s="7" t="s">
        <v>6335</v>
      </c>
      <c r="C3692" s="7">
        <v>306</v>
      </c>
      <c r="D3692" s="7" t="s">
        <v>10</v>
      </c>
      <c r="E3692" s="7" t="s">
        <v>38</v>
      </c>
      <c r="F3692" s="7" t="s">
        <v>6343</v>
      </c>
      <c r="G3692" s="7" t="s">
        <v>6344</v>
      </c>
      <c r="H3692" s="28"/>
      <c r="I3692" s="23"/>
      <c r="J3692" s="16"/>
      <c r="K3692" s="36"/>
    </row>
    <row r="3693" spans="1:11" ht="30" hidden="1" customHeight="1" x14ac:dyDescent="0.25">
      <c r="A3693" s="1"/>
      <c r="B3693" s="7" t="s">
        <v>6335</v>
      </c>
      <c r="C3693" s="7">
        <v>306</v>
      </c>
      <c r="D3693" s="7" t="s">
        <v>10</v>
      </c>
      <c r="E3693" s="7" t="s">
        <v>14</v>
      </c>
      <c r="F3693" s="7" t="s">
        <v>6345</v>
      </c>
      <c r="G3693" s="7" t="s">
        <v>6346</v>
      </c>
      <c r="H3693" s="28"/>
      <c r="I3693" s="23"/>
      <c r="J3693" s="16"/>
      <c r="K3693" s="36"/>
    </row>
    <row r="3694" spans="1:11" ht="30" hidden="1" customHeight="1" x14ac:dyDescent="0.25">
      <c r="A3694" s="1"/>
      <c r="B3694" s="7" t="s">
        <v>6335</v>
      </c>
      <c r="C3694" s="7">
        <v>306</v>
      </c>
      <c r="D3694" s="7" t="s">
        <v>28</v>
      </c>
      <c r="E3694" s="7" t="s">
        <v>11</v>
      </c>
      <c r="F3694" s="7" t="s">
        <v>6347</v>
      </c>
      <c r="G3694" s="7" t="s">
        <v>6348</v>
      </c>
      <c r="H3694" s="28"/>
      <c r="I3694" s="23"/>
      <c r="J3694" s="16"/>
      <c r="K3694" s="36"/>
    </row>
    <row r="3695" spans="1:11" ht="30" hidden="1" customHeight="1" x14ac:dyDescent="0.25">
      <c r="A3695" s="1"/>
      <c r="B3695" s="7" t="s">
        <v>6335</v>
      </c>
      <c r="C3695" s="7">
        <v>306</v>
      </c>
      <c r="D3695" s="7" t="s">
        <v>10</v>
      </c>
      <c r="E3695" s="7" t="s">
        <v>33</v>
      </c>
      <c r="F3695" s="7" t="s">
        <v>225</v>
      </c>
      <c r="G3695" s="7" t="s">
        <v>6325</v>
      </c>
      <c r="H3695" s="28"/>
      <c r="I3695" s="23"/>
      <c r="J3695" s="16"/>
      <c r="K3695" s="36"/>
    </row>
    <row r="3696" spans="1:11" ht="30" hidden="1" customHeight="1" x14ac:dyDescent="0.25">
      <c r="A3696" s="1"/>
      <c r="B3696" s="7" t="s">
        <v>6335</v>
      </c>
      <c r="C3696" s="7">
        <v>306</v>
      </c>
      <c r="D3696" s="7" t="s">
        <v>10</v>
      </c>
      <c r="E3696" s="7" t="s">
        <v>17</v>
      </c>
      <c r="F3696" s="7" t="s">
        <v>1503</v>
      </c>
      <c r="G3696" s="7" t="s">
        <v>6349</v>
      </c>
      <c r="H3696" s="28"/>
      <c r="I3696" s="23"/>
      <c r="J3696" s="16"/>
      <c r="K3696" s="36"/>
    </row>
    <row r="3697" spans="1:11" ht="30" hidden="1" customHeight="1" x14ac:dyDescent="0.25">
      <c r="A3697" s="1"/>
      <c r="B3697" s="7" t="s">
        <v>6335</v>
      </c>
      <c r="C3697" s="7">
        <v>306</v>
      </c>
      <c r="D3697" s="7" t="s">
        <v>28</v>
      </c>
      <c r="E3697" s="7" t="s">
        <v>17</v>
      </c>
      <c r="F3697" s="7" t="s">
        <v>6350</v>
      </c>
      <c r="G3697" s="7" t="s">
        <v>6351</v>
      </c>
      <c r="H3697" s="28"/>
      <c r="I3697" s="23"/>
      <c r="J3697" s="16"/>
      <c r="K3697" s="36"/>
    </row>
    <row r="3698" spans="1:11" ht="30" hidden="1" customHeight="1" x14ac:dyDescent="0.25">
      <c r="A3698" s="1"/>
      <c r="B3698" s="7" t="s">
        <v>6335</v>
      </c>
      <c r="C3698" s="7">
        <v>306</v>
      </c>
      <c r="D3698" s="7" t="s">
        <v>28</v>
      </c>
      <c r="E3698" s="7" t="s">
        <v>33</v>
      </c>
      <c r="F3698" s="7" t="s">
        <v>164</v>
      </c>
      <c r="G3698" s="7" t="s">
        <v>6349</v>
      </c>
      <c r="H3698" s="28"/>
      <c r="I3698" s="23"/>
      <c r="J3698" s="16"/>
      <c r="K3698" s="36"/>
    </row>
    <row r="3699" spans="1:11" ht="30" hidden="1" customHeight="1" x14ac:dyDescent="0.25">
      <c r="A3699" s="1"/>
      <c r="B3699" s="7" t="s">
        <v>6335</v>
      </c>
      <c r="C3699" s="7">
        <v>306</v>
      </c>
      <c r="D3699" s="7" t="s">
        <v>10</v>
      </c>
      <c r="E3699" s="7" t="s">
        <v>43</v>
      </c>
      <c r="F3699" s="7" t="s">
        <v>6352</v>
      </c>
      <c r="G3699" s="7" t="s">
        <v>6353</v>
      </c>
      <c r="H3699" s="28"/>
      <c r="I3699" s="23"/>
      <c r="J3699" s="16"/>
      <c r="K3699" s="36"/>
    </row>
    <row r="3700" spans="1:11" ht="30" customHeight="1" x14ac:dyDescent="0.25">
      <c r="A3700" s="1"/>
      <c r="B3700" s="7" t="s">
        <v>6355</v>
      </c>
      <c r="C3700" s="7">
        <v>307</v>
      </c>
      <c r="D3700" s="7" t="s">
        <v>10</v>
      </c>
      <c r="E3700" s="7" t="s">
        <v>26</v>
      </c>
      <c r="F3700" s="7" t="s">
        <v>852</v>
      </c>
      <c r="G3700" s="7" t="s">
        <v>6357</v>
      </c>
      <c r="H3700" s="22">
        <f>I3700/60</f>
        <v>501.12383333333332</v>
      </c>
      <c r="I3700" s="22">
        <v>30067.43</v>
      </c>
      <c r="J3700" s="35" t="s">
        <v>6356</v>
      </c>
      <c r="K3700" s="36"/>
    </row>
    <row r="3701" spans="1:11" ht="30" hidden="1" customHeight="1" x14ac:dyDescent="0.25">
      <c r="A3701" s="1"/>
      <c r="B3701" s="7" t="s">
        <v>6355</v>
      </c>
      <c r="C3701" s="7">
        <v>307</v>
      </c>
      <c r="D3701" s="7" t="s">
        <v>28</v>
      </c>
      <c r="E3701" s="7" t="s">
        <v>20</v>
      </c>
      <c r="F3701" s="7" t="s">
        <v>166</v>
      </c>
      <c r="G3701" s="7" t="s">
        <v>6358</v>
      </c>
      <c r="H3701" s="28"/>
      <c r="I3701" s="23"/>
      <c r="J3701" s="16"/>
      <c r="K3701" s="36"/>
    </row>
    <row r="3702" spans="1:11" ht="30" hidden="1" customHeight="1" x14ac:dyDescent="0.25">
      <c r="A3702" s="1"/>
      <c r="B3702" s="7" t="s">
        <v>6355</v>
      </c>
      <c r="C3702" s="7">
        <v>307</v>
      </c>
      <c r="D3702" s="7" t="s">
        <v>10</v>
      </c>
      <c r="E3702" s="7" t="s">
        <v>23</v>
      </c>
      <c r="F3702" s="7" t="s">
        <v>166</v>
      </c>
      <c r="G3702" s="7" t="s">
        <v>6359</v>
      </c>
      <c r="H3702" s="28"/>
      <c r="I3702" s="23"/>
      <c r="J3702" s="16"/>
      <c r="K3702" s="36"/>
    </row>
    <row r="3703" spans="1:11" ht="30" hidden="1" customHeight="1" x14ac:dyDescent="0.25">
      <c r="A3703" s="1"/>
      <c r="B3703" s="7" t="s">
        <v>6355</v>
      </c>
      <c r="C3703" s="7">
        <v>307</v>
      </c>
      <c r="D3703" s="7" t="s">
        <v>10</v>
      </c>
      <c r="E3703" s="7" t="s">
        <v>38</v>
      </c>
      <c r="F3703" s="7" t="s">
        <v>6360</v>
      </c>
      <c r="G3703" s="7" t="s">
        <v>6361</v>
      </c>
      <c r="H3703" s="28"/>
      <c r="I3703" s="23"/>
      <c r="J3703" s="16"/>
      <c r="K3703" s="36"/>
    </row>
    <row r="3704" spans="1:11" ht="30" hidden="1" customHeight="1" x14ac:dyDescent="0.25">
      <c r="A3704" s="1"/>
      <c r="B3704" s="7" t="s">
        <v>6355</v>
      </c>
      <c r="C3704" s="7">
        <v>307</v>
      </c>
      <c r="D3704" s="7" t="s">
        <v>10</v>
      </c>
      <c r="E3704" s="7" t="s">
        <v>14</v>
      </c>
      <c r="F3704" s="7" t="s">
        <v>6362</v>
      </c>
      <c r="G3704" s="7" t="s">
        <v>6363</v>
      </c>
      <c r="H3704" s="28"/>
      <c r="I3704" s="23"/>
      <c r="J3704" s="16"/>
      <c r="K3704" s="36"/>
    </row>
    <row r="3705" spans="1:11" ht="30" hidden="1" customHeight="1" x14ac:dyDescent="0.25">
      <c r="A3705" s="1"/>
      <c r="B3705" s="7" t="s">
        <v>6355</v>
      </c>
      <c r="C3705" s="7">
        <v>307</v>
      </c>
      <c r="D3705" s="7" t="s">
        <v>10</v>
      </c>
      <c r="E3705" s="7" t="s">
        <v>11</v>
      </c>
      <c r="F3705" s="7" t="s">
        <v>6364</v>
      </c>
      <c r="G3705" s="7" t="s">
        <v>6365</v>
      </c>
      <c r="H3705" s="28"/>
      <c r="I3705" s="23"/>
      <c r="J3705" s="16"/>
      <c r="K3705" s="36"/>
    </row>
    <row r="3706" spans="1:11" ht="30" hidden="1" customHeight="1" x14ac:dyDescent="0.25">
      <c r="A3706" s="1"/>
      <c r="B3706" s="7" t="s">
        <v>6355</v>
      </c>
      <c r="C3706" s="7">
        <v>307</v>
      </c>
      <c r="D3706" s="7" t="s">
        <v>10</v>
      </c>
      <c r="E3706" s="7" t="s">
        <v>171</v>
      </c>
      <c r="F3706" s="7" t="s">
        <v>6366</v>
      </c>
      <c r="G3706" s="7" t="s">
        <v>6367</v>
      </c>
      <c r="H3706" s="28"/>
      <c r="I3706" s="23"/>
      <c r="J3706" s="16"/>
      <c r="K3706" s="36"/>
    </row>
    <row r="3707" spans="1:11" ht="30" hidden="1" customHeight="1" x14ac:dyDescent="0.25">
      <c r="A3707" s="1"/>
      <c r="B3707" s="7" t="s">
        <v>6355</v>
      </c>
      <c r="C3707" s="7">
        <v>307</v>
      </c>
      <c r="D3707" s="7" t="s">
        <v>28</v>
      </c>
      <c r="E3707" s="7" t="s">
        <v>26</v>
      </c>
      <c r="F3707" s="7" t="s">
        <v>6231</v>
      </c>
      <c r="G3707" s="7" t="s">
        <v>6368</v>
      </c>
      <c r="H3707" s="28"/>
      <c r="I3707" s="23"/>
      <c r="J3707" s="16"/>
      <c r="K3707" s="36"/>
    </row>
    <row r="3708" spans="1:11" ht="30" hidden="1" customHeight="1" x14ac:dyDescent="0.25">
      <c r="A3708" s="1"/>
      <c r="B3708" s="7" t="s">
        <v>6355</v>
      </c>
      <c r="C3708" s="7">
        <v>307</v>
      </c>
      <c r="D3708" s="7" t="s">
        <v>10</v>
      </c>
      <c r="E3708" s="7" t="s">
        <v>177</v>
      </c>
      <c r="F3708" s="7" t="s">
        <v>178</v>
      </c>
      <c r="G3708" s="7" t="s">
        <v>6369</v>
      </c>
      <c r="H3708" s="28"/>
      <c r="I3708" s="23"/>
      <c r="J3708" s="16"/>
      <c r="K3708" s="36"/>
    </row>
    <row r="3709" spans="1:11" ht="30" hidden="1" customHeight="1" x14ac:dyDescent="0.25">
      <c r="A3709" s="1"/>
      <c r="B3709" s="7" t="s">
        <v>6355</v>
      </c>
      <c r="C3709" s="7">
        <v>307</v>
      </c>
      <c r="D3709" s="7" t="s">
        <v>10</v>
      </c>
      <c r="E3709" s="7" t="s">
        <v>33</v>
      </c>
      <c r="F3709" s="7" t="s">
        <v>166</v>
      </c>
      <c r="G3709" s="7" t="s">
        <v>6370</v>
      </c>
      <c r="H3709" s="28"/>
      <c r="I3709" s="23"/>
      <c r="J3709" s="16"/>
      <c r="K3709" s="36"/>
    </row>
    <row r="3710" spans="1:11" ht="30" hidden="1" customHeight="1" x14ac:dyDescent="0.25">
      <c r="A3710" s="1"/>
      <c r="B3710" s="7" t="s">
        <v>6355</v>
      </c>
      <c r="C3710" s="7">
        <v>307</v>
      </c>
      <c r="D3710" s="7" t="s">
        <v>10</v>
      </c>
      <c r="E3710" s="7" t="s">
        <v>35</v>
      </c>
      <c r="F3710" s="7" t="s">
        <v>6371</v>
      </c>
      <c r="G3710" s="7" t="s">
        <v>6372</v>
      </c>
      <c r="H3710" s="28"/>
      <c r="I3710" s="23"/>
      <c r="J3710" s="16"/>
      <c r="K3710" s="36"/>
    </row>
    <row r="3711" spans="1:11" ht="30" hidden="1" customHeight="1" x14ac:dyDescent="0.25">
      <c r="A3711" s="1"/>
      <c r="B3711" s="7" t="s">
        <v>6355</v>
      </c>
      <c r="C3711" s="7">
        <v>307</v>
      </c>
      <c r="D3711" s="7" t="s">
        <v>10</v>
      </c>
      <c r="E3711" s="7" t="s">
        <v>109</v>
      </c>
      <c r="F3711" s="7" t="s">
        <v>166</v>
      </c>
      <c r="G3711" s="7" t="s">
        <v>6373</v>
      </c>
      <c r="H3711" s="28"/>
      <c r="I3711" s="23"/>
      <c r="J3711" s="16"/>
      <c r="K3711" s="36"/>
    </row>
    <row r="3712" spans="1:11" ht="30" hidden="1" customHeight="1" x14ac:dyDescent="0.25">
      <c r="A3712" s="1"/>
      <c r="B3712" s="7" t="s">
        <v>6355</v>
      </c>
      <c r="C3712" s="7">
        <v>307</v>
      </c>
      <c r="D3712" s="7" t="s">
        <v>10</v>
      </c>
      <c r="E3712" s="7" t="s">
        <v>17</v>
      </c>
      <c r="F3712" s="7" t="s">
        <v>166</v>
      </c>
      <c r="G3712" s="7" t="s">
        <v>6370</v>
      </c>
      <c r="H3712" s="28"/>
      <c r="I3712" s="23"/>
      <c r="J3712" s="16"/>
      <c r="K3712" s="36"/>
    </row>
    <row r="3713" spans="1:11" ht="30" hidden="1" customHeight="1" x14ac:dyDescent="0.25">
      <c r="A3713" s="1"/>
      <c r="B3713" s="7" t="s">
        <v>6355</v>
      </c>
      <c r="C3713" s="7">
        <v>307</v>
      </c>
      <c r="D3713" s="7" t="s">
        <v>10</v>
      </c>
      <c r="E3713" s="7" t="s">
        <v>80</v>
      </c>
      <c r="F3713" s="7" t="s">
        <v>1373</v>
      </c>
      <c r="G3713" s="7" t="s">
        <v>6374</v>
      </c>
      <c r="H3713" s="28"/>
      <c r="I3713" s="23"/>
      <c r="J3713" s="16"/>
      <c r="K3713" s="36"/>
    </row>
    <row r="3714" spans="1:11" ht="30" hidden="1" customHeight="1" x14ac:dyDescent="0.25">
      <c r="A3714" s="1"/>
      <c r="B3714" s="7" t="s">
        <v>6355</v>
      </c>
      <c r="C3714" s="7">
        <v>307</v>
      </c>
      <c r="D3714" s="7" t="s">
        <v>10</v>
      </c>
      <c r="E3714" s="7" t="s">
        <v>43</v>
      </c>
      <c r="F3714" s="7" t="s">
        <v>166</v>
      </c>
      <c r="G3714" s="7" t="s">
        <v>6375</v>
      </c>
      <c r="H3714" s="28"/>
      <c r="I3714" s="23"/>
      <c r="J3714" s="16"/>
      <c r="K3714" s="36"/>
    </row>
    <row r="3715" spans="1:11" ht="30" hidden="1" customHeight="1" x14ac:dyDescent="0.25">
      <c r="A3715" s="1"/>
      <c r="B3715" s="7" t="s">
        <v>6355</v>
      </c>
      <c r="C3715" s="7">
        <v>307</v>
      </c>
      <c r="D3715" s="7" t="s">
        <v>45</v>
      </c>
      <c r="E3715" s="7" t="s">
        <v>20</v>
      </c>
      <c r="F3715" s="7" t="s">
        <v>87</v>
      </c>
      <c r="G3715" s="7" t="s">
        <v>6376</v>
      </c>
      <c r="H3715" s="28"/>
      <c r="I3715" s="23"/>
      <c r="J3715" s="16"/>
      <c r="K3715" s="36"/>
    </row>
    <row r="3716" spans="1:11" ht="30" hidden="1" customHeight="1" x14ac:dyDescent="0.25">
      <c r="A3716" s="1"/>
      <c r="B3716" s="7" t="s">
        <v>6355</v>
      </c>
      <c r="C3716" s="7">
        <v>307</v>
      </c>
      <c r="D3716" s="7" t="s">
        <v>10</v>
      </c>
      <c r="E3716" s="7" t="s">
        <v>20</v>
      </c>
      <c r="F3716" s="7" t="s">
        <v>291</v>
      </c>
      <c r="G3716" s="7" t="s">
        <v>6377</v>
      </c>
      <c r="H3716" s="28"/>
      <c r="I3716" s="23"/>
      <c r="J3716" s="16"/>
      <c r="K3716" s="36"/>
    </row>
    <row r="3717" spans="1:11" ht="30" hidden="1" customHeight="1" x14ac:dyDescent="0.25">
      <c r="A3717" s="1"/>
      <c r="B3717" s="7" t="s">
        <v>6355</v>
      </c>
      <c r="C3717" s="7">
        <v>307</v>
      </c>
      <c r="D3717" s="7" t="s">
        <v>382</v>
      </c>
      <c r="E3717" s="7" t="s">
        <v>20</v>
      </c>
      <c r="F3717" s="7" t="s">
        <v>3534</v>
      </c>
      <c r="G3717" s="7" t="s">
        <v>6378</v>
      </c>
      <c r="H3717" s="28"/>
      <c r="I3717" s="23"/>
      <c r="J3717" s="16"/>
      <c r="K3717" s="36"/>
    </row>
    <row r="3718" spans="1:11" ht="30" customHeight="1" x14ac:dyDescent="0.25">
      <c r="A3718" s="1"/>
      <c r="B3718" s="7" t="s">
        <v>6379</v>
      </c>
      <c r="C3718" s="7">
        <v>308</v>
      </c>
      <c r="D3718" s="7" t="s">
        <v>10</v>
      </c>
      <c r="E3718" s="7" t="s">
        <v>38</v>
      </c>
      <c r="F3718" s="7" t="s">
        <v>6360</v>
      </c>
      <c r="G3718" s="7" t="s">
        <v>6380</v>
      </c>
      <c r="H3718" s="22">
        <f>I3718/60</f>
        <v>1224.0793333333334</v>
      </c>
      <c r="I3718" s="22">
        <v>73444.759999999995</v>
      </c>
      <c r="J3718" s="35" t="s">
        <v>6382</v>
      </c>
      <c r="K3718" s="36"/>
    </row>
    <row r="3719" spans="1:11" ht="30" hidden="1" customHeight="1" x14ac:dyDescent="0.25">
      <c r="A3719" s="1"/>
      <c r="B3719" s="7" t="s">
        <v>6379</v>
      </c>
      <c r="C3719" s="7">
        <v>308</v>
      </c>
      <c r="D3719" s="7" t="s">
        <v>10</v>
      </c>
      <c r="E3719" s="7" t="s">
        <v>26</v>
      </c>
      <c r="F3719" s="7" t="s">
        <v>852</v>
      </c>
      <c r="G3719" s="7" t="s">
        <v>6381</v>
      </c>
      <c r="H3719" s="28"/>
      <c r="I3719" s="23"/>
      <c r="J3719" s="16"/>
      <c r="K3719" s="36"/>
    </row>
    <row r="3720" spans="1:11" ht="30" hidden="1" customHeight="1" x14ac:dyDescent="0.25">
      <c r="A3720" s="1"/>
      <c r="B3720" s="7" t="s">
        <v>6379</v>
      </c>
      <c r="C3720" s="7">
        <v>308</v>
      </c>
      <c r="D3720" s="7" t="s">
        <v>28</v>
      </c>
      <c r="E3720" s="7" t="s">
        <v>20</v>
      </c>
      <c r="F3720" s="7" t="s">
        <v>166</v>
      </c>
      <c r="G3720" s="7" t="s">
        <v>6383</v>
      </c>
      <c r="H3720" s="28"/>
      <c r="I3720" s="23"/>
      <c r="J3720" s="16"/>
      <c r="K3720" s="36"/>
    </row>
    <row r="3721" spans="1:11" ht="30" hidden="1" customHeight="1" x14ac:dyDescent="0.25">
      <c r="A3721" s="1"/>
      <c r="B3721" s="7" t="s">
        <v>6379</v>
      </c>
      <c r="C3721" s="7">
        <v>308</v>
      </c>
      <c r="D3721" s="7" t="s">
        <v>10</v>
      </c>
      <c r="E3721" s="7" t="s">
        <v>23</v>
      </c>
      <c r="F3721" s="7" t="s">
        <v>166</v>
      </c>
      <c r="G3721" s="7" t="s">
        <v>6384</v>
      </c>
      <c r="H3721" s="28"/>
      <c r="I3721" s="23"/>
      <c r="J3721" s="16"/>
      <c r="K3721" s="36"/>
    </row>
    <row r="3722" spans="1:11" ht="30" hidden="1" customHeight="1" x14ac:dyDescent="0.25">
      <c r="A3722" s="1"/>
      <c r="B3722" s="7" t="s">
        <v>6379</v>
      </c>
      <c r="C3722" s="7">
        <v>308</v>
      </c>
      <c r="D3722" s="7" t="s">
        <v>10</v>
      </c>
      <c r="E3722" s="7" t="s">
        <v>14</v>
      </c>
      <c r="F3722" s="7" t="s">
        <v>6385</v>
      </c>
      <c r="G3722" s="7" t="s">
        <v>6363</v>
      </c>
      <c r="H3722" s="28"/>
      <c r="I3722" s="23"/>
      <c r="J3722" s="16"/>
      <c r="K3722" s="36"/>
    </row>
    <row r="3723" spans="1:11" ht="30" hidden="1" customHeight="1" x14ac:dyDescent="0.25">
      <c r="A3723" s="1"/>
      <c r="B3723" s="7" t="s">
        <v>6379</v>
      </c>
      <c r="C3723" s="7">
        <v>308</v>
      </c>
      <c r="D3723" s="7" t="s">
        <v>10</v>
      </c>
      <c r="E3723" s="7" t="s">
        <v>80</v>
      </c>
      <c r="F3723" s="7" t="s">
        <v>166</v>
      </c>
      <c r="G3723" s="7" t="s">
        <v>6386</v>
      </c>
      <c r="H3723" s="28"/>
      <c r="I3723" s="23"/>
      <c r="J3723" s="16"/>
      <c r="K3723" s="36"/>
    </row>
    <row r="3724" spans="1:11" ht="30" hidden="1" customHeight="1" x14ac:dyDescent="0.25">
      <c r="A3724" s="1"/>
      <c r="B3724" s="7" t="s">
        <v>6379</v>
      </c>
      <c r="C3724" s="7">
        <v>308</v>
      </c>
      <c r="D3724" s="7" t="s">
        <v>10</v>
      </c>
      <c r="E3724" s="7" t="s">
        <v>11</v>
      </c>
      <c r="F3724" s="7" t="s">
        <v>6387</v>
      </c>
      <c r="G3724" s="7" t="s">
        <v>6388</v>
      </c>
      <c r="H3724" s="28"/>
      <c r="I3724" s="23"/>
      <c r="J3724" s="16"/>
      <c r="K3724" s="36"/>
    </row>
    <row r="3725" spans="1:11" ht="30" hidden="1" customHeight="1" x14ac:dyDescent="0.25">
      <c r="A3725" s="1"/>
      <c r="B3725" s="7" t="s">
        <v>6379</v>
      </c>
      <c r="C3725" s="7">
        <v>308</v>
      </c>
      <c r="D3725" s="7" t="s">
        <v>10</v>
      </c>
      <c r="E3725" s="7" t="s">
        <v>171</v>
      </c>
      <c r="F3725" s="7" t="s">
        <v>6389</v>
      </c>
      <c r="G3725" s="7" t="s">
        <v>6390</v>
      </c>
      <c r="H3725" s="28"/>
      <c r="I3725" s="23"/>
      <c r="J3725" s="16"/>
      <c r="K3725" s="36"/>
    </row>
    <row r="3726" spans="1:11" ht="30" hidden="1" customHeight="1" x14ac:dyDescent="0.25">
      <c r="A3726" s="1"/>
      <c r="B3726" s="7" t="s">
        <v>6379</v>
      </c>
      <c r="C3726" s="7">
        <v>308</v>
      </c>
      <c r="D3726" s="7" t="s">
        <v>10</v>
      </c>
      <c r="E3726" s="7" t="s">
        <v>177</v>
      </c>
      <c r="F3726" s="7" t="s">
        <v>178</v>
      </c>
      <c r="G3726" s="7" t="s">
        <v>6391</v>
      </c>
      <c r="H3726" s="28"/>
      <c r="I3726" s="23"/>
      <c r="J3726" s="16"/>
      <c r="K3726" s="36"/>
    </row>
    <row r="3727" spans="1:11" ht="30" hidden="1" customHeight="1" x14ac:dyDescent="0.25">
      <c r="A3727" s="1"/>
      <c r="B3727" s="7" t="s">
        <v>6379</v>
      </c>
      <c r="C3727" s="7">
        <v>308</v>
      </c>
      <c r="D3727" s="7" t="s">
        <v>10</v>
      </c>
      <c r="E3727" s="7" t="s">
        <v>33</v>
      </c>
      <c r="F3727" s="7" t="s">
        <v>166</v>
      </c>
      <c r="G3727" s="7" t="s">
        <v>6370</v>
      </c>
      <c r="H3727" s="28"/>
      <c r="I3727" s="23"/>
      <c r="J3727" s="16"/>
      <c r="K3727" s="36"/>
    </row>
    <row r="3728" spans="1:11" ht="30" hidden="1" customHeight="1" x14ac:dyDescent="0.25">
      <c r="A3728" s="1"/>
      <c r="B3728" s="7" t="s">
        <v>6379</v>
      </c>
      <c r="C3728" s="7">
        <v>308</v>
      </c>
      <c r="D3728" s="7" t="s">
        <v>28</v>
      </c>
      <c r="E3728" s="7" t="s">
        <v>26</v>
      </c>
      <c r="F3728" s="7" t="s">
        <v>166</v>
      </c>
      <c r="G3728" s="7" t="s">
        <v>6392</v>
      </c>
      <c r="H3728" s="28"/>
      <c r="I3728" s="23"/>
      <c r="J3728" s="16"/>
      <c r="K3728" s="36"/>
    </row>
    <row r="3729" spans="1:11" ht="30" hidden="1" customHeight="1" x14ac:dyDescent="0.25">
      <c r="A3729" s="1"/>
      <c r="B3729" s="7" t="s">
        <v>6379</v>
      </c>
      <c r="C3729" s="7">
        <v>308</v>
      </c>
      <c r="D3729" s="7" t="s">
        <v>10</v>
      </c>
      <c r="E3729" s="7" t="s">
        <v>35</v>
      </c>
      <c r="F3729" s="7" t="s">
        <v>6371</v>
      </c>
      <c r="G3729" s="7" t="s">
        <v>6393</v>
      </c>
      <c r="H3729" s="28"/>
      <c r="I3729" s="23"/>
      <c r="J3729" s="16"/>
      <c r="K3729" s="36"/>
    </row>
    <row r="3730" spans="1:11" ht="30" hidden="1" customHeight="1" x14ac:dyDescent="0.25">
      <c r="A3730" s="1"/>
      <c r="B3730" s="7" t="s">
        <v>6379</v>
      </c>
      <c r="C3730" s="7">
        <v>308</v>
      </c>
      <c r="D3730" s="7" t="s">
        <v>10</v>
      </c>
      <c r="E3730" s="7" t="s">
        <v>109</v>
      </c>
      <c r="F3730" s="7" t="s">
        <v>166</v>
      </c>
      <c r="G3730" s="7" t="s">
        <v>6373</v>
      </c>
      <c r="H3730" s="28"/>
      <c r="I3730" s="23"/>
      <c r="J3730" s="16"/>
      <c r="K3730" s="36"/>
    </row>
    <row r="3731" spans="1:11" ht="30" hidden="1" customHeight="1" x14ac:dyDescent="0.25">
      <c r="A3731" s="1"/>
      <c r="B3731" s="7" t="s">
        <v>6379</v>
      </c>
      <c r="C3731" s="7">
        <v>308</v>
      </c>
      <c r="D3731" s="7" t="s">
        <v>10</v>
      </c>
      <c r="E3731" s="7" t="s">
        <v>17</v>
      </c>
      <c r="F3731" s="7" t="s">
        <v>166</v>
      </c>
      <c r="G3731" s="7" t="s">
        <v>6394</v>
      </c>
      <c r="H3731" s="28"/>
      <c r="I3731" s="23"/>
      <c r="J3731" s="16"/>
      <c r="K3731" s="36"/>
    </row>
    <row r="3732" spans="1:11" ht="30" hidden="1" customHeight="1" x14ac:dyDescent="0.25">
      <c r="A3732" s="1"/>
      <c r="B3732" s="7" t="s">
        <v>6379</v>
      </c>
      <c r="C3732" s="7">
        <v>308</v>
      </c>
      <c r="D3732" s="7" t="s">
        <v>10</v>
      </c>
      <c r="E3732" s="7" t="s">
        <v>43</v>
      </c>
      <c r="F3732" s="7" t="s">
        <v>166</v>
      </c>
      <c r="G3732" s="7" t="s">
        <v>6395</v>
      </c>
      <c r="H3732" s="28"/>
      <c r="I3732" s="23"/>
      <c r="J3732" s="16"/>
      <c r="K3732" s="36"/>
    </row>
    <row r="3733" spans="1:11" ht="30" hidden="1" customHeight="1" x14ac:dyDescent="0.25">
      <c r="A3733" s="1"/>
      <c r="B3733" s="7" t="s">
        <v>6379</v>
      </c>
      <c r="C3733" s="7">
        <v>308</v>
      </c>
      <c r="D3733" s="7" t="s">
        <v>45</v>
      </c>
      <c r="E3733" s="7" t="s">
        <v>20</v>
      </c>
      <c r="F3733" s="7" t="s">
        <v>87</v>
      </c>
      <c r="G3733" s="7" t="s">
        <v>6396</v>
      </c>
      <c r="H3733" s="28"/>
      <c r="I3733" s="23"/>
      <c r="J3733" s="16"/>
      <c r="K3733" s="36"/>
    </row>
    <row r="3734" spans="1:11" ht="30" hidden="1" customHeight="1" x14ac:dyDescent="0.25">
      <c r="A3734" s="1"/>
      <c r="B3734" s="7" t="s">
        <v>6379</v>
      </c>
      <c r="C3734" s="7">
        <v>308</v>
      </c>
      <c r="D3734" s="7" t="s">
        <v>10</v>
      </c>
      <c r="E3734" s="7" t="s">
        <v>20</v>
      </c>
      <c r="F3734" s="7" t="s">
        <v>291</v>
      </c>
      <c r="G3734" s="7" t="s">
        <v>6397</v>
      </c>
      <c r="H3734" s="28"/>
      <c r="I3734" s="23"/>
      <c r="J3734" s="16"/>
      <c r="K3734" s="36"/>
    </row>
    <row r="3735" spans="1:11" ht="30" hidden="1" customHeight="1" x14ac:dyDescent="0.25">
      <c r="A3735" s="1"/>
      <c r="B3735" s="7" t="s">
        <v>6379</v>
      </c>
      <c r="C3735" s="7">
        <v>308</v>
      </c>
      <c r="D3735" s="7" t="s">
        <v>382</v>
      </c>
      <c r="E3735" s="7" t="s">
        <v>20</v>
      </c>
      <c r="F3735" s="7" t="s">
        <v>3534</v>
      </c>
      <c r="G3735" s="7" t="s">
        <v>6398</v>
      </c>
      <c r="H3735" s="28"/>
      <c r="I3735" s="23"/>
      <c r="J3735" s="16"/>
      <c r="K3735" s="36"/>
    </row>
    <row r="3736" spans="1:11" ht="30" customHeight="1" x14ac:dyDescent="0.25">
      <c r="A3736" s="1"/>
      <c r="B3736" s="7" t="s">
        <v>6399</v>
      </c>
      <c r="C3736" s="7">
        <v>309</v>
      </c>
      <c r="D3736" s="7" t="s">
        <v>10</v>
      </c>
      <c r="E3736" s="7" t="s">
        <v>26</v>
      </c>
      <c r="F3736" s="7" t="s">
        <v>2205</v>
      </c>
      <c r="G3736" s="7" t="s">
        <v>6401</v>
      </c>
      <c r="H3736" s="22">
        <f>+I3736</f>
        <v>27106.94</v>
      </c>
      <c r="I3736" s="22">
        <v>27106.94</v>
      </c>
      <c r="J3736" s="35" t="s">
        <v>6400</v>
      </c>
      <c r="K3736" s="36"/>
    </row>
    <row r="3737" spans="1:11" ht="30" hidden="1" customHeight="1" x14ac:dyDescent="0.25">
      <c r="A3737" s="1"/>
      <c r="B3737" s="7" t="s">
        <v>6399</v>
      </c>
      <c r="C3737" s="7">
        <v>309</v>
      </c>
      <c r="D3737" s="7" t="s">
        <v>10</v>
      </c>
      <c r="E3737" s="7" t="s">
        <v>20</v>
      </c>
      <c r="F3737" s="7" t="s">
        <v>291</v>
      </c>
      <c r="G3737" s="7" t="s">
        <v>6402</v>
      </c>
      <c r="H3737" s="28"/>
      <c r="I3737" s="23"/>
      <c r="J3737" s="16"/>
      <c r="K3737" s="36"/>
    </row>
    <row r="3738" spans="1:11" ht="30" hidden="1" customHeight="1" x14ac:dyDescent="0.25">
      <c r="A3738" s="1"/>
      <c r="B3738" s="7" t="s">
        <v>6399</v>
      </c>
      <c r="C3738" s="7">
        <v>309</v>
      </c>
      <c r="D3738" s="7" t="s">
        <v>10</v>
      </c>
      <c r="E3738" s="7" t="s">
        <v>14</v>
      </c>
      <c r="F3738" s="7" t="s">
        <v>6403</v>
      </c>
      <c r="G3738" s="7" t="s">
        <v>6404</v>
      </c>
      <c r="H3738" s="28"/>
      <c r="I3738" s="23"/>
      <c r="J3738" s="16"/>
      <c r="K3738" s="36"/>
    </row>
    <row r="3739" spans="1:11" ht="30" hidden="1" customHeight="1" x14ac:dyDescent="0.25">
      <c r="A3739" s="1"/>
      <c r="B3739" s="7" t="s">
        <v>6399</v>
      </c>
      <c r="C3739" s="7">
        <v>309</v>
      </c>
      <c r="D3739" s="7" t="s">
        <v>10</v>
      </c>
      <c r="E3739" s="7" t="s">
        <v>38</v>
      </c>
      <c r="F3739" s="7" t="s">
        <v>6405</v>
      </c>
      <c r="G3739" s="7" t="s">
        <v>6406</v>
      </c>
      <c r="H3739" s="28"/>
      <c r="I3739" s="23"/>
      <c r="J3739" s="16"/>
      <c r="K3739" s="36"/>
    </row>
    <row r="3740" spans="1:11" ht="30" hidden="1" customHeight="1" x14ac:dyDescent="0.25">
      <c r="A3740" s="1"/>
      <c r="B3740" s="7" t="s">
        <v>6399</v>
      </c>
      <c r="C3740" s="7">
        <v>309</v>
      </c>
      <c r="D3740" s="7" t="s">
        <v>10</v>
      </c>
      <c r="E3740" s="7" t="s">
        <v>33</v>
      </c>
      <c r="F3740" s="7" t="s">
        <v>291</v>
      </c>
      <c r="G3740" s="7" t="s">
        <v>6407</v>
      </c>
      <c r="H3740" s="28"/>
      <c r="I3740" s="23"/>
      <c r="J3740" s="16"/>
      <c r="K3740" s="36"/>
    </row>
    <row r="3741" spans="1:11" ht="30" hidden="1" customHeight="1" x14ac:dyDescent="0.25">
      <c r="A3741" s="1"/>
      <c r="B3741" s="7" t="s">
        <v>6399</v>
      </c>
      <c r="C3741" s="7">
        <v>309</v>
      </c>
      <c r="D3741" s="7" t="s">
        <v>28</v>
      </c>
      <c r="E3741" s="7" t="s">
        <v>14</v>
      </c>
      <c r="F3741" s="7" t="s">
        <v>6408</v>
      </c>
      <c r="G3741" s="7" t="s">
        <v>6409</v>
      </c>
      <c r="H3741" s="28"/>
      <c r="I3741" s="23"/>
      <c r="J3741" s="16"/>
      <c r="K3741" s="36"/>
    </row>
    <row r="3742" spans="1:11" ht="30" hidden="1" customHeight="1" x14ac:dyDescent="0.25">
      <c r="A3742" s="1"/>
      <c r="B3742" s="7" t="s">
        <v>6399</v>
      </c>
      <c r="C3742" s="7">
        <v>309</v>
      </c>
      <c r="D3742" s="7" t="s">
        <v>10</v>
      </c>
      <c r="E3742" s="7" t="s">
        <v>17</v>
      </c>
      <c r="F3742" s="7" t="s">
        <v>291</v>
      </c>
      <c r="G3742" s="7" t="s">
        <v>6407</v>
      </c>
      <c r="H3742" s="28"/>
      <c r="I3742" s="23"/>
      <c r="J3742" s="16"/>
      <c r="K3742" s="36"/>
    </row>
    <row r="3743" spans="1:11" ht="30" hidden="1" customHeight="1" x14ac:dyDescent="0.25">
      <c r="A3743" s="1"/>
      <c r="B3743" s="7" t="s">
        <v>6399</v>
      </c>
      <c r="C3743" s="7">
        <v>309</v>
      </c>
      <c r="D3743" s="7" t="s">
        <v>10</v>
      </c>
      <c r="E3743" s="7" t="s">
        <v>43</v>
      </c>
      <c r="F3743" s="7" t="s">
        <v>6410</v>
      </c>
      <c r="G3743" s="7" t="s">
        <v>6411</v>
      </c>
      <c r="H3743" s="28"/>
      <c r="I3743" s="23"/>
      <c r="J3743" s="16"/>
      <c r="K3743" s="36"/>
    </row>
    <row r="3744" spans="1:11" ht="30" hidden="1" customHeight="1" x14ac:dyDescent="0.25">
      <c r="A3744" s="1"/>
      <c r="B3744" s="7" t="s">
        <v>6399</v>
      </c>
      <c r="C3744" s="7">
        <v>309</v>
      </c>
      <c r="D3744" s="7" t="s">
        <v>28</v>
      </c>
      <c r="E3744" s="7" t="s">
        <v>20</v>
      </c>
      <c r="F3744" s="7" t="s">
        <v>3534</v>
      </c>
      <c r="G3744" s="7" t="s">
        <v>6412</v>
      </c>
      <c r="H3744" s="28"/>
      <c r="I3744" s="23"/>
      <c r="J3744" s="16"/>
      <c r="K3744" s="36"/>
    </row>
    <row r="3745" spans="1:11" ht="30" customHeight="1" x14ac:dyDescent="0.25">
      <c r="A3745" s="1"/>
      <c r="B3745" s="7" t="s">
        <v>6413</v>
      </c>
      <c r="C3745" s="7">
        <v>310</v>
      </c>
      <c r="D3745" s="7" t="s">
        <v>10</v>
      </c>
      <c r="E3745" s="7" t="s">
        <v>80</v>
      </c>
      <c r="F3745" s="7" t="s">
        <v>1373</v>
      </c>
      <c r="G3745" s="7" t="s">
        <v>6414</v>
      </c>
      <c r="H3745" s="22">
        <f>I3745/20</f>
        <v>329.411</v>
      </c>
      <c r="I3745" s="22">
        <v>6588.22</v>
      </c>
      <c r="J3745" s="35" t="s">
        <v>6356</v>
      </c>
      <c r="K3745" s="36"/>
    </row>
    <row r="3746" spans="1:11" ht="30" hidden="1" customHeight="1" x14ac:dyDescent="0.25">
      <c r="A3746" s="1"/>
      <c r="B3746" s="7" t="s">
        <v>6413</v>
      </c>
      <c r="C3746" s="7">
        <v>310</v>
      </c>
      <c r="D3746" s="7" t="s">
        <v>10</v>
      </c>
      <c r="E3746" s="7" t="s">
        <v>14</v>
      </c>
      <c r="F3746" s="7" t="s">
        <v>6415</v>
      </c>
      <c r="G3746" s="7" t="s">
        <v>6416</v>
      </c>
      <c r="H3746" s="28"/>
      <c r="I3746" s="23"/>
      <c r="J3746" s="16"/>
      <c r="K3746" s="36"/>
    </row>
    <row r="3747" spans="1:11" ht="30" hidden="1" customHeight="1" x14ac:dyDescent="0.25">
      <c r="A3747" s="1"/>
      <c r="B3747" s="7" t="s">
        <v>6413</v>
      </c>
      <c r="C3747" s="7">
        <v>310</v>
      </c>
      <c r="D3747" s="7" t="s">
        <v>10</v>
      </c>
      <c r="E3747" s="7" t="s">
        <v>26</v>
      </c>
      <c r="F3747" s="7" t="s">
        <v>852</v>
      </c>
      <c r="G3747" s="7" t="s">
        <v>6381</v>
      </c>
      <c r="H3747" s="28"/>
      <c r="I3747" s="23"/>
      <c r="J3747" s="16"/>
      <c r="K3747" s="36"/>
    </row>
    <row r="3748" spans="1:11" ht="30" hidden="1" customHeight="1" x14ac:dyDescent="0.25">
      <c r="A3748" s="1"/>
      <c r="B3748" s="7" t="s">
        <v>6413</v>
      </c>
      <c r="C3748" s="7">
        <v>310</v>
      </c>
      <c r="D3748" s="7" t="s">
        <v>10</v>
      </c>
      <c r="E3748" s="7" t="s">
        <v>38</v>
      </c>
      <c r="F3748" s="7" t="s">
        <v>6417</v>
      </c>
      <c r="G3748" s="7" t="s">
        <v>6418</v>
      </c>
      <c r="H3748" s="28"/>
      <c r="I3748" s="23"/>
      <c r="J3748" s="16"/>
      <c r="K3748" s="36"/>
    </row>
    <row r="3749" spans="1:11" ht="30" hidden="1" customHeight="1" x14ac:dyDescent="0.25">
      <c r="A3749" s="1"/>
      <c r="B3749" s="7" t="s">
        <v>6413</v>
      </c>
      <c r="C3749" s="7">
        <v>310</v>
      </c>
      <c r="D3749" s="7" t="s">
        <v>28</v>
      </c>
      <c r="E3749" s="7" t="s">
        <v>20</v>
      </c>
      <c r="F3749" s="7" t="s">
        <v>87</v>
      </c>
      <c r="G3749" s="7" t="s">
        <v>6419</v>
      </c>
      <c r="H3749" s="28"/>
      <c r="I3749" s="23"/>
      <c r="J3749" s="16"/>
      <c r="K3749" s="36"/>
    </row>
    <row r="3750" spans="1:11" ht="30" hidden="1" customHeight="1" x14ac:dyDescent="0.25">
      <c r="A3750" s="1"/>
      <c r="B3750" s="7" t="s">
        <v>6413</v>
      </c>
      <c r="C3750" s="7">
        <v>310</v>
      </c>
      <c r="D3750" s="7" t="s">
        <v>28</v>
      </c>
      <c r="E3750" s="7" t="s">
        <v>26</v>
      </c>
      <c r="F3750" s="7" t="s">
        <v>87</v>
      </c>
      <c r="G3750" s="7" t="s">
        <v>6420</v>
      </c>
      <c r="H3750" s="28"/>
      <c r="I3750" s="23"/>
      <c r="J3750" s="16"/>
      <c r="K3750" s="36"/>
    </row>
    <row r="3751" spans="1:11" ht="30" hidden="1" customHeight="1" x14ac:dyDescent="0.25">
      <c r="A3751" s="1"/>
      <c r="B3751" s="7" t="s">
        <v>6413</v>
      </c>
      <c r="C3751" s="7">
        <v>310</v>
      </c>
      <c r="D3751" s="7" t="s">
        <v>10</v>
      </c>
      <c r="E3751" s="7" t="s">
        <v>33</v>
      </c>
      <c r="F3751" s="7" t="s">
        <v>87</v>
      </c>
      <c r="G3751" s="7" t="s">
        <v>6421</v>
      </c>
      <c r="H3751" s="28"/>
      <c r="I3751" s="23"/>
      <c r="J3751" s="16"/>
      <c r="K3751" s="36"/>
    </row>
    <row r="3752" spans="1:11" ht="30" hidden="1" customHeight="1" x14ac:dyDescent="0.25">
      <c r="A3752" s="1"/>
      <c r="B3752" s="7" t="s">
        <v>6413</v>
      </c>
      <c r="C3752" s="7">
        <v>310</v>
      </c>
      <c r="D3752" s="7" t="s">
        <v>10</v>
      </c>
      <c r="E3752" s="7" t="s">
        <v>43</v>
      </c>
      <c r="F3752" s="7" t="s">
        <v>6422</v>
      </c>
      <c r="G3752" s="7" t="s">
        <v>6423</v>
      </c>
      <c r="H3752" s="28"/>
      <c r="I3752" s="23"/>
      <c r="J3752" s="16"/>
      <c r="K3752" s="36"/>
    </row>
    <row r="3753" spans="1:11" ht="30" hidden="1" customHeight="1" x14ac:dyDescent="0.25">
      <c r="A3753" s="1"/>
      <c r="B3753" s="7" t="s">
        <v>6413</v>
      </c>
      <c r="C3753" s="7">
        <v>310</v>
      </c>
      <c r="D3753" s="7" t="s">
        <v>10</v>
      </c>
      <c r="E3753" s="7" t="s">
        <v>20</v>
      </c>
      <c r="F3753" s="7" t="s">
        <v>291</v>
      </c>
      <c r="G3753" s="7" t="s">
        <v>6424</v>
      </c>
      <c r="H3753" s="28"/>
      <c r="I3753" s="23"/>
      <c r="J3753" s="16"/>
      <c r="K3753" s="36"/>
    </row>
    <row r="3754" spans="1:11" ht="30" hidden="1" customHeight="1" x14ac:dyDescent="0.25">
      <c r="A3754" s="1"/>
      <c r="B3754" s="7" t="s">
        <v>6413</v>
      </c>
      <c r="C3754" s="7">
        <v>310</v>
      </c>
      <c r="D3754" s="7" t="s">
        <v>45</v>
      </c>
      <c r="E3754" s="7" t="s">
        <v>20</v>
      </c>
      <c r="F3754" s="7" t="s">
        <v>2205</v>
      </c>
      <c r="G3754" s="7" t="s">
        <v>6425</v>
      </c>
      <c r="H3754" s="28"/>
      <c r="I3754" s="23"/>
      <c r="J3754" s="16"/>
      <c r="K3754" s="36"/>
    </row>
    <row r="3755" spans="1:11" ht="30" hidden="1" customHeight="1" x14ac:dyDescent="0.25">
      <c r="A3755" s="1"/>
      <c r="B3755" s="7" t="s">
        <v>6413</v>
      </c>
      <c r="C3755" s="7">
        <v>310</v>
      </c>
      <c r="D3755" s="7" t="s">
        <v>10</v>
      </c>
      <c r="E3755" s="7" t="s">
        <v>17</v>
      </c>
      <c r="F3755" s="7" t="s">
        <v>291</v>
      </c>
      <c r="G3755" s="7" t="s">
        <v>6426</v>
      </c>
      <c r="H3755" s="28"/>
      <c r="I3755" s="23"/>
      <c r="J3755" s="16"/>
      <c r="K3755" s="36"/>
    </row>
    <row r="3756" spans="1:11" ht="30" hidden="1" customHeight="1" x14ac:dyDescent="0.25">
      <c r="A3756" s="1"/>
      <c r="B3756" s="7" t="s">
        <v>6413</v>
      </c>
      <c r="C3756" s="7">
        <v>310</v>
      </c>
      <c r="D3756" s="7" t="s">
        <v>382</v>
      </c>
      <c r="E3756" s="7" t="s">
        <v>20</v>
      </c>
      <c r="F3756" s="7" t="s">
        <v>3534</v>
      </c>
      <c r="G3756" s="7" t="s">
        <v>6427</v>
      </c>
      <c r="H3756" s="28"/>
      <c r="I3756" s="23"/>
      <c r="J3756" s="16"/>
      <c r="K3756" s="36"/>
    </row>
    <row r="3757" spans="1:11" ht="30" customHeight="1" x14ac:dyDescent="0.25">
      <c r="A3757" s="1"/>
      <c r="B3757" s="7" t="s">
        <v>6428</v>
      </c>
      <c r="C3757" s="7">
        <v>311</v>
      </c>
      <c r="D3757" s="7" t="s">
        <v>45</v>
      </c>
      <c r="E3757" s="7" t="s">
        <v>26</v>
      </c>
      <c r="F3757" s="7" t="s">
        <v>225</v>
      </c>
      <c r="G3757" s="7" t="s">
        <v>6430</v>
      </c>
      <c r="H3757" s="22">
        <f>I3757/15</f>
        <v>4729.5413333333327</v>
      </c>
      <c r="I3757" s="22">
        <v>70943.12</v>
      </c>
      <c r="J3757" s="35" t="s">
        <v>6429</v>
      </c>
      <c r="K3757" s="36"/>
    </row>
    <row r="3758" spans="1:11" ht="30" hidden="1" customHeight="1" x14ac:dyDescent="0.25">
      <c r="A3758" s="1"/>
      <c r="B3758" s="7" t="s">
        <v>6428</v>
      </c>
      <c r="C3758" s="7">
        <v>311</v>
      </c>
      <c r="D3758" s="7" t="s">
        <v>10</v>
      </c>
      <c r="E3758" s="7" t="s">
        <v>14</v>
      </c>
      <c r="F3758" s="7" t="s">
        <v>6431</v>
      </c>
      <c r="G3758" s="7" t="s">
        <v>6432</v>
      </c>
      <c r="H3758" s="28"/>
      <c r="I3758" s="23"/>
      <c r="J3758" s="16"/>
      <c r="K3758" s="36"/>
    </row>
    <row r="3759" spans="1:11" ht="30" hidden="1" customHeight="1" x14ac:dyDescent="0.25">
      <c r="A3759" s="1"/>
      <c r="B3759" s="7" t="s">
        <v>6428</v>
      </c>
      <c r="C3759" s="7">
        <v>311</v>
      </c>
      <c r="D3759" s="7" t="s">
        <v>10</v>
      </c>
      <c r="E3759" s="7" t="s">
        <v>33</v>
      </c>
      <c r="F3759" s="7" t="s">
        <v>225</v>
      </c>
      <c r="G3759" s="7" t="s">
        <v>6433</v>
      </c>
      <c r="H3759" s="28"/>
      <c r="I3759" s="23"/>
      <c r="J3759" s="16"/>
      <c r="K3759" s="36"/>
    </row>
    <row r="3760" spans="1:11" ht="30" hidden="1" customHeight="1" x14ac:dyDescent="0.25">
      <c r="A3760" s="1"/>
      <c r="B3760" s="7" t="s">
        <v>6428</v>
      </c>
      <c r="C3760" s="7">
        <v>311</v>
      </c>
      <c r="D3760" s="7" t="s">
        <v>382</v>
      </c>
      <c r="E3760" s="7" t="s">
        <v>20</v>
      </c>
      <c r="F3760" s="7" t="s">
        <v>225</v>
      </c>
      <c r="G3760" s="7" t="s">
        <v>6434</v>
      </c>
      <c r="H3760" s="28"/>
      <c r="I3760" s="23"/>
      <c r="J3760" s="16"/>
      <c r="K3760" s="36"/>
    </row>
    <row r="3761" spans="1:11" ht="30" hidden="1" customHeight="1" x14ac:dyDescent="0.25">
      <c r="A3761" s="1"/>
      <c r="B3761" s="7" t="s">
        <v>6428</v>
      </c>
      <c r="C3761" s="7">
        <v>311</v>
      </c>
      <c r="D3761" s="7" t="s">
        <v>10</v>
      </c>
      <c r="E3761" s="7" t="s">
        <v>43</v>
      </c>
      <c r="F3761" s="7" t="s">
        <v>6435</v>
      </c>
      <c r="G3761" s="7" t="s">
        <v>6436</v>
      </c>
      <c r="H3761" s="28"/>
      <c r="I3761" s="23"/>
      <c r="J3761" s="16"/>
      <c r="K3761" s="36"/>
    </row>
    <row r="3762" spans="1:11" ht="30" hidden="1" customHeight="1" x14ac:dyDescent="0.25">
      <c r="A3762" s="1"/>
      <c r="B3762" s="7" t="s">
        <v>6428</v>
      </c>
      <c r="C3762" s="7">
        <v>311</v>
      </c>
      <c r="D3762" s="7" t="s">
        <v>10</v>
      </c>
      <c r="E3762" s="7" t="s">
        <v>20</v>
      </c>
      <c r="F3762" s="7" t="s">
        <v>40</v>
      </c>
      <c r="G3762" s="7" t="s">
        <v>6437</v>
      </c>
      <c r="H3762" s="28"/>
      <c r="I3762" s="23"/>
      <c r="J3762" s="16"/>
      <c r="K3762" s="36"/>
    </row>
    <row r="3763" spans="1:11" ht="30" customHeight="1" x14ac:dyDescent="0.25">
      <c r="A3763" s="1"/>
      <c r="B3763" s="7" t="s">
        <v>6450</v>
      </c>
      <c r="C3763" s="7">
        <v>312</v>
      </c>
      <c r="D3763" s="7" t="s">
        <v>10</v>
      </c>
      <c r="E3763" s="7" t="s">
        <v>75</v>
      </c>
      <c r="F3763" s="7" t="s">
        <v>332</v>
      </c>
      <c r="G3763" s="7" t="s">
        <v>6452</v>
      </c>
      <c r="H3763" s="22">
        <f>I3763/10</f>
        <v>26329.955999999998</v>
      </c>
      <c r="I3763" s="22">
        <v>263299.56</v>
      </c>
      <c r="J3763" s="35" t="s">
        <v>6451</v>
      </c>
      <c r="K3763" s="36"/>
    </row>
    <row r="3764" spans="1:11" ht="30" hidden="1" customHeight="1" x14ac:dyDescent="0.25">
      <c r="A3764" s="1"/>
      <c r="B3764" s="7" t="s">
        <v>6450</v>
      </c>
      <c r="C3764" s="7">
        <v>312</v>
      </c>
      <c r="D3764" s="7" t="s">
        <v>10</v>
      </c>
      <c r="E3764" s="7" t="s">
        <v>20</v>
      </c>
      <c r="F3764" s="7" t="s">
        <v>332</v>
      </c>
      <c r="G3764" s="7" t="s">
        <v>6453</v>
      </c>
      <c r="H3764" s="28"/>
      <c r="I3764" s="23"/>
      <c r="J3764" s="16"/>
      <c r="K3764" s="36"/>
    </row>
    <row r="3765" spans="1:11" ht="30" hidden="1" customHeight="1" x14ac:dyDescent="0.25">
      <c r="A3765" s="1"/>
      <c r="B3765" s="7" t="s">
        <v>6450</v>
      </c>
      <c r="C3765" s="7">
        <v>312</v>
      </c>
      <c r="D3765" s="7" t="s">
        <v>10</v>
      </c>
      <c r="E3765" s="7" t="s">
        <v>67</v>
      </c>
      <c r="F3765" s="7" t="s">
        <v>332</v>
      </c>
      <c r="G3765" s="7" t="s">
        <v>6454</v>
      </c>
      <c r="H3765" s="28"/>
      <c r="I3765" s="23"/>
      <c r="J3765" s="16"/>
      <c r="K3765" s="36"/>
    </row>
    <row r="3766" spans="1:11" ht="30" hidden="1" customHeight="1" x14ac:dyDescent="0.25">
      <c r="A3766" s="1"/>
      <c r="B3766" s="7" t="s">
        <v>6450</v>
      </c>
      <c r="C3766" s="7">
        <v>312</v>
      </c>
      <c r="D3766" s="7" t="s">
        <v>10</v>
      </c>
      <c r="E3766" s="7" t="s">
        <v>38</v>
      </c>
      <c r="F3766" s="7" t="s">
        <v>6455</v>
      </c>
      <c r="G3766" s="7" t="s">
        <v>6456</v>
      </c>
      <c r="H3766" s="28"/>
      <c r="I3766" s="23"/>
      <c r="J3766" s="16"/>
      <c r="K3766" s="36"/>
    </row>
    <row r="3767" spans="1:11" ht="30" hidden="1" customHeight="1" x14ac:dyDescent="0.25">
      <c r="A3767" s="1"/>
      <c r="B3767" s="7" t="s">
        <v>6450</v>
      </c>
      <c r="C3767" s="7">
        <v>312</v>
      </c>
      <c r="D3767" s="7" t="s">
        <v>28</v>
      </c>
      <c r="E3767" s="7" t="s">
        <v>20</v>
      </c>
      <c r="F3767" s="7" t="s">
        <v>2857</v>
      </c>
      <c r="G3767" s="7" t="s">
        <v>6457</v>
      </c>
      <c r="H3767" s="28"/>
      <c r="I3767" s="23"/>
      <c r="J3767" s="16"/>
      <c r="K3767" s="36"/>
    </row>
    <row r="3768" spans="1:11" ht="30" hidden="1" customHeight="1" x14ac:dyDescent="0.25">
      <c r="A3768" s="1"/>
      <c r="B3768" s="7" t="s">
        <v>6450</v>
      </c>
      <c r="C3768" s="7">
        <v>312</v>
      </c>
      <c r="D3768" s="7" t="s">
        <v>10</v>
      </c>
      <c r="E3768" s="7" t="s">
        <v>14</v>
      </c>
      <c r="F3768" s="7" t="s">
        <v>6458</v>
      </c>
      <c r="G3768" s="7" t="s">
        <v>6459</v>
      </c>
      <c r="H3768" s="28"/>
      <c r="I3768" s="23"/>
      <c r="J3768" s="16"/>
      <c r="K3768" s="36"/>
    </row>
    <row r="3769" spans="1:11" ht="30" hidden="1" customHeight="1" x14ac:dyDescent="0.25">
      <c r="A3769" s="1"/>
      <c r="B3769" s="7" t="s">
        <v>6450</v>
      </c>
      <c r="C3769" s="7">
        <v>312</v>
      </c>
      <c r="D3769" s="7" t="s">
        <v>10</v>
      </c>
      <c r="E3769" s="7" t="s">
        <v>35</v>
      </c>
      <c r="F3769" s="7" t="s">
        <v>6460</v>
      </c>
      <c r="G3769" s="7" t="s">
        <v>6461</v>
      </c>
      <c r="H3769" s="28"/>
      <c r="I3769" s="23"/>
      <c r="J3769" s="16"/>
      <c r="K3769" s="36"/>
    </row>
    <row r="3770" spans="1:11" ht="30" customHeight="1" x14ac:dyDescent="0.25">
      <c r="A3770" s="1"/>
      <c r="B3770" s="7" t="s">
        <v>6462</v>
      </c>
      <c r="C3770" s="7">
        <v>313</v>
      </c>
      <c r="D3770" s="7" t="s">
        <v>10</v>
      </c>
      <c r="E3770" s="7" t="s">
        <v>38</v>
      </c>
      <c r="F3770" s="7" t="s">
        <v>6464</v>
      </c>
      <c r="G3770" s="7" t="s">
        <v>6465</v>
      </c>
      <c r="H3770" s="22">
        <f>I3770/28</f>
        <v>594.65678571428566</v>
      </c>
      <c r="I3770" s="22">
        <v>16650.39</v>
      </c>
      <c r="J3770" s="35" t="s">
        <v>6463</v>
      </c>
      <c r="K3770" s="36"/>
    </row>
    <row r="3771" spans="1:11" ht="30" hidden="1" customHeight="1" x14ac:dyDescent="0.25">
      <c r="A3771" s="1"/>
      <c r="B3771" s="7" t="s">
        <v>6462</v>
      </c>
      <c r="C3771" s="7">
        <v>313</v>
      </c>
      <c r="D3771" s="7" t="s">
        <v>434</v>
      </c>
      <c r="E3771" s="7" t="s">
        <v>20</v>
      </c>
      <c r="F3771" s="7" t="s">
        <v>166</v>
      </c>
      <c r="G3771" s="7" t="s">
        <v>6466</v>
      </c>
      <c r="H3771" s="28"/>
      <c r="I3771" s="23"/>
      <c r="J3771" s="16"/>
      <c r="K3771" s="36"/>
    </row>
    <row r="3772" spans="1:11" ht="30" hidden="1" customHeight="1" x14ac:dyDescent="0.25">
      <c r="A3772" s="1"/>
      <c r="B3772" s="7" t="s">
        <v>6462</v>
      </c>
      <c r="C3772" s="7">
        <v>313</v>
      </c>
      <c r="D3772" s="7" t="s">
        <v>10</v>
      </c>
      <c r="E3772" s="7" t="s">
        <v>23</v>
      </c>
      <c r="F3772" s="7" t="s">
        <v>166</v>
      </c>
      <c r="G3772" s="7" t="s">
        <v>6467</v>
      </c>
      <c r="H3772" s="28"/>
      <c r="I3772" s="23"/>
      <c r="J3772" s="16"/>
      <c r="K3772" s="36"/>
    </row>
    <row r="3773" spans="1:11" ht="30" hidden="1" customHeight="1" x14ac:dyDescent="0.25">
      <c r="A3773" s="1"/>
      <c r="B3773" s="7" t="s">
        <v>6462</v>
      </c>
      <c r="C3773" s="7">
        <v>313</v>
      </c>
      <c r="D3773" s="7" t="s">
        <v>10</v>
      </c>
      <c r="E3773" s="7" t="s">
        <v>14</v>
      </c>
      <c r="F3773" s="7" t="s">
        <v>6468</v>
      </c>
      <c r="G3773" s="7" t="s">
        <v>6469</v>
      </c>
      <c r="H3773" s="28"/>
      <c r="I3773" s="23"/>
      <c r="J3773" s="16"/>
      <c r="K3773" s="36"/>
    </row>
    <row r="3774" spans="1:11" ht="30" hidden="1" customHeight="1" x14ac:dyDescent="0.25">
      <c r="A3774" s="1"/>
      <c r="B3774" s="7" t="s">
        <v>6462</v>
      </c>
      <c r="C3774" s="7">
        <v>313</v>
      </c>
      <c r="D3774" s="7" t="s">
        <v>10</v>
      </c>
      <c r="E3774" s="7" t="s">
        <v>80</v>
      </c>
      <c r="F3774" s="7" t="s">
        <v>166</v>
      </c>
      <c r="G3774" s="7" t="s">
        <v>6470</v>
      </c>
      <c r="H3774" s="28"/>
      <c r="I3774" s="23"/>
      <c r="J3774" s="16"/>
      <c r="K3774" s="36"/>
    </row>
    <row r="3775" spans="1:11" ht="30" hidden="1" customHeight="1" x14ac:dyDescent="0.25">
      <c r="A3775" s="1"/>
      <c r="B3775" s="7" t="s">
        <v>6462</v>
      </c>
      <c r="C3775" s="7">
        <v>313</v>
      </c>
      <c r="D3775" s="7" t="s">
        <v>10</v>
      </c>
      <c r="E3775" s="7" t="s">
        <v>11</v>
      </c>
      <c r="F3775" s="7" t="s">
        <v>6471</v>
      </c>
      <c r="G3775" s="7" t="s">
        <v>6472</v>
      </c>
      <c r="H3775" s="28"/>
      <c r="I3775" s="23"/>
      <c r="J3775" s="16"/>
      <c r="K3775" s="36"/>
    </row>
    <row r="3776" spans="1:11" ht="30" hidden="1" customHeight="1" x14ac:dyDescent="0.25">
      <c r="A3776" s="1"/>
      <c r="B3776" s="7" t="s">
        <v>6462</v>
      </c>
      <c r="C3776" s="7">
        <v>313</v>
      </c>
      <c r="D3776" s="7" t="s">
        <v>10</v>
      </c>
      <c r="E3776" s="7" t="s">
        <v>171</v>
      </c>
      <c r="F3776" s="7" t="s">
        <v>6473</v>
      </c>
      <c r="G3776" s="7" t="s">
        <v>6474</v>
      </c>
      <c r="H3776" s="28"/>
      <c r="I3776" s="23"/>
      <c r="J3776" s="16"/>
      <c r="K3776" s="36"/>
    </row>
    <row r="3777" spans="1:11" ht="30" hidden="1" customHeight="1" x14ac:dyDescent="0.25">
      <c r="A3777" s="1"/>
      <c r="B3777" s="7" t="s">
        <v>6462</v>
      </c>
      <c r="C3777" s="7">
        <v>313</v>
      </c>
      <c r="D3777" s="7" t="s">
        <v>10</v>
      </c>
      <c r="E3777" s="7" t="s">
        <v>33</v>
      </c>
      <c r="F3777" s="7" t="s">
        <v>389</v>
      </c>
      <c r="G3777" s="7" t="s">
        <v>6475</v>
      </c>
      <c r="H3777" s="28"/>
      <c r="I3777" s="23"/>
      <c r="J3777" s="16"/>
      <c r="K3777" s="36"/>
    </row>
    <row r="3778" spans="1:11" ht="30" hidden="1" customHeight="1" x14ac:dyDescent="0.25">
      <c r="A3778" s="1"/>
      <c r="B3778" s="7" t="s">
        <v>6462</v>
      </c>
      <c r="C3778" s="7">
        <v>313</v>
      </c>
      <c r="D3778" s="7" t="s">
        <v>460</v>
      </c>
      <c r="E3778" s="7" t="s">
        <v>20</v>
      </c>
      <c r="F3778" s="7" t="s">
        <v>389</v>
      </c>
      <c r="G3778" s="7" t="s">
        <v>6476</v>
      </c>
      <c r="H3778" s="28"/>
      <c r="I3778" s="23"/>
      <c r="J3778" s="16"/>
      <c r="K3778" s="36"/>
    </row>
    <row r="3779" spans="1:11" ht="30" hidden="1" customHeight="1" x14ac:dyDescent="0.25">
      <c r="A3779" s="1"/>
      <c r="B3779" s="7" t="s">
        <v>6462</v>
      </c>
      <c r="C3779" s="7">
        <v>313</v>
      </c>
      <c r="D3779" s="7" t="s">
        <v>10</v>
      </c>
      <c r="E3779" s="7" t="s">
        <v>177</v>
      </c>
      <c r="F3779" s="7" t="s">
        <v>178</v>
      </c>
      <c r="G3779" s="7" t="s">
        <v>6477</v>
      </c>
      <c r="H3779" s="28"/>
      <c r="I3779" s="23"/>
      <c r="J3779" s="16"/>
      <c r="K3779" s="36"/>
    </row>
    <row r="3780" spans="1:11" ht="30" hidden="1" customHeight="1" x14ac:dyDescent="0.25">
      <c r="A3780" s="1"/>
      <c r="B3780" s="7" t="s">
        <v>6462</v>
      </c>
      <c r="C3780" s="7">
        <v>313</v>
      </c>
      <c r="D3780" s="7" t="s">
        <v>28</v>
      </c>
      <c r="E3780" s="7" t="s">
        <v>33</v>
      </c>
      <c r="F3780" s="7" t="s">
        <v>166</v>
      </c>
      <c r="G3780" s="7" t="s">
        <v>6478</v>
      </c>
      <c r="H3780" s="28"/>
      <c r="I3780" s="23"/>
      <c r="J3780" s="16"/>
      <c r="K3780" s="36"/>
    </row>
    <row r="3781" spans="1:11" ht="30" hidden="1" customHeight="1" x14ac:dyDescent="0.25">
      <c r="A3781" s="1"/>
      <c r="B3781" s="7" t="s">
        <v>6462</v>
      </c>
      <c r="C3781" s="7">
        <v>313</v>
      </c>
      <c r="D3781" s="7" t="s">
        <v>10</v>
      </c>
      <c r="E3781" s="7" t="s">
        <v>35</v>
      </c>
      <c r="F3781" s="7" t="s">
        <v>166</v>
      </c>
      <c r="G3781" s="7" t="s">
        <v>6479</v>
      </c>
      <c r="H3781" s="28"/>
      <c r="I3781" s="23"/>
      <c r="J3781" s="16"/>
      <c r="K3781" s="36"/>
    </row>
    <row r="3782" spans="1:11" ht="30" hidden="1" customHeight="1" x14ac:dyDescent="0.25">
      <c r="A3782" s="1"/>
      <c r="B3782" s="7" t="s">
        <v>6462</v>
      </c>
      <c r="C3782" s="7">
        <v>313</v>
      </c>
      <c r="D3782" s="7" t="s">
        <v>10</v>
      </c>
      <c r="E3782" s="7" t="s">
        <v>17</v>
      </c>
      <c r="F3782" s="7" t="s">
        <v>389</v>
      </c>
      <c r="G3782" s="7" t="s">
        <v>6480</v>
      </c>
      <c r="H3782" s="28"/>
      <c r="I3782" s="23"/>
      <c r="J3782" s="16"/>
      <c r="K3782" s="36"/>
    </row>
    <row r="3783" spans="1:11" ht="30" hidden="1" customHeight="1" x14ac:dyDescent="0.25">
      <c r="A3783" s="1"/>
      <c r="B3783" s="7" t="s">
        <v>6462</v>
      </c>
      <c r="C3783" s="7">
        <v>313</v>
      </c>
      <c r="D3783" s="7" t="s">
        <v>28</v>
      </c>
      <c r="E3783" s="7" t="s">
        <v>70</v>
      </c>
      <c r="F3783" s="7" t="s">
        <v>398</v>
      </c>
      <c r="G3783" s="7" t="s">
        <v>6481</v>
      </c>
      <c r="H3783" s="28"/>
      <c r="I3783" s="23"/>
      <c r="J3783" s="16"/>
      <c r="K3783" s="36"/>
    </row>
    <row r="3784" spans="1:11" ht="30" hidden="1" customHeight="1" x14ac:dyDescent="0.25">
      <c r="A3784" s="1"/>
      <c r="B3784" s="7" t="s">
        <v>6462</v>
      </c>
      <c r="C3784" s="7">
        <v>313</v>
      </c>
      <c r="D3784" s="7" t="s">
        <v>10</v>
      </c>
      <c r="E3784" s="7" t="s">
        <v>67</v>
      </c>
      <c r="F3784" s="7" t="s">
        <v>166</v>
      </c>
      <c r="G3784" s="7" t="s">
        <v>6482</v>
      </c>
      <c r="H3784" s="28"/>
      <c r="I3784" s="23"/>
      <c r="J3784" s="16"/>
      <c r="K3784" s="36"/>
    </row>
    <row r="3785" spans="1:11" ht="30" customHeight="1" x14ac:dyDescent="0.25">
      <c r="A3785" s="1"/>
      <c r="B3785" s="7" t="s">
        <v>6502</v>
      </c>
      <c r="C3785" s="7">
        <v>314</v>
      </c>
      <c r="D3785" s="7" t="s">
        <v>10</v>
      </c>
      <c r="E3785" s="7" t="s">
        <v>38</v>
      </c>
      <c r="F3785" s="7" t="s">
        <v>6504</v>
      </c>
      <c r="G3785" s="7" t="s">
        <v>6505</v>
      </c>
      <c r="H3785" s="22">
        <f>I3785/20</f>
        <v>2116.9814999999999</v>
      </c>
      <c r="I3785" s="22">
        <v>42339.63</v>
      </c>
      <c r="J3785" s="35" t="s">
        <v>6503</v>
      </c>
      <c r="K3785" s="36"/>
    </row>
    <row r="3786" spans="1:11" ht="30" hidden="1" customHeight="1" x14ac:dyDescent="0.25">
      <c r="A3786" s="1"/>
      <c r="B3786" s="7" t="s">
        <v>6502</v>
      </c>
      <c r="C3786" s="7">
        <v>314</v>
      </c>
      <c r="D3786" s="7" t="s">
        <v>413</v>
      </c>
      <c r="E3786" s="7" t="s">
        <v>20</v>
      </c>
      <c r="F3786" s="7" t="s">
        <v>87</v>
      </c>
      <c r="G3786" s="7" t="s">
        <v>6506</v>
      </c>
      <c r="H3786" s="28"/>
      <c r="I3786" s="23"/>
      <c r="J3786" s="16"/>
      <c r="K3786" s="36"/>
    </row>
    <row r="3787" spans="1:11" ht="30" hidden="1" customHeight="1" x14ac:dyDescent="0.25">
      <c r="A3787" s="1"/>
      <c r="B3787" s="7" t="s">
        <v>6502</v>
      </c>
      <c r="C3787" s="7">
        <v>314</v>
      </c>
      <c r="D3787" s="7" t="s">
        <v>10</v>
      </c>
      <c r="E3787" s="7" t="s">
        <v>33</v>
      </c>
      <c r="F3787" s="7" t="s">
        <v>87</v>
      </c>
      <c r="G3787" s="7" t="s">
        <v>6507</v>
      </c>
      <c r="H3787" s="28"/>
      <c r="I3787" s="23"/>
      <c r="J3787" s="16"/>
      <c r="K3787" s="36"/>
    </row>
    <row r="3788" spans="1:11" ht="30" hidden="1" customHeight="1" x14ac:dyDescent="0.25">
      <c r="A3788" s="1"/>
      <c r="B3788" s="7" t="s">
        <v>6502</v>
      </c>
      <c r="C3788" s="7">
        <v>314</v>
      </c>
      <c r="D3788" s="7" t="s">
        <v>10</v>
      </c>
      <c r="E3788" s="7" t="s">
        <v>26</v>
      </c>
      <c r="F3788" s="7" t="s">
        <v>87</v>
      </c>
      <c r="G3788" s="7" t="s">
        <v>6489</v>
      </c>
      <c r="H3788" s="28"/>
      <c r="I3788" s="23"/>
      <c r="J3788" s="16"/>
      <c r="K3788" s="36"/>
    </row>
    <row r="3789" spans="1:11" ht="30" hidden="1" customHeight="1" x14ac:dyDescent="0.25">
      <c r="A3789" s="1"/>
      <c r="B3789" s="7" t="s">
        <v>6502</v>
      </c>
      <c r="C3789" s="7">
        <v>314</v>
      </c>
      <c r="D3789" s="7" t="s">
        <v>10</v>
      </c>
      <c r="E3789" s="7" t="s">
        <v>70</v>
      </c>
      <c r="F3789" s="7" t="s">
        <v>470</v>
      </c>
      <c r="G3789" s="7" t="s">
        <v>1681</v>
      </c>
      <c r="H3789" s="28"/>
      <c r="I3789" s="23"/>
      <c r="J3789" s="16"/>
      <c r="K3789" s="36"/>
    </row>
    <row r="3790" spans="1:11" ht="30" hidden="1" customHeight="1" x14ac:dyDescent="0.25">
      <c r="A3790" s="1"/>
      <c r="B3790" s="7" t="s">
        <v>6502</v>
      </c>
      <c r="C3790" s="7">
        <v>314</v>
      </c>
      <c r="D3790" s="7" t="s">
        <v>382</v>
      </c>
      <c r="E3790" s="7" t="s">
        <v>20</v>
      </c>
      <c r="F3790" s="7" t="s">
        <v>470</v>
      </c>
      <c r="G3790" s="7" t="s">
        <v>6508</v>
      </c>
      <c r="H3790" s="28"/>
      <c r="I3790" s="23"/>
      <c r="J3790" s="16"/>
      <c r="K3790" s="36"/>
    </row>
    <row r="3791" spans="1:11" ht="30" hidden="1" customHeight="1" x14ac:dyDescent="0.25">
      <c r="A3791" s="1"/>
      <c r="B3791" s="7" t="s">
        <v>6502</v>
      </c>
      <c r="C3791" s="7">
        <v>314</v>
      </c>
      <c r="D3791" s="7" t="s">
        <v>45</v>
      </c>
      <c r="E3791" s="7" t="s">
        <v>20</v>
      </c>
      <c r="F3791" s="7" t="s">
        <v>40</v>
      </c>
      <c r="G3791" s="7" t="s">
        <v>6509</v>
      </c>
      <c r="H3791" s="28"/>
      <c r="I3791" s="23"/>
      <c r="J3791" s="16"/>
      <c r="K3791" s="36"/>
    </row>
    <row r="3792" spans="1:11" ht="30" hidden="1" customHeight="1" x14ac:dyDescent="0.25">
      <c r="A3792" s="1"/>
      <c r="B3792" s="7" t="s">
        <v>6502</v>
      </c>
      <c r="C3792" s="7">
        <v>314</v>
      </c>
      <c r="D3792" s="7" t="s">
        <v>10</v>
      </c>
      <c r="E3792" s="7" t="s">
        <v>35</v>
      </c>
      <c r="F3792" s="7" t="s">
        <v>470</v>
      </c>
      <c r="G3792" s="7" t="s">
        <v>6510</v>
      </c>
      <c r="H3792" s="28"/>
      <c r="I3792" s="23"/>
      <c r="J3792" s="16"/>
      <c r="K3792" s="36"/>
    </row>
    <row r="3793" spans="1:11" ht="30" hidden="1" customHeight="1" x14ac:dyDescent="0.25">
      <c r="A3793" s="1"/>
      <c r="B3793" s="7" t="s">
        <v>6502</v>
      </c>
      <c r="C3793" s="7">
        <v>314</v>
      </c>
      <c r="D3793" s="7" t="s">
        <v>28</v>
      </c>
      <c r="E3793" s="7" t="s">
        <v>26</v>
      </c>
      <c r="F3793" s="7" t="s">
        <v>470</v>
      </c>
      <c r="G3793" s="7" t="s">
        <v>6493</v>
      </c>
      <c r="H3793" s="28"/>
      <c r="I3793" s="23"/>
      <c r="J3793" s="16"/>
      <c r="K3793" s="36"/>
    </row>
    <row r="3794" spans="1:11" ht="30" hidden="1" customHeight="1" x14ac:dyDescent="0.25">
      <c r="A3794" s="1"/>
      <c r="B3794" s="7" t="s">
        <v>6502</v>
      </c>
      <c r="C3794" s="7">
        <v>314</v>
      </c>
      <c r="D3794" s="7" t="s">
        <v>10</v>
      </c>
      <c r="E3794" s="7" t="s">
        <v>17</v>
      </c>
      <c r="F3794" s="7" t="s">
        <v>470</v>
      </c>
      <c r="G3794" s="7" t="s">
        <v>6495</v>
      </c>
      <c r="H3794" s="28"/>
      <c r="I3794" s="23"/>
      <c r="J3794" s="16"/>
      <c r="K3794" s="36"/>
    </row>
    <row r="3795" spans="1:11" ht="30" hidden="1" customHeight="1" x14ac:dyDescent="0.25">
      <c r="A3795" s="1"/>
      <c r="B3795" s="7" t="s">
        <v>6502</v>
      </c>
      <c r="C3795" s="7">
        <v>314</v>
      </c>
      <c r="D3795" s="7" t="s">
        <v>10</v>
      </c>
      <c r="E3795" s="7" t="s">
        <v>14</v>
      </c>
      <c r="F3795" s="7" t="s">
        <v>6511</v>
      </c>
      <c r="G3795" s="7" t="s">
        <v>6512</v>
      </c>
      <c r="H3795" s="28"/>
      <c r="I3795" s="23"/>
      <c r="J3795" s="16"/>
      <c r="K3795" s="36"/>
    </row>
    <row r="3796" spans="1:11" ht="30" hidden="1" customHeight="1" x14ac:dyDescent="0.25">
      <c r="A3796" s="1"/>
      <c r="B3796" s="7" t="s">
        <v>6502</v>
      </c>
      <c r="C3796" s="7">
        <v>314</v>
      </c>
      <c r="D3796" s="7" t="s">
        <v>460</v>
      </c>
      <c r="E3796" s="7" t="s">
        <v>20</v>
      </c>
      <c r="F3796" s="7" t="s">
        <v>306</v>
      </c>
      <c r="G3796" s="7" t="s">
        <v>6513</v>
      </c>
      <c r="H3796" s="28"/>
      <c r="I3796" s="23"/>
      <c r="J3796" s="16"/>
      <c r="K3796" s="36"/>
    </row>
    <row r="3797" spans="1:11" ht="30" hidden="1" customHeight="1" x14ac:dyDescent="0.25">
      <c r="A3797" s="1"/>
      <c r="B3797" s="7" t="s">
        <v>6502</v>
      </c>
      <c r="C3797" s="7">
        <v>314</v>
      </c>
      <c r="D3797" s="7" t="s">
        <v>45</v>
      </c>
      <c r="E3797" s="7" t="s">
        <v>26</v>
      </c>
      <c r="F3797" s="7" t="s">
        <v>263</v>
      </c>
      <c r="G3797" s="7" t="s">
        <v>6496</v>
      </c>
      <c r="H3797" s="28"/>
      <c r="I3797" s="23"/>
      <c r="J3797" s="16"/>
      <c r="K3797" s="36"/>
    </row>
    <row r="3798" spans="1:11" ht="30" hidden="1" customHeight="1" x14ac:dyDescent="0.25">
      <c r="A3798" s="1"/>
      <c r="B3798" s="7" t="s">
        <v>6502</v>
      </c>
      <c r="C3798" s="7">
        <v>314</v>
      </c>
      <c r="D3798" s="7" t="s">
        <v>28</v>
      </c>
      <c r="E3798" s="7" t="s">
        <v>20</v>
      </c>
      <c r="F3798" s="7" t="s">
        <v>611</v>
      </c>
      <c r="G3798" s="7" t="s">
        <v>6514</v>
      </c>
      <c r="H3798" s="28"/>
      <c r="I3798" s="23"/>
      <c r="J3798" s="16"/>
      <c r="K3798" s="36"/>
    </row>
    <row r="3799" spans="1:11" ht="30" hidden="1" customHeight="1" x14ac:dyDescent="0.25">
      <c r="A3799" s="1"/>
      <c r="B3799" s="7" t="s">
        <v>6502</v>
      </c>
      <c r="C3799" s="7">
        <v>314</v>
      </c>
      <c r="D3799" s="7" t="s">
        <v>382</v>
      </c>
      <c r="E3799" s="7" t="s">
        <v>26</v>
      </c>
      <c r="F3799" s="7" t="s">
        <v>2205</v>
      </c>
      <c r="G3799" s="7" t="s">
        <v>6515</v>
      </c>
      <c r="H3799" s="28"/>
      <c r="I3799" s="23"/>
      <c r="J3799" s="16"/>
      <c r="K3799" s="36"/>
    </row>
    <row r="3800" spans="1:11" ht="30" hidden="1" customHeight="1" x14ac:dyDescent="0.25">
      <c r="A3800" s="1"/>
      <c r="B3800" s="7" t="s">
        <v>6502</v>
      </c>
      <c r="C3800" s="7">
        <v>314</v>
      </c>
      <c r="D3800" s="7" t="s">
        <v>413</v>
      </c>
      <c r="E3800" s="7" t="s">
        <v>26</v>
      </c>
      <c r="F3800" s="7" t="s">
        <v>300</v>
      </c>
      <c r="G3800" s="7" t="s">
        <v>6498</v>
      </c>
      <c r="H3800" s="28"/>
      <c r="I3800" s="23"/>
      <c r="J3800" s="16"/>
      <c r="K3800" s="36"/>
    </row>
    <row r="3801" spans="1:11" ht="30" hidden="1" customHeight="1" x14ac:dyDescent="0.25">
      <c r="A3801" s="1"/>
      <c r="B3801" s="7" t="s">
        <v>6502</v>
      </c>
      <c r="C3801" s="7">
        <v>314</v>
      </c>
      <c r="D3801" s="7" t="s">
        <v>434</v>
      </c>
      <c r="E3801" s="7" t="s">
        <v>20</v>
      </c>
      <c r="F3801" s="7" t="s">
        <v>1227</v>
      </c>
      <c r="G3801" s="7" t="s">
        <v>6516</v>
      </c>
      <c r="H3801" s="28"/>
      <c r="I3801" s="23"/>
      <c r="J3801" s="16"/>
      <c r="K3801" s="36"/>
    </row>
    <row r="3802" spans="1:11" ht="30" hidden="1" customHeight="1" x14ac:dyDescent="0.25">
      <c r="A3802" s="1"/>
      <c r="B3802" s="7" t="s">
        <v>6502</v>
      </c>
      <c r="C3802" s="7">
        <v>314</v>
      </c>
      <c r="D3802" s="7" t="s">
        <v>10</v>
      </c>
      <c r="E3802" s="7" t="s">
        <v>20</v>
      </c>
      <c r="F3802" s="7" t="s">
        <v>291</v>
      </c>
      <c r="G3802" s="7" t="s">
        <v>6517</v>
      </c>
      <c r="H3802" s="28"/>
      <c r="I3802" s="23"/>
      <c r="J3802" s="16"/>
      <c r="K3802" s="36"/>
    </row>
    <row r="3803" spans="1:11" ht="30" customHeight="1" x14ac:dyDescent="0.25">
      <c r="A3803" s="1"/>
      <c r="B3803" s="7" t="s">
        <v>6518</v>
      </c>
      <c r="C3803" s="7">
        <v>315</v>
      </c>
      <c r="D3803" s="7" t="s">
        <v>10</v>
      </c>
      <c r="E3803" s="7" t="s">
        <v>20</v>
      </c>
      <c r="F3803" s="7" t="s">
        <v>87</v>
      </c>
      <c r="G3803" s="7" t="s">
        <v>6520</v>
      </c>
      <c r="H3803" s="22">
        <f>I3803/60</f>
        <v>840.57050000000004</v>
      </c>
      <c r="I3803" s="22">
        <v>50434.23</v>
      </c>
      <c r="J3803" s="35" t="s">
        <v>6519</v>
      </c>
      <c r="K3803" s="36"/>
    </row>
    <row r="3804" spans="1:11" ht="30" hidden="1" customHeight="1" x14ac:dyDescent="0.25">
      <c r="A3804" s="1"/>
      <c r="B3804" s="7" t="s">
        <v>6518</v>
      </c>
      <c r="C3804" s="7">
        <v>315</v>
      </c>
      <c r="D3804" s="7" t="s">
        <v>10</v>
      </c>
      <c r="E3804" s="7" t="s">
        <v>26</v>
      </c>
      <c r="F3804" s="7" t="s">
        <v>87</v>
      </c>
      <c r="G3804" s="7" t="s">
        <v>6521</v>
      </c>
      <c r="H3804" s="28"/>
      <c r="I3804" s="23"/>
      <c r="J3804" s="16"/>
      <c r="K3804" s="36"/>
    </row>
    <row r="3805" spans="1:11" ht="30" hidden="1" customHeight="1" x14ac:dyDescent="0.25">
      <c r="A3805" s="1"/>
      <c r="B3805" s="7" t="s">
        <v>6518</v>
      </c>
      <c r="C3805" s="7">
        <v>315</v>
      </c>
      <c r="D3805" s="7" t="s">
        <v>10</v>
      </c>
      <c r="E3805" s="7" t="s">
        <v>33</v>
      </c>
      <c r="F3805" s="7" t="s">
        <v>446</v>
      </c>
      <c r="G3805" s="7" t="s">
        <v>6522</v>
      </c>
      <c r="H3805" s="28"/>
      <c r="I3805" s="23"/>
      <c r="J3805" s="16"/>
      <c r="K3805" s="36"/>
    </row>
    <row r="3806" spans="1:11" ht="30" hidden="1" customHeight="1" x14ac:dyDescent="0.25">
      <c r="A3806" s="1"/>
      <c r="B3806" s="7" t="s">
        <v>6518</v>
      </c>
      <c r="C3806" s="7">
        <v>315</v>
      </c>
      <c r="D3806" s="7" t="s">
        <v>10</v>
      </c>
      <c r="E3806" s="7" t="s">
        <v>17</v>
      </c>
      <c r="F3806" s="7" t="s">
        <v>446</v>
      </c>
      <c r="G3806" s="7" t="s">
        <v>6523</v>
      </c>
      <c r="H3806" s="28"/>
      <c r="I3806" s="23"/>
      <c r="J3806" s="16"/>
      <c r="K3806" s="36"/>
    </row>
    <row r="3807" spans="1:11" ht="30" hidden="1" customHeight="1" x14ac:dyDescent="0.25">
      <c r="A3807" s="1"/>
      <c r="B3807" s="7" t="s">
        <v>6518</v>
      </c>
      <c r="C3807" s="7">
        <v>315</v>
      </c>
      <c r="D3807" s="7" t="s">
        <v>10</v>
      </c>
      <c r="E3807" s="7" t="s">
        <v>38</v>
      </c>
      <c r="F3807" s="7" t="s">
        <v>6524</v>
      </c>
      <c r="G3807" s="7" t="s">
        <v>6525</v>
      </c>
      <c r="H3807" s="28"/>
      <c r="I3807" s="23"/>
      <c r="J3807" s="16"/>
      <c r="K3807" s="36"/>
    </row>
    <row r="3808" spans="1:11" ht="30" customHeight="1" x14ac:dyDescent="0.25">
      <c r="A3808" s="1"/>
      <c r="B3808" s="7" t="s">
        <v>6529</v>
      </c>
      <c r="C3808" s="7">
        <v>316</v>
      </c>
      <c r="D3808" s="7" t="s">
        <v>28</v>
      </c>
      <c r="E3808" s="7" t="s">
        <v>70</v>
      </c>
      <c r="F3808" s="7" t="s">
        <v>6531</v>
      </c>
      <c r="G3808" s="7" t="s">
        <v>6532</v>
      </c>
      <c r="H3808" s="22">
        <f>+I3808</f>
        <v>12846.9</v>
      </c>
      <c r="I3808" s="22">
        <v>12846.9</v>
      </c>
      <c r="J3808" s="35" t="s">
        <v>6530</v>
      </c>
      <c r="K3808" s="36"/>
    </row>
    <row r="3809" spans="1:11" ht="30" hidden="1" customHeight="1" x14ac:dyDescent="0.25">
      <c r="A3809" s="1"/>
      <c r="B3809" s="7" t="s">
        <v>6529</v>
      </c>
      <c r="C3809" s="7">
        <v>316</v>
      </c>
      <c r="D3809" s="7" t="s">
        <v>10</v>
      </c>
      <c r="E3809" s="7" t="s">
        <v>38</v>
      </c>
      <c r="F3809" s="7" t="s">
        <v>6533</v>
      </c>
      <c r="G3809" s="7" t="s">
        <v>6534</v>
      </c>
      <c r="H3809" s="28"/>
      <c r="I3809" s="23"/>
      <c r="J3809" s="16"/>
      <c r="K3809" s="36"/>
    </row>
    <row r="3810" spans="1:11" ht="30" hidden="1" customHeight="1" x14ac:dyDescent="0.25">
      <c r="A3810" s="1"/>
      <c r="B3810" s="7" t="s">
        <v>6529</v>
      </c>
      <c r="C3810" s="7">
        <v>316</v>
      </c>
      <c r="D3810" s="7" t="s">
        <v>10</v>
      </c>
      <c r="E3810" s="7" t="s">
        <v>177</v>
      </c>
      <c r="F3810" s="7" t="s">
        <v>632</v>
      </c>
      <c r="G3810" s="7" t="s">
        <v>6535</v>
      </c>
      <c r="H3810" s="28"/>
      <c r="I3810" s="23"/>
      <c r="J3810" s="16"/>
      <c r="K3810" s="36"/>
    </row>
    <row r="3811" spans="1:11" ht="30" hidden="1" customHeight="1" x14ac:dyDescent="0.25">
      <c r="A3811" s="1"/>
      <c r="B3811" s="7" t="s">
        <v>6529</v>
      </c>
      <c r="C3811" s="7">
        <v>316</v>
      </c>
      <c r="D3811" s="7" t="s">
        <v>10</v>
      </c>
      <c r="E3811" s="7" t="s">
        <v>14</v>
      </c>
      <c r="F3811" s="7" t="s">
        <v>6536</v>
      </c>
      <c r="G3811" s="7" t="s">
        <v>6537</v>
      </c>
      <c r="H3811" s="28"/>
      <c r="I3811" s="23"/>
      <c r="J3811" s="16"/>
      <c r="K3811" s="36"/>
    </row>
    <row r="3812" spans="1:11" ht="30" hidden="1" customHeight="1" x14ac:dyDescent="0.25">
      <c r="A3812" s="1"/>
      <c r="B3812" s="7" t="s">
        <v>6529</v>
      </c>
      <c r="C3812" s="7">
        <v>316</v>
      </c>
      <c r="D3812" s="7" t="s">
        <v>28</v>
      </c>
      <c r="E3812" s="7" t="s">
        <v>33</v>
      </c>
      <c r="F3812" s="7" t="s">
        <v>736</v>
      </c>
      <c r="G3812" s="7" t="s">
        <v>6538</v>
      </c>
      <c r="H3812" s="28"/>
      <c r="I3812" s="23"/>
      <c r="J3812" s="16"/>
      <c r="K3812" s="36"/>
    </row>
    <row r="3813" spans="1:11" ht="30" hidden="1" customHeight="1" x14ac:dyDescent="0.25">
      <c r="A3813" s="1"/>
      <c r="B3813" s="7" t="s">
        <v>6529</v>
      </c>
      <c r="C3813" s="7">
        <v>316</v>
      </c>
      <c r="D3813" s="7" t="s">
        <v>10</v>
      </c>
      <c r="E3813" s="7" t="s">
        <v>67</v>
      </c>
      <c r="F3813" s="7" t="s">
        <v>3448</v>
      </c>
      <c r="G3813" s="7" t="s">
        <v>6539</v>
      </c>
      <c r="H3813" s="28"/>
      <c r="I3813" s="23"/>
      <c r="J3813" s="16"/>
      <c r="K3813" s="36"/>
    </row>
    <row r="3814" spans="1:11" ht="30" hidden="1" customHeight="1" x14ac:dyDescent="0.25">
      <c r="A3814" s="1"/>
      <c r="B3814" s="7" t="s">
        <v>6529</v>
      </c>
      <c r="C3814" s="7">
        <v>316</v>
      </c>
      <c r="D3814" s="7" t="s">
        <v>10</v>
      </c>
      <c r="E3814" s="7" t="s">
        <v>11</v>
      </c>
      <c r="F3814" s="7" t="s">
        <v>6540</v>
      </c>
      <c r="G3814" s="7" t="s">
        <v>6541</v>
      </c>
      <c r="H3814" s="28"/>
      <c r="I3814" s="23"/>
      <c r="J3814" s="16"/>
      <c r="K3814" s="36"/>
    </row>
    <row r="3815" spans="1:11" ht="30" hidden="1" customHeight="1" x14ac:dyDescent="0.25">
      <c r="A3815" s="1"/>
      <c r="B3815" s="7" t="s">
        <v>6529</v>
      </c>
      <c r="C3815" s="7">
        <v>316</v>
      </c>
      <c r="D3815" s="7" t="s">
        <v>10</v>
      </c>
      <c r="E3815" s="7" t="s">
        <v>75</v>
      </c>
      <c r="F3815" s="7" t="s">
        <v>6542</v>
      </c>
      <c r="G3815" s="7" t="s">
        <v>6543</v>
      </c>
      <c r="H3815" s="28"/>
      <c r="I3815" s="23"/>
      <c r="J3815" s="16"/>
      <c r="K3815" s="36"/>
    </row>
    <row r="3816" spans="1:11" ht="30" hidden="1" customHeight="1" x14ac:dyDescent="0.25">
      <c r="A3816" s="1"/>
      <c r="B3816" s="7" t="s">
        <v>6529</v>
      </c>
      <c r="C3816" s="7">
        <v>316</v>
      </c>
      <c r="D3816" s="7" t="s">
        <v>28</v>
      </c>
      <c r="E3816" s="7" t="s">
        <v>20</v>
      </c>
      <c r="F3816" s="7" t="s">
        <v>642</v>
      </c>
      <c r="G3816" s="7" t="s">
        <v>6544</v>
      </c>
      <c r="H3816" s="28"/>
      <c r="I3816" s="23"/>
      <c r="J3816" s="16"/>
      <c r="K3816" s="36"/>
    </row>
    <row r="3817" spans="1:11" ht="30" hidden="1" customHeight="1" x14ac:dyDescent="0.25">
      <c r="A3817" s="1"/>
      <c r="B3817" s="7" t="s">
        <v>6529</v>
      </c>
      <c r="C3817" s="7">
        <v>316</v>
      </c>
      <c r="D3817" s="7" t="s">
        <v>28</v>
      </c>
      <c r="E3817" s="7" t="s">
        <v>14</v>
      </c>
      <c r="F3817" s="7" t="s">
        <v>6545</v>
      </c>
      <c r="G3817" s="7" t="s">
        <v>6546</v>
      </c>
      <c r="H3817" s="28"/>
      <c r="I3817" s="23"/>
      <c r="J3817" s="16"/>
      <c r="K3817" s="36"/>
    </row>
    <row r="3818" spans="1:11" ht="30" hidden="1" customHeight="1" x14ac:dyDescent="0.25">
      <c r="A3818" s="1"/>
      <c r="B3818" s="7" t="s">
        <v>6529</v>
      </c>
      <c r="C3818" s="7">
        <v>316</v>
      </c>
      <c r="D3818" s="7" t="s">
        <v>10</v>
      </c>
      <c r="E3818" s="7" t="s">
        <v>26</v>
      </c>
      <c r="F3818" s="7" t="s">
        <v>1349</v>
      </c>
      <c r="G3818" s="7" t="s">
        <v>6547</v>
      </c>
      <c r="H3818" s="28"/>
      <c r="I3818" s="23"/>
      <c r="J3818" s="16"/>
      <c r="K3818" s="36"/>
    </row>
    <row r="3819" spans="1:11" ht="30" hidden="1" customHeight="1" x14ac:dyDescent="0.25">
      <c r="A3819" s="1"/>
      <c r="B3819" s="7" t="s">
        <v>6529</v>
      </c>
      <c r="C3819" s="7">
        <v>316</v>
      </c>
      <c r="D3819" s="7" t="s">
        <v>10</v>
      </c>
      <c r="E3819" s="7" t="s">
        <v>109</v>
      </c>
      <c r="F3819" s="7" t="s">
        <v>3448</v>
      </c>
      <c r="G3819" s="7" t="s">
        <v>6549</v>
      </c>
      <c r="H3819" s="28"/>
      <c r="I3819" s="23"/>
      <c r="J3819" s="16"/>
      <c r="K3819" s="36"/>
    </row>
    <row r="3820" spans="1:11" ht="30" hidden="1" customHeight="1" x14ac:dyDescent="0.25">
      <c r="A3820" s="1"/>
      <c r="B3820" s="7" t="s">
        <v>6529</v>
      </c>
      <c r="C3820" s="7">
        <v>316</v>
      </c>
      <c r="D3820" s="7" t="s">
        <v>28</v>
      </c>
      <c r="E3820" s="7" t="s">
        <v>67</v>
      </c>
      <c r="F3820" s="7" t="s">
        <v>635</v>
      </c>
      <c r="G3820" s="7" t="s">
        <v>6550</v>
      </c>
      <c r="H3820" s="28"/>
      <c r="I3820" s="23"/>
      <c r="J3820" s="16"/>
      <c r="K3820" s="36"/>
    </row>
    <row r="3821" spans="1:11" ht="30" hidden="1" customHeight="1" x14ac:dyDescent="0.25">
      <c r="A3821" s="1"/>
      <c r="B3821" s="7" t="s">
        <v>6529</v>
      </c>
      <c r="C3821" s="7">
        <v>316</v>
      </c>
      <c r="D3821" s="7" t="s">
        <v>28</v>
      </c>
      <c r="E3821" s="7" t="s">
        <v>26</v>
      </c>
      <c r="F3821" s="7" t="s">
        <v>3448</v>
      </c>
      <c r="G3821" s="7" t="s">
        <v>6551</v>
      </c>
      <c r="H3821" s="28"/>
      <c r="I3821" s="23"/>
      <c r="J3821" s="16"/>
      <c r="K3821" s="36"/>
    </row>
    <row r="3822" spans="1:11" ht="30" hidden="1" customHeight="1" x14ac:dyDescent="0.25">
      <c r="A3822" s="1"/>
      <c r="B3822" s="7" t="s">
        <v>6529</v>
      </c>
      <c r="C3822" s="7">
        <v>316</v>
      </c>
      <c r="D3822" s="7" t="s">
        <v>10</v>
      </c>
      <c r="E3822" s="7" t="s">
        <v>43</v>
      </c>
      <c r="F3822" s="7" t="s">
        <v>6542</v>
      </c>
      <c r="G3822" s="7" t="s">
        <v>6552</v>
      </c>
      <c r="H3822" s="28"/>
      <c r="I3822" s="23"/>
      <c r="J3822" s="16"/>
      <c r="K3822" s="36"/>
    </row>
    <row r="3823" spans="1:11" ht="30" hidden="1" customHeight="1" x14ac:dyDescent="0.25">
      <c r="A3823" s="1"/>
      <c r="B3823" s="7" t="s">
        <v>6529</v>
      </c>
      <c r="C3823" s="7">
        <v>316</v>
      </c>
      <c r="D3823" s="7" t="s">
        <v>10</v>
      </c>
      <c r="E3823" s="7" t="s">
        <v>70</v>
      </c>
      <c r="F3823" s="7" t="s">
        <v>1268</v>
      </c>
      <c r="G3823" s="7" t="s">
        <v>6553</v>
      </c>
      <c r="H3823" s="28"/>
      <c r="I3823" s="23"/>
      <c r="J3823" s="16"/>
      <c r="K3823" s="36"/>
    </row>
    <row r="3824" spans="1:11" ht="30" customHeight="1" x14ac:dyDescent="0.25">
      <c r="A3824" s="1"/>
      <c r="B3824" s="7" t="s">
        <v>6566</v>
      </c>
      <c r="C3824" s="7">
        <v>317</v>
      </c>
      <c r="D3824" s="7" t="s">
        <v>45</v>
      </c>
      <c r="E3824" s="7" t="s">
        <v>20</v>
      </c>
      <c r="F3824" s="7" t="s">
        <v>95</v>
      </c>
      <c r="G3824" s="7" t="s">
        <v>6568</v>
      </c>
      <c r="H3824" s="22">
        <f>+I3824</f>
        <v>8128.2</v>
      </c>
      <c r="I3824" s="22">
        <v>8128.2</v>
      </c>
      <c r="J3824" s="35" t="s">
        <v>6567</v>
      </c>
      <c r="K3824" s="36"/>
    </row>
    <row r="3825" spans="1:11" ht="30" hidden="1" customHeight="1" x14ac:dyDescent="0.25">
      <c r="A3825" s="1"/>
      <c r="B3825" s="7" t="s">
        <v>6566</v>
      </c>
      <c r="C3825" s="7">
        <v>317</v>
      </c>
      <c r="D3825" s="7" t="s">
        <v>10</v>
      </c>
      <c r="E3825" s="7" t="s">
        <v>14</v>
      </c>
      <c r="F3825" s="7" t="s">
        <v>6569</v>
      </c>
      <c r="G3825" s="7" t="s">
        <v>6570</v>
      </c>
      <c r="H3825" s="28"/>
      <c r="I3825" s="23"/>
      <c r="J3825" s="16"/>
      <c r="K3825" s="36"/>
    </row>
    <row r="3826" spans="1:11" ht="30" hidden="1" customHeight="1" x14ac:dyDescent="0.25">
      <c r="A3826" s="1"/>
      <c r="B3826" s="7" t="s">
        <v>6566</v>
      </c>
      <c r="C3826" s="7">
        <v>317</v>
      </c>
      <c r="D3826" s="7" t="s">
        <v>10</v>
      </c>
      <c r="E3826" s="7" t="s">
        <v>33</v>
      </c>
      <c r="F3826" s="7" t="s">
        <v>95</v>
      </c>
      <c r="G3826" s="7" t="s">
        <v>6571</v>
      </c>
      <c r="H3826" s="28"/>
      <c r="I3826" s="23"/>
      <c r="J3826" s="16"/>
      <c r="K3826" s="36"/>
    </row>
    <row r="3827" spans="1:11" ht="30" hidden="1" customHeight="1" x14ac:dyDescent="0.25">
      <c r="A3827" s="1"/>
      <c r="B3827" s="7" t="s">
        <v>6566</v>
      </c>
      <c r="C3827" s="7">
        <v>317</v>
      </c>
      <c r="D3827" s="7" t="s">
        <v>10</v>
      </c>
      <c r="E3827" s="7" t="s">
        <v>26</v>
      </c>
      <c r="F3827" s="7" t="s">
        <v>3869</v>
      </c>
      <c r="G3827" s="7" t="s">
        <v>6572</v>
      </c>
      <c r="H3827" s="28"/>
      <c r="I3827" s="23"/>
      <c r="J3827" s="16"/>
      <c r="K3827" s="36"/>
    </row>
    <row r="3828" spans="1:11" ht="30" hidden="1" customHeight="1" x14ac:dyDescent="0.25">
      <c r="A3828" s="1"/>
      <c r="B3828" s="7" t="s">
        <v>6566</v>
      </c>
      <c r="C3828" s="7">
        <v>317</v>
      </c>
      <c r="D3828" s="7" t="s">
        <v>10</v>
      </c>
      <c r="E3828" s="7" t="s">
        <v>43</v>
      </c>
      <c r="F3828" s="7" t="s">
        <v>3869</v>
      </c>
      <c r="G3828" s="7" t="s">
        <v>6573</v>
      </c>
      <c r="H3828" s="28"/>
      <c r="I3828" s="23"/>
      <c r="J3828" s="16"/>
      <c r="K3828" s="36"/>
    </row>
    <row r="3829" spans="1:11" ht="30" hidden="1" customHeight="1" x14ac:dyDescent="0.25">
      <c r="A3829" s="1"/>
      <c r="B3829" s="7" t="s">
        <v>6566</v>
      </c>
      <c r="C3829" s="7">
        <v>317</v>
      </c>
      <c r="D3829" s="7" t="s">
        <v>10</v>
      </c>
      <c r="E3829" s="7" t="s">
        <v>38</v>
      </c>
      <c r="F3829" s="7" t="s">
        <v>6574</v>
      </c>
      <c r="G3829" s="7" t="s">
        <v>6575</v>
      </c>
      <c r="H3829" s="28"/>
      <c r="I3829" s="23"/>
      <c r="J3829" s="16"/>
      <c r="K3829" s="36"/>
    </row>
    <row r="3830" spans="1:11" ht="30" hidden="1" customHeight="1" x14ac:dyDescent="0.25">
      <c r="A3830" s="1"/>
      <c r="B3830" s="7" t="s">
        <v>6566</v>
      </c>
      <c r="C3830" s="7">
        <v>317</v>
      </c>
      <c r="D3830" s="7" t="s">
        <v>10</v>
      </c>
      <c r="E3830" s="7" t="s">
        <v>109</v>
      </c>
      <c r="F3830" s="7" t="s">
        <v>3869</v>
      </c>
      <c r="G3830" s="7" t="s">
        <v>6576</v>
      </c>
      <c r="H3830" s="28"/>
      <c r="I3830" s="23"/>
      <c r="J3830" s="16"/>
      <c r="K3830" s="36"/>
    </row>
    <row r="3831" spans="1:11" ht="30" hidden="1" customHeight="1" x14ac:dyDescent="0.25">
      <c r="A3831" s="1"/>
      <c r="B3831" s="7" t="s">
        <v>6566</v>
      </c>
      <c r="C3831" s="7">
        <v>317</v>
      </c>
      <c r="D3831" s="7" t="s">
        <v>10</v>
      </c>
      <c r="E3831" s="7" t="s">
        <v>20</v>
      </c>
      <c r="F3831" s="7" t="s">
        <v>21</v>
      </c>
      <c r="G3831" s="7" t="s">
        <v>6577</v>
      </c>
      <c r="H3831" s="28"/>
      <c r="I3831" s="23"/>
      <c r="J3831" s="16"/>
      <c r="K3831" s="36"/>
    </row>
    <row r="3832" spans="1:11" ht="30" hidden="1" customHeight="1" x14ac:dyDescent="0.25">
      <c r="A3832" s="1"/>
      <c r="B3832" s="7" t="s">
        <v>6566</v>
      </c>
      <c r="C3832" s="7">
        <v>317</v>
      </c>
      <c r="D3832" s="7" t="s">
        <v>28</v>
      </c>
      <c r="E3832" s="7" t="s">
        <v>26</v>
      </c>
      <c r="F3832" s="7" t="s">
        <v>21</v>
      </c>
      <c r="G3832" s="7" t="s">
        <v>6578</v>
      </c>
      <c r="H3832" s="28"/>
      <c r="I3832" s="23"/>
      <c r="J3832" s="16"/>
      <c r="K3832" s="36"/>
    </row>
    <row r="3833" spans="1:11" ht="30" hidden="1" customHeight="1" x14ac:dyDescent="0.25">
      <c r="A3833" s="1"/>
      <c r="B3833" s="7" t="s">
        <v>6566</v>
      </c>
      <c r="C3833" s="7">
        <v>317</v>
      </c>
      <c r="D3833" s="7" t="s">
        <v>28</v>
      </c>
      <c r="E3833" s="7" t="s">
        <v>17</v>
      </c>
      <c r="F3833" s="7" t="s">
        <v>6579</v>
      </c>
      <c r="G3833" s="7" t="s">
        <v>6580</v>
      </c>
      <c r="H3833" s="28"/>
      <c r="I3833" s="23"/>
      <c r="J3833" s="16"/>
      <c r="K3833" s="36"/>
    </row>
    <row r="3834" spans="1:11" ht="30" hidden="1" customHeight="1" x14ac:dyDescent="0.25">
      <c r="A3834" s="1"/>
      <c r="B3834" s="7" t="s">
        <v>6566</v>
      </c>
      <c r="C3834" s="7">
        <v>317</v>
      </c>
      <c r="D3834" s="7" t="s">
        <v>10</v>
      </c>
      <c r="E3834" s="7" t="s">
        <v>80</v>
      </c>
      <c r="F3834" s="7" t="s">
        <v>1272</v>
      </c>
      <c r="G3834" s="7" t="s">
        <v>6581</v>
      </c>
      <c r="H3834" s="28"/>
      <c r="I3834" s="23"/>
      <c r="J3834" s="16"/>
      <c r="K3834" s="36"/>
    </row>
    <row r="3835" spans="1:11" ht="30" hidden="1" customHeight="1" x14ac:dyDescent="0.25">
      <c r="A3835" s="1"/>
      <c r="B3835" s="7" t="s">
        <v>6566</v>
      </c>
      <c r="C3835" s="7">
        <v>317</v>
      </c>
      <c r="D3835" s="7" t="s">
        <v>45</v>
      </c>
      <c r="E3835" s="7" t="s">
        <v>26</v>
      </c>
      <c r="F3835" s="7" t="s">
        <v>1349</v>
      </c>
      <c r="G3835" s="7" t="s">
        <v>6547</v>
      </c>
      <c r="H3835" s="28"/>
      <c r="I3835" s="23"/>
      <c r="J3835" s="16"/>
      <c r="K3835" s="36"/>
    </row>
    <row r="3836" spans="1:11" ht="30" hidden="1" customHeight="1" x14ac:dyDescent="0.25">
      <c r="A3836" s="1"/>
      <c r="B3836" s="7" t="s">
        <v>6566</v>
      </c>
      <c r="C3836" s="7">
        <v>317</v>
      </c>
      <c r="D3836" s="7" t="s">
        <v>10</v>
      </c>
      <c r="E3836" s="7" t="s">
        <v>171</v>
      </c>
      <c r="F3836" s="7" t="s">
        <v>6582</v>
      </c>
      <c r="G3836" s="7" t="s">
        <v>6583</v>
      </c>
      <c r="H3836" s="28"/>
      <c r="I3836" s="23"/>
      <c r="J3836" s="16"/>
      <c r="K3836" s="36"/>
    </row>
    <row r="3837" spans="1:11" ht="30" hidden="1" customHeight="1" x14ac:dyDescent="0.25">
      <c r="A3837" s="1"/>
      <c r="B3837" s="7" t="s">
        <v>6566</v>
      </c>
      <c r="C3837" s="7">
        <v>317</v>
      </c>
      <c r="D3837" s="7" t="s">
        <v>10</v>
      </c>
      <c r="E3837" s="7" t="s">
        <v>70</v>
      </c>
      <c r="F3837" s="7" t="s">
        <v>1268</v>
      </c>
      <c r="G3837" s="7" t="s">
        <v>6584</v>
      </c>
      <c r="H3837" s="28"/>
      <c r="I3837" s="23"/>
      <c r="J3837" s="16"/>
      <c r="K3837" s="36"/>
    </row>
    <row r="3838" spans="1:11" ht="30" hidden="1" customHeight="1" x14ac:dyDescent="0.25">
      <c r="A3838" s="1"/>
      <c r="B3838" s="7" t="s">
        <v>6566</v>
      </c>
      <c r="C3838" s="7">
        <v>317</v>
      </c>
      <c r="D3838" s="7" t="s">
        <v>28</v>
      </c>
      <c r="E3838" s="7" t="s">
        <v>20</v>
      </c>
      <c r="F3838" s="7" t="s">
        <v>446</v>
      </c>
      <c r="G3838" s="7" t="s">
        <v>6585</v>
      </c>
      <c r="H3838" s="28"/>
      <c r="I3838" s="23"/>
      <c r="J3838" s="16"/>
      <c r="K3838" s="36"/>
    </row>
    <row r="3839" spans="1:11" ht="30" hidden="1" customHeight="1" x14ac:dyDescent="0.25">
      <c r="A3839" s="1"/>
      <c r="B3839" s="7" t="s">
        <v>6566</v>
      </c>
      <c r="C3839" s="7">
        <v>317</v>
      </c>
      <c r="D3839" s="7" t="s">
        <v>382</v>
      </c>
      <c r="E3839" s="7" t="s">
        <v>26</v>
      </c>
      <c r="F3839" s="7" t="s">
        <v>3973</v>
      </c>
      <c r="G3839" s="7" t="s">
        <v>6586</v>
      </c>
      <c r="H3839" s="28"/>
      <c r="I3839" s="23"/>
      <c r="J3839" s="16"/>
      <c r="K3839" s="36"/>
    </row>
    <row r="3840" spans="1:11" ht="30" hidden="1" customHeight="1" x14ac:dyDescent="0.25">
      <c r="A3840" s="1"/>
      <c r="B3840" s="7" t="s">
        <v>6566</v>
      </c>
      <c r="C3840" s="7">
        <v>317</v>
      </c>
      <c r="D3840" s="7" t="s">
        <v>10</v>
      </c>
      <c r="E3840" s="7" t="s">
        <v>11</v>
      </c>
      <c r="F3840" s="7" t="s">
        <v>6587</v>
      </c>
      <c r="G3840" s="7" t="s">
        <v>6588</v>
      </c>
      <c r="H3840" s="28"/>
      <c r="I3840" s="23"/>
      <c r="J3840" s="16"/>
      <c r="K3840" s="36"/>
    </row>
    <row r="3841" spans="1:11" ht="30" hidden="1" customHeight="1" x14ac:dyDescent="0.25">
      <c r="A3841" s="1"/>
      <c r="B3841" s="7" t="s">
        <v>6566</v>
      </c>
      <c r="C3841" s="7">
        <v>317</v>
      </c>
      <c r="D3841" s="7" t="s">
        <v>10</v>
      </c>
      <c r="E3841" s="7" t="s">
        <v>201</v>
      </c>
      <c r="F3841" s="7" t="s">
        <v>446</v>
      </c>
      <c r="G3841" s="7" t="s">
        <v>6589</v>
      </c>
      <c r="H3841" s="28"/>
      <c r="I3841" s="23"/>
      <c r="J3841" s="16"/>
      <c r="K3841" s="36"/>
    </row>
    <row r="3842" spans="1:11" ht="30" hidden="1" customHeight="1" x14ac:dyDescent="0.25">
      <c r="A3842" s="1"/>
      <c r="B3842" s="7" t="s">
        <v>6566</v>
      </c>
      <c r="C3842" s="7">
        <v>317</v>
      </c>
      <c r="D3842" s="7" t="s">
        <v>10</v>
      </c>
      <c r="E3842" s="7" t="s">
        <v>35</v>
      </c>
      <c r="F3842" s="7" t="s">
        <v>446</v>
      </c>
      <c r="G3842" s="7" t="s">
        <v>6590</v>
      </c>
      <c r="H3842" s="28"/>
      <c r="I3842" s="23"/>
      <c r="J3842" s="16"/>
      <c r="K3842" s="36"/>
    </row>
    <row r="3843" spans="1:11" ht="30" hidden="1" customHeight="1" x14ac:dyDescent="0.25">
      <c r="A3843" s="1"/>
      <c r="B3843" s="7" t="s">
        <v>6566</v>
      </c>
      <c r="C3843" s="7">
        <v>317</v>
      </c>
      <c r="D3843" s="7" t="s">
        <v>413</v>
      </c>
      <c r="E3843" s="7" t="s">
        <v>26</v>
      </c>
      <c r="F3843" s="7" t="s">
        <v>446</v>
      </c>
      <c r="G3843" s="7" t="s">
        <v>6591</v>
      </c>
      <c r="H3843" s="28"/>
      <c r="I3843" s="23"/>
      <c r="J3843" s="16"/>
      <c r="K3843" s="36"/>
    </row>
    <row r="3844" spans="1:11" ht="30" hidden="1" customHeight="1" x14ac:dyDescent="0.25">
      <c r="A3844" s="1"/>
      <c r="B3844" s="7" t="s">
        <v>6566</v>
      </c>
      <c r="C3844" s="7">
        <v>317</v>
      </c>
      <c r="D3844" s="7" t="s">
        <v>10</v>
      </c>
      <c r="E3844" s="7" t="s">
        <v>17</v>
      </c>
      <c r="F3844" s="7" t="s">
        <v>446</v>
      </c>
      <c r="G3844" s="7" t="s">
        <v>6592</v>
      </c>
      <c r="H3844" s="28"/>
      <c r="I3844" s="23"/>
      <c r="J3844" s="16"/>
      <c r="K3844" s="36"/>
    </row>
    <row r="3845" spans="1:11" ht="30" customHeight="1" x14ac:dyDescent="0.25">
      <c r="A3845" s="1"/>
      <c r="B3845" s="7" t="s">
        <v>6593</v>
      </c>
      <c r="C3845" s="7">
        <v>318</v>
      </c>
      <c r="D3845" s="7" t="s">
        <v>10</v>
      </c>
      <c r="E3845" s="7" t="s">
        <v>80</v>
      </c>
      <c r="F3845" s="7" t="s">
        <v>132</v>
      </c>
      <c r="G3845" s="7" t="s">
        <v>6597</v>
      </c>
      <c r="H3845" s="22">
        <f>I3845/20</f>
        <v>2057.85</v>
      </c>
      <c r="I3845" s="22">
        <v>41157</v>
      </c>
      <c r="J3845" s="35" t="s">
        <v>7964</v>
      </c>
      <c r="K3845" s="36"/>
    </row>
    <row r="3846" spans="1:11" ht="30" hidden="1" customHeight="1" x14ac:dyDescent="0.25">
      <c r="A3846" s="1"/>
      <c r="B3846" s="7" t="s">
        <v>6593</v>
      </c>
      <c r="C3846" s="7">
        <v>318</v>
      </c>
      <c r="D3846" s="7" t="s">
        <v>28</v>
      </c>
      <c r="E3846" s="7" t="s">
        <v>20</v>
      </c>
      <c r="F3846" s="7" t="s">
        <v>128</v>
      </c>
      <c r="G3846" s="7" t="s">
        <v>6598</v>
      </c>
      <c r="H3846" s="28"/>
      <c r="I3846" s="23"/>
      <c r="J3846" s="16"/>
      <c r="K3846" s="36"/>
    </row>
    <row r="3847" spans="1:11" ht="30" hidden="1" customHeight="1" x14ac:dyDescent="0.25">
      <c r="A3847" s="1"/>
      <c r="B3847" s="7" t="s">
        <v>6593</v>
      </c>
      <c r="C3847" s="7">
        <v>318</v>
      </c>
      <c r="D3847" s="7" t="s">
        <v>45</v>
      </c>
      <c r="E3847" s="7" t="s">
        <v>26</v>
      </c>
      <c r="F3847" s="7" t="s">
        <v>128</v>
      </c>
      <c r="G3847" s="7" t="s">
        <v>6599</v>
      </c>
      <c r="H3847" s="28"/>
      <c r="I3847" s="23"/>
      <c r="J3847" s="16"/>
      <c r="K3847" s="36"/>
    </row>
    <row r="3848" spans="1:11" ht="30" hidden="1" customHeight="1" x14ac:dyDescent="0.25">
      <c r="A3848" s="1"/>
      <c r="B3848" s="7" t="s">
        <v>6593</v>
      </c>
      <c r="C3848" s="7">
        <v>318</v>
      </c>
      <c r="D3848" s="7" t="s">
        <v>10</v>
      </c>
      <c r="E3848" s="7" t="s">
        <v>11</v>
      </c>
      <c r="F3848" s="7" t="s">
        <v>6600</v>
      </c>
      <c r="G3848" s="7" t="s">
        <v>6601</v>
      </c>
      <c r="H3848" s="28"/>
      <c r="I3848" s="23"/>
      <c r="J3848" s="16"/>
      <c r="K3848" s="36"/>
    </row>
    <row r="3849" spans="1:11" ht="30" hidden="1" customHeight="1" x14ac:dyDescent="0.25">
      <c r="A3849" s="1"/>
      <c r="B3849" s="7" t="s">
        <v>6593</v>
      </c>
      <c r="C3849" s="7">
        <v>318</v>
      </c>
      <c r="D3849" s="7" t="s">
        <v>10</v>
      </c>
      <c r="E3849" s="7" t="s">
        <v>33</v>
      </c>
      <c r="F3849" s="7" t="s">
        <v>128</v>
      </c>
      <c r="G3849" s="7" t="s">
        <v>6602</v>
      </c>
      <c r="H3849" s="28"/>
      <c r="I3849" s="23"/>
      <c r="J3849" s="16"/>
      <c r="K3849" s="36"/>
    </row>
    <row r="3850" spans="1:11" ht="30" hidden="1" customHeight="1" x14ac:dyDescent="0.25">
      <c r="A3850" s="1"/>
      <c r="B3850" s="7" t="s">
        <v>6593</v>
      </c>
      <c r="C3850" s="7">
        <v>318</v>
      </c>
      <c r="D3850" s="7" t="s">
        <v>10</v>
      </c>
      <c r="E3850" s="7" t="s">
        <v>17</v>
      </c>
      <c r="F3850" s="7" t="s">
        <v>132</v>
      </c>
      <c r="G3850" s="7" t="s">
        <v>6602</v>
      </c>
      <c r="H3850" s="28"/>
      <c r="I3850" s="23"/>
      <c r="J3850" s="16"/>
      <c r="K3850" s="36"/>
    </row>
    <row r="3851" spans="1:11" ht="30" hidden="1" customHeight="1" x14ac:dyDescent="0.25">
      <c r="A3851" s="1"/>
      <c r="B3851" s="7" t="s">
        <v>6593</v>
      </c>
      <c r="C3851" s="7">
        <v>318</v>
      </c>
      <c r="D3851" s="7" t="s">
        <v>10</v>
      </c>
      <c r="E3851" s="7" t="s">
        <v>20</v>
      </c>
      <c r="F3851" s="7" t="s">
        <v>1805</v>
      </c>
      <c r="G3851" s="7" t="s">
        <v>6603</v>
      </c>
      <c r="H3851" s="28"/>
      <c r="I3851" s="23"/>
      <c r="J3851" s="16"/>
      <c r="K3851" s="36"/>
    </row>
    <row r="3852" spans="1:11" ht="30" hidden="1" customHeight="1" x14ac:dyDescent="0.25">
      <c r="A3852" s="1"/>
      <c r="B3852" s="7" t="s">
        <v>6593</v>
      </c>
      <c r="C3852" s="7">
        <v>318</v>
      </c>
      <c r="D3852" s="7" t="s">
        <v>10</v>
      </c>
      <c r="E3852" s="7" t="s">
        <v>14</v>
      </c>
      <c r="F3852" s="7" t="s">
        <v>6604</v>
      </c>
      <c r="G3852" s="7" t="s">
        <v>6605</v>
      </c>
      <c r="H3852" s="28"/>
      <c r="I3852" s="23"/>
      <c r="J3852" s="16"/>
      <c r="K3852" s="36"/>
    </row>
    <row r="3853" spans="1:11" ht="30" hidden="1" customHeight="1" x14ac:dyDescent="0.25">
      <c r="A3853" s="1"/>
      <c r="B3853" s="7" t="s">
        <v>6593</v>
      </c>
      <c r="C3853" s="7">
        <v>318</v>
      </c>
      <c r="D3853" s="7" t="s">
        <v>28</v>
      </c>
      <c r="E3853" s="7" t="s">
        <v>26</v>
      </c>
      <c r="F3853" s="7" t="s">
        <v>6606</v>
      </c>
      <c r="G3853" s="7" t="s">
        <v>6607</v>
      </c>
      <c r="H3853" s="28"/>
      <c r="I3853" s="23"/>
      <c r="J3853" s="16"/>
      <c r="K3853" s="36"/>
    </row>
    <row r="3854" spans="1:11" ht="30" hidden="1" customHeight="1" x14ac:dyDescent="0.25">
      <c r="A3854" s="1"/>
      <c r="B3854" s="7" t="s">
        <v>6593</v>
      </c>
      <c r="C3854" s="7">
        <v>318</v>
      </c>
      <c r="D3854" s="7" t="s">
        <v>28</v>
      </c>
      <c r="E3854" s="7" t="s">
        <v>17</v>
      </c>
      <c r="F3854" s="7" t="s">
        <v>95</v>
      </c>
      <c r="G3854" s="7" t="s">
        <v>6608</v>
      </c>
      <c r="H3854" s="28"/>
      <c r="I3854" s="23"/>
      <c r="J3854" s="16"/>
      <c r="K3854" s="36"/>
    </row>
    <row r="3855" spans="1:11" ht="30" customHeight="1" x14ac:dyDescent="0.25">
      <c r="A3855" s="1"/>
      <c r="B3855" s="7" t="s">
        <v>6610</v>
      </c>
      <c r="C3855" s="7">
        <v>319</v>
      </c>
      <c r="D3855" s="7" t="s">
        <v>10</v>
      </c>
      <c r="E3855" s="7" t="s">
        <v>38</v>
      </c>
      <c r="F3855" s="7" t="s">
        <v>6611</v>
      </c>
      <c r="G3855" s="7" t="s">
        <v>6612</v>
      </c>
      <c r="H3855" s="22">
        <f>+I3855</f>
        <v>58010</v>
      </c>
      <c r="I3855" s="22">
        <v>58010</v>
      </c>
      <c r="J3855" s="35" t="s">
        <v>7965</v>
      </c>
      <c r="K3855" s="36"/>
    </row>
    <row r="3856" spans="1:11" ht="30" hidden="1" customHeight="1" x14ac:dyDescent="0.25">
      <c r="A3856" s="1"/>
      <c r="B3856" s="7" t="s">
        <v>6610</v>
      </c>
      <c r="C3856" s="7">
        <v>319</v>
      </c>
      <c r="D3856" s="7" t="s">
        <v>10</v>
      </c>
      <c r="E3856" s="7" t="s">
        <v>33</v>
      </c>
      <c r="F3856" s="7" t="s">
        <v>446</v>
      </c>
      <c r="G3856" s="7" t="s">
        <v>6613</v>
      </c>
      <c r="H3856" s="28"/>
      <c r="I3856" s="23"/>
      <c r="J3856" s="16"/>
      <c r="K3856" s="36"/>
    </row>
    <row r="3857" spans="1:11" ht="30" hidden="1" customHeight="1" x14ac:dyDescent="0.25">
      <c r="A3857" s="1"/>
      <c r="B3857" s="7" t="s">
        <v>6610</v>
      </c>
      <c r="C3857" s="7">
        <v>319</v>
      </c>
      <c r="D3857" s="7" t="s">
        <v>10</v>
      </c>
      <c r="E3857" s="7" t="s">
        <v>70</v>
      </c>
      <c r="F3857" s="7" t="s">
        <v>446</v>
      </c>
      <c r="G3857" s="7" t="s">
        <v>6614</v>
      </c>
      <c r="H3857" s="28"/>
      <c r="I3857" s="23"/>
      <c r="J3857" s="16"/>
      <c r="K3857" s="36"/>
    </row>
    <row r="3858" spans="1:11" ht="30" hidden="1" customHeight="1" x14ac:dyDescent="0.25">
      <c r="A3858" s="1"/>
      <c r="B3858" s="7" t="s">
        <v>6610</v>
      </c>
      <c r="C3858" s="7">
        <v>319</v>
      </c>
      <c r="D3858" s="7" t="s">
        <v>10</v>
      </c>
      <c r="E3858" s="7" t="s">
        <v>171</v>
      </c>
      <c r="F3858" s="7" t="s">
        <v>6615</v>
      </c>
      <c r="G3858" s="7" t="s">
        <v>6616</v>
      </c>
      <c r="H3858" s="28"/>
      <c r="I3858" s="23"/>
      <c r="J3858" s="16"/>
      <c r="K3858" s="36"/>
    </row>
    <row r="3859" spans="1:11" ht="30" hidden="1" customHeight="1" x14ac:dyDescent="0.25">
      <c r="A3859" s="1"/>
      <c r="B3859" s="7" t="s">
        <v>6610</v>
      </c>
      <c r="C3859" s="7">
        <v>319</v>
      </c>
      <c r="D3859" s="7" t="s">
        <v>28</v>
      </c>
      <c r="E3859" s="7" t="s">
        <v>20</v>
      </c>
      <c r="F3859" s="7" t="s">
        <v>1272</v>
      </c>
      <c r="G3859" s="7" t="s">
        <v>6617</v>
      </c>
      <c r="H3859" s="28"/>
      <c r="I3859" s="23"/>
      <c r="J3859" s="16"/>
      <c r="K3859" s="36"/>
    </row>
    <row r="3860" spans="1:11" ht="30" hidden="1" customHeight="1" x14ac:dyDescent="0.25">
      <c r="A3860" s="1"/>
      <c r="B3860" s="7" t="s">
        <v>6610</v>
      </c>
      <c r="C3860" s="7">
        <v>319</v>
      </c>
      <c r="D3860" s="7" t="s">
        <v>10</v>
      </c>
      <c r="E3860" s="7" t="s">
        <v>11</v>
      </c>
      <c r="F3860" s="7" t="s">
        <v>6618</v>
      </c>
      <c r="G3860" s="7" t="s">
        <v>6619</v>
      </c>
      <c r="H3860" s="28"/>
      <c r="I3860" s="23"/>
      <c r="J3860" s="16"/>
      <c r="K3860" s="36"/>
    </row>
    <row r="3861" spans="1:11" ht="30" hidden="1" customHeight="1" x14ac:dyDescent="0.25">
      <c r="A3861" s="1"/>
      <c r="B3861" s="7" t="s">
        <v>6610</v>
      </c>
      <c r="C3861" s="7">
        <v>319</v>
      </c>
      <c r="D3861" s="7" t="s">
        <v>10</v>
      </c>
      <c r="E3861" s="7" t="s">
        <v>201</v>
      </c>
      <c r="F3861" s="7" t="s">
        <v>446</v>
      </c>
      <c r="G3861" s="7" t="s">
        <v>6620</v>
      </c>
      <c r="H3861" s="28"/>
      <c r="I3861" s="23"/>
      <c r="J3861" s="16"/>
      <c r="K3861" s="36"/>
    </row>
    <row r="3862" spans="1:11" ht="30" hidden="1" customHeight="1" x14ac:dyDescent="0.25">
      <c r="A3862" s="1"/>
      <c r="B3862" s="7" t="s">
        <v>6610</v>
      </c>
      <c r="C3862" s="7">
        <v>319</v>
      </c>
      <c r="D3862" s="7" t="s">
        <v>10</v>
      </c>
      <c r="E3862" s="7" t="s">
        <v>14</v>
      </c>
      <c r="F3862" s="7" t="s">
        <v>6621</v>
      </c>
      <c r="G3862" s="7" t="s">
        <v>6622</v>
      </c>
      <c r="H3862" s="28"/>
      <c r="I3862" s="23"/>
      <c r="J3862" s="16"/>
      <c r="K3862" s="36"/>
    </row>
    <row r="3863" spans="1:11" ht="30" hidden="1" customHeight="1" x14ac:dyDescent="0.25">
      <c r="A3863" s="1"/>
      <c r="B3863" s="7" t="s">
        <v>6610</v>
      </c>
      <c r="C3863" s="7">
        <v>319</v>
      </c>
      <c r="D3863" s="7" t="s">
        <v>10</v>
      </c>
      <c r="E3863" s="7" t="s">
        <v>23</v>
      </c>
      <c r="F3863" s="7" t="s">
        <v>446</v>
      </c>
      <c r="G3863" s="7" t="s">
        <v>6623</v>
      </c>
      <c r="H3863" s="28"/>
      <c r="I3863" s="23"/>
      <c r="J3863" s="16"/>
      <c r="K3863" s="36"/>
    </row>
    <row r="3864" spans="1:11" ht="30" hidden="1" customHeight="1" x14ac:dyDescent="0.25">
      <c r="A3864" s="1"/>
      <c r="B3864" s="7" t="s">
        <v>6610</v>
      </c>
      <c r="C3864" s="7">
        <v>319</v>
      </c>
      <c r="D3864" s="7" t="s">
        <v>10</v>
      </c>
      <c r="E3864" s="7" t="s">
        <v>35</v>
      </c>
      <c r="F3864" s="7" t="s">
        <v>6624</v>
      </c>
      <c r="G3864" s="7" t="s">
        <v>6625</v>
      </c>
      <c r="H3864" s="28"/>
      <c r="I3864" s="23"/>
      <c r="J3864" s="16"/>
      <c r="K3864" s="36"/>
    </row>
    <row r="3865" spans="1:11" ht="30" hidden="1" customHeight="1" x14ac:dyDescent="0.25">
      <c r="A3865" s="1"/>
      <c r="B3865" s="7" t="s">
        <v>6610</v>
      </c>
      <c r="C3865" s="7">
        <v>319</v>
      </c>
      <c r="D3865" s="7" t="s">
        <v>10</v>
      </c>
      <c r="E3865" s="7" t="s">
        <v>26</v>
      </c>
      <c r="F3865" s="7" t="s">
        <v>446</v>
      </c>
      <c r="G3865" s="7" t="s">
        <v>6626</v>
      </c>
      <c r="H3865" s="28"/>
      <c r="I3865" s="23"/>
      <c r="J3865" s="16"/>
      <c r="K3865" s="36"/>
    </row>
    <row r="3866" spans="1:11" ht="30" hidden="1" customHeight="1" x14ac:dyDescent="0.25">
      <c r="A3866" s="1"/>
      <c r="B3866" s="7" t="s">
        <v>6610</v>
      </c>
      <c r="C3866" s="7">
        <v>319</v>
      </c>
      <c r="D3866" s="7" t="s">
        <v>10</v>
      </c>
      <c r="E3866" s="7" t="s">
        <v>20</v>
      </c>
      <c r="F3866" s="7" t="s">
        <v>1289</v>
      </c>
      <c r="G3866" s="7" t="s">
        <v>6627</v>
      </c>
      <c r="H3866" s="28"/>
      <c r="I3866" s="23"/>
      <c r="J3866" s="16"/>
      <c r="K3866" s="36"/>
    </row>
    <row r="3867" spans="1:11" ht="30" hidden="1" customHeight="1" x14ac:dyDescent="0.25">
      <c r="A3867" s="1"/>
      <c r="B3867" s="7" t="s">
        <v>6610</v>
      </c>
      <c r="C3867" s="7">
        <v>319</v>
      </c>
      <c r="D3867" s="7" t="s">
        <v>10</v>
      </c>
      <c r="E3867" s="7" t="s">
        <v>17</v>
      </c>
      <c r="F3867" s="7" t="s">
        <v>446</v>
      </c>
      <c r="G3867" s="7" t="s">
        <v>6628</v>
      </c>
      <c r="H3867" s="28"/>
      <c r="I3867" s="23"/>
      <c r="J3867" s="16"/>
      <c r="K3867" s="36"/>
    </row>
    <row r="3868" spans="1:11" ht="30" hidden="1" customHeight="1" x14ac:dyDescent="0.25">
      <c r="A3868" s="1"/>
      <c r="B3868" s="7" t="s">
        <v>6610</v>
      </c>
      <c r="C3868" s="7">
        <v>319</v>
      </c>
      <c r="D3868" s="7" t="s">
        <v>45</v>
      </c>
      <c r="E3868" s="7" t="s">
        <v>26</v>
      </c>
      <c r="F3868" s="7" t="s">
        <v>6629</v>
      </c>
      <c r="G3868" s="7" t="s">
        <v>6630</v>
      </c>
      <c r="H3868" s="28"/>
      <c r="I3868" s="23"/>
      <c r="J3868" s="16"/>
      <c r="K3868" s="36"/>
    </row>
    <row r="3869" spans="1:11" ht="30" hidden="1" customHeight="1" x14ac:dyDescent="0.25">
      <c r="A3869" s="1"/>
      <c r="B3869" s="7" t="s">
        <v>6610</v>
      </c>
      <c r="C3869" s="7">
        <v>319</v>
      </c>
      <c r="D3869" s="7" t="s">
        <v>28</v>
      </c>
      <c r="E3869" s="7" t="s">
        <v>14</v>
      </c>
      <c r="F3869" s="7" t="s">
        <v>6631</v>
      </c>
      <c r="G3869" s="7" t="s">
        <v>6632</v>
      </c>
      <c r="H3869" s="28"/>
      <c r="I3869" s="23"/>
      <c r="J3869" s="16"/>
      <c r="K3869" s="36"/>
    </row>
    <row r="3870" spans="1:11" ht="30" hidden="1" customHeight="1" x14ac:dyDescent="0.25">
      <c r="A3870" s="1"/>
      <c r="B3870" s="7" t="s">
        <v>6610</v>
      </c>
      <c r="C3870" s="7">
        <v>319</v>
      </c>
      <c r="D3870" s="7" t="s">
        <v>10</v>
      </c>
      <c r="E3870" s="7" t="s">
        <v>43</v>
      </c>
      <c r="F3870" s="7" t="s">
        <v>6615</v>
      </c>
      <c r="G3870" s="7" t="s">
        <v>6633</v>
      </c>
      <c r="H3870" s="28"/>
      <c r="I3870" s="23"/>
      <c r="J3870" s="16"/>
      <c r="K3870" s="36"/>
    </row>
    <row r="3871" spans="1:11" ht="30" hidden="1" customHeight="1" x14ac:dyDescent="0.25">
      <c r="A3871" s="1"/>
      <c r="B3871" s="7" t="s">
        <v>6610</v>
      </c>
      <c r="C3871" s="7">
        <v>319</v>
      </c>
      <c r="D3871" s="7" t="s">
        <v>413</v>
      </c>
      <c r="E3871" s="7" t="s">
        <v>26</v>
      </c>
      <c r="F3871" s="7" t="s">
        <v>1349</v>
      </c>
      <c r="G3871" s="7" t="s">
        <v>6634</v>
      </c>
      <c r="H3871" s="28"/>
      <c r="I3871" s="23"/>
      <c r="J3871" s="16"/>
      <c r="K3871" s="36"/>
    </row>
    <row r="3872" spans="1:11" ht="30" customHeight="1" x14ac:dyDescent="0.25">
      <c r="A3872" s="1"/>
      <c r="B3872" s="7" t="s">
        <v>6638</v>
      </c>
      <c r="C3872" s="7">
        <v>320</v>
      </c>
      <c r="D3872" s="7" t="s">
        <v>10</v>
      </c>
      <c r="E3872" s="7" t="s">
        <v>38</v>
      </c>
      <c r="F3872" s="7" t="s">
        <v>6611</v>
      </c>
      <c r="G3872" s="7" t="s">
        <v>6640</v>
      </c>
      <c r="H3872" s="22">
        <f>+I3872</f>
        <v>42456.7</v>
      </c>
      <c r="I3872" s="22">
        <v>42456.7</v>
      </c>
      <c r="J3872" s="35" t="s">
        <v>6639</v>
      </c>
      <c r="K3872" s="36"/>
    </row>
    <row r="3873" spans="1:11" ht="30" hidden="1" customHeight="1" x14ac:dyDescent="0.25">
      <c r="A3873" s="1"/>
      <c r="B3873" s="7" t="s">
        <v>6638</v>
      </c>
      <c r="C3873" s="7">
        <v>320</v>
      </c>
      <c r="D3873" s="7" t="s">
        <v>10</v>
      </c>
      <c r="E3873" s="7" t="s">
        <v>20</v>
      </c>
      <c r="F3873" s="7" t="s">
        <v>1289</v>
      </c>
      <c r="G3873" s="7" t="s">
        <v>6641</v>
      </c>
      <c r="H3873" s="28"/>
      <c r="I3873" s="23"/>
      <c r="J3873" s="16"/>
      <c r="K3873" s="36"/>
    </row>
    <row r="3874" spans="1:11" ht="30" hidden="1" customHeight="1" x14ac:dyDescent="0.25">
      <c r="A3874" s="1"/>
      <c r="B3874" s="7" t="s">
        <v>6638</v>
      </c>
      <c r="C3874" s="7">
        <v>320</v>
      </c>
      <c r="D3874" s="7" t="s">
        <v>10</v>
      </c>
      <c r="E3874" s="7" t="s">
        <v>33</v>
      </c>
      <c r="F3874" s="7" t="s">
        <v>446</v>
      </c>
      <c r="G3874" s="7" t="s">
        <v>6613</v>
      </c>
      <c r="H3874" s="28"/>
      <c r="I3874" s="23"/>
      <c r="J3874" s="16"/>
      <c r="K3874" s="36"/>
    </row>
    <row r="3875" spans="1:11" ht="30" hidden="1" customHeight="1" x14ac:dyDescent="0.25">
      <c r="A3875" s="1"/>
      <c r="B3875" s="7" t="s">
        <v>6638</v>
      </c>
      <c r="C3875" s="7">
        <v>320</v>
      </c>
      <c r="D3875" s="7" t="s">
        <v>10</v>
      </c>
      <c r="E3875" s="7" t="s">
        <v>70</v>
      </c>
      <c r="F3875" s="7" t="s">
        <v>1268</v>
      </c>
      <c r="G3875" s="7" t="s">
        <v>6614</v>
      </c>
      <c r="H3875" s="28"/>
      <c r="I3875" s="23"/>
      <c r="J3875" s="16"/>
      <c r="K3875" s="36"/>
    </row>
    <row r="3876" spans="1:11" ht="30" hidden="1" customHeight="1" x14ac:dyDescent="0.25">
      <c r="A3876" s="1"/>
      <c r="B3876" s="7" t="s">
        <v>6638</v>
      </c>
      <c r="C3876" s="7">
        <v>320</v>
      </c>
      <c r="D3876" s="7" t="s">
        <v>10</v>
      </c>
      <c r="E3876" s="7" t="s">
        <v>171</v>
      </c>
      <c r="F3876" s="7" t="s">
        <v>6615</v>
      </c>
      <c r="G3876" s="7" t="s">
        <v>6642</v>
      </c>
      <c r="H3876" s="28"/>
      <c r="I3876" s="23"/>
      <c r="J3876" s="16"/>
      <c r="K3876" s="36"/>
    </row>
    <row r="3877" spans="1:11" ht="30" hidden="1" customHeight="1" x14ac:dyDescent="0.25">
      <c r="A3877" s="1"/>
      <c r="B3877" s="7" t="s">
        <v>6638</v>
      </c>
      <c r="C3877" s="7">
        <v>320</v>
      </c>
      <c r="D3877" s="7" t="s">
        <v>28</v>
      </c>
      <c r="E3877" s="7" t="s">
        <v>20</v>
      </c>
      <c r="F3877" s="7" t="s">
        <v>1272</v>
      </c>
      <c r="G3877" s="7" t="s">
        <v>6643</v>
      </c>
      <c r="H3877" s="28"/>
      <c r="I3877" s="23"/>
      <c r="J3877" s="16"/>
      <c r="K3877" s="36"/>
    </row>
    <row r="3878" spans="1:11" ht="30" hidden="1" customHeight="1" x14ac:dyDescent="0.25">
      <c r="A3878" s="1"/>
      <c r="B3878" s="7" t="s">
        <v>6638</v>
      </c>
      <c r="C3878" s="7">
        <v>320</v>
      </c>
      <c r="D3878" s="7" t="s">
        <v>10</v>
      </c>
      <c r="E3878" s="7" t="s">
        <v>11</v>
      </c>
      <c r="F3878" s="7" t="s">
        <v>6644</v>
      </c>
      <c r="G3878" s="7" t="s">
        <v>6645</v>
      </c>
      <c r="H3878" s="28"/>
      <c r="I3878" s="23"/>
      <c r="J3878" s="16"/>
      <c r="K3878" s="36"/>
    </row>
    <row r="3879" spans="1:11" ht="30" hidden="1" customHeight="1" x14ac:dyDescent="0.25">
      <c r="A3879" s="1"/>
      <c r="B3879" s="7" t="s">
        <v>6638</v>
      </c>
      <c r="C3879" s="7">
        <v>320</v>
      </c>
      <c r="D3879" s="7" t="s">
        <v>10</v>
      </c>
      <c r="E3879" s="7" t="s">
        <v>201</v>
      </c>
      <c r="F3879" s="7" t="s">
        <v>446</v>
      </c>
      <c r="G3879" s="7" t="s">
        <v>6646</v>
      </c>
      <c r="H3879" s="28"/>
      <c r="I3879" s="23"/>
      <c r="J3879" s="16"/>
      <c r="K3879" s="36"/>
    </row>
    <row r="3880" spans="1:11" ht="30" hidden="1" customHeight="1" x14ac:dyDescent="0.25">
      <c r="A3880" s="1"/>
      <c r="B3880" s="7" t="s">
        <v>6638</v>
      </c>
      <c r="C3880" s="7">
        <v>320</v>
      </c>
      <c r="D3880" s="7" t="s">
        <v>28</v>
      </c>
      <c r="E3880" s="7" t="s">
        <v>26</v>
      </c>
      <c r="F3880" s="7" t="s">
        <v>6629</v>
      </c>
      <c r="G3880" s="7" t="s">
        <v>6630</v>
      </c>
      <c r="H3880" s="28"/>
      <c r="I3880" s="23"/>
      <c r="J3880" s="16"/>
      <c r="K3880" s="36"/>
    </row>
    <row r="3881" spans="1:11" ht="30" hidden="1" customHeight="1" x14ac:dyDescent="0.25">
      <c r="A3881" s="1"/>
      <c r="B3881" s="7" t="s">
        <v>6638</v>
      </c>
      <c r="C3881" s="7">
        <v>320</v>
      </c>
      <c r="D3881" s="7" t="s">
        <v>10</v>
      </c>
      <c r="E3881" s="7" t="s">
        <v>14</v>
      </c>
      <c r="F3881" s="7" t="s">
        <v>6647</v>
      </c>
      <c r="G3881" s="7" t="s">
        <v>6622</v>
      </c>
      <c r="H3881" s="28"/>
      <c r="I3881" s="23"/>
      <c r="J3881" s="16"/>
      <c r="K3881" s="36"/>
    </row>
    <row r="3882" spans="1:11" ht="30" hidden="1" customHeight="1" x14ac:dyDescent="0.25">
      <c r="A3882" s="1"/>
      <c r="B3882" s="7" t="s">
        <v>6638</v>
      </c>
      <c r="C3882" s="7">
        <v>320</v>
      </c>
      <c r="D3882" s="7" t="s">
        <v>10</v>
      </c>
      <c r="E3882" s="7" t="s">
        <v>23</v>
      </c>
      <c r="F3882" s="7" t="s">
        <v>446</v>
      </c>
      <c r="G3882" s="7" t="s">
        <v>6623</v>
      </c>
      <c r="H3882" s="28"/>
      <c r="I3882" s="23"/>
      <c r="J3882" s="16"/>
      <c r="K3882" s="36"/>
    </row>
    <row r="3883" spans="1:11" ht="30" hidden="1" customHeight="1" x14ac:dyDescent="0.25">
      <c r="A3883" s="1"/>
      <c r="B3883" s="7" t="s">
        <v>6638</v>
      </c>
      <c r="C3883" s="7">
        <v>320</v>
      </c>
      <c r="D3883" s="7" t="s">
        <v>10</v>
      </c>
      <c r="E3883" s="7" t="s">
        <v>35</v>
      </c>
      <c r="F3883" s="7" t="s">
        <v>6624</v>
      </c>
      <c r="G3883" s="7" t="s">
        <v>6648</v>
      </c>
      <c r="H3883" s="28"/>
      <c r="I3883" s="23"/>
      <c r="J3883" s="16"/>
      <c r="K3883" s="36"/>
    </row>
    <row r="3884" spans="1:11" ht="30" hidden="1" customHeight="1" x14ac:dyDescent="0.25">
      <c r="A3884" s="1"/>
      <c r="B3884" s="7" t="s">
        <v>6638</v>
      </c>
      <c r="C3884" s="7">
        <v>320</v>
      </c>
      <c r="D3884" s="7" t="s">
        <v>10</v>
      </c>
      <c r="E3884" s="7" t="s">
        <v>26</v>
      </c>
      <c r="F3884" s="7" t="s">
        <v>446</v>
      </c>
      <c r="G3884" s="7" t="s">
        <v>6626</v>
      </c>
      <c r="H3884" s="28"/>
      <c r="I3884" s="23"/>
      <c r="J3884" s="16"/>
      <c r="K3884" s="36"/>
    </row>
    <row r="3885" spans="1:11" ht="30" hidden="1" customHeight="1" x14ac:dyDescent="0.25">
      <c r="A3885" s="1"/>
      <c r="B3885" s="7" t="s">
        <v>6638</v>
      </c>
      <c r="C3885" s="7">
        <v>320</v>
      </c>
      <c r="D3885" s="7" t="s">
        <v>10</v>
      </c>
      <c r="E3885" s="7" t="s">
        <v>17</v>
      </c>
      <c r="F3885" s="7" t="s">
        <v>446</v>
      </c>
      <c r="G3885" s="7" t="s">
        <v>6628</v>
      </c>
      <c r="H3885" s="28"/>
      <c r="I3885" s="23"/>
      <c r="J3885" s="16"/>
      <c r="K3885" s="36"/>
    </row>
    <row r="3886" spans="1:11" ht="30" hidden="1" customHeight="1" x14ac:dyDescent="0.25">
      <c r="A3886" s="1"/>
      <c r="B3886" s="7" t="s">
        <v>6638</v>
      </c>
      <c r="C3886" s="7">
        <v>320</v>
      </c>
      <c r="D3886" s="7" t="s">
        <v>10</v>
      </c>
      <c r="E3886" s="7" t="s">
        <v>43</v>
      </c>
      <c r="F3886" s="7" t="s">
        <v>6615</v>
      </c>
      <c r="G3886" s="7" t="s">
        <v>6649</v>
      </c>
      <c r="H3886" s="28"/>
      <c r="I3886" s="23"/>
      <c r="J3886" s="16"/>
      <c r="K3886" s="36"/>
    </row>
    <row r="3887" spans="1:11" ht="30" hidden="1" customHeight="1" x14ac:dyDescent="0.25">
      <c r="A3887" s="1"/>
      <c r="B3887" s="7" t="s">
        <v>6638</v>
      </c>
      <c r="C3887" s="7">
        <v>320</v>
      </c>
      <c r="D3887" s="7" t="s">
        <v>28</v>
      </c>
      <c r="E3887" s="7" t="s">
        <v>14</v>
      </c>
      <c r="F3887" s="7" t="s">
        <v>6650</v>
      </c>
      <c r="G3887" s="7" t="s">
        <v>6632</v>
      </c>
      <c r="H3887" s="28"/>
      <c r="I3887" s="23"/>
      <c r="J3887" s="16"/>
      <c r="K3887" s="36"/>
    </row>
    <row r="3888" spans="1:11" ht="30" hidden="1" customHeight="1" x14ac:dyDescent="0.25">
      <c r="A3888" s="1"/>
      <c r="B3888" s="7" t="s">
        <v>6638</v>
      </c>
      <c r="C3888" s="7">
        <v>320</v>
      </c>
      <c r="D3888" s="7" t="s">
        <v>434</v>
      </c>
      <c r="E3888" s="7" t="s">
        <v>26</v>
      </c>
      <c r="F3888" s="7" t="s">
        <v>1349</v>
      </c>
      <c r="G3888" s="7" t="s">
        <v>6634</v>
      </c>
      <c r="H3888" s="28"/>
      <c r="I3888" s="23"/>
      <c r="J3888" s="16"/>
      <c r="K3888" s="36"/>
    </row>
    <row r="3889" spans="1:11" ht="30" hidden="1" customHeight="1" x14ac:dyDescent="0.25">
      <c r="A3889" s="1"/>
      <c r="B3889" s="7" t="s">
        <v>6638</v>
      </c>
      <c r="C3889" s="7">
        <v>320</v>
      </c>
      <c r="D3889" s="7" t="s">
        <v>45</v>
      </c>
      <c r="E3889" s="7" t="s">
        <v>20</v>
      </c>
      <c r="F3889" s="7" t="s">
        <v>87</v>
      </c>
      <c r="G3889" s="7" t="s">
        <v>6651</v>
      </c>
      <c r="H3889" s="28"/>
      <c r="I3889" s="23"/>
      <c r="J3889" s="16"/>
      <c r="K3889" s="36"/>
    </row>
    <row r="3890" spans="1:11" ht="30" hidden="1" customHeight="1" x14ac:dyDescent="0.25">
      <c r="A3890" s="1"/>
      <c r="B3890" s="7" t="s">
        <v>6638</v>
      </c>
      <c r="C3890" s="7">
        <v>320</v>
      </c>
      <c r="D3890" s="7" t="s">
        <v>45</v>
      </c>
      <c r="E3890" s="7" t="s">
        <v>26</v>
      </c>
      <c r="F3890" s="7" t="s">
        <v>87</v>
      </c>
      <c r="G3890" s="7" t="s">
        <v>6652</v>
      </c>
      <c r="H3890" s="28"/>
      <c r="I3890" s="23"/>
      <c r="J3890" s="16"/>
      <c r="K3890" s="36"/>
    </row>
    <row r="3891" spans="1:11" ht="30" hidden="1" customHeight="1" x14ac:dyDescent="0.25">
      <c r="A3891" s="1"/>
      <c r="B3891" s="7" t="s">
        <v>6638</v>
      </c>
      <c r="C3891" s="7">
        <v>320</v>
      </c>
      <c r="D3891" s="7" t="s">
        <v>382</v>
      </c>
      <c r="E3891" s="7" t="s">
        <v>26</v>
      </c>
      <c r="F3891" s="7" t="s">
        <v>6637</v>
      </c>
      <c r="G3891" s="7" t="s">
        <v>6630</v>
      </c>
      <c r="H3891" s="28"/>
      <c r="I3891" s="23"/>
      <c r="J3891" s="16"/>
      <c r="K3891" s="36"/>
    </row>
    <row r="3892" spans="1:11" ht="30" hidden="1" customHeight="1" x14ac:dyDescent="0.25">
      <c r="A3892" s="1"/>
      <c r="B3892" s="7" t="s">
        <v>6638</v>
      </c>
      <c r="C3892" s="7">
        <v>320</v>
      </c>
      <c r="D3892" s="7" t="s">
        <v>413</v>
      </c>
      <c r="E3892" s="7" t="s">
        <v>26</v>
      </c>
      <c r="F3892" s="7" t="s">
        <v>6653</v>
      </c>
      <c r="G3892" s="7" t="s">
        <v>6654</v>
      </c>
      <c r="H3892" s="28"/>
      <c r="I3892" s="23"/>
      <c r="J3892" s="16"/>
      <c r="K3892" s="36"/>
    </row>
    <row r="3893" spans="1:11" ht="30" customHeight="1" x14ac:dyDescent="0.25">
      <c r="A3893" s="1"/>
      <c r="B3893" s="7" t="s">
        <v>6655</v>
      </c>
      <c r="C3893" s="7">
        <v>321</v>
      </c>
      <c r="D3893" s="7" t="s">
        <v>10</v>
      </c>
      <c r="E3893" s="7" t="s">
        <v>17</v>
      </c>
      <c r="F3893" s="7" t="s">
        <v>24</v>
      </c>
      <c r="G3893" s="7" t="s">
        <v>6181</v>
      </c>
      <c r="H3893" s="22">
        <f>I3893/30</f>
        <v>756.11633333333339</v>
      </c>
      <c r="I3893" s="22">
        <v>22683.49</v>
      </c>
      <c r="J3893" s="35" t="s">
        <v>6656</v>
      </c>
      <c r="K3893" s="36"/>
    </row>
    <row r="3894" spans="1:11" ht="30" hidden="1" customHeight="1" x14ac:dyDescent="0.25">
      <c r="A3894" s="1"/>
      <c r="B3894" s="7" t="s">
        <v>6655</v>
      </c>
      <c r="C3894" s="7">
        <v>321</v>
      </c>
      <c r="D3894" s="7" t="s">
        <v>28</v>
      </c>
      <c r="E3894" s="7" t="s">
        <v>20</v>
      </c>
      <c r="F3894" s="7" t="s">
        <v>166</v>
      </c>
      <c r="G3894" s="7" t="s">
        <v>6657</v>
      </c>
      <c r="H3894" s="28"/>
      <c r="I3894" s="23"/>
      <c r="J3894" s="16"/>
      <c r="K3894" s="36"/>
    </row>
    <row r="3895" spans="1:11" ht="30" hidden="1" customHeight="1" x14ac:dyDescent="0.25">
      <c r="A3895" s="1"/>
      <c r="B3895" s="7" t="s">
        <v>6655</v>
      </c>
      <c r="C3895" s="7">
        <v>321</v>
      </c>
      <c r="D3895" s="7" t="s">
        <v>10</v>
      </c>
      <c r="E3895" s="7" t="s">
        <v>38</v>
      </c>
      <c r="F3895" s="7" t="s">
        <v>6658</v>
      </c>
      <c r="G3895" s="7" t="s">
        <v>6659</v>
      </c>
      <c r="H3895" s="28"/>
      <c r="I3895" s="23"/>
      <c r="J3895" s="16"/>
      <c r="K3895" s="36"/>
    </row>
    <row r="3896" spans="1:11" ht="30" hidden="1" customHeight="1" x14ac:dyDescent="0.25">
      <c r="A3896" s="1"/>
      <c r="B3896" s="7" t="s">
        <v>6655</v>
      </c>
      <c r="C3896" s="7">
        <v>321</v>
      </c>
      <c r="D3896" s="7" t="s">
        <v>10</v>
      </c>
      <c r="E3896" s="7" t="s">
        <v>23</v>
      </c>
      <c r="F3896" s="7" t="s">
        <v>166</v>
      </c>
      <c r="G3896" s="7" t="s">
        <v>6660</v>
      </c>
      <c r="H3896" s="28"/>
      <c r="I3896" s="23"/>
      <c r="J3896" s="16"/>
      <c r="K3896" s="36"/>
    </row>
    <row r="3897" spans="1:11" ht="30" hidden="1" customHeight="1" x14ac:dyDescent="0.25">
      <c r="A3897" s="1"/>
      <c r="B3897" s="7" t="s">
        <v>6655</v>
      </c>
      <c r="C3897" s="7">
        <v>321</v>
      </c>
      <c r="D3897" s="7" t="s">
        <v>10</v>
      </c>
      <c r="E3897" s="7" t="s">
        <v>14</v>
      </c>
      <c r="F3897" s="7" t="s">
        <v>6661</v>
      </c>
      <c r="G3897" s="7" t="s">
        <v>6662</v>
      </c>
      <c r="H3897" s="28"/>
      <c r="I3897" s="23"/>
      <c r="J3897" s="16"/>
      <c r="K3897" s="36"/>
    </row>
    <row r="3898" spans="1:11" ht="30" hidden="1" customHeight="1" x14ac:dyDescent="0.25">
      <c r="A3898" s="1"/>
      <c r="B3898" s="7" t="s">
        <v>6655</v>
      </c>
      <c r="C3898" s="7">
        <v>321</v>
      </c>
      <c r="D3898" s="7" t="s">
        <v>28</v>
      </c>
      <c r="E3898" s="7" t="s">
        <v>26</v>
      </c>
      <c r="F3898" s="7" t="s">
        <v>166</v>
      </c>
      <c r="G3898" s="7" t="s">
        <v>6663</v>
      </c>
      <c r="H3898" s="28"/>
      <c r="I3898" s="23"/>
      <c r="J3898" s="16"/>
      <c r="K3898" s="36"/>
    </row>
    <row r="3899" spans="1:11" ht="30" hidden="1" customHeight="1" x14ac:dyDescent="0.25">
      <c r="A3899" s="1"/>
      <c r="B3899" s="7" t="s">
        <v>6655</v>
      </c>
      <c r="C3899" s="7">
        <v>321</v>
      </c>
      <c r="D3899" s="7" t="s">
        <v>10</v>
      </c>
      <c r="E3899" s="7" t="s">
        <v>26</v>
      </c>
      <c r="F3899" s="7" t="s">
        <v>95</v>
      </c>
      <c r="G3899" s="7" t="s">
        <v>6664</v>
      </c>
      <c r="H3899" s="28"/>
      <c r="I3899" s="23"/>
      <c r="J3899" s="16"/>
      <c r="K3899" s="36"/>
    </row>
    <row r="3900" spans="1:11" ht="30" hidden="1" customHeight="1" x14ac:dyDescent="0.25">
      <c r="A3900" s="1"/>
      <c r="B3900" s="7" t="s">
        <v>6655</v>
      </c>
      <c r="C3900" s="7">
        <v>321</v>
      </c>
      <c r="D3900" s="7" t="s">
        <v>10</v>
      </c>
      <c r="E3900" s="7" t="s">
        <v>70</v>
      </c>
      <c r="F3900" s="7" t="s">
        <v>95</v>
      </c>
      <c r="G3900" s="7" t="s">
        <v>6665</v>
      </c>
      <c r="H3900" s="28"/>
      <c r="I3900" s="23"/>
      <c r="J3900" s="16"/>
      <c r="K3900" s="36"/>
    </row>
    <row r="3901" spans="1:11" ht="30" hidden="1" customHeight="1" x14ac:dyDescent="0.25">
      <c r="A3901" s="1"/>
      <c r="B3901" s="7" t="s">
        <v>6655</v>
      </c>
      <c r="C3901" s="7">
        <v>321</v>
      </c>
      <c r="D3901" s="7" t="s">
        <v>10</v>
      </c>
      <c r="E3901" s="7" t="s">
        <v>11</v>
      </c>
      <c r="F3901" s="7" t="s">
        <v>6666</v>
      </c>
      <c r="G3901" s="7" t="s">
        <v>6667</v>
      </c>
      <c r="H3901" s="28"/>
      <c r="I3901" s="23"/>
      <c r="J3901" s="16"/>
      <c r="K3901" s="36"/>
    </row>
    <row r="3902" spans="1:11" ht="30" hidden="1" customHeight="1" x14ac:dyDescent="0.25">
      <c r="A3902" s="1"/>
      <c r="B3902" s="7" t="s">
        <v>6655</v>
      </c>
      <c r="C3902" s="7">
        <v>321</v>
      </c>
      <c r="D3902" s="7" t="s">
        <v>10</v>
      </c>
      <c r="E3902" s="7" t="s">
        <v>177</v>
      </c>
      <c r="F3902" s="7" t="s">
        <v>178</v>
      </c>
      <c r="G3902" s="7" t="s">
        <v>6668</v>
      </c>
      <c r="H3902" s="28"/>
      <c r="I3902" s="23"/>
      <c r="J3902" s="16"/>
      <c r="K3902" s="36"/>
    </row>
    <row r="3903" spans="1:11" ht="30" hidden="1" customHeight="1" x14ac:dyDescent="0.25">
      <c r="A3903" s="1"/>
      <c r="B3903" s="7" t="s">
        <v>6655</v>
      </c>
      <c r="C3903" s="7">
        <v>321</v>
      </c>
      <c r="D3903" s="7" t="s">
        <v>10</v>
      </c>
      <c r="E3903" s="7" t="s">
        <v>171</v>
      </c>
      <c r="F3903" s="7" t="s">
        <v>6669</v>
      </c>
      <c r="G3903" s="7" t="s">
        <v>6670</v>
      </c>
      <c r="H3903" s="28"/>
      <c r="I3903" s="23"/>
      <c r="J3903" s="16"/>
      <c r="K3903" s="36"/>
    </row>
    <row r="3904" spans="1:11" ht="30" hidden="1" customHeight="1" x14ac:dyDescent="0.25">
      <c r="A3904" s="1"/>
      <c r="B3904" s="7" t="s">
        <v>6655</v>
      </c>
      <c r="C3904" s="7">
        <v>321</v>
      </c>
      <c r="D3904" s="7" t="s">
        <v>10</v>
      </c>
      <c r="E3904" s="7" t="s">
        <v>80</v>
      </c>
      <c r="F3904" s="7" t="s">
        <v>95</v>
      </c>
      <c r="G3904" s="7" t="s">
        <v>6671</v>
      </c>
      <c r="H3904" s="28"/>
      <c r="I3904" s="23"/>
      <c r="J3904" s="16"/>
      <c r="K3904" s="36"/>
    </row>
    <row r="3905" spans="1:11" ht="30" hidden="1" customHeight="1" x14ac:dyDescent="0.25">
      <c r="A3905" s="1"/>
      <c r="B3905" s="7" t="s">
        <v>6655</v>
      </c>
      <c r="C3905" s="7">
        <v>321</v>
      </c>
      <c r="D3905" s="7" t="s">
        <v>10</v>
      </c>
      <c r="E3905" s="7" t="s">
        <v>33</v>
      </c>
      <c r="F3905" s="7" t="s">
        <v>166</v>
      </c>
      <c r="G3905" s="7" t="s">
        <v>6672</v>
      </c>
      <c r="H3905" s="28"/>
      <c r="I3905" s="23"/>
      <c r="J3905" s="16"/>
      <c r="K3905" s="36"/>
    </row>
    <row r="3906" spans="1:11" ht="30" hidden="1" customHeight="1" x14ac:dyDescent="0.25">
      <c r="A3906" s="1"/>
      <c r="B3906" s="7" t="s">
        <v>6655</v>
      </c>
      <c r="C3906" s="7">
        <v>321</v>
      </c>
      <c r="D3906" s="7" t="s">
        <v>28</v>
      </c>
      <c r="E3906" s="7" t="s">
        <v>33</v>
      </c>
      <c r="F3906" s="7" t="s">
        <v>95</v>
      </c>
      <c r="G3906" s="7" t="s">
        <v>6673</v>
      </c>
      <c r="H3906" s="28"/>
      <c r="I3906" s="23"/>
      <c r="J3906" s="16"/>
      <c r="K3906" s="36"/>
    </row>
    <row r="3907" spans="1:11" ht="30" hidden="1" customHeight="1" x14ac:dyDescent="0.25">
      <c r="A3907" s="1"/>
      <c r="B3907" s="7" t="s">
        <v>6655</v>
      </c>
      <c r="C3907" s="7">
        <v>321</v>
      </c>
      <c r="D3907" s="7" t="s">
        <v>45</v>
      </c>
      <c r="E3907" s="7" t="s">
        <v>20</v>
      </c>
      <c r="F3907" s="7" t="s">
        <v>95</v>
      </c>
      <c r="G3907" s="7" t="s">
        <v>6674</v>
      </c>
      <c r="H3907" s="28"/>
      <c r="I3907" s="23"/>
      <c r="J3907" s="16"/>
      <c r="K3907" s="36"/>
    </row>
    <row r="3908" spans="1:11" ht="30" hidden="1" customHeight="1" x14ac:dyDescent="0.25">
      <c r="A3908" s="1"/>
      <c r="B3908" s="7" t="s">
        <v>6655</v>
      </c>
      <c r="C3908" s="7">
        <v>321</v>
      </c>
      <c r="D3908" s="7" t="s">
        <v>10</v>
      </c>
      <c r="E3908" s="7" t="s">
        <v>35</v>
      </c>
      <c r="F3908" s="7" t="s">
        <v>6675</v>
      </c>
      <c r="G3908" s="7" t="s">
        <v>6676</v>
      </c>
      <c r="H3908" s="28"/>
      <c r="I3908" s="23"/>
      <c r="J3908" s="16"/>
      <c r="K3908" s="36"/>
    </row>
    <row r="3909" spans="1:11" ht="30" hidden="1" customHeight="1" x14ac:dyDescent="0.25">
      <c r="A3909" s="1"/>
      <c r="B3909" s="7" t="s">
        <v>6655</v>
      </c>
      <c r="C3909" s="7">
        <v>321</v>
      </c>
      <c r="D3909" s="7" t="s">
        <v>10</v>
      </c>
      <c r="E3909" s="7" t="s">
        <v>109</v>
      </c>
      <c r="F3909" s="7" t="s">
        <v>166</v>
      </c>
      <c r="G3909" s="7" t="s">
        <v>6677</v>
      </c>
      <c r="H3909" s="28"/>
      <c r="I3909" s="23"/>
      <c r="J3909" s="16"/>
      <c r="K3909" s="36"/>
    </row>
    <row r="3910" spans="1:11" ht="30" hidden="1" customHeight="1" x14ac:dyDescent="0.25">
      <c r="A3910" s="1"/>
      <c r="B3910" s="7" t="s">
        <v>6655</v>
      </c>
      <c r="C3910" s="7">
        <v>321</v>
      </c>
      <c r="D3910" s="7" t="s">
        <v>28</v>
      </c>
      <c r="E3910" s="7" t="s">
        <v>17</v>
      </c>
      <c r="F3910" s="7" t="s">
        <v>166</v>
      </c>
      <c r="G3910" s="7" t="s">
        <v>6672</v>
      </c>
      <c r="H3910" s="28"/>
      <c r="I3910" s="23"/>
      <c r="J3910" s="16"/>
      <c r="K3910" s="36"/>
    </row>
    <row r="3911" spans="1:11" ht="30" hidden="1" customHeight="1" x14ac:dyDescent="0.25">
      <c r="A3911" s="1"/>
      <c r="B3911" s="7" t="s">
        <v>6655</v>
      </c>
      <c r="C3911" s="7">
        <v>321</v>
      </c>
      <c r="D3911" s="7" t="s">
        <v>10</v>
      </c>
      <c r="E3911" s="7" t="s">
        <v>43</v>
      </c>
      <c r="F3911" s="7" t="s">
        <v>95</v>
      </c>
      <c r="G3911" s="7" t="s">
        <v>6678</v>
      </c>
      <c r="H3911" s="28"/>
      <c r="I3911" s="23"/>
      <c r="J3911" s="16"/>
      <c r="K3911" s="36"/>
    </row>
    <row r="3912" spans="1:11" ht="30" hidden="1" customHeight="1" x14ac:dyDescent="0.25">
      <c r="A3912" s="1"/>
      <c r="B3912" s="7" t="s">
        <v>6655</v>
      </c>
      <c r="C3912" s="7">
        <v>321</v>
      </c>
      <c r="D3912" s="7" t="s">
        <v>45</v>
      </c>
      <c r="E3912" s="7" t="s">
        <v>26</v>
      </c>
      <c r="F3912" s="7" t="s">
        <v>24</v>
      </c>
      <c r="G3912" s="7" t="s">
        <v>6679</v>
      </c>
      <c r="H3912" s="28"/>
      <c r="I3912" s="23"/>
      <c r="J3912" s="16"/>
      <c r="K3912" s="36"/>
    </row>
    <row r="3913" spans="1:11" ht="30" hidden="1" customHeight="1" x14ac:dyDescent="0.25">
      <c r="A3913" s="1"/>
      <c r="B3913" s="7" t="s">
        <v>6655</v>
      </c>
      <c r="C3913" s="7">
        <v>321</v>
      </c>
      <c r="D3913" s="7" t="s">
        <v>28</v>
      </c>
      <c r="E3913" s="7" t="s">
        <v>14</v>
      </c>
      <c r="F3913" s="7" t="s">
        <v>6680</v>
      </c>
      <c r="G3913" s="7" t="s">
        <v>6681</v>
      </c>
      <c r="H3913" s="28"/>
      <c r="I3913" s="23"/>
      <c r="J3913" s="16"/>
      <c r="K3913" s="36"/>
    </row>
    <row r="3914" spans="1:11" ht="30" hidden="1" customHeight="1" x14ac:dyDescent="0.25">
      <c r="A3914" s="1"/>
      <c r="B3914" s="7" t="s">
        <v>6655</v>
      </c>
      <c r="C3914" s="7">
        <v>321</v>
      </c>
      <c r="D3914" s="7" t="s">
        <v>382</v>
      </c>
      <c r="E3914" s="7" t="s">
        <v>26</v>
      </c>
      <c r="F3914" s="7" t="s">
        <v>263</v>
      </c>
      <c r="G3914" s="7" t="s">
        <v>6682</v>
      </c>
      <c r="H3914" s="28"/>
      <c r="I3914" s="23"/>
      <c r="J3914" s="16"/>
      <c r="K3914" s="36"/>
    </row>
    <row r="3915" spans="1:11" ht="30" hidden="1" customHeight="1" x14ac:dyDescent="0.25">
      <c r="A3915" s="1"/>
      <c r="B3915" s="7" t="s">
        <v>6655</v>
      </c>
      <c r="C3915" s="7">
        <v>321</v>
      </c>
      <c r="D3915" s="7" t="s">
        <v>10</v>
      </c>
      <c r="E3915" s="7" t="s">
        <v>20</v>
      </c>
      <c r="F3915" s="7" t="s">
        <v>450</v>
      </c>
      <c r="G3915" s="7" t="s">
        <v>6683</v>
      </c>
      <c r="H3915" s="28"/>
      <c r="I3915" s="23"/>
      <c r="J3915" s="16"/>
      <c r="K3915" s="36"/>
    </row>
    <row r="3916" spans="1:11" ht="30" hidden="1" customHeight="1" x14ac:dyDescent="0.25">
      <c r="A3916" s="1"/>
      <c r="B3916" s="7" t="s">
        <v>6655</v>
      </c>
      <c r="C3916" s="7">
        <v>321</v>
      </c>
      <c r="D3916" s="7" t="s">
        <v>28</v>
      </c>
      <c r="E3916" s="7" t="s">
        <v>11</v>
      </c>
      <c r="F3916" s="7" t="s">
        <v>6684</v>
      </c>
      <c r="G3916" s="7" t="s">
        <v>6685</v>
      </c>
      <c r="H3916" s="28"/>
      <c r="I3916" s="23"/>
      <c r="J3916" s="16"/>
      <c r="K3916" s="36"/>
    </row>
    <row r="3917" spans="1:11" ht="30" hidden="1" customHeight="1" x14ac:dyDescent="0.25">
      <c r="A3917" s="1"/>
      <c r="B3917" s="7" t="s">
        <v>6655</v>
      </c>
      <c r="C3917" s="7">
        <v>321</v>
      </c>
      <c r="D3917" s="7" t="s">
        <v>382</v>
      </c>
      <c r="E3917" s="7" t="s">
        <v>20</v>
      </c>
      <c r="F3917" s="7" t="s">
        <v>837</v>
      </c>
      <c r="G3917" s="7" t="s">
        <v>6686</v>
      </c>
      <c r="H3917" s="28"/>
      <c r="I3917" s="23"/>
      <c r="J3917" s="16"/>
      <c r="K3917" s="36"/>
    </row>
    <row r="3918" spans="1:11" ht="30" hidden="1" customHeight="1" x14ac:dyDescent="0.25">
      <c r="A3918" s="1"/>
      <c r="B3918" s="7" t="s">
        <v>6655</v>
      </c>
      <c r="C3918" s="7">
        <v>321</v>
      </c>
      <c r="D3918" s="7" t="s">
        <v>413</v>
      </c>
      <c r="E3918" s="7" t="s">
        <v>20</v>
      </c>
      <c r="F3918" s="7" t="s">
        <v>219</v>
      </c>
      <c r="G3918" s="7" t="s">
        <v>6687</v>
      </c>
      <c r="H3918" s="28"/>
      <c r="I3918" s="23"/>
      <c r="J3918" s="16"/>
      <c r="K3918" s="36"/>
    </row>
    <row r="3919" spans="1:11" ht="30" customHeight="1" x14ac:dyDescent="0.25">
      <c r="A3919" s="1"/>
      <c r="B3919" s="7" t="s">
        <v>6688</v>
      </c>
      <c r="C3919" s="7">
        <v>322</v>
      </c>
      <c r="D3919" s="7" t="s">
        <v>28</v>
      </c>
      <c r="E3919" s="7" t="s">
        <v>17</v>
      </c>
      <c r="F3919" s="7" t="s">
        <v>24</v>
      </c>
      <c r="G3919" s="7" t="s">
        <v>6196</v>
      </c>
      <c r="H3919" s="22">
        <f>I3919/30</f>
        <v>1438.9933333333333</v>
      </c>
      <c r="I3919" s="22">
        <v>43169.8</v>
      </c>
      <c r="J3919" s="35" t="s">
        <v>6656</v>
      </c>
      <c r="K3919" s="36"/>
    </row>
    <row r="3920" spans="1:11" ht="30" hidden="1" customHeight="1" x14ac:dyDescent="0.25">
      <c r="A3920" s="1"/>
      <c r="B3920" s="7" t="s">
        <v>6688</v>
      </c>
      <c r="C3920" s="7">
        <v>322</v>
      </c>
      <c r="D3920" s="7" t="s">
        <v>10</v>
      </c>
      <c r="E3920" s="7" t="s">
        <v>80</v>
      </c>
      <c r="F3920" s="7" t="s">
        <v>1373</v>
      </c>
      <c r="G3920" s="7" t="s">
        <v>6689</v>
      </c>
      <c r="H3920" s="28"/>
      <c r="I3920" s="23"/>
      <c r="J3920" s="16"/>
      <c r="K3920" s="36"/>
    </row>
    <row r="3921" spans="1:11" ht="30" hidden="1" customHeight="1" x14ac:dyDescent="0.25">
      <c r="A3921" s="1"/>
      <c r="B3921" s="7" t="s">
        <v>6688</v>
      </c>
      <c r="C3921" s="7">
        <v>322</v>
      </c>
      <c r="D3921" s="7" t="s">
        <v>10</v>
      </c>
      <c r="E3921" s="7" t="s">
        <v>70</v>
      </c>
      <c r="F3921" s="7" t="s">
        <v>2761</v>
      </c>
      <c r="G3921" s="7" t="s">
        <v>1134</v>
      </c>
      <c r="H3921" s="28"/>
      <c r="I3921" s="23"/>
      <c r="J3921" s="16"/>
      <c r="K3921" s="36"/>
    </row>
    <row r="3922" spans="1:11" ht="30" hidden="1" customHeight="1" x14ac:dyDescent="0.25">
      <c r="A3922" s="1"/>
      <c r="B3922" s="7" t="s">
        <v>6688</v>
      </c>
      <c r="C3922" s="7">
        <v>322</v>
      </c>
      <c r="D3922" s="7" t="s">
        <v>10</v>
      </c>
      <c r="E3922" s="7" t="s">
        <v>14</v>
      </c>
      <c r="F3922" s="7" t="s">
        <v>6690</v>
      </c>
      <c r="G3922" s="7" t="s">
        <v>6691</v>
      </c>
      <c r="H3922" s="28"/>
      <c r="I3922" s="23"/>
      <c r="J3922" s="16"/>
      <c r="K3922" s="36"/>
    </row>
    <row r="3923" spans="1:11" ht="30" hidden="1" customHeight="1" x14ac:dyDescent="0.25">
      <c r="A3923" s="1"/>
      <c r="B3923" s="7" t="s">
        <v>6688</v>
      </c>
      <c r="C3923" s="7">
        <v>322</v>
      </c>
      <c r="D3923" s="7" t="s">
        <v>28</v>
      </c>
      <c r="E3923" s="7" t="s">
        <v>33</v>
      </c>
      <c r="F3923" s="7" t="s">
        <v>95</v>
      </c>
      <c r="G3923" s="7" t="s">
        <v>6673</v>
      </c>
      <c r="H3923" s="28"/>
      <c r="I3923" s="23"/>
      <c r="J3923" s="16"/>
      <c r="K3923" s="36"/>
    </row>
    <row r="3924" spans="1:11" ht="30" hidden="1" customHeight="1" x14ac:dyDescent="0.25">
      <c r="A3924" s="1"/>
      <c r="B3924" s="7" t="s">
        <v>6688</v>
      </c>
      <c r="C3924" s="7">
        <v>322</v>
      </c>
      <c r="D3924" s="7" t="s">
        <v>28</v>
      </c>
      <c r="E3924" s="7" t="s">
        <v>20</v>
      </c>
      <c r="F3924" s="7" t="s">
        <v>95</v>
      </c>
      <c r="G3924" s="7" t="s">
        <v>6692</v>
      </c>
      <c r="H3924" s="28"/>
      <c r="I3924" s="23"/>
      <c r="J3924" s="16"/>
      <c r="K3924" s="36"/>
    </row>
    <row r="3925" spans="1:11" ht="30" hidden="1" customHeight="1" x14ac:dyDescent="0.25">
      <c r="A3925" s="1"/>
      <c r="B3925" s="7" t="s">
        <v>6688</v>
      </c>
      <c r="C3925" s="7">
        <v>322</v>
      </c>
      <c r="D3925" s="7" t="s">
        <v>10</v>
      </c>
      <c r="E3925" s="7" t="s">
        <v>26</v>
      </c>
      <c r="F3925" s="7" t="s">
        <v>852</v>
      </c>
      <c r="G3925" s="7" t="s">
        <v>6693</v>
      </c>
      <c r="H3925" s="28"/>
      <c r="I3925" s="23"/>
      <c r="J3925" s="16"/>
      <c r="K3925" s="36"/>
    </row>
    <row r="3926" spans="1:11" ht="30" hidden="1" customHeight="1" x14ac:dyDescent="0.25">
      <c r="A3926" s="1"/>
      <c r="B3926" s="7" t="s">
        <v>6688</v>
      </c>
      <c r="C3926" s="7">
        <v>322</v>
      </c>
      <c r="D3926" s="7" t="s">
        <v>10</v>
      </c>
      <c r="E3926" s="7" t="s">
        <v>35</v>
      </c>
      <c r="F3926" s="7" t="s">
        <v>6694</v>
      </c>
      <c r="G3926" s="7" t="s">
        <v>6695</v>
      </c>
      <c r="H3926" s="28"/>
      <c r="I3926" s="23"/>
      <c r="J3926" s="16"/>
      <c r="K3926" s="36"/>
    </row>
    <row r="3927" spans="1:11" ht="30" hidden="1" customHeight="1" x14ac:dyDescent="0.25">
      <c r="A3927" s="1"/>
      <c r="B3927" s="7" t="s">
        <v>6688</v>
      </c>
      <c r="C3927" s="7">
        <v>322</v>
      </c>
      <c r="D3927" s="7" t="s">
        <v>28</v>
      </c>
      <c r="E3927" s="7" t="s">
        <v>26</v>
      </c>
      <c r="F3927" s="7" t="s">
        <v>95</v>
      </c>
      <c r="G3927" s="7" t="s">
        <v>6664</v>
      </c>
      <c r="H3927" s="28"/>
      <c r="I3927" s="23"/>
      <c r="J3927" s="16"/>
      <c r="K3927" s="36"/>
    </row>
    <row r="3928" spans="1:11" ht="30" hidden="1" customHeight="1" x14ac:dyDescent="0.25">
      <c r="A3928" s="1"/>
      <c r="B3928" s="7" t="s">
        <v>6688</v>
      </c>
      <c r="C3928" s="7">
        <v>322</v>
      </c>
      <c r="D3928" s="7" t="s">
        <v>10</v>
      </c>
      <c r="E3928" s="7" t="s">
        <v>38</v>
      </c>
      <c r="F3928" s="7" t="s">
        <v>6658</v>
      </c>
      <c r="G3928" s="7" t="s">
        <v>6696</v>
      </c>
      <c r="H3928" s="28"/>
      <c r="I3928" s="23"/>
      <c r="J3928" s="16"/>
      <c r="K3928" s="36"/>
    </row>
    <row r="3929" spans="1:11" ht="30" hidden="1" customHeight="1" x14ac:dyDescent="0.25">
      <c r="A3929" s="1"/>
      <c r="B3929" s="7" t="s">
        <v>6688</v>
      </c>
      <c r="C3929" s="7">
        <v>322</v>
      </c>
      <c r="D3929" s="7" t="s">
        <v>45</v>
      </c>
      <c r="E3929" s="7" t="s">
        <v>20</v>
      </c>
      <c r="F3929" s="7" t="s">
        <v>166</v>
      </c>
      <c r="G3929" s="7" t="s">
        <v>6697</v>
      </c>
      <c r="H3929" s="28"/>
      <c r="I3929" s="23"/>
      <c r="J3929" s="16"/>
      <c r="K3929" s="36"/>
    </row>
    <row r="3930" spans="1:11" ht="30" hidden="1" customHeight="1" x14ac:dyDescent="0.25">
      <c r="A3930" s="1"/>
      <c r="B3930" s="7" t="s">
        <v>6688</v>
      </c>
      <c r="C3930" s="7">
        <v>322</v>
      </c>
      <c r="D3930" s="7" t="s">
        <v>10</v>
      </c>
      <c r="E3930" s="7" t="s">
        <v>11</v>
      </c>
      <c r="F3930" s="7" t="s">
        <v>6698</v>
      </c>
      <c r="G3930" s="7" t="s">
        <v>6699</v>
      </c>
      <c r="H3930" s="28"/>
      <c r="I3930" s="23"/>
      <c r="J3930" s="16"/>
      <c r="K3930" s="36"/>
    </row>
    <row r="3931" spans="1:11" ht="30" hidden="1" customHeight="1" x14ac:dyDescent="0.25">
      <c r="A3931" s="1"/>
      <c r="B3931" s="7" t="s">
        <v>6688</v>
      </c>
      <c r="C3931" s="7">
        <v>322</v>
      </c>
      <c r="D3931" s="7" t="s">
        <v>10</v>
      </c>
      <c r="E3931" s="7" t="s">
        <v>23</v>
      </c>
      <c r="F3931" s="7" t="s">
        <v>166</v>
      </c>
      <c r="G3931" s="7" t="s">
        <v>6700</v>
      </c>
      <c r="H3931" s="28"/>
      <c r="I3931" s="23"/>
      <c r="J3931" s="16"/>
      <c r="K3931" s="36"/>
    </row>
    <row r="3932" spans="1:11" ht="30" hidden="1" customHeight="1" x14ac:dyDescent="0.25">
      <c r="A3932" s="1"/>
      <c r="B3932" s="7" t="s">
        <v>6688</v>
      </c>
      <c r="C3932" s="7">
        <v>322</v>
      </c>
      <c r="D3932" s="7" t="s">
        <v>45</v>
      </c>
      <c r="E3932" s="7" t="s">
        <v>17</v>
      </c>
      <c r="F3932" s="7" t="s">
        <v>2761</v>
      </c>
      <c r="G3932" s="7" t="s">
        <v>6673</v>
      </c>
      <c r="H3932" s="28"/>
      <c r="I3932" s="23"/>
      <c r="J3932" s="16"/>
      <c r="K3932" s="36"/>
    </row>
    <row r="3933" spans="1:11" ht="30" hidden="1" customHeight="1" x14ac:dyDescent="0.25">
      <c r="A3933" s="1"/>
      <c r="B3933" s="7" t="s">
        <v>6688</v>
      </c>
      <c r="C3933" s="7">
        <v>322</v>
      </c>
      <c r="D3933" s="7" t="s">
        <v>45</v>
      </c>
      <c r="E3933" s="7" t="s">
        <v>26</v>
      </c>
      <c r="F3933" s="7" t="s">
        <v>24</v>
      </c>
      <c r="G3933" s="7" t="s">
        <v>6679</v>
      </c>
      <c r="H3933" s="28"/>
      <c r="I3933" s="23"/>
      <c r="J3933" s="16"/>
      <c r="K3933" s="36"/>
    </row>
    <row r="3934" spans="1:11" ht="30" hidden="1" customHeight="1" x14ac:dyDescent="0.25">
      <c r="A3934" s="1"/>
      <c r="B3934" s="7" t="s">
        <v>6688</v>
      </c>
      <c r="C3934" s="7">
        <v>322</v>
      </c>
      <c r="D3934" s="7" t="s">
        <v>10</v>
      </c>
      <c r="E3934" s="7" t="s">
        <v>177</v>
      </c>
      <c r="F3934" s="7" t="s">
        <v>178</v>
      </c>
      <c r="G3934" s="7" t="s">
        <v>6701</v>
      </c>
      <c r="H3934" s="28"/>
      <c r="I3934" s="23"/>
      <c r="J3934" s="16"/>
      <c r="K3934" s="36"/>
    </row>
    <row r="3935" spans="1:11" ht="30" hidden="1" customHeight="1" x14ac:dyDescent="0.25">
      <c r="A3935" s="1"/>
      <c r="B3935" s="7" t="s">
        <v>6688</v>
      </c>
      <c r="C3935" s="7">
        <v>322</v>
      </c>
      <c r="D3935" s="7" t="s">
        <v>10</v>
      </c>
      <c r="E3935" s="7" t="s">
        <v>171</v>
      </c>
      <c r="F3935" s="7" t="s">
        <v>6702</v>
      </c>
      <c r="G3935" s="7" t="s">
        <v>6703</v>
      </c>
      <c r="H3935" s="28"/>
      <c r="I3935" s="23"/>
      <c r="J3935" s="16"/>
      <c r="K3935" s="36"/>
    </row>
    <row r="3936" spans="1:11" ht="30" hidden="1" customHeight="1" x14ac:dyDescent="0.25">
      <c r="A3936" s="1"/>
      <c r="B3936" s="7" t="s">
        <v>6688</v>
      </c>
      <c r="C3936" s="7">
        <v>322</v>
      </c>
      <c r="D3936" s="7" t="s">
        <v>28</v>
      </c>
      <c r="E3936" s="7" t="s">
        <v>11</v>
      </c>
      <c r="F3936" s="7" t="s">
        <v>6704</v>
      </c>
      <c r="G3936" s="7" t="s">
        <v>6705</v>
      </c>
      <c r="H3936" s="28"/>
      <c r="I3936" s="23"/>
      <c r="J3936" s="16"/>
      <c r="K3936" s="36"/>
    </row>
    <row r="3937" spans="1:11" ht="30" hidden="1" customHeight="1" x14ac:dyDescent="0.25">
      <c r="A3937" s="1"/>
      <c r="B3937" s="7" t="s">
        <v>6688</v>
      </c>
      <c r="C3937" s="7">
        <v>322</v>
      </c>
      <c r="D3937" s="7" t="s">
        <v>10</v>
      </c>
      <c r="E3937" s="7" t="s">
        <v>33</v>
      </c>
      <c r="F3937" s="7" t="s">
        <v>166</v>
      </c>
      <c r="G3937" s="7" t="s">
        <v>6672</v>
      </c>
      <c r="H3937" s="28"/>
      <c r="I3937" s="23"/>
      <c r="J3937" s="16"/>
      <c r="K3937" s="36"/>
    </row>
    <row r="3938" spans="1:11" ht="30" hidden="1" customHeight="1" x14ac:dyDescent="0.25">
      <c r="A3938" s="1"/>
      <c r="B3938" s="7" t="s">
        <v>6688</v>
      </c>
      <c r="C3938" s="7">
        <v>322</v>
      </c>
      <c r="D3938" s="7" t="s">
        <v>10</v>
      </c>
      <c r="E3938" s="7" t="s">
        <v>109</v>
      </c>
      <c r="F3938" s="7" t="s">
        <v>166</v>
      </c>
      <c r="G3938" s="7" t="s">
        <v>6677</v>
      </c>
      <c r="H3938" s="28"/>
      <c r="I3938" s="23"/>
      <c r="J3938" s="16"/>
      <c r="K3938" s="36"/>
    </row>
    <row r="3939" spans="1:11" ht="30" hidden="1" customHeight="1" x14ac:dyDescent="0.25">
      <c r="A3939" s="1"/>
      <c r="B3939" s="7" t="s">
        <v>6688</v>
      </c>
      <c r="C3939" s="7">
        <v>322</v>
      </c>
      <c r="D3939" s="7" t="s">
        <v>10</v>
      </c>
      <c r="E3939" s="7" t="s">
        <v>17</v>
      </c>
      <c r="F3939" s="7" t="s">
        <v>166</v>
      </c>
      <c r="G3939" s="7" t="s">
        <v>6672</v>
      </c>
      <c r="H3939" s="28"/>
      <c r="I3939" s="23"/>
      <c r="J3939" s="16"/>
      <c r="K3939" s="36"/>
    </row>
    <row r="3940" spans="1:11" ht="30" hidden="1" customHeight="1" x14ac:dyDescent="0.25">
      <c r="A3940" s="1"/>
      <c r="B3940" s="7" t="s">
        <v>6688</v>
      </c>
      <c r="C3940" s="7">
        <v>322</v>
      </c>
      <c r="D3940" s="7" t="s">
        <v>10</v>
      </c>
      <c r="E3940" s="7" t="s">
        <v>43</v>
      </c>
      <c r="F3940" s="7" t="s">
        <v>6706</v>
      </c>
      <c r="G3940" s="7" t="s">
        <v>6707</v>
      </c>
      <c r="H3940" s="28"/>
      <c r="I3940" s="23"/>
      <c r="J3940" s="16"/>
      <c r="K3940" s="36"/>
    </row>
    <row r="3941" spans="1:11" ht="30" customHeight="1" x14ac:dyDescent="0.25">
      <c r="A3941" s="1"/>
      <c r="B3941" s="7" t="s">
        <v>6714</v>
      </c>
      <c r="C3941" s="7">
        <v>323</v>
      </c>
      <c r="D3941" s="7" t="s">
        <v>10</v>
      </c>
      <c r="E3941" s="7" t="s">
        <v>14</v>
      </c>
      <c r="F3941" s="7" t="s">
        <v>6716</v>
      </c>
      <c r="G3941" s="7" t="s">
        <v>6717</v>
      </c>
      <c r="H3941" s="22">
        <f>+I3941</f>
        <v>393839</v>
      </c>
      <c r="I3941" s="22">
        <v>393839</v>
      </c>
      <c r="J3941" s="35" t="s">
        <v>6715</v>
      </c>
      <c r="K3941" s="36"/>
    </row>
    <row r="3942" spans="1:11" ht="30" hidden="1" customHeight="1" x14ac:dyDescent="0.25">
      <c r="A3942" s="1"/>
      <c r="B3942" s="7" t="s">
        <v>6714</v>
      </c>
      <c r="C3942" s="7">
        <v>323</v>
      </c>
      <c r="D3942" s="7" t="s">
        <v>28</v>
      </c>
      <c r="E3942" s="7" t="s">
        <v>14</v>
      </c>
      <c r="F3942" s="7" t="s">
        <v>6718</v>
      </c>
      <c r="G3942" s="7" t="s">
        <v>6719</v>
      </c>
      <c r="K3942" s="36"/>
    </row>
    <row r="3943" spans="1:11" ht="30" hidden="1" customHeight="1" x14ac:dyDescent="0.25">
      <c r="A3943" s="1"/>
      <c r="B3943" s="7" t="s">
        <v>6714</v>
      </c>
      <c r="C3943" s="7">
        <v>323</v>
      </c>
      <c r="D3943" s="7" t="s">
        <v>10</v>
      </c>
      <c r="E3943" s="7" t="s">
        <v>6720</v>
      </c>
      <c r="F3943" s="7" t="s">
        <v>6721</v>
      </c>
      <c r="G3943" s="7" t="s">
        <v>6722</v>
      </c>
      <c r="H3943" s="28"/>
      <c r="I3943" s="23"/>
      <c r="J3943" s="16"/>
      <c r="K3943" s="36"/>
    </row>
    <row r="3944" spans="1:11" ht="30" hidden="1" customHeight="1" x14ac:dyDescent="0.25">
      <c r="A3944" s="1"/>
      <c r="B3944" s="7" t="s">
        <v>6714</v>
      </c>
      <c r="C3944" s="7">
        <v>323</v>
      </c>
      <c r="D3944" s="7" t="s">
        <v>28</v>
      </c>
      <c r="E3944" s="7" t="s">
        <v>6720</v>
      </c>
      <c r="F3944" s="7" t="s">
        <v>6721</v>
      </c>
      <c r="G3944" s="7" t="s">
        <v>6723</v>
      </c>
      <c r="H3944" s="28"/>
      <c r="I3944" s="23"/>
      <c r="J3944" s="16"/>
      <c r="K3944" s="36"/>
    </row>
    <row r="3945" spans="1:11" ht="30" hidden="1" customHeight="1" x14ac:dyDescent="0.25">
      <c r="A3945" s="1"/>
      <c r="B3945" s="7" t="s">
        <v>6714</v>
      </c>
      <c r="C3945" s="7">
        <v>323</v>
      </c>
      <c r="D3945" s="7" t="s">
        <v>10</v>
      </c>
      <c r="E3945" s="7" t="s">
        <v>80</v>
      </c>
      <c r="F3945" s="7" t="s">
        <v>6721</v>
      </c>
      <c r="G3945" s="7" t="s">
        <v>6724</v>
      </c>
      <c r="H3945" s="28"/>
      <c r="I3945" s="23"/>
      <c r="J3945" s="16"/>
      <c r="K3945" s="36"/>
    </row>
    <row r="3946" spans="1:11" ht="30" hidden="1" customHeight="1" x14ac:dyDescent="0.25">
      <c r="A3946" s="1"/>
      <c r="B3946" s="7" t="s">
        <v>6714</v>
      </c>
      <c r="C3946" s="7">
        <v>323</v>
      </c>
      <c r="D3946" s="7" t="s">
        <v>10</v>
      </c>
      <c r="E3946" s="7" t="s">
        <v>38</v>
      </c>
      <c r="F3946" s="7" t="s">
        <v>6725</v>
      </c>
      <c r="G3946" s="7" t="s">
        <v>6726</v>
      </c>
      <c r="H3946" s="28"/>
      <c r="I3946" s="23"/>
      <c r="J3946" s="16"/>
      <c r="K3946" s="36"/>
    </row>
    <row r="3947" spans="1:11" ht="30" customHeight="1" x14ac:dyDescent="0.25">
      <c r="A3947" s="1"/>
      <c r="B3947" s="7" t="s">
        <v>6729</v>
      </c>
      <c r="C3947" s="7">
        <v>324</v>
      </c>
      <c r="D3947" s="7" t="s">
        <v>10</v>
      </c>
      <c r="E3947" s="7" t="s">
        <v>80</v>
      </c>
      <c r="F3947" s="7" t="s">
        <v>132</v>
      </c>
      <c r="G3947" s="7" t="s">
        <v>6731</v>
      </c>
      <c r="H3947" s="22">
        <f>+I3947/2</f>
        <v>1686.4849999999999</v>
      </c>
      <c r="I3947" s="22">
        <v>3372.97</v>
      </c>
      <c r="J3947" s="35" t="s">
        <v>6730</v>
      </c>
      <c r="K3947" s="36"/>
    </row>
    <row r="3948" spans="1:11" ht="30" hidden="1" customHeight="1" x14ac:dyDescent="0.25">
      <c r="A3948" s="1"/>
      <c r="B3948" s="7" t="s">
        <v>6729</v>
      </c>
      <c r="C3948" s="7">
        <v>324</v>
      </c>
      <c r="D3948" s="7" t="s">
        <v>45</v>
      </c>
      <c r="E3948" s="7" t="s">
        <v>26</v>
      </c>
      <c r="F3948" s="7" t="s">
        <v>128</v>
      </c>
      <c r="G3948" s="7" t="s">
        <v>6732</v>
      </c>
      <c r="H3948" s="28"/>
      <c r="I3948" s="23"/>
      <c r="J3948" s="16"/>
      <c r="K3948" s="36"/>
    </row>
    <row r="3949" spans="1:11" ht="30" hidden="1" customHeight="1" x14ac:dyDescent="0.25">
      <c r="A3949" s="1"/>
      <c r="B3949" s="7" t="s">
        <v>6729</v>
      </c>
      <c r="C3949" s="7">
        <v>324</v>
      </c>
      <c r="D3949" s="7" t="s">
        <v>10</v>
      </c>
      <c r="E3949" s="7" t="s">
        <v>20</v>
      </c>
      <c r="F3949" s="7" t="s">
        <v>21</v>
      </c>
      <c r="G3949" s="7" t="s">
        <v>6733</v>
      </c>
      <c r="H3949" s="28"/>
      <c r="I3949" s="23"/>
      <c r="J3949" s="16"/>
      <c r="K3949" s="36"/>
    </row>
    <row r="3950" spans="1:11" ht="30" hidden="1" customHeight="1" x14ac:dyDescent="0.25">
      <c r="A3950" s="1"/>
      <c r="B3950" s="7" t="s">
        <v>6729</v>
      </c>
      <c r="C3950" s="7">
        <v>324</v>
      </c>
      <c r="D3950" s="7" t="s">
        <v>10</v>
      </c>
      <c r="E3950" s="7" t="s">
        <v>14</v>
      </c>
      <c r="F3950" s="7" t="s">
        <v>6734</v>
      </c>
      <c r="G3950" s="7" t="s">
        <v>6735</v>
      </c>
      <c r="H3950" s="28"/>
      <c r="I3950" s="23"/>
      <c r="J3950" s="16"/>
      <c r="K3950" s="36"/>
    </row>
    <row r="3951" spans="1:11" ht="30" hidden="1" customHeight="1" x14ac:dyDescent="0.25">
      <c r="A3951" s="1"/>
      <c r="B3951" s="7" t="s">
        <v>6729</v>
      </c>
      <c r="C3951" s="7">
        <v>324</v>
      </c>
      <c r="D3951" s="7" t="s">
        <v>10</v>
      </c>
      <c r="E3951" s="7" t="s">
        <v>11</v>
      </c>
      <c r="F3951" s="7" t="s">
        <v>6736</v>
      </c>
      <c r="G3951" s="7" t="s">
        <v>6737</v>
      </c>
      <c r="H3951" s="28"/>
      <c r="I3951" s="23"/>
      <c r="J3951" s="16"/>
      <c r="K3951" s="36"/>
    </row>
    <row r="3952" spans="1:11" ht="30" hidden="1" customHeight="1" x14ac:dyDescent="0.25">
      <c r="A3952" s="1"/>
      <c r="B3952" s="7" t="s">
        <v>6729</v>
      </c>
      <c r="C3952" s="7">
        <v>324</v>
      </c>
      <c r="D3952" s="7" t="s">
        <v>10</v>
      </c>
      <c r="E3952" s="7" t="s">
        <v>33</v>
      </c>
      <c r="F3952" s="7" t="s">
        <v>128</v>
      </c>
      <c r="G3952" s="7" t="s">
        <v>6738</v>
      </c>
      <c r="H3952" s="28"/>
      <c r="I3952" s="23"/>
      <c r="J3952" s="16"/>
      <c r="K3952" s="36"/>
    </row>
    <row r="3953" spans="1:11" ht="30" hidden="1" customHeight="1" x14ac:dyDescent="0.25">
      <c r="A3953" s="1"/>
      <c r="B3953" s="7" t="s">
        <v>6729</v>
      </c>
      <c r="C3953" s="7">
        <v>324</v>
      </c>
      <c r="D3953" s="7" t="s">
        <v>10</v>
      </c>
      <c r="E3953" s="7" t="s">
        <v>17</v>
      </c>
      <c r="F3953" s="7" t="s">
        <v>21</v>
      </c>
      <c r="G3953" s="7" t="s">
        <v>6739</v>
      </c>
      <c r="H3953" s="28"/>
      <c r="I3953" s="23"/>
      <c r="J3953" s="16"/>
      <c r="K3953" s="36"/>
    </row>
    <row r="3954" spans="1:11" ht="30" hidden="1" customHeight="1" x14ac:dyDescent="0.25">
      <c r="A3954" s="1"/>
      <c r="B3954" s="7" t="s">
        <v>6729</v>
      </c>
      <c r="C3954" s="7">
        <v>324</v>
      </c>
      <c r="D3954" s="7" t="s">
        <v>45</v>
      </c>
      <c r="E3954" s="7" t="s">
        <v>17</v>
      </c>
      <c r="F3954" s="7" t="s">
        <v>137</v>
      </c>
      <c r="G3954" s="7" t="s">
        <v>6738</v>
      </c>
      <c r="H3954" s="28"/>
      <c r="I3954" s="23"/>
      <c r="J3954" s="16"/>
      <c r="K3954" s="36"/>
    </row>
    <row r="3955" spans="1:11" ht="30" hidden="1" customHeight="1" x14ac:dyDescent="0.25">
      <c r="A3955" s="1"/>
      <c r="B3955" s="7" t="s">
        <v>6729</v>
      </c>
      <c r="C3955" s="7">
        <v>324</v>
      </c>
      <c r="D3955" s="7" t="s">
        <v>10</v>
      </c>
      <c r="E3955" s="7" t="s">
        <v>26</v>
      </c>
      <c r="F3955" s="7" t="s">
        <v>21</v>
      </c>
      <c r="G3955" s="7" t="s">
        <v>6740</v>
      </c>
      <c r="H3955" s="28"/>
      <c r="I3955" s="23"/>
      <c r="J3955" s="16"/>
      <c r="K3955" s="36"/>
    </row>
    <row r="3956" spans="1:11" ht="30" hidden="1" customHeight="1" x14ac:dyDescent="0.25">
      <c r="A3956" s="1"/>
      <c r="B3956" s="7" t="s">
        <v>6729</v>
      </c>
      <c r="C3956" s="7">
        <v>324</v>
      </c>
      <c r="D3956" s="7" t="s">
        <v>10</v>
      </c>
      <c r="E3956" s="7" t="s">
        <v>38</v>
      </c>
      <c r="F3956" s="7" t="s">
        <v>6741</v>
      </c>
      <c r="G3956" s="7" t="s">
        <v>6742</v>
      </c>
      <c r="H3956" s="28"/>
      <c r="I3956" s="23"/>
      <c r="J3956" s="16"/>
      <c r="K3956" s="36"/>
    </row>
    <row r="3957" spans="1:11" ht="30" hidden="1" customHeight="1" x14ac:dyDescent="0.25">
      <c r="A3957" s="1"/>
      <c r="B3957" s="7" t="s">
        <v>6729</v>
      </c>
      <c r="C3957" s="7">
        <v>324</v>
      </c>
      <c r="D3957" s="7" t="s">
        <v>28</v>
      </c>
      <c r="E3957" s="7" t="s">
        <v>38</v>
      </c>
      <c r="F3957" s="7" t="s">
        <v>6743</v>
      </c>
      <c r="G3957" s="7" t="s">
        <v>6744</v>
      </c>
      <c r="H3957" s="28"/>
      <c r="I3957" s="23"/>
      <c r="J3957" s="16"/>
      <c r="K3957" s="36"/>
    </row>
    <row r="3958" spans="1:11" ht="30" customHeight="1" x14ac:dyDescent="0.25">
      <c r="A3958" s="1"/>
      <c r="B3958" s="7" t="s">
        <v>6754</v>
      </c>
      <c r="C3958" s="7">
        <v>325</v>
      </c>
      <c r="D3958" s="7" t="s">
        <v>28</v>
      </c>
      <c r="E3958" s="7" t="s">
        <v>177</v>
      </c>
      <c r="F3958" s="7" t="s">
        <v>356</v>
      </c>
      <c r="G3958" s="7" t="s">
        <v>6756</v>
      </c>
      <c r="H3958" s="22">
        <f>+I3958</f>
        <v>7678.44</v>
      </c>
      <c r="I3958" s="22">
        <v>7678.44</v>
      </c>
      <c r="J3958" s="35" t="s">
        <v>6755</v>
      </c>
      <c r="K3958" s="36"/>
    </row>
    <row r="3959" spans="1:11" ht="30" hidden="1" customHeight="1" x14ac:dyDescent="0.25">
      <c r="A3959" s="1"/>
      <c r="B3959" s="7" t="s">
        <v>6754</v>
      </c>
      <c r="C3959" s="7">
        <v>325</v>
      </c>
      <c r="D3959" s="7" t="s">
        <v>10</v>
      </c>
      <c r="E3959" s="7" t="s">
        <v>366</v>
      </c>
      <c r="F3959" s="7" t="s">
        <v>367</v>
      </c>
      <c r="G3959" s="7" t="s">
        <v>6757</v>
      </c>
      <c r="H3959" s="28"/>
      <c r="I3959" s="23"/>
      <c r="J3959" s="16"/>
      <c r="K3959" s="36"/>
    </row>
    <row r="3960" spans="1:11" ht="30" hidden="1" customHeight="1" x14ac:dyDescent="0.25">
      <c r="A3960" s="1"/>
      <c r="B3960" s="7" t="s">
        <v>6754</v>
      </c>
      <c r="C3960" s="7">
        <v>325</v>
      </c>
      <c r="D3960" s="7" t="s">
        <v>10</v>
      </c>
      <c r="E3960" s="7" t="s">
        <v>80</v>
      </c>
      <c r="F3960" s="7" t="s">
        <v>1355</v>
      </c>
      <c r="G3960" s="7" t="s">
        <v>6758</v>
      </c>
      <c r="H3960" s="28"/>
      <c r="I3960" s="23"/>
      <c r="J3960" s="16"/>
      <c r="K3960" s="36"/>
    </row>
    <row r="3961" spans="1:11" ht="30" hidden="1" customHeight="1" x14ac:dyDescent="0.25">
      <c r="A3961" s="1"/>
      <c r="B3961" s="7" t="s">
        <v>6754</v>
      </c>
      <c r="C3961" s="7">
        <v>325</v>
      </c>
      <c r="D3961" s="7" t="s">
        <v>10</v>
      </c>
      <c r="E3961" s="7" t="s">
        <v>33</v>
      </c>
      <c r="F3961" s="7" t="s">
        <v>349</v>
      </c>
      <c r="G3961" s="7" t="s">
        <v>6759</v>
      </c>
      <c r="H3961" s="28"/>
      <c r="I3961" s="23"/>
      <c r="J3961" s="16"/>
      <c r="K3961" s="36"/>
    </row>
    <row r="3962" spans="1:11" ht="30" hidden="1" customHeight="1" x14ac:dyDescent="0.25">
      <c r="A3962" s="1"/>
      <c r="B3962" s="7" t="s">
        <v>6754</v>
      </c>
      <c r="C3962" s="7">
        <v>325</v>
      </c>
      <c r="D3962" s="7" t="s">
        <v>10</v>
      </c>
      <c r="E3962" s="7" t="s">
        <v>75</v>
      </c>
      <c r="F3962" s="7" t="s">
        <v>349</v>
      </c>
      <c r="G3962" s="7" t="s">
        <v>6760</v>
      </c>
      <c r="H3962" s="28"/>
      <c r="I3962" s="23"/>
      <c r="J3962" s="16"/>
      <c r="K3962" s="36"/>
    </row>
    <row r="3963" spans="1:11" ht="30" hidden="1" customHeight="1" x14ac:dyDescent="0.25">
      <c r="A3963" s="1"/>
      <c r="B3963" s="7" t="s">
        <v>6754</v>
      </c>
      <c r="C3963" s="7">
        <v>325</v>
      </c>
      <c r="D3963" s="7" t="s">
        <v>10</v>
      </c>
      <c r="E3963" s="7" t="s">
        <v>20</v>
      </c>
      <c r="F3963" s="7" t="s">
        <v>349</v>
      </c>
      <c r="G3963" s="7" t="s">
        <v>6761</v>
      </c>
      <c r="H3963" s="28"/>
      <c r="I3963" s="23"/>
      <c r="J3963" s="16"/>
      <c r="K3963" s="36"/>
    </row>
    <row r="3964" spans="1:11" ht="30" customHeight="1" x14ac:dyDescent="0.25">
      <c r="A3964" s="1"/>
      <c r="B3964" s="7" t="s">
        <v>6776</v>
      </c>
      <c r="C3964" s="7">
        <v>326</v>
      </c>
      <c r="D3964" s="7" t="s">
        <v>10</v>
      </c>
      <c r="E3964" s="7" t="s">
        <v>366</v>
      </c>
      <c r="F3964" s="7" t="s">
        <v>367</v>
      </c>
      <c r="G3964" s="7" t="s">
        <v>6778</v>
      </c>
      <c r="H3964" s="22">
        <f>+I3964</f>
        <v>15242.7</v>
      </c>
      <c r="I3964" s="22">
        <v>15242.7</v>
      </c>
      <c r="J3964" s="35" t="s">
        <v>6777</v>
      </c>
      <c r="K3964" s="36"/>
    </row>
    <row r="3965" spans="1:11" ht="30" hidden="1" customHeight="1" x14ac:dyDescent="0.25">
      <c r="A3965" s="1"/>
      <c r="B3965" s="7" t="s">
        <v>6776</v>
      </c>
      <c r="C3965" s="7">
        <v>326</v>
      </c>
      <c r="D3965" s="7" t="s">
        <v>10</v>
      </c>
      <c r="E3965" s="7" t="s">
        <v>177</v>
      </c>
      <c r="F3965" s="7" t="s">
        <v>1071</v>
      </c>
      <c r="G3965" s="7" t="s">
        <v>6779</v>
      </c>
      <c r="H3965" s="28"/>
      <c r="I3965" s="23"/>
      <c r="J3965" s="16"/>
      <c r="K3965" s="36"/>
    </row>
    <row r="3966" spans="1:11" ht="30" hidden="1" customHeight="1" x14ac:dyDescent="0.25">
      <c r="A3966" s="1"/>
      <c r="B3966" s="7" t="s">
        <v>6776</v>
      </c>
      <c r="C3966" s="7">
        <v>326</v>
      </c>
      <c r="D3966" s="7" t="s">
        <v>10</v>
      </c>
      <c r="E3966" s="7" t="s">
        <v>33</v>
      </c>
      <c r="F3966" s="7" t="s">
        <v>1057</v>
      </c>
      <c r="G3966" s="7" t="s">
        <v>6780</v>
      </c>
      <c r="H3966" s="28"/>
      <c r="I3966" s="23"/>
      <c r="J3966" s="16"/>
      <c r="K3966" s="36"/>
    </row>
    <row r="3967" spans="1:11" ht="30" hidden="1" customHeight="1" x14ac:dyDescent="0.25">
      <c r="A3967" s="1"/>
      <c r="B3967" s="7" t="s">
        <v>6776</v>
      </c>
      <c r="C3967" s="7">
        <v>326</v>
      </c>
      <c r="D3967" s="7" t="s">
        <v>10</v>
      </c>
      <c r="E3967" s="7" t="s">
        <v>75</v>
      </c>
      <c r="F3967" s="7" t="s">
        <v>1057</v>
      </c>
      <c r="G3967" s="7" t="s">
        <v>6781</v>
      </c>
      <c r="H3967" s="28"/>
      <c r="I3967" s="23"/>
      <c r="J3967" s="16"/>
      <c r="K3967" s="36"/>
    </row>
    <row r="3968" spans="1:11" ht="30" hidden="1" customHeight="1" x14ac:dyDescent="0.25">
      <c r="A3968" s="1"/>
      <c r="B3968" s="7" t="s">
        <v>6776</v>
      </c>
      <c r="C3968" s="7">
        <v>326</v>
      </c>
      <c r="D3968" s="7" t="s">
        <v>10</v>
      </c>
      <c r="E3968" s="7" t="s">
        <v>35</v>
      </c>
      <c r="F3968" s="7" t="s">
        <v>1057</v>
      </c>
      <c r="G3968" s="7" t="s">
        <v>6782</v>
      </c>
      <c r="H3968" s="28"/>
      <c r="I3968" s="23"/>
      <c r="J3968" s="16"/>
      <c r="K3968" s="36"/>
    </row>
    <row r="3969" spans="1:11" ht="30" hidden="1" customHeight="1" x14ac:dyDescent="0.25">
      <c r="A3969" s="1"/>
      <c r="B3969" s="7" t="s">
        <v>6776</v>
      </c>
      <c r="C3969" s="7">
        <v>326</v>
      </c>
      <c r="D3969" s="7" t="s">
        <v>10</v>
      </c>
      <c r="E3969" s="7" t="s">
        <v>11</v>
      </c>
      <c r="F3969" s="7" t="s">
        <v>6783</v>
      </c>
      <c r="G3969" s="7" t="s">
        <v>6784</v>
      </c>
      <c r="H3969" s="28"/>
      <c r="I3969" s="23"/>
      <c r="J3969" s="16"/>
      <c r="K3969" s="36"/>
    </row>
    <row r="3970" spans="1:11" ht="30" hidden="1" customHeight="1" x14ac:dyDescent="0.25">
      <c r="A3970" s="1"/>
      <c r="B3970" s="7" t="s">
        <v>6776</v>
      </c>
      <c r="C3970" s="7">
        <v>326</v>
      </c>
      <c r="D3970" s="7" t="s">
        <v>28</v>
      </c>
      <c r="E3970" s="7" t="s">
        <v>20</v>
      </c>
      <c r="F3970" s="7" t="s">
        <v>1057</v>
      </c>
      <c r="G3970" s="7" t="s">
        <v>6785</v>
      </c>
      <c r="H3970" s="28"/>
      <c r="I3970" s="23"/>
      <c r="J3970" s="16"/>
      <c r="K3970" s="36"/>
    </row>
    <row r="3971" spans="1:11" ht="30" hidden="1" customHeight="1" x14ac:dyDescent="0.25">
      <c r="A3971" s="1"/>
      <c r="B3971" s="7" t="s">
        <v>6776</v>
      </c>
      <c r="C3971" s="7">
        <v>326</v>
      </c>
      <c r="D3971" s="7" t="s">
        <v>10</v>
      </c>
      <c r="E3971" s="7" t="s">
        <v>17</v>
      </c>
      <c r="F3971" s="7" t="s">
        <v>345</v>
      </c>
      <c r="G3971" s="7" t="s">
        <v>6786</v>
      </c>
      <c r="H3971" s="28"/>
      <c r="I3971" s="23"/>
      <c r="J3971" s="16"/>
      <c r="K3971" s="36"/>
    </row>
    <row r="3972" spans="1:11" ht="30" hidden="1" customHeight="1" x14ac:dyDescent="0.25">
      <c r="A3972" s="1"/>
      <c r="B3972" s="7" t="s">
        <v>6776</v>
      </c>
      <c r="C3972" s="7">
        <v>326</v>
      </c>
      <c r="D3972" s="7" t="s">
        <v>28</v>
      </c>
      <c r="E3972" s="7" t="s">
        <v>11</v>
      </c>
      <c r="F3972" s="7" t="s">
        <v>6787</v>
      </c>
      <c r="G3972" s="7" t="s">
        <v>6788</v>
      </c>
      <c r="H3972" s="28"/>
      <c r="I3972" s="23"/>
      <c r="J3972" s="16"/>
      <c r="K3972" s="36"/>
    </row>
    <row r="3973" spans="1:11" ht="30" hidden="1" customHeight="1" x14ac:dyDescent="0.25">
      <c r="A3973" s="1"/>
      <c r="B3973" s="7" t="s">
        <v>6776</v>
      </c>
      <c r="C3973" s="7">
        <v>326</v>
      </c>
      <c r="D3973" s="7" t="s">
        <v>10</v>
      </c>
      <c r="E3973" s="7" t="s">
        <v>38</v>
      </c>
      <c r="F3973" s="7" t="s">
        <v>367</v>
      </c>
      <c r="G3973" s="7" t="s">
        <v>6789</v>
      </c>
      <c r="H3973" s="28"/>
      <c r="I3973" s="23"/>
      <c r="J3973" s="16"/>
      <c r="K3973" s="36"/>
    </row>
    <row r="3974" spans="1:11" ht="30" hidden="1" customHeight="1" x14ac:dyDescent="0.25">
      <c r="A3974" s="1"/>
      <c r="B3974" s="7" t="s">
        <v>6776</v>
      </c>
      <c r="C3974" s="7">
        <v>326</v>
      </c>
      <c r="D3974" s="7" t="s">
        <v>10</v>
      </c>
      <c r="E3974" s="7" t="s">
        <v>20</v>
      </c>
      <c r="F3974" s="7" t="s">
        <v>371</v>
      </c>
      <c r="G3974" s="7" t="s">
        <v>6790</v>
      </c>
      <c r="H3974" s="28"/>
      <c r="I3974" s="23"/>
      <c r="J3974" s="16"/>
      <c r="K3974" s="36"/>
    </row>
    <row r="3975" spans="1:11" ht="30" customHeight="1" x14ac:dyDescent="0.25">
      <c r="A3975" s="1"/>
      <c r="B3975" s="7" t="s">
        <v>6791</v>
      </c>
      <c r="C3975" s="7">
        <v>327</v>
      </c>
      <c r="D3975" s="7" t="s">
        <v>10</v>
      </c>
      <c r="E3975" s="7" t="s">
        <v>11</v>
      </c>
      <c r="F3975" s="7" t="s">
        <v>6793</v>
      </c>
      <c r="G3975" s="7" t="s">
        <v>6794</v>
      </c>
      <c r="H3975" s="22">
        <f>+I3975</f>
        <v>246157.51</v>
      </c>
      <c r="I3975" s="22">
        <v>246157.51</v>
      </c>
      <c r="J3975" s="35" t="s">
        <v>6792</v>
      </c>
      <c r="K3975" s="36"/>
    </row>
    <row r="3976" spans="1:11" ht="30" hidden="1" customHeight="1" x14ac:dyDescent="0.25">
      <c r="A3976" s="1"/>
      <c r="B3976" s="7" t="s">
        <v>6791</v>
      </c>
      <c r="C3976" s="7">
        <v>327</v>
      </c>
      <c r="D3976" s="7" t="s">
        <v>10</v>
      </c>
      <c r="E3976" s="7" t="s">
        <v>38</v>
      </c>
      <c r="F3976" s="7" t="s">
        <v>6795</v>
      </c>
      <c r="G3976" s="7" t="s">
        <v>6796</v>
      </c>
      <c r="H3976" s="28"/>
      <c r="I3976" s="23"/>
      <c r="J3976" s="16"/>
      <c r="K3976" s="36"/>
    </row>
    <row r="3977" spans="1:11" ht="30" hidden="1" customHeight="1" x14ac:dyDescent="0.25">
      <c r="A3977" s="1"/>
      <c r="B3977" s="7" t="s">
        <v>6791</v>
      </c>
      <c r="C3977" s="7">
        <v>327</v>
      </c>
      <c r="D3977" s="7" t="s">
        <v>28</v>
      </c>
      <c r="E3977" s="7" t="s">
        <v>38</v>
      </c>
      <c r="F3977" s="7" t="s">
        <v>6797</v>
      </c>
      <c r="G3977" s="7" t="s">
        <v>6798</v>
      </c>
      <c r="H3977" s="28"/>
      <c r="I3977" s="23"/>
      <c r="J3977" s="16"/>
      <c r="K3977" s="36"/>
    </row>
    <row r="3978" spans="1:11" ht="30" hidden="1" customHeight="1" x14ac:dyDescent="0.25">
      <c r="A3978" s="1"/>
      <c r="B3978" s="7" t="s">
        <v>6791</v>
      </c>
      <c r="C3978" s="7">
        <v>327</v>
      </c>
      <c r="D3978" s="7" t="s">
        <v>10</v>
      </c>
      <c r="E3978" s="7" t="s">
        <v>20</v>
      </c>
      <c r="F3978" s="7" t="s">
        <v>544</v>
      </c>
      <c r="G3978" s="7" t="s">
        <v>6799</v>
      </c>
      <c r="H3978" s="28"/>
      <c r="I3978" s="23"/>
      <c r="J3978" s="16"/>
      <c r="K3978" s="36"/>
    </row>
    <row r="3979" spans="1:11" ht="30" customHeight="1" x14ac:dyDescent="0.25">
      <c r="A3979" s="1"/>
      <c r="B3979" s="7" t="s">
        <v>6809</v>
      </c>
      <c r="C3979" s="7">
        <v>329</v>
      </c>
      <c r="D3979" s="7" t="s">
        <v>10</v>
      </c>
      <c r="E3979" s="7" t="s">
        <v>20</v>
      </c>
      <c r="F3979" s="7" t="s">
        <v>911</v>
      </c>
      <c r="G3979" s="7" t="s">
        <v>6810</v>
      </c>
      <c r="H3979" s="22">
        <f>+I3979/100</f>
        <v>12506.973300000001</v>
      </c>
      <c r="I3979" s="22">
        <v>1250697.33</v>
      </c>
      <c r="J3979" s="35" t="s">
        <v>6811</v>
      </c>
      <c r="K3979" s="36"/>
    </row>
    <row r="3980" spans="1:11" ht="30" hidden="1" customHeight="1" x14ac:dyDescent="0.25">
      <c r="A3980" s="1"/>
      <c r="B3980" s="7" t="s">
        <v>6809</v>
      </c>
      <c r="C3980" s="7">
        <v>329</v>
      </c>
      <c r="D3980" s="7" t="s">
        <v>10</v>
      </c>
      <c r="E3980" s="7" t="s">
        <v>67</v>
      </c>
      <c r="F3980" s="7" t="s">
        <v>68</v>
      </c>
      <c r="G3980" s="7" t="s">
        <v>6812</v>
      </c>
      <c r="K3980" s="36"/>
    </row>
    <row r="3981" spans="1:11" ht="30" hidden="1" customHeight="1" x14ac:dyDescent="0.25">
      <c r="A3981" s="1"/>
      <c r="B3981" s="7" t="s">
        <v>6809</v>
      </c>
      <c r="C3981" s="7">
        <v>329</v>
      </c>
      <c r="D3981" s="7" t="s">
        <v>10</v>
      </c>
      <c r="E3981" s="7" t="s">
        <v>38</v>
      </c>
      <c r="F3981" s="7" t="s">
        <v>911</v>
      </c>
      <c r="G3981" s="7" t="s">
        <v>6813</v>
      </c>
      <c r="H3981" s="28"/>
      <c r="I3981" s="23"/>
      <c r="J3981" s="16"/>
      <c r="K3981" s="36"/>
    </row>
    <row r="3982" spans="1:11" ht="30" hidden="1" customHeight="1" x14ac:dyDescent="0.25">
      <c r="A3982" s="1"/>
      <c r="B3982" s="7" t="s">
        <v>6809</v>
      </c>
      <c r="C3982" s="7">
        <v>329</v>
      </c>
      <c r="D3982" s="7" t="s">
        <v>10</v>
      </c>
      <c r="E3982" s="7" t="s">
        <v>23</v>
      </c>
      <c r="F3982" s="7" t="s">
        <v>407</v>
      </c>
      <c r="G3982" s="7" t="s">
        <v>6814</v>
      </c>
      <c r="H3982" s="28"/>
      <c r="I3982" s="23"/>
      <c r="J3982" s="16"/>
      <c r="K3982" s="36"/>
    </row>
    <row r="3983" spans="1:11" ht="30" customHeight="1" x14ac:dyDescent="0.25">
      <c r="A3983" s="1"/>
      <c r="B3983" s="7" t="s">
        <v>6816</v>
      </c>
      <c r="C3983" s="7">
        <v>330</v>
      </c>
      <c r="D3983" s="7" t="s">
        <v>10</v>
      </c>
      <c r="E3983" s="7" t="s">
        <v>14</v>
      </c>
      <c r="F3983" s="7" t="s">
        <v>6818</v>
      </c>
      <c r="G3983" s="7" t="s">
        <v>6819</v>
      </c>
      <c r="H3983" s="22">
        <f>+I3983</f>
        <v>33283.550000000003</v>
      </c>
      <c r="I3983" s="22">
        <v>33283.550000000003</v>
      </c>
      <c r="J3983" s="35" t="s">
        <v>6817</v>
      </c>
      <c r="K3983" s="36"/>
    </row>
    <row r="3984" spans="1:11" ht="30" hidden="1" customHeight="1" x14ac:dyDescent="0.25">
      <c r="A3984" s="1"/>
      <c r="B3984" s="7" t="s">
        <v>6816</v>
      </c>
      <c r="C3984" s="7">
        <v>330</v>
      </c>
      <c r="D3984" s="7" t="s">
        <v>10</v>
      </c>
      <c r="E3984" s="7" t="s">
        <v>33</v>
      </c>
      <c r="F3984" s="7" t="s">
        <v>225</v>
      </c>
      <c r="G3984" s="7" t="s">
        <v>6820</v>
      </c>
      <c r="H3984" s="28"/>
      <c r="I3984" s="23"/>
      <c r="J3984" s="16"/>
      <c r="K3984" s="36"/>
    </row>
    <row r="3985" spans="1:11" ht="30" hidden="1" customHeight="1" x14ac:dyDescent="0.25">
      <c r="A3985" s="1"/>
      <c r="B3985" s="7" t="s">
        <v>6816</v>
      </c>
      <c r="C3985" s="7">
        <v>330</v>
      </c>
      <c r="D3985" s="7" t="s">
        <v>10</v>
      </c>
      <c r="E3985" s="7" t="s">
        <v>26</v>
      </c>
      <c r="F3985" s="7" t="s">
        <v>225</v>
      </c>
      <c r="G3985" s="7" t="s">
        <v>6821</v>
      </c>
      <c r="H3985" s="28"/>
      <c r="I3985" s="23"/>
      <c r="J3985" s="16"/>
      <c r="K3985" s="36"/>
    </row>
    <row r="3986" spans="1:11" ht="30" hidden="1" customHeight="1" x14ac:dyDescent="0.25">
      <c r="A3986" s="1"/>
      <c r="B3986" s="7" t="s">
        <v>6816</v>
      </c>
      <c r="C3986" s="7">
        <v>330</v>
      </c>
      <c r="D3986" s="7" t="s">
        <v>10</v>
      </c>
      <c r="E3986" s="7" t="s">
        <v>20</v>
      </c>
      <c r="F3986" s="7" t="s">
        <v>225</v>
      </c>
      <c r="G3986" s="7" t="s">
        <v>6822</v>
      </c>
      <c r="H3986" s="28"/>
      <c r="I3986" s="23"/>
      <c r="J3986" s="16"/>
      <c r="K3986" s="36"/>
    </row>
    <row r="3987" spans="1:11" ht="30" hidden="1" customHeight="1" x14ac:dyDescent="0.25">
      <c r="A3987" s="1"/>
      <c r="B3987" s="7" t="s">
        <v>6816</v>
      </c>
      <c r="C3987" s="7">
        <v>330</v>
      </c>
      <c r="D3987" s="7" t="s">
        <v>10</v>
      </c>
      <c r="E3987" s="7" t="s">
        <v>43</v>
      </c>
      <c r="F3987" s="7" t="s">
        <v>225</v>
      </c>
      <c r="G3987" s="7" t="s">
        <v>6823</v>
      </c>
      <c r="H3987" s="28"/>
      <c r="I3987" s="23"/>
      <c r="J3987" s="16"/>
      <c r="K3987" s="36"/>
    </row>
    <row r="3988" spans="1:11" ht="30" hidden="1" customHeight="1" x14ac:dyDescent="0.25">
      <c r="A3988" s="1"/>
      <c r="B3988" s="7" t="s">
        <v>6816</v>
      </c>
      <c r="C3988" s="7">
        <v>330</v>
      </c>
      <c r="D3988" s="7" t="s">
        <v>10</v>
      </c>
      <c r="E3988" s="7" t="s">
        <v>70</v>
      </c>
      <c r="F3988" s="7" t="s">
        <v>1268</v>
      </c>
      <c r="G3988" s="7" t="s">
        <v>6824</v>
      </c>
      <c r="H3988" s="28"/>
      <c r="I3988" s="23"/>
      <c r="J3988" s="16"/>
      <c r="K3988" s="36"/>
    </row>
    <row r="3989" spans="1:11" ht="30" hidden="1" customHeight="1" x14ac:dyDescent="0.25">
      <c r="A3989" s="1"/>
      <c r="B3989" s="7" t="s">
        <v>6816</v>
      </c>
      <c r="C3989" s="7">
        <v>330</v>
      </c>
      <c r="D3989" s="7" t="s">
        <v>10</v>
      </c>
      <c r="E3989" s="7" t="s">
        <v>171</v>
      </c>
      <c r="F3989" s="7" t="s">
        <v>6825</v>
      </c>
      <c r="G3989" s="7" t="s">
        <v>6826</v>
      </c>
      <c r="H3989" s="28"/>
      <c r="I3989" s="23"/>
      <c r="J3989" s="16"/>
      <c r="K3989" s="36"/>
    </row>
    <row r="3990" spans="1:11" ht="30" hidden="1" customHeight="1" x14ac:dyDescent="0.25">
      <c r="A3990" s="1"/>
      <c r="B3990" s="7" t="s">
        <v>6816</v>
      </c>
      <c r="C3990" s="7">
        <v>330</v>
      </c>
      <c r="D3990" s="7" t="s">
        <v>28</v>
      </c>
      <c r="E3990" s="7" t="s">
        <v>20</v>
      </c>
      <c r="F3990" s="7" t="s">
        <v>1272</v>
      </c>
      <c r="G3990" s="7" t="s">
        <v>6827</v>
      </c>
      <c r="H3990" s="28"/>
      <c r="I3990" s="23"/>
      <c r="J3990" s="16"/>
      <c r="K3990" s="36"/>
    </row>
    <row r="3991" spans="1:11" ht="30" hidden="1" customHeight="1" x14ac:dyDescent="0.25">
      <c r="A3991" s="1"/>
      <c r="B3991" s="7" t="s">
        <v>6816</v>
      </c>
      <c r="C3991" s="7">
        <v>330</v>
      </c>
      <c r="D3991" s="7" t="s">
        <v>45</v>
      </c>
      <c r="E3991" s="7" t="s">
        <v>20</v>
      </c>
      <c r="F3991" s="7" t="s">
        <v>87</v>
      </c>
      <c r="G3991" s="7" t="s">
        <v>6828</v>
      </c>
      <c r="H3991" s="28"/>
      <c r="I3991" s="23"/>
      <c r="J3991" s="16"/>
      <c r="K3991" s="36"/>
    </row>
    <row r="3992" spans="1:11" ht="30" hidden="1" customHeight="1" x14ac:dyDescent="0.25">
      <c r="A3992" s="1"/>
      <c r="B3992" s="7" t="s">
        <v>6816</v>
      </c>
      <c r="C3992" s="7">
        <v>330</v>
      </c>
      <c r="D3992" s="7" t="s">
        <v>10</v>
      </c>
      <c r="E3992" s="7" t="s">
        <v>11</v>
      </c>
      <c r="F3992" s="7" t="s">
        <v>6829</v>
      </c>
      <c r="G3992" s="7" t="s">
        <v>6830</v>
      </c>
      <c r="H3992" s="28"/>
      <c r="I3992" s="23"/>
      <c r="J3992" s="16"/>
      <c r="K3992" s="36"/>
    </row>
    <row r="3993" spans="1:11" ht="30" hidden="1" customHeight="1" x14ac:dyDescent="0.25">
      <c r="A3993" s="1"/>
      <c r="B3993" s="7" t="s">
        <v>6816</v>
      </c>
      <c r="C3993" s="7">
        <v>330</v>
      </c>
      <c r="D3993" s="7" t="s">
        <v>10</v>
      </c>
      <c r="E3993" s="7" t="s">
        <v>201</v>
      </c>
      <c r="F3993" s="7" t="s">
        <v>446</v>
      </c>
      <c r="G3993" s="7" t="s">
        <v>6831</v>
      </c>
      <c r="H3993" s="28"/>
      <c r="I3993" s="23"/>
      <c r="J3993" s="16"/>
      <c r="K3993" s="36"/>
    </row>
    <row r="3994" spans="1:11" ht="30" hidden="1" customHeight="1" x14ac:dyDescent="0.25">
      <c r="A3994" s="1"/>
      <c r="B3994" s="7" t="s">
        <v>6816</v>
      </c>
      <c r="C3994" s="7">
        <v>330</v>
      </c>
      <c r="D3994" s="7" t="s">
        <v>10</v>
      </c>
      <c r="E3994" s="7" t="s">
        <v>23</v>
      </c>
      <c r="F3994" s="7" t="s">
        <v>446</v>
      </c>
      <c r="G3994" s="7" t="s">
        <v>6832</v>
      </c>
      <c r="H3994" s="28"/>
      <c r="I3994" s="23"/>
      <c r="J3994" s="16"/>
      <c r="K3994" s="36"/>
    </row>
    <row r="3995" spans="1:11" ht="30" hidden="1" customHeight="1" x14ac:dyDescent="0.25">
      <c r="A3995" s="1"/>
      <c r="B3995" s="7" t="s">
        <v>6816</v>
      </c>
      <c r="C3995" s="7">
        <v>330</v>
      </c>
      <c r="D3995" s="7" t="s">
        <v>10</v>
      </c>
      <c r="E3995" s="7" t="s">
        <v>35</v>
      </c>
      <c r="F3995" s="7" t="s">
        <v>446</v>
      </c>
      <c r="G3995" s="7" t="s">
        <v>6833</v>
      </c>
      <c r="H3995" s="28"/>
      <c r="I3995" s="23"/>
      <c r="J3995" s="16"/>
      <c r="K3995" s="36"/>
    </row>
    <row r="3996" spans="1:11" ht="30" hidden="1" customHeight="1" x14ac:dyDescent="0.25">
      <c r="A3996" s="1"/>
      <c r="B3996" s="7" t="s">
        <v>6816</v>
      </c>
      <c r="C3996" s="7">
        <v>330</v>
      </c>
      <c r="D3996" s="7" t="s">
        <v>28</v>
      </c>
      <c r="E3996" s="7" t="s">
        <v>26</v>
      </c>
      <c r="F3996" s="7" t="s">
        <v>87</v>
      </c>
      <c r="G3996" s="7" t="s">
        <v>6834</v>
      </c>
      <c r="H3996" s="28"/>
      <c r="I3996" s="23"/>
      <c r="J3996" s="16"/>
      <c r="K3996" s="36"/>
    </row>
    <row r="3997" spans="1:11" ht="30" hidden="1" customHeight="1" x14ac:dyDescent="0.25">
      <c r="A3997" s="1"/>
      <c r="B3997" s="7" t="s">
        <v>6816</v>
      </c>
      <c r="C3997" s="7">
        <v>330</v>
      </c>
      <c r="D3997" s="7" t="s">
        <v>45</v>
      </c>
      <c r="E3997" s="7" t="s">
        <v>26</v>
      </c>
      <c r="F3997" s="7" t="s">
        <v>446</v>
      </c>
      <c r="G3997" s="7" t="s">
        <v>6835</v>
      </c>
      <c r="H3997" s="28"/>
      <c r="I3997" s="23"/>
      <c r="J3997" s="16"/>
      <c r="K3997" s="36"/>
    </row>
    <row r="3998" spans="1:11" ht="30" hidden="1" customHeight="1" x14ac:dyDescent="0.25">
      <c r="A3998" s="1"/>
      <c r="B3998" s="7" t="s">
        <v>6816</v>
      </c>
      <c r="C3998" s="7">
        <v>330</v>
      </c>
      <c r="D3998" s="7" t="s">
        <v>45</v>
      </c>
      <c r="E3998" s="7" t="s">
        <v>17</v>
      </c>
      <c r="F3998" s="7" t="s">
        <v>446</v>
      </c>
      <c r="G3998" s="7" t="s">
        <v>6836</v>
      </c>
      <c r="H3998" s="28"/>
      <c r="I3998" s="23"/>
      <c r="J3998" s="16"/>
      <c r="K3998" s="36"/>
    </row>
    <row r="3999" spans="1:11" ht="30" hidden="1" customHeight="1" x14ac:dyDescent="0.25">
      <c r="A3999" s="1"/>
      <c r="B3999" s="7" t="s">
        <v>6816</v>
      </c>
      <c r="C3999" s="7">
        <v>330</v>
      </c>
      <c r="D3999" s="7" t="s">
        <v>10</v>
      </c>
      <c r="E3999" s="7" t="s">
        <v>38</v>
      </c>
      <c r="F3999" s="7" t="s">
        <v>446</v>
      </c>
      <c r="G3999" s="7" t="s">
        <v>6837</v>
      </c>
      <c r="H3999" s="28"/>
      <c r="I3999" s="23"/>
      <c r="J3999" s="16"/>
      <c r="K3999" s="36"/>
    </row>
    <row r="4000" spans="1:11" ht="30" hidden="1" customHeight="1" x14ac:dyDescent="0.25">
      <c r="A4000" s="1"/>
      <c r="B4000" s="7" t="s">
        <v>6816</v>
      </c>
      <c r="C4000" s="7">
        <v>330</v>
      </c>
      <c r="D4000" s="7" t="s">
        <v>10</v>
      </c>
      <c r="E4000" s="7" t="s">
        <v>17</v>
      </c>
      <c r="F4000" s="7" t="s">
        <v>225</v>
      </c>
      <c r="G4000" s="7" t="s">
        <v>6838</v>
      </c>
      <c r="H4000" s="28"/>
      <c r="I4000" s="23"/>
      <c r="J4000" s="16"/>
      <c r="K4000" s="36"/>
    </row>
    <row r="4001" spans="1:11" ht="30" customHeight="1" x14ac:dyDescent="0.25">
      <c r="A4001" s="1"/>
      <c r="B4001" s="7" t="s">
        <v>6841</v>
      </c>
      <c r="C4001" s="7">
        <v>331</v>
      </c>
      <c r="D4001" s="7" t="s">
        <v>28</v>
      </c>
      <c r="E4001" s="7" t="s">
        <v>20</v>
      </c>
      <c r="F4001" s="7" t="s">
        <v>6843</v>
      </c>
      <c r="G4001" s="7" t="s">
        <v>6844</v>
      </c>
      <c r="H4001" s="22">
        <f>I4001/10</f>
        <v>149868.927</v>
      </c>
      <c r="I4001" s="22">
        <v>1498689.27</v>
      </c>
      <c r="J4001" s="35" t="s">
        <v>6842</v>
      </c>
      <c r="K4001" s="36"/>
    </row>
    <row r="4002" spans="1:11" ht="30" hidden="1" customHeight="1" x14ac:dyDescent="0.25">
      <c r="A4002" s="1"/>
      <c r="B4002" s="7" t="s">
        <v>6841</v>
      </c>
      <c r="C4002" s="7">
        <v>331</v>
      </c>
      <c r="D4002" s="7" t="s">
        <v>10</v>
      </c>
      <c r="E4002" s="7" t="s">
        <v>38</v>
      </c>
      <c r="F4002" s="7" t="s">
        <v>6843</v>
      </c>
      <c r="G4002" s="7" t="s">
        <v>6845</v>
      </c>
      <c r="H4002" s="28"/>
      <c r="I4002" s="23"/>
      <c r="J4002" s="16"/>
      <c r="K4002" s="36"/>
    </row>
    <row r="4003" spans="1:11" ht="30" hidden="1" customHeight="1" x14ac:dyDescent="0.25">
      <c r="A4003" s="1"/>
      <c r="B4003" s="7" t="s">
        <v>6841</v>
      </c>
      <c r="C4003" s="7">
        <v>331</v>
      </c>
      <c r="D4003" s="7" t="s">
        <v>10</v>
      </c>
      <c r="E4003" s="7" t="s">
        <v>33</v>
      </c>
      <c r="F4003" s="7" t="s">
        <v>6843</v>
      </c>
      <c r="G4003" s="7" t="s">
        <v>6846</v>
      </c>
      <c r="H4003" s="28"/>
      <c r="I4003" s="23"/>
      <c r="J4003" s="16"/>
      <c r="K4003" s="36"/>
    </row>
    <row r="4004" spans="1:11" ht="30" hidden="1" customHeight="1" x14ac:dyDescent="0.25">
      <c r="A4004" s="1"/>
      <c r="B4004" s="7" t="s">
        <v>6841</v>
      </c>
      <c r="C4004" s="7">
        <v>331</v>
      </c>
      <c r="D4004" s="7" t="s">
        <v>10</v>
      </c>
      <c r="E4004" s="7" t="s">
        <v>20</v>
      </c>
      <c r="F4004" s="7" t="s">
        <v>2857</v>
      </c>
      <c r="G4004" s="7" t="s">
        <v>6847</v>
      </c>
      <c r="H4004" s="28"/>
      <c r="I4004" s="23"/>
      <c r="J4004" s="16"/>
      <c r="K4004" s="36"/>
    </row>
    <row r="4005" spans="1:11" ht="30" hidden="1" customHeight="1" x14ac:dyDescent="0.25">
      <c r="A4005" s="1"/>
      <c r="B4005" s="7" t="s">
        <v>6841</v>
      </c>
      <c r="C4005" s="7">
        <v>331</v>
      </c>
      <c r="D4005" s="7" t="s">
        <v>10</v>
      </c>
      <c r="E4005" s="7" t="s">
        <v>80</v>
      </c>
      <c r="F4005" s="7" t="s">
        <v>2857</v>
      </c>
      <c r="G4005" s="7" t="s">
        <v>6848</v>
      </c>
      <c r="H4005" s="28"/>
      <c r="I4005" s="23"/>
      <c r="J4005" s="16"/>
      <c r="K4005" s="36"/>
    </row>
    <row r="4006" spans="1:11" ht="30" hidden="1" customHeight="1" x14ac:dyDescent="0.25">
      <c r="A4006" s="1"/>
      <c r="B4006" s="7" t="s">
        <v>6841</v>
      </c>
      <c r="C4006" s="7">
        <v>331</v>
      </c>
      <c r="D4006" s="7" t="s">
        <v>10</v>
      </c>
      <c r="E4006" s="7" t="s">
        <v>14</v>
      </c>
      <c r="F4006" s="7" t="s">
        <v>6849</v>
      </c>
      <c r="G4006" s="7" t="s">
        <v>6850</v>
      </c>
      <c r="H4006" s="28"/>
      <c r="I4006" s="23"/>
      <c r="J4006" s="16"/>
      <c r="K4006" s="36"/>
    </row>
    <row r="4007" spans="1:11" ht="30" hidden="1" customHeight="1" x14ac:dyDescent="0.25">
      <c r="A4007" s="1"/>
      <c r="B4007" s="7" t="s">
        <v>6841</v>
      </c>
      <c r="C4007" s="7">
        <v>331</v>
      </c>
      <c r="D4007" s="7" t="s">
        <v>10</v>
      </c>
      <c r="E4007" s="7" t="s">
        <v>35</v>
      </c>
      <c r="F4007" s="7" t="s">
        <v>6851</v>
      </c>
      <c r="G4007" s="7" t="s">
        <v>6852</v>
      </c>
      <c r="H4007" s="28"/>
      <c r="I4007" s="23"/>
      <c r="J4007" s="16"/>
      <c r="K4007" s="36"/>
    </row>
    <row r="4008" spans="1:11" ht="30" customHeight="1" x14ac:dyDescent="0.25">
      <c r="A4008" s="1"/>
      <c r="B4008" s="7" t="s">
        <v>6853</v>
      </c>
      <c r="C4008" s="7">
        <v>332</v>
      </c>
      <c r="D4008" s="7" t="s">
        <v>28</v>
      </c>
      <c r="E4008" s="7" t="s">
        <v>70</v>
      </c>
      <c r="F4008" s="7" t="s">
        <v>446</v>
      </c>
      <c r="G4008" s="7" t="s">
        <v>6859</v>
      </c>
      <c r="H4008" s="22">
        <f>+I4008</f>
        <v>78144.06</v>
      </c>
      <c r="I4008" s="22">
        <v>78144.06</v>
      </c>
      <c r="J4008" s="35" t="s">
        <v>7966</v>
      </c>
      <c r="K4008" s="36"/>
    </row>
    <row r="4009" spans="1:11" ht="30" hidden="1" customHeight="1" x14ac:dyDescent="0.25">
      <c r="A4009" s="1"/>
      <c r="B4009" s="7" t="s">
        <v>6853</v>
      </c>
      <c r="C4009" s="7">
        <v>332</v>
      </c>
      <c r="D4009" s="7" t="s">
        <v>10</v>
      </c>
      <c r="E4009" s="7" t="s">
        <v>171</v>
      </c>
      <c r="F4009" s="7" t="s">
        <v>6860</v>
      </c>
      <c r="G4009" s="7" t="s">
        <v>6861</v>
      </c>
      <c r="H4009" s="28"/>
      <c r="I4009" s="23"/>
      <c r="J4009" s="16"/>
      <c r="K4009" s="36"/>
    </row>
    <row r="4010" spans="1:11" ht="30" hidden="1" customHeight="1" x14ac:dyDescent="0.25">
      <c r="A4010" s="1"/>
      <c r="B4010" s="7" t="s">
        <v>6853</v>
      </c>
      <c r="C4010" s="7">
        <v>332</v>
      </c>
      <c r="D4010" s="7" t="s">
        <v>45</v>
      </c>
      <c r="E4010" s="7" t="s">
        <v>20</v>
      </c>
      <c r="F4010" s="7" t="s">
        <v>1272</v>
      </c>
      <c r="G4010" s="7" t="s">
        <v>6862</v>
      </c>
      <c r="H4010" s="28"/>
      <c r="I4010" s="23"/>
      <c r="J4010" s="16"/>
      <c r="K4010" s="36"/>
    </row>
    <row r="4011" spans="1:11" ht="30" hidden="1" customHeight="1" x14ac:dyDescent="0.25">
      <c r="A4011" s="1"/>
      <c r="B4011" s="7" t="s">
        <v>6853</v>
      </c>
      <c r="C4011" s="7">
        <v>332</v>
      </c>
      <c r="D4011" s="7" t="s">
        <v>10</v>
      </c>
      <c r="E4011" s="7" t="s">
        <v>11</v>
      </c>
      <c r="F4011" s="7" t="s">
        <v>6863</v>
      </c>
      <c r="G4011" s="7" t="s">
        <v>6864</v>
      </c>
      <c r="H4011" s="28"/>
      <c r="I4011" s="23"/>
      <c r="J4011" s="16"/>
      <c r="K4011" s="36"/>
    </row>
    <row r="4012" spans="1:11" ht="30" hidden="1" customHeight="1" x14ac:dyDescent="0.25">
      <c r="A4012" s="1"/>
      <c r="B4012" s="7" t="s">
        <v>6853</v>
      </c>
      <c r="C4012" s="7">
        <v>332</v>
      </c>
      <c r="D4012" s="7" t="s">
        <v>10</v>
      </c>
      <c r="E4012" s="7" t="s">
        <v>201</v>
      </c>
      <c r="F4012" s="7" t="s">
        <v>446</v>
      </c>
      <c r="G4012" s="7" t="s">
        <v>6865</v>
      </c>
      <c r="H4012" s="28"/>
      <c r="I4012" s="23"/>
      <c r="J4012" s="16"/>
      <c r="K4012" s="36"/>
    </row>
    <row r="4013" spans="1:11" ht="30" hidden="1" customHeight="1" x14ac:dyDescent="0.25">
      <c r="A4013" s="1"/>
      <c r="B4013" s="7" t="s">
        <v>6853</v>
      </c>
      <c r="C4013" s="7">
        <v>332</v>
      </c>
      <c r="D4013" s="7" t="s">
        <v>10</v>
      </c>
      <c r="E4013" s="7" t="s">
        <v>23</v>
      </c>
      <c r="F4013" s="7" t="s">
        <v>446</v>
      </c>
      <c r="G4013" s="7" t="s">
        <v>6866</v>
      </c>
      <c r="H4013" s="28"/>
      <c r="I4013" s="23"/>
      <c r="J4013" s="16"/>
      <c r="K4013" s="36"/>
    </row>
    <row r="4014" spans="1:11" ht="30" hidden="1" customHeight="1" x14ac:dyDescent="0.25">
      <c r="A4014" s="1"/>
      <c r="B4014" s="7" t="s">
        <v>6853</v>
      </c>
      <c r="C4014" s="7">
        <v>332</v>
      </c>
      <c r="D4014" s="7" t="s">
        <v>10</v>
      </c>
      <c r="E4014" s="7" t="s">
        <v>35</v>
      </c>
      <c r="F4014" s="7" t="s">
        <v>446</v>
      </c>
      <c r="G4014" s="7" t="s">
        <v>6867</v>
      </c>
      <c r="H4014" s="28"/>
      <c r="I4014" s="23"/>
      <c r="J4014" s="16"/>
      <c r="K4014" s="36"/>
    </row>
    <row r="4015" spans="1:11" ht="30" hidden="1" customHeight="1" x14ac:dyDescent="0.25">
      <c r="A4015" s="1"/>
      <c r="B4015" s="7" t="s">
        <v>6853</v>
      </c>
      <c r="C4015" s="7">
        <v>332</v>
      </c>
      <c r="D4015" s="7" t="s">
        <v>10</v>
      </c>
      <c r="E4015" s="7" t="s">
        <v>38</v>
      </c>
      <c r="F4015" s="7" t="s">
        <v>446</v>
      </c>
      <c r="G4015" s="7" t="s">
        <v>6868</v>
      </c>
      <c r="H4015" s="28"/>
      <c r="I4015" s="23"/>
      <c r="J4015" s="16"/>
      <c r="K4015" s="36"/>
    </row>
    <row r="4016" spans="1:11" ht="30" hidden="1" customHeight="1" x14ac:dyDescent="0.25">
      <c r="A4016" s="1"/>
      <c r="B4016" s="7" t="s">
        <v>6853</v>
      </c>
      <c r="C4016" s="7">
        <v>332</v>
      </c>
      <c r="D4016" s="7" t="s">
        <v>28</v>
      </c>
      <c r="E4016" s="7" t="s">
        <v>38</v>
      </c>
      <c r="F4016" s="7" t="s">
        <v>6869</v>
      </c>
      <c r="G4016" s="7" t="s">
        <v>6870</v>
      </c>
      <c r="H4016" s="28"/>
      <c r="I4016" s="23"/>
      <c r="J4016" s="16"/>
      <c r="K4016" s="36"/>
    </row>
    <row r="4017" spans="1:11" ht="30" hidden="1" customHeight="1" x14ac:dyDescent="0.25">
      <c r="A4017" s="1"/>
      <c r="B4017" s="7" t="s">
        <v>6853</v>
      </c>
      <c r="C4017" s="7">
        <v>332</v>
      </c>
      <c r="D4017" s="7" t="s">
        <v>10</v>
      </c>
      <c r="E4017" s="7" t="s">
        <v>26</v>
      </c>
      <c r="F4017" s="7" t="s">
        <v>446</v>
      </c>
      <c r="G4017" s="7" t="s">
        <v>6871</v>
      </c>
      <c r="H4017" s="28"/>
      <c r="I4017" s="23"/>
      <c r="J4017" s="16"/>
      <c r="K4017" s="36"/>
    </row>
    <row r="4018" spans="1:11" ht="30" hidden="1" customHeight="1" x14ac:dyDescent="0.25">
      <c r="A4018" s="1"/>
      <c r="B4018" s="7" t="s">
        <v>6853</v>
      </c>
      <c r="C4018" s="7">
        <v>332</v>
      </c>
      <c r="D4018" s="7" t="s">
        <v>10</v>
      </c>
      <c r="E4018" s="7" t="s">
        <v>70</v>
      </c>
      <c r="F4018" s="7" t="s">
        <v>95</v>
      </c>
      <c r="G4018" s="7" t="s">
        <v>6872</v>
      </c>
      <c r="H4018" s="28"/>
      <c r="I4018" s="23"/>
      <c r="J4018" s="16"/>
      <c r="K4018" s="36"/>
    </row>
    <row r="4019" spans="1:11" ht="30" hidden="1" customHeight="1" x14ac:dyDescent="0.25">
      <c r="A4019" s="1"/>
      <c r="B4019" s="7" t="s">
        <v>6853</v>
      </c>
      <c r="C4019" s="7">
        <v>332</v>
      </c>
      <c r="D4019" s="7" t="s">
        <v>10</v>
      </c>
      <c r="E4019" s="7" t="s">
        <v>17</v>
      </c>
      <c r="F4019" s="7" t="s">
        <v>446</v>
      </c>
      <c r="G4019" s="7" t="s">
        <v>6873</v>
      </c>
      <c r="H4019" s="28"/>
      <c r="I4019" s="23"/>
      <c r="J4019" s="16"/>
      <c r="K4019" s="36"/>
    </row>
    <row r="4020" spans="1:11" ht="30" hidden="1" customHeight="1" x14ac:dyDescent="0.25">
      <c r="A4020" s="1"/>
      <c r="B4020" s="7" t="s">
        <v>6853</v>
      </c>
      <c r="C4020" s="7">
        <v>332</v>
      </c>
      <c r="D4020" s="7" t="s">
        <v>10</v>
      </c>
      <c r="E4020" s="7" t="s">
        <v>67</v>
      </c>
      <c r="F4020" s="7" t="s">
        <v>642</v>
      </c>
      <c r="G4020" s="7" t="s">
        <v>6874</v>
      </c>
      <c r="H4020" s="28"/>
      <c r="I4020" s="23"/>
      <c r="J4020" s="16"/>
      <c r="K4020" s="36"/>
    </row>
    <row r="4021" spans="1:11" ht="30" hidden="1" customHeight="1" x14ac:dyDescent="0.25">
      <c r="A4021" s="1"/>
      <c r="B4021" s="7" t="s">
        <v>6853</v>
      </c>
      <c r="C4021" s="7">
        <v>332</v>
      </c>
      <c r="D4021" s="7" t="s">
        <v>10</v>
      </c>
      <c r="E4021" s="7" t="s">
        <v>80</v>
      </c>
      <c r="F4021" s="7" t="s">
        <v>95</v>
      </c>
      <c r="G4021" s="7" t="s">
        <v>6875</v>
      </c>
      <c r="H4021" s="28"/>
      <c r="I4021" s="23"/>
      <c r="J4021" s="16"/>
      <c r="K4021" s="36"/>
    </row>
    <row r="4022" spans="1:11" ht="30" hidden="1" customHeight="1" x14ac:dyDescent="0.25">
      <c r="A4022" s="1"/>
      <c r="B4022" s="7" t="s">
        <v>6853</v>
      </c>
      <c r="C4022" s="7">
        <v>332</v>
      </c>
      <c r="D4022" s="7" t="s">
        <v>382</v>
      </c>
      <c r="E4022" s="7" t="s">
        <v>17</v>
      </c>
      <c r="F4022" s="7" t="s">
        <v>642</v>
      </c>
      <c r="G4022" s="7" t="s">
        <v>6876</v>
      </c>
      <c r="H4022" s="28"/>
      <c r="I4022" s="23"/>
      <c r="J4022" s="16"/>
      <c r="K4022" s="36"/>
    </row>
    <row r="4023" spans="1:11" ht="30" hidden="1" customHeight="1" x14ac:dyDescent="0.25">
      <c r="A4023" s="1"/>
      <c r="B4023" s="7" t="s">
        <v>6853</v>
      </c>
      <c r="C4023" s="7">
        <v>332</v>
      </c>
      <c r="D4023" s="7" t="s">
        <v>10</v>
      </c>
      <c r="E4023" s="7" t="s">
        <v>33</v>
      </c>
      <c r="F4023" s="7" t="s">
        <v>95</v>
      </c>
      <c r="G4023" s="7" t="s">
        <v>6877</v>
      </c>
      <c r="H4023" s="28"/>
      <c r="I4023" s="23"/>
      <c r="J4023" s="16"/>
      <c r="K4023" s="36"/>
    </row>
    <row r="4024" spans="1:11" ht="30" hidden="1" customHeight="1" x14ac:dyDescent="0.25">
      <c r="A4024" s="1"/>
      <c r="B4024" s="7" t="s">
        <v>6853</v>
      </c>
      <c r="C4024" s="7">
        <v>332</v>
      </c>
      <c r="D4024" s="7" t="s">
        <v>10</v>
      </c>
      <c r="E4024" s="7" t="s">
        <v>20</v>
      </c>
      <c r="F4024" s="7" t="s">
        <v>95</v>
      </c>
      <c r="G4024" s="7" t="s">
        <v>6878</v>
      </c>
      <c r="H4024" s="28"/>
      <c r="I4024" s="23"/>
      <c r="J4024" s="16"/>
      <c r="K4024" s="36"/>
    </row>
    <row r="4025" spans="1:11" ht="30" hidden="1" customHeight="1" x14ac:dyDescent="0.25">
      <c r="A4025" s="1"/>
      <c r="B4025" s="7" t="s">
        <v>6853</v>
      </c>
      <c r="C4025" s="7">
        <v>332</v>
      </c>
      <c r="D4025" s="7" t="s">
        <v>10</v>
      </c>
      <c r="E4025" s="7" t="s">
        <v>109</v>
      </c>
      <c r="F4025" s="7" t="s">
        <v>4548</v>
      </c>
      <c r="G4025" s="7" t="s">
        <v>6879</v>
      </c>
      <c r="H4025" s="28"/>
      <c r="I4025" s="23"/>
      <c r="J4025" s="16"/>
      <c r="K4025" s="36"/>
    </row>
    <row r="4026" spans="1:11" ht="30" hidden="1" customHeight="1" x14ac:dyDescent="0.25">
      <c r="A4026" s="1"/>
      <c r="B4026" s="7" t="s">
        <v>6853</v>
      </c>
      <c r="C4026" s="7">
        <v>332</v>
      </c>
      <c r="D4026" s="7" t="s">
        <v>28</v>
      </c>
      <c r="E4026" s="7" t="s">
        <v>26</v>
      </c>
      <c r="F4026" s="7" t="s">
        <v>95</v>
      </c>
      <c r="G4026" s="7" t="s">
        <v>6880</v>
      </c>
      <c r="H4026" s="28"/>
      <c r="I4026" s="23"/>
      <c r="J4026" s="16"/>
      <c r="K4026" s="36"/>
    </row>
    <row r="4027" spans="1:11" ht="30" hidden="1" customHeight="1" x14ac:dyDescent="0.25">
      <c r="A4027" s="1"/>
      <c r="B4027" s="7" t="s">
        <v>6853</v>
      </c>
      <c r="C4027" s="7">
        <v>332</v>
      </c>
      <c r="D4027" s="7" t="s">
        <v>10</v>
      </c>
      <c r="E4027" s="7" t="s">
        <v>43</v>
      </c>
      <c r="F4027" s="7" t="s">
        <v>6881</v>
      </c>
      <c r="G4027" s="7" t="s">
        <v>6882</v>
      </c>
      <c r="H4027" s="28"/>
      <c r="I4027" s="23"/>
      <c r="J4027" s="16"/>
      <c r="K4027" s="36"/>
    </row>
    <row r="4028" spans="1:11" ht="30" hidden="1" customHeight="1" x14ac:dyDescent="0.25">
      <c r="A4028" s="1"/>
      <c r="B4028" s="7" t="s">
        <v>6853</v>
      </c>
      <c r="C4028" s="7">
        <v>332</v>
      </c>
      <c r="D4028" s="7" t="s">
        <v>28</v>
      </c>
      <c r="E4028" s="7" t="s">
        <v>17</v>
      </c>
      <c r="F4028" s="7" t="s">
        <v>95</v>
      </c>
      <c r="G4028" s="7" t="s">
        <v>6883</v>
      </c>
      <c r="H4028" s="28"/>
      <c r="I4028" s="23"/>
      <c r="J4028" s="16"/>
      <c r="K4028" s="36"/>
    </row>
    <row r="4029" spans="1:11" ht="30" hidden="1" customHeight="1" x14ac:dyDescent="0.25">
      <c r="A4029" s="1"/>
      <c r="B4029" s="7" t="s">
        <v>6853</v>
      </c>
      <c r="C4029" s="7">
        <v>332</v>
      </c>
      <c r="D4029" s="7" t="s">
        <v>28</v>
      </c>
      <c r="E4029" s="7" t="s">
        <v>20</v>
      </c>
      <c r="F4029" s="7" t="s">
        <v>461</v>
      </c>
      <c r="G4029" s="7" t="s">
        <v>6884</v>
      </c>
      <c r="H4029" s="28"/>
      <c r="I4029" s="23"/>
      <c r="J4029" s="16"/>
      <c r="K4029" s="36"/>
    </row>
    <row r="4030" spans="1:11" ht="30" customHeight="1" x14ac:dyDescent="0.25">
      <c r="A4030" s="1"/>
      <c r="B4030" s="7" t="s">
        <v>6886</v>
      </c>
      <c r="C4030" s="7">
        <v>333</v>
      </c>
      <c r="D4030" s="7" t="s">
        <v>28</v>
      </c>
      <c r="E4030" s="7" t="s">
        <v>70</v>
      </c>
      <c r="F4030" s="7" t="s">
        <v>95</v>
      </c>
      <c r="G4030" s="7" t="s">
        <v>6877</v>
      </c>
      <c r="H4030" s="22">
        <f>+I4030</f>
        <v>8043.87</v>
      </c>
      <c r="I4030" s="22">
        <v>8043.87</v>
      </c>
      <c r="J4030" s="35" t="s">
        <v>6887</v>
      </c>
      <c r="K4030" s="36"/>
    </row>
    <row r="4031" spans="1:11" ht="30" hidden="1" customHeight="1" x14ac:dyDescent="0.25">
      <c r="A4031" s="1"/>
      <c r="B4031" s="7" t="s">
        <v>6886</v>
      </c>
      <c r="C4031" s="7">
        <v>333</v>
      </c>
      <c r="D4031" s="7" t="s">
        <v>10</v>
      </c>
      <c r="E4031" s="7" t="s">
        <v>80</v>
      </c>
      <c r="F4031" s="7" t="s">
        <v>95</v>
      </c>
      <c r="G4031" s="7" t="s">
        <v>6888</v>
      </c>
      <c r="H4031" s="28"/>
      <c r="I4031" s="23"/>
      <c r="J4031" s="16"/>
      <c r="K4031" s="36"/>
    </row>
    <row r="4032" spans="1:11" ht="30" hidden="1" customHeight="1" x14ac:dyDescent="0.25">
      <c r="A4032" s="1"/>
      <c r="B4032" s="7" t="s">
        <v>6886</v>
      </c>
      <c r="C4032" s="7">
        <v>333</v>
      </c>
      <c r="D4032" s="7" t="s">
        <v>10</v>
      </c>
      <c r="E4032" s="7" t="s">
        <v>26</v>
      </c>
      <c r="F4032" s="7" t="s">
        <v>95</v>
      </c>
      <c r="G4032" s="7" t="s">
        <v>6880</v>
      </c>
      <c r="H4032" s="28"/>
      <c r="I4032" s="23"/>
      <c r="J4032" s="16"/>
      <c r="K4032" s="36"/>
    </row>
    <row r="4033" spans="1:11" ht="30" hidden="1" customHeight="1" x14ac:dyDescent="0.25">
      <c r="A4033" s="1"/>
      <c r="B4033" s="7" t="s">
        <v>6886</v>
      </c>
      <c r="C4033" s="7">
        <v>333</v>
      </c>
      <c r="D4033" s="7" t="s">
        <v>10</v>
      </c>
      <c r="E4033" s="7" t="s">
        <v>33</v>
      </c>
      <c r="F4033" s="7" t="s">
        <v>95</v>
      </c>
      <c r="G4033" s="7" t="s">
        <v>6889</v>
      </c>
      <c r="H4033" s="28"/>
      <c r="I4033" s="23"/>
      <c r="J4033" s="16"/>
      <c r="K4033" s="36"/>
    </row>
    <row r="4034" spans="1:11" ht="30" hidden="1" customHeight="1" x14ac:dyDescent="0.25">
      <c r="A4034" s="1"/>
      <c r="B4034" s="7" t="s">
        <v>6886</v>
      </c>
      <c r="C4034" s="7">
        <v>333</v>
      </c>
      <c r="D4034" s="7" t="s">
        <v>10</v>
      </c>
      <c r="E4034" s="7" t="s">
        <v>20</v>
      </c>
      <c r="F4034" s="7" t="s">
        <v>95</v>
      </c>
      <c r="G4034" s="7" t="s">
        <v>6890</v>
      </c>
      <c r="H4034" s="28"/>
      <c r="I4034" s="23"/>
      <c r="J4034" s="16"/>
      <c r="K4034" s="36"/>
    </row>
    <row r="4035" spans="1:11" ht="30" hidden="1" customHeight="1" x14ac:dyDescent="0.25">
      <c r="A4035" s="1"/>
      <c r="B4035" s="7" t="s">
        <v>6886</v>
      </c>
      <c r="C4035" s="7">
        <v>333</v>
      </c>
      <c r="D4035" s="7" t="s">
        <v>10</v>
      </c>
      <c r="E4035" s="7" t="s">
        <v>43</v>
      </c>
      <c r="F4035" s="7" t="s">
        <v>95</v>
      </c>
      <c r="G4035" s="7" t="s">
        <v>6891</v>
      </c>
      <c r="H4035" s="28"/>
      <c r="I4035" s="23"/>
      <c r="J4035" s="16"/>
      <c r="K4035" s="36"/>
    </row>
    <row r="4036" spans="1:11" ht="30" hidden="1" customHeight="1" x14ac:dyDescent="0.25">
      <c r="A4036" s="1"/>
      <c r="B4036" s="7" t="s">
        <v>6886</v>
      </c>
      <c r="C4036" s="7">
        <v>333</v>
      </c>
      <c r="D4036" s="7" t="s">
        <v>10</v>
      </c>
      <c r="E4036" s="7" t="s">
        <v>14</v>
      </c>
      <c r="F4036" s="7" t="s">
        <v>6892</v>
      </c>
      <c r="G4036" s="7" t="s">
        <v>6893</v>
      </c>
      <c r="H4036" s="28"/>
      <c r="I4036" s="23"/>
      <c r="J4036" s="16"/>
      <c r="K4036" s="36"/>
    </row>
    <row r="4037" spans="1:11" ht="30" hidden="1" customHeight="1" x14ac:dyDescent="0.25">
      <c r="A4037" s="1"/>
      <c r="B4037" s="7" t="s">
        <v>6886</v>
      </c>
      <c r="C4037" s="7">
        <v>333</v>
      </c>
      <c r="D4037" s="7" t="s">
        <v>10</v>
      </c>
      <c r="E4037" s="7" t="s">
        <v>35</v>
      </c>
      <c r="F4037" s="7" t="s">
        <v>6894</v>
      </c>
      <c r="G4037" s="7" t="s">
        <v>6895</v>
      </c>
      <c r="H4037" s="28"/>
      <c r="I4037" s="23"/>
      <c r="J4037" s="16"/>
      <c r="K4037" s="36"/>
    </row>
    <row r="4038" spans="1:11" ht="30" hidden="1" customHeight="1" x14ac:dyDescent="0.25">
      <c r="A4038" s="1"/>
      <c r="B4038" s="7" t="s">
        <v>6886</v>
      </c>
      <c r="C4038" s="7">
        <v>333</v>
      </c>
      <c r="D4038" s="7" t="s">
        <v>10</v>
      </c>
      <c r="E4038" s="7" t="s">
        <v>171</v>
      </c>
      <c r="F4038" s="7" t="s">
        <v>6896</v>
      </c>
      <c r="G4038" s="7" t="s">
        <v>6897</v>
      </c>
      <c r="H4038" s="28"/>
      <c r="I4038" s="23"/>
      <c r="J4038" s="16"/>
      <c r="K4038" s="36"/>
    </row>
    <row r="4039" spans="1:11" ht="30" hidden="1" customHeight="1" x14ac:dyDescent="0.25">
      <c r="A4039" s="1"/>
      <c r="B4039" s="7" t="s">
        <v>6886</v>
      </c>
      <c r="C4039" s="7">
        <v>333</v>
      </c>
      <c r="D4039" s="7" t="s">
        <v>382</v>
      </c>
      <c r="E4039" s="7" t="s">
        <v>20</v>
      </c>
      <c r="F4039" s="7" t="s">
        <v>1272</v>
      </c>
      <c r="G4039" s="7" t="s">
        <v>6898</v>
      </c>
      <c r="H4039" s="28"/>
      <c r="I4039" s="23"/>
      <c r="J4039" s="16"/>
      <c r="K4039" s="36"/>
    </row>
    <row r="4040" spans="1:11" ht="30" hidden="1" customHeight="1" x14ac:dyDescent="0.25">
      <c r="A4040" s="1"/>
      <c r="B4040" s="7" t="s">
        <v>6886</v>
      </c>
      <c r="C4040" s="7">
        <v>333</v>
      </c>
      <c r="D4040" s="7" t="s">
        <v>10</v>
      </c>
      <c r="E4040" s="7" t="s">
        <v>11</v>
      </c>
      <c r="F4040" s="7" t="s">
        <v>6899</v>
      </c>
      <c r="G4040" s="7" t="s">
        <v>6900</v>
      </c>
      <c r="H4040" s="28"/>
      <c r="I4040" s="23"/>
      <c r="J4040" s="16"/>
      <c r="K4040" s="36"/>
    </row>
    <row r="4041" spans="1:11" ht="30" hidden="1" customHeight="1" x14ac:dyDescent="0.25">
      <c r="A4041" s="1"/>
      <c r="B4041" s="7" t="s">
        <v>6886</v>
      </c>
      <c r="C4041" s="7">
        <v>333</v>
      </c>
      <c r="D4041" s="7" t="s">
        <v>10</v>
      </c>
      <c r="E4041" s="7" t="s">
        <v>201</v>
      </c>
      <c r="F4041" s="7" t="s">
        <v>446</v>
      </c>
      <c r="G4041" s="7" t="s">
        <v>6901</v>
      </c>
      <c r="H4041" s="28"/>
      <c r="I4041" s="23"/>
      <c r="J4041" s="16"/>
      <c r="K4041" s="36"/>
    </row>
    <row r="4042" spans="1:11" ht="30" hidden="1" customHeight="1" x14ac:dyDescent="0.25">
      <c r="A4042" s="1"/>
      <c r="B4042" s="7" t="s">
        <v>6886</v>
      </c>
      <c r="C4042" s="7">
        <v>333</v>
      </c>
      <c r="D4042" s="7" t="s">
        <v>10</v>
      </c>
      <c r="E4042" s="7" t="s">
        <v>23</v>
      </c>
      <c r="F4042" s="7" t="s">
        <v>446</v>
      </c>
      <c r="G4042" s="7" t="s">
        <v>6866</v>
      </c>
      <c r="H4042" s="28"/>
      <c r="I4042" s="23"/>
      <c r="J4042" s="16"/>
      <c r="K4042" s="36"/>
    </row>
    <row r="4043" spans="1:11" ht="30" hidden="1" customHeight="1" x14ac:dyDescent="0.25">
      <c r="A4043" s="1"/>
      <c r="B4043" s="7" t="s">
        <v>6886</v>
      </c>
      <c r="C4043" s="7">
        <v>333</v>
      </c>
      <c r="D4043" s="7" t="s">
        <v>10</v>
      </c>
      <c r="E4043" s="7" t="s">
        <v>109</v>
      </c>
      <c r="F4043" s="7" t="s">
        <v>4548</v>
      </c>
      <c r="G4043" s="7" t="s">
        <v>6902</v>
      </c>
      <c r="H4043" s="28"/>
      <c r="I4043" s="23"/>
      <c r="J4043" s="16"/>
      <c r="K4043" s="36"/>
    </row>
    <row r="4044" spans="1:11" ht="30" hidden="1" customHeight="1" x14ac:dyDescent="0.25">
      <c r="A4044" s="1"/>
      <c r="B4044" s="7" t="s">
        <v>6886</v>
      </c>
      <c r="C4044" s="7">
        <v>333</v>
      </c>
      <c r="D4044" s="7" t="s">
        <v>28</v>
      </c>
      <c r="E4044" s="7" t="s">
        <v>26</v>
      </c>
      <c r="F4044" s="7" t="s">
        <v>446</v>
      </c>
      <c r="G4044" s="7" t="s">
        <v>6871</v>
      </c>
      <c r="H4044" s="28"/>
      <c r="I4044" s="23"/>
      <c r="J4044" s="16"/>
      <c r="K4044" s="36"/>
    </row>
    <row r="4045" spans="1:11" ht="30" hidden="1" customHeight="1" x14ac:dyDescent="0.25">
      <c r="A4045" s="1"/>
      <c r="B4045" s="7" t="s">
        <v>6886</v>
      </c>
      <c r="C4045" s="7">
        <v>333</v>
      </c>
      <c r="D4045" s="7" t="s">
        <v>10</v>
      </c>
      <c r="E4045" s="7" t="s">
        <v>38</v>
      </c>
      <c r="F4045" s="7" t="s">
        <v>446</v>
      </c>
      <c r="G4045" s="7" t="s">
        <v>6903</v>
      </c>
      <c r="H4045" s="28"/>
      <c r="I4045" s="23"/>
      <c r="J4045" s="16"/>
      <c r="K4045" s="36"/>
    </row>
    <row r="4046" spans="1:11" ht="30" hidden="1" customHeight="1" x14ac:dyDescent="0.25">
      <c r="A4046" s="1"/>
      <c r="B4046" s="7" t="s">
        <v>6886</v>
      </c>
      <c r="C4046" s="7">
        <v>333</v>
      </c>
      <c r="D4046" s="7" t="s">
        <v>10</v>
      </c>
      <c r="E4046" s="7" t="s">
        <v>70</v>
      </c>
      <c r="F4046" s="7" t="s">
        <v>1268</v>
      </c>
      <c r="G4046" s="7" t="s">
        <v>6859</v>
      </c>
      <c r="H4046" s="28"/>
      <c r="I4046" s="23"/>
      <c r="J4046" s="16"/>
      <c r="K4046" s="36"/>
    </row>
    <row r="4047" spans="1:11" ht="30" hidden="1" customHeight="1" x14ac:dyDescent="0.25">
      <c r="A4047" s="1"/>
      <c r="B4047" s="7" t="s">
        <v>6886</v>
      </c>
      <c r="C4047" s="7">
        <v>333</v>
      </c>
      <c r="D4047" s="7" t="s">
        <v>10</v>
      </c>
      <c r="E4047" s="7" t="s">
        <v>17</v>
      </c>
      <c r="F4047" s="7" t="s">
        <v>446</v>
      </c>
      <c r="G4047" s="7" t="s">
        <v>6873</v>
      </c>
      <c r="H4047" s="28"/>
      <c r="I4047" s="23"/>
      <c r="J4047" s="16"/>
      <c r="K4047" s="36"/>
    </row>
    <row r="4048" spans="1:11" ht="30" customHeight="1" x14ac:dyDescent="0.25">
      <c r="A4048" s="1"/>
      <c r="B4048" s="7" t="s">
        <v>6910</v>
      </c>
      <c r="C4048" s="7">
        <v>334</v>
      </c>
      <c r="D4048" s="7" t="s">
        <v>28</v>
      </c>
      <c r="E4048" s="7" t="s">
        <v>20</v>
      </c>
      <c r="F4048" s="7" t="s">
        <v>911</v>
      </c>
      <c r="G4048" s="7" t="s">
        <v>6912</v>
      </c>
      <c r="H4048" s="22">
        <f>I4048</f>
        <v>863533.02</v>
      </c>
      <c r="I4048" s="22">
        <v>863533.02</v>
      </c>
      <c r="J4048" s="35" t="s">
        <v>6911</v>
      </c>
      <c r="K4048" s="36"/>
    </row>
    <row r="4049" spans="1:11" ht="30" hidden="1" customHeight="1" x14ac:dyDescent="0.25">
      <c r="A4049" s="1"/>
      <c r="B4049" s="7" t="s">
        <v>6910</v>
      </c>
      <c r="C4049" s="7">
        <v>334</v>
      </c>
      <c r="D4049" s="7" t="s">
        <v>10</v>
      </c>
      <c r="E4049" s="7" t="s">
        <v>67</v>
      </c>
      <c r="F4049" s="7" t="s">
        <v>82</v>
      </c>
      <c r="G4049" s="7" t="s">
        <v>6913</v>
      </c>
      <c r="H4049" s="28"/>
      <c r="I4049" s="23"/>
      <c r="J4049" s="16"/>
      <c r="K4049" s="36"/>
    </row>
    <row r="4050" spans="1:11" ht="30" hidden="1" customHeight="1" x14ac:dyDescent="0.25">
      <c r="A4050" s="1"/>
      <c r="B4050" s="7" t="s">
        <v>6910</v>
      </c>
      <c r="C4050" s="7">
        <v>334</v>
      </c>
      <c r="D4050" s="7" t="s">
        <v>10</v>
      </c>
      <c r="E4050" s="7" t="s">
        <v>467</v>
      </c>
      <c r="F4050" s="7" t="s">
        <v>468</v>
      </c>
      <c r="G4050" s="7" t="s">
        <v>6914</v>
      </c>
      <c r="H4050" s="28"/>
      <c r="I4050" s="23"/>
      <c r="J4050" s="16"/>
      <c r="K4050" s="36"/>
    </row>
    <row r="4051" spans="1:11" ht="30" hidden="1" customHeight="1" x14ac:dyDescent="0.25">
      <c r="A4051" s="1"/>
      <c r="B4051" s="7" t="s">
        <v>6910</v>
      </c>
      <c r="C4051" s="7">
        <v>334</v>
      </c>
      <c r="D4051" s="7" t="s">
        <v>10</v>
      </c>
      <c r="E4051" s="7" t="s">
        <v>26</v>
      </c>
      <c r="F4051" s="7" t="s">
        <v>470</v>
      </c>
      <c r="G4051" s="7" t="s">
        <v>6915</v>
      </c>
      <c r="H4051" s="28"/>
      <c r="I4051" s="23"/>
      <c r="J4051" s="16"/>
      <c r="K4051" s="36"/>
    </row>
    <row r="4052" spans="1:11" ht="30" hidden="1" customHeight="1" x14ac:dyDescent="0.25">
      <c r="A4052" s="1"/>
      <c r="B4052" s="7" t="s">
        <v>6910</v>
      </c>
      <c r="C4052" s="7">
        <v>334</v>
      </c>
      <c r="D4052" s="7" t="s">
        <v>10</v>
      </c>
      <c r="E4052" s="7" t="s">
        <v>70</v>
      </c>
      <c r="F4052" s="7" t="s">
        <v>470</v>
      </c>
      <c r="G4052" s="7" t="s">
        <v>6916</v>
      </c>
      <c r="H4052" s="28"/>
      <c r="I4052" s="23"/>
      <c r="J4052" s="16"/>
      <c r="K4052" s="36"/>
    </row>
    <row r="4053" spans="1:11" ht="30" hidden="1" customHeight="1" x14ac:dyDescent="0.25">
      <c r="A4053" s="1"/>
      <c r="B4053" s="7" t="s">
        <v>6910</v>
      </c>
      <c r="C4053" s="7">
        <v>334</v>
      </c>
      <c r="D4053" s="7" t="s">
        <v>10</v>
      </c>
      <c r="E4053" s="7" t="s">
        <v>20</v>
      </c>
      <c r="F4053" s="7" t="s">
        <v>470</v>
      </c>
      <c r="G4053" s="7" t="s">
        <v>6917</v>
      </c>
      <c r="H4053" s="28"/>
      <c r="I4053" s="23"/>
      <c r="J4053" s="16"/>
      <c r="K4053" s="36"/>
    </row>
    <row r="4054" spans="1:11" ht="30" hidden="1" customHeight="1" x14ac:dyDescent="0.25">
      <c r="A4054" s="1"/>
      <c r="B4054" s="7" t="s">
        <v>6910</v>
      </c>
      <c r="C4054" s="7">
        <v>334</v>
      </c>
      <c r="D4054" s="7" t="s">
        <v>10</v>
      </c>
      <c r="E4054" s="7" t="s">
        <v>33</v>
      </c>
      <c r="F4054" s="7" t="s">
        <v>470</v>
      </c>
      <c r="G4054" s="7" t="s">
        <v>6918</v>
      </c>
      <c r="H4054" s="28"/>
      <c r="I4054" s="23"/>
      <c r="J4054" s="16"/>
      <c r="K4054" s="36"/>
    </row>
    <row r="4055" spans="1:11" ht="30" customHeight="1" x14ac:dyDescent="0.25">
      <c r="A4055" s="1"/>
      <c r="B4055" s="7" t="s">
        <v>6923</v>
      </c>
      <c r="C4055" s="7">
        <v>335</v>
      </c>
      <c r="D4055" s="7" t="s">
        <v>10</v>
      </c>
      <c r="E4055" s="7" t="s">
        <v>14</v>
      </c>
      <c r="F4055" s="7" t="s">
        <v>6925</v>
      </c>
      <c r="G4055" s="7" t="s">
        <v>6926</v>
      </c>
      <c r="H4055" s="22">
        <f>I4055/30</f>
        <v>1567.307</v>
      </c>
      <c r="I4055" s="22">
        <v>47019.21</v>
      </c>
      <c r="J4055" s="35" t="s">
        <v>6924</v>
      </c>
      <c r="K4055" s="36"/>
    </row>
    <row r="4056" spans="1:11" ht="30" hidden="1" customHeight="1" x14ac:dyDescent="0.25">
      <c r="A4056" s="1"/>
      <c r="B4056" s="7" t="s">
        <v>6923</v>
      </c>
      <c r="C4056" s="7">
        <v>335</v>
      </c>
      <c r="D4056" s="7" t="s">
        <v>434</v>
      </c>
      <c r="E4056" s="7" t="s">
        <v>20</v>
      </c>
      <c r="F4056" s="7" t="s">
        <v>225</v>
      </c>
      <c r="G4056" s="7" t="s">
        <v>6927</v>
      </c>
      <c r="H4056" s="28"/>
      <c r="I4056" s="23"/>
      <c r="J4056" s="16"/>
      <c r="K4056" s="36"/>
    </row>
    <row r="4057" spans="1:11" ht="30" hidden="1" customHeight="1" x14ac:dyDescent="0.25">
      <c r="A4057" s="1"/>
      <c r="B4057" s="7" t="s">
        <v>6923</v>
      </c>
      <c r="C4057" s="7">
        <v>335</v>
      </c>
      <c r="D4057" s="7" t="s">
        <v>10</v>
      </c>
      <c r="E4057" s="7" t="s">
        <v>26</v>
      </c>
      <c r="F4057" s="7" t="s">
        <v>225</v>
      </c>
      <c r="G4057" s="7" t="s">
        <v>6928</v>
      </c>
      <c r="H4057" s="28"/>
      <c r="I4057" s="23"/>
      <c r="J4057" s="16"/>
      <c r="K4057" s="36"/>
    </row>
    <row r="4058" spans="1:11" ht="30" hidden="1" customHeight="1" x14ac:dyDescent="0.25">
      <c r="A4058" s="1"/>
      <c r="B4058" s="7" t="s">
        <v>6923</v>
      </c>
      <c r="C4058" s="7">
        <v>335</v>
      </c>
      <c r="D4058" s="7" t="s">
        <v>28</v>
      </c>
      <c r="E4058" s="7" t="s">
        <v>26</v>
      </c>
      <c r="F4058" s="7" t="s">
        <v>263</v>
      </c>
      <c r="G4058" s="7" t="s">
        <v>6929</v>
      </c>
      <c r="H4058" s="28"/>
      <c r="I4058" s="23"/>
      <c r="J4058" s="16"/>
      <c r="K4058" s="36"/>
    </row>
    <row r="4059" spans="1:11" ht="30" hidden="1" customHeight="1" x14ac:dyDescent="0.25">
      <c r="A4059" s="1"/>
      <c r="B4059" s="7" t="s">
        <v>6923</v>
      </c>
      <c r="C4059" s="7">
        <v>335</v>
      </c>
      <c r="D4059" s="7" t="s">
        <v>10</v>
      </c>
      <c r="E4059" s="7" t="s">
        <v>17</v>
      </c>
      <c r="F4059" s="7" t="s">
        <v>21</v>
      </c>
      <c r="G4059" s="7" t="s">
        <v>6930</v>
      </c>
      <c r="H4059" s="28"/>
      <c r="I4059" s="23"/>
      <c r="J4059" s="16"/>
      <c r="K4059" s="36"/>
    </row>
    <row r="4060" spans="1:11" ht="30" hidden="1" customHeight="1" x14ac:dyDescent="0.25">
      <c r="A4060" s="1"/>
      <c r="B4060" s="7" t="s">
        <v>6923</v>
      </c>
      <c r="C4060" s="7">
        <v>335</v>
      </c>
      <c r="D4060" s="7" t="s">
        <v>45</v>
      </c>
      <c r="E4060" s="7" t="s">
        <v>26</v>
      </c>
      <c r="F4060" s="7" t="s">
        <v>87</v>
      </c>
      <c r="G4060" s="7" t="s">
        <v>6931</v>
      </c>
      <c r="H4060" s="28"/>
      <c r="I4060" s="23"/>
      <c r="J4060" s="16"/>
      <c r="K4060" s="36"/>
    </row>
    <row r="4061" spans="1:11" ht="30" hidden="1" customHeight="1" x14ac:dyDescent="0.25">
      <c r="A4061" s="1"/>
      <c r="B4061" s="7" t="s">
        <v>6923</v>
      </c>
      <c r="C4061" s="7">
        <v>335</v>
      </c>
      <c r="D4061" s="7" t="s">
        <v>10</v>
      </c>
      <c r="E4061" s="7" t="s">
        <v>38</v>
      </c>
      <c r="F4061" s="7" t="s">
        <v>470</v>
      </c>
      <c r="G4061" s="7" t="s">
        <v>6932</v>
      </c>
      <c r="H4061" s="28"/>
      <c r="I4061" s="23"/>
      <c r="J4061" s="16"/>
      <c r="K4061" s="36"/>
    </row>
    <row r="4062" spans="1:11" ht="30" hidden="1" customHeight="1" x14ac:dyDescent="0.25">
      <c r="A4062" s="1"/>
      <c r="B4062" s="7" t="s">
        <v>6923</v>
      </c>
      <c r="C4062" s="7">
        <v>335</v>
      </c>
      <c r="D4062" s="7" t="s">
        <v>28</v>
      </c>
      <c r="E4062" s="7" t="s">
        <v>70</v>
      </c>
      <c r="F4062" s="7" t="s">
        <v>1268</v>
      </c>
      <c r="G4062" s="7" t="s">
        <v>1134</v>
      </c>
      <c r="H4062" s="28"/>
      <c r="I4062" s="23"/>
      <c r="J4062" s="16"/>
      <c r="K4062" s="36"/>
    </row>
    <row r="4063" spans="1:11" ht="30" hidden="1" customHeight="1" x14ac:dyDescent="0.25">
      <c r="A4063" s="1"/>
      <c r="B4063" s="7" t="s">
        <v>6923</v>
      </c>
      <c r="C4063" s="7">
        <v>335</v>
      </c>
      <c r="D4063" s="7" t="s">
        <v>28</v>
      </c>
      <c r="E4063" s="7" t="s">
        <v>20</v>
      </c>
      <c r="F4063" s="7" t="s">
        <v>87</v>
      </c>
      <c r="G4063" s="7" t="s">
        <v>6933</v>
      </c>
      <c r="H4063" s="28"/>
      <c r="I4063" s="23"/>
      <c r="J4063" s="16"/>
      <c r="K4063" s="36"/>
    </row>
    <row r="4064" spans="1:11" ht="30" hidden="1" customHeight="1" x14ac:dyDescent="0.25">
      <c r="A4064" s="1"/>
      <c r="B4064" s="7" t="s">
        <v>6923</v>
      </c>
      <c r="C4064" s="7">
        <v>335</v>
      </c>
      <c r="D4064" s="7" t="s">
        <v>10</v>
      </c>
      <c r="E4064" s="7" t="s">
        <v>171</v>
      </c>
      <c r="F4064" s="7" t="s">
        <v>6934</v>
      </c>
      <c r="G4064" s="7" t="s">
        <v>6935</v>
      </c>
      <c r="H4064" s="28"/>
      <c r="I4064" s="23"/>
      <c r="J4064" s="16"/>
      <c r="K4064" s="36"/>
    </row>
    <row r="4065" spans="1:11" ht="30" hidden="1" customHeight="1" x14ac:dyDescent="0.25">
      <c r="A4065" s="1"/>
      <c r="B4065" s="7" t="s">
        <v>6923</v>
      </c>
      <c r="C4065" s="7">
        <v>335</v>
      </c>
      <c r="D4065" s="7" t="s">
        <v>382</v>
      </c>
      <c r="E4065" s="7" t="s">
        <v>20</v>
      </c>
      <c r="F4065" s="7" t="s">
        <v>1272</v>
      </c>
      <c r="G4065" s="7" t="s">
        <v>6936</v>
      </c>
      <c r="H4065" s="28"/>
      <c r="I4065" s="23"/>
      <c r="J4065" s="16"/>
      <c r="K4065" s="36"/>
    </row>
    <row r="4066" spans="1:11" ht="30" hidden="1" customHeight="1" x14ac:dyDescent="0.25">
      <c r="A4066" s="1"/>
      <c r="B4066" s="7" t="s">
        <v>6923</v>
      </c>
      <c r="C4066" s="7">
        <v>335</v>
      </c>
      <c r="D4066" s="7" t="s">
        <v>10</v>
      </c>
      <c r="E4066" s="7" t="s">
        <v>11</v>
      </c>
      <c r="F4066" s="7" t="s">
        <v>6937</v>
      </c>
      <c r="G4066" s="7" t="s">
        <v>6938</v>
      </c>
      <c r="H4066" s="28"/>
      <c r="I4066" s="23"/>
      <c r="J4066" s="16"/>
      <c r="K4066" s="36"/>
    </row>
    <row r="4067" spans="1:11" ht="30" hidden="1" customHeight="1" x14ac:dyDescent="0.25">
      <c r="A4067" s="1"/>
      <c r="B4067" s="7" t="s">
        <v>6923</v>
      </c>
      <c r="C4067" s="7">
        <v>335</v>
      </c>
      <c r="D4067" s="7" t="s">
        <v>10</v>
      </c>
      <c r="E4067" s="7" t="s">
        <v>33</v>
      </c>
      <c r="F4067" s="7" t="s">
        <v>87</v>
      </c>
      <c r="G4067" s="7" t="s">
        <v>6939</v>
      </c>
      <c r="H4067" s="28"/>
      <c r="I4067" s="23"/>
      <c r="J4067" s="16"/>
      <c r="K4067" s="36"/>
    </row>
    <row r="4068" spans="1:11" ht="30" hidden="1" customHeight="1" x14ac:dyDescent="0.25">
      <c r="A4068" s="1"/>
      <c r="B4068" s="7" t="s">
        <v>6923</v>
      </c>
      <c r="C4068" s="7">
        <v>335</v>
      </c>
      <c r="D4068" s="7" t="s">
        <v>28</v>
      </c>
      <c r="E4068" s="7" t="s">
        <v>33</v>
      </c>
      <c r="F4068" s="7" t="s">
        <v>446</v>
      </c>
      <c r="G4068" s="7" t="s">
        <v>6940</v>
      </c>
      <c r="H4068" s="28"/>
      <c r="I4068" s="23"/>
      <c r="J4068" s="16"/>
      <c r="K4068" s="36"/>
    </row>
    <row r="4069" spans="1:11" ht="30" hidden="1" customHeight="1" x14ac:dyDescent="0.25">
      <c r="A4069" s="1"/>
      <c r="B4069" s="7" t="s">
        <v>6923</v>
      </c>
      <c r="C4069" s="7">
        <v>335</v>
      </c>
      <c r="D4069" s="7" t="s">
        <v>10</v>
      </c>
      <c r="E4069" s="7" t="s">
        <v>201</v>
      </c>
      <c r="F4069" s="7" t="s">
        <v>446</v>
      </c>
      <c r="G4069" s="7" t="s">
        <v>6941</v>
      </c>
      <c r="H4069" s="28"/>
      <c r="I4069" s="23"/>
      <c r="J4069" s="16"/>
      <c r="K4069" s="36"/>
    </row>
    <row r="4070" spans="1:11" ht="30" hidden="1" customHeight="1" x14ac:dyDescent="0.25">
      <c r="A4070" s="1"/>
      <c r="B4070" s="7" t="s">
        <v>6923</v>
      </c>
      <c r="C4070" s="7">
        <v>335</v>
      </c>
      <c r="D4070" s="7" t="s">
        <v>10</v>
      </c>
      <c r="E4070" s="7" t="s">
        <v>23</v>
      </c>
      <c r="F4070" s="7" t="s">
        <v>446</v>
      </c>
      <c r="G4070" s="7" t="s">
        <v>6942</v>
      </c>
      <c r="H4070" s="28"/>
      <c r="I4070" s="23"/>
      <c r="J4070" s="16"/>
      <c r="K4070" s="36"/>
    </row>
    <row r="4071" spans="1:11" ht="30" hidden="1" customHeight="1" x14ac:dyDescent="0.25">
      <c r="A4071" s="1"/>
      <c r="B4071" s="7" t="s">
        <v>6923</v>
      </c>
      <c r="C4071" s="7">
        <v>335</v>
      </c>
      <c r="D4071" s="7" t="s">
        <v>10</v>
      </c>
      <c r="E4071" s="7" t="s">
        <v>35</v>
      </c>
      <c r="F4071" s="7" t="s">
        <v>6943</v>
      </c>
      <c r="G4071" s="7" t="s">
        <v>6944</v>
      </c>
      <c r="H4071" s="28"/>
      <c r="I4071" s="23"/>
      <c r="J4071" s="16"/>
      <c r="K4071" s="36"/>
    </row>
    <row r="4072" spans="1:11" ht="30" hidden="1" customHeight="1" x14ac:dyDescent="0.25">
      <c r="A4072" s="1"/>
      <c r="B4072" s="7" t="s">
        <v>6923</v>
      </c>
      <c r="C4072" s="7">
        <v>335</v>
      </c>
      <c r="D4072" s="7" t="s">
        <v>382</v>
      </c>
      <c r="E4072" s="7" t="s">
        <v>26</v>
      </c>
      <c r="F4072" s="7" t="s">
        <v>446</v>
      </c>
      <c r="G4072" s="7" t="s">
        <v>6945</v>
      </c>
      <c r="H4072" s="28"/>
      <c r="I4072" s="23"/>
      <c r="J4072" s="16"/>
      <c r="K4072" s="36"/>
    </row>
    <row r="4073" spans="1:11" ht="30" hidden="1" customHeight="1" x14ac:dyDescent="0.25">
      <c r="A4073" s="1"/>
      <c r="B4073" s="7" t="s">
        <v>6923</v>
      </c>
      <c r="C4073" s="7">
        <v>335</v>
      </c>
      <c r="D4073" s="7" t="s">
        <v>10</v>
      </c>
      <c r="E4073" s="7" t="s">
        <v>70</v>
      </c>
      <c r="F4073" s="7" t="s">
        <v>470</v>
      </c>
      <c r="G4073" s="7" t="s">
        <v>6946</v>
      </c>
      <c r="H4073" s="28"/>
      <c r="I4073" s="23"/>
      <c r="J4073" s="16"/>
      <c r="K4073" s="36"/>
    </row>
    <row r="4074" spans="1:11" ht="30" customHeight="1" x14ac:dyDescent="0.25">
      <c r="A4074" s="1"/>
      <c r="B4074" s="7" t="s">
        <v>6956</v>
      </c>
      <c r="C4074" s="7">
        <v>336</v>
      </c>
      <c r="D4074" s="7" t="s">
        <v>10</v>
      </c>
      <c r="E4074" s="7" t="s">
        <v>20</v>
      </c>
      <c r="F4074" s="7" t="s">
        <v>147</v>
      </c>
      <c r="G4074" s="7" t="s">
        <v>6958</v>
      </c>
      <c r="H4074" s="22">
        <f>+I4074</f>
        <v>260420.29</v>
      </c>
      <c r="I4074" s="22">
        <v>260420.29</v>
      </c>
      <c r="J4074" s="35" t="s">
        <v>6957</v>
      </c>
      <c r="K4074" s="36"/>
    </row>
    <row r="4075" spans="1:11" ht="30" hidden="1" customHeight="1" x14ac:dyDescent="0.25">
      <c r="A4075" s="1"/>
      <c r="B4075" s="7" t="s">
        <v>6956</v>
      </c>
      <c r="C4075" s="7">
        <v>336</v>
      </c>
      <c r="D4075" s="7" t="s">
        <v>28</v>
      </c>
      <c r="E4075" s="7" t="s">
        <v>20</v>
      </c>
      <c r="F4075" s="7" t="s">
        <v>147</v>
      </c>
      <c r="G4075" s="7" t="s">
        <v>6959</v>
      </c>
      <c r="K4075" s="36"/>
    </row>
    <row r="4076" spans="1:11" ht="30" hidden="1" customHeight="1" x14ac:dyDescent="0.25">
      <c r="A4076" s="1"/>
      <c r="B4076" s="7" t="s">
        <v>6956</v>
      </c>
      <c r="C4076" s="7">
        <v>336</v>
      </c>
      <c r="D4076" s="7" t="s">
        <v>10</v>
      </c>
      <c r="E4076" s="7" t="s">
        <v>33</v>
      </c>
      <c r="F4076" s="7" t="s">
        <v>147</v>
      </c>
      <c r="G4076" s="7" t="s">
        <v>6960</v>
      </c>
      <c r="H4076" s="28"/>
      <c r="I4076" s="23"/>
      <c r="J4076" s="16"/>
      <c r="K4076" s="36"/>
    </row>
    <row r="4077" spans="1:11" ht="30" hidden="1" customHeight="1" x14ac:dyDescent="0.25">
      <c r="A4077" s="1"/>
      <c r="B4077" s="7" t="s">
        <v>6956</v>
      </c>
      <c r="C4077" s="7">
        <v>336</v>
      </c>
      <c r="D4077" s="7" t="s">
        <v>10</v>
      </c>
      <c r="E4077" s="7" t="s">
        <v>43</v>
      </c>
      <c r="F4077" s="7" t="s">
        <v>6961</v>
      </c>
      <c r="G4077" s="7" t="s">
        <v>6962</v>
      </c>
      <c r="H4077" s="28"/>
      <c r="I4077" s="23"/>
      <c r="J4077" s="16"/>
      <c r="K4077" s="36"/>
    </row>
    <row r="4078" spans="1:11" ht="30" customHeight="1" x14ac:dyDescent="0.25">
      <c r="A4078" s="1"/>
      <c r="B4078" s="7" t="s">
        <v>6963</v>
      </c>
      <c r="C4078" s="7">
        <v>337</v>
      </c>
      <c r="D4078" s="7" t="s">
        <v>10</v>
      </c>
      <c r="E4078" s="7" t="s">
        <v>38</v>
      </c>
      <c r="F4078" s="7" t="s">
        <v>73</v>
      </c>
      <c r="G4078" s="7" t="s">
        <v>6965</v>
      </c>
      <c r="H4078" s="22">
        <f>+I4078</f>
        <v>9197.33</v>
      </c>
      <c r="I4078" s="22">
        <v>9197.33</v>
      </c>
      <c r="J4078" s="35" t="s">
        <v>6964</v>
      </c>
      <c r="K4078" s="36"/>
    </row>
    <row r="4079" spans="1:11" ht="30" hidden="1" customHeight="1" x14ac:dyDescent="0.25">
      <c r="A4079" s="1"/>
      <c r="B4079" s="7" t="s">
        <v>6963</v>
      </c>
      <c r="C4079" s="7">
        <v>337</v>
      </c>
      <c r="D4079" s="7" t="s">
        <v>10</v>
      </c>
      <c r="E4079" s="7" t="s">
        <v>70</v>
      </c>
      <c r="F4079" s="7" t="s">
        <v>1268</v>
      </c>
      <c r="G4079" s="7" t="s">
        <v>6966</v>
      </c>
      <c r="H4079" s="28"/>
      <c r="I4079" s="23"/>
      <c r="J4079" s="16"/>
      <c r="K4079" s="36"/>
    </row>
    <row r="4080" spans="1:11" ht="30" hidden="1" customHeight="1" x14ac:dyDescent="0.25">
      <c r="A4080" s="1"/>
      <c r="B4080" s="7" t="s">
        <v>6963</v>
      </c>
      <c r="C4080" s="7">
        <v>337</v>
      </c>
      <c r="D4080" s="7" t="s">
        <v>10</v>
      </c>
      <c r="E4080" s="7" t="s">
        <v>171</v>
      </c>
      <c r="F4080" s="7" t="s">
        <v>6967</v>
      </c>
      <c r="G4080" s="7" t="s">
        <v>6968</v>
      </c>
      <c r="H4080" s="28"/>
      <c r="I4080" s="23"/>
      <c r="J4080" s="16"/>
      <c r="K4080" s="36"/>
    </row>
    <row r="4081" spans="1:11" ht="30" hidden="1" customHeight="1" x14ac:dyDescent="0.25">
      <c r="A4081" s="1"/>
      <c r="B4081" s="7" t="s">
        <v>6963</v>
      </c>
      <c r="C4081" s="7">
        <v>337</v>
      </c>
      <c r="D4081" s="7" t="s">
        <v>45</v>
      </c>
      <c r="E4081" s="7" t="s">
        <v>20</v>
      </c>
      <c r="F4081" s="7" t="s">
        <v>1272</v>
      </c>
      <c r="G4081" s="7" t="s">
        <v>6969</v>
      </c>
      <c r="H4081" s="28"/>
      <c r="I4081" s="23"/>
      <c r="J4081" s="16"/>
      <c r="K4081" s="36"/>
    </row>
    <row r="4082" spans="1:11" ht="30" hidden="1" customHeight="1" x14ac:dyDescent="0.25">
      <c r="A4082" s="1"/>
      <c r="B4082" s="7" t="s">
        <v>6963</v>
      </c>
      <c r="C4082" s="7">
        <v>337</v>
      </c>
      <c r="D4082" s="7" t="s">
        <v>10</v>
      </c>
      <c r="E4082" s="7" t="s">
        <v>11</v>
      </c>
      <c r="F4082" s="7" t="s">
        <v>6970</v>
      </c>
      <c r="G4082" s="7" t="s">
        <v>6971</v>
      </c>
      <c r="H4082" s="28"/>
      <c r="I4082" s="23"/>
      <c r="J4082" s="16"/>
      <c r="K4082" s="36"/>
    </row>
    <row r="4083" spans="1:11" ht="30" hidden="1" customHeight="1" x14ac:dyDescent="0.25">
      <c r="A4083" s="1"/>
      <c r="B4083" s="7" t="s">
        <v>6963</v>
      </c>
      <c r="C4083" s="7">
        <v>337</v>
      </c>
      <c r="D4083" s="7" t="s">
        <v>10</v>
      </c>
      <c r="E4083" s="7" t="s">
        <v>33</v>
      </c>
      <c r="F4083" s="7" t="s">
        <v>446</v>
      </c>
      <c r="G4083" s="7" t="s">
        <v>6972</v>
      </c>
      <c r="H4083" s="28"/>
      <c r="I4083" s="23"/>
      <c r="J4083" s="16"/>
      <c r="K4083" s="36"/>
    </row>
    <row r="4084" spans="1:11" ht="30" hidden="1" customHeight="1" x14ac:dyDescent="0.25">
      <c r="A4084" s="1"/>
      <c r="B4084" s="7" t="s">
        <v>6963</v>
      </c>
      <c r="C4084" s="7">
        <v>337</v>
      </c>
      <c r="D4084" s="7" t="s">
        <v>10</v>
      </c>
      <c r="E4084" s="7" t="s">
        <v>201</v>
      </c>
      <c r="F4084" s="7" t="s">
        <v>446</v>
      </c>
      <c r="G4084" s="7" t="s">
        <v>6973</v>
      </c>
      <c r="H4084" s="28"/>
      <c r="I4084" s="23"/>
      <c r="J4084" s="16"/>
      <c r="K4084" s="36"/>
    </row>
    <row r="4085" spans="1:11" ht="30" customHeight="1" x14ac:dyDescent="0.25">
      <c r="A4085" s="1"/>
      <c r="B4085" s="7" t="s">
        <v>6987</v>
      </c>
      <c r="C4085" s="7">
        <v>338</v>
      </c>
      <c r="D4085" s="7" t="s">
        <v>10</v>
      </c>
      <c r="E4085" s="7" t="s">
        <v>26</v>
      </c>
      <c r="F4085" s="7" t="s">
        <v>515</v>
      </c>
      <c r="G4085" s="7" t="s">
        <v>6988</v>
      </c>
      <c r="H4085" s="22">
        <f>+I4085/20</f>
        <v>1347.9675</v>
      </c>
      <c r="I4085" s="22">
        <v>26959.35</v>
      </c>
      <c r="J4085" s="35" t="s">
        <v>6989</v>
      </c>
      <c r="K4085" s="36"/>
    </row>
    <row r="4086" spans="1:11" ht="30" hidden="1" customHeight="1" x14ac:dyDescent="0.25">
      <c r="A4086" s="1"/>
      <c r="B4086" s="7" t="s">
        <v>6987</v>
      </c>
      <c r="C4086" s="7">
        <v>338</v>
      </c>
      <c r="D4086" s="7" t="s">
        <v>10</v>
      </c>
      <c r="E4086" s="7" t="s">
        <v>20</v>
      </c>
      <c r="F4086" s="7" t="s">
        <v>1393</v>
      </c>
      <c r="G4086" s="7" t="s">
        <v>6990</v>
      </c>
      <c r="K4086" s="36"/>
    </row>
    <row r="4087" spans="1:11" ht="30" hidden="1" customHeight="1" x14ac:dyDescent="0.25">
      <c r="A4087" s="1"/>
      <c r="B4087" s="7" t="s">
        <v>6987</v>
      </c>
      <c r="C4087" s="7">
        <v>338</v>
      </c>
      <c r="D4087" s="7" t="s">
        <v>10</v>
      </c>
      <c r="E4087" s="7" t="s">
        <v>33</v>
      </c>
      <c r="F4087" s="7" t="s">
        <v>515</v>
      </c>
      <c r="G4087" s="7" t="s">
        <v>6991</v>
      </c>
      <c r="H4087" s="28"/>
      <c r="I4087" s="23"/>
      <c r="J4087" s="16"/>
      <c r="K4087" s="36"/>
    </row>
    <row r="4088" spans="1:11" ht="30" hidden="1" customHeight="1" x14ac:dyDescent="0.25">
      <c r="A4088" s="1"/>
      <c r="B4088" s="7" t="s">
        <v>6987</v>
      </c>
      <c r="C4088" s="7">
        <v>338</v>
      </c>
      <c r="D4088" s="7" t="s">
        <v>10</v>
      </c>
      <c r="E4088" s="7" t="s">
        <v>38</v>
      </c>
      <c r="F4088" s="7" t="s">
        <v>6992</v>
      </c>
      <c r="G4088" s="7" t="s">
        <v>6993</v>
      </c>
      <c r="H4088" s="28"/>
      <c r="I4088" s="23"/>
      <c r="J4088" s="16"/>
      <c r="K4088" s="36"/>
    </row>
    <row r="4089" spans="1:11" ht="30" customHeight="1" x14ac:dyDescent="0.25">
      <c r="A4089" s="1"/>
      <c r="B4089" s="7" t="s">
        <v>6994</v>
      </c>
      <c r="C4089" s="7">
        <v>339</v>
      </c>
      <c r="D4089" s="7" t="s">
        <v>10</v>
      </c>
      <c r="E4089" s="7" t="s">
        <v>80</v>
      </c>
      <c r="F4089" s="7" t="s">
        <v>95</v>
      </c>
      <c r="G4089" s="7" t="s">
        <v>6996</v>
      </c>
      <c r="H4089" s="22">
        <f>+I4089/15</f>
        <v>868.88266666666664</v>
      </c>
      <c r="I4089" s="22">
        <v>13033.24</v>
      </c>
      <c r="J4089" s="35" t="s">
        <v>6995</v>
      </c>
      <c r="K4089" s="36"/>
    </row>
    <row r="4090" spans="1:11" ht="30" hidden="1" customHeight="1" x14ac:dyDescent="0.25">
      <c r="A4090" s="1"/>
      <c r="B4090" s="7" t="s">
        <v>6994</v>
      </c>
      <c r="C4090" s="7">
        <v>339</v>
      </c>
      <c r="D4090" s="7" t="s">
        <v>10</v>
      </c>
      <c r="E4090" s="7" t="s">
        <v>26</v>
      </c>
      <c r="F4090" s="7" t="s">
        <v>95</v>
      </c>
      <c r="G4090" s="7" t="s">
        <v>6997</v>
      </c>
      <c r="H4090" s="28"/>
      <c r="I4090" s="23"/>
      <c r="J4090" s="16"/>
      <c r="K4090" s="36"/>
    </row>
    <row r="4091" spans="1:11" ht="30" hidden="1" customHeight="1" x14ac:dyDescent="0.25">
      <c r="A4091" s="1"/>
      <c r="B4091" s="7" t="s">
        <v>6994</v>
      </c>
      <c r="C4091" s="7">
        <v>339</v>
      </c>
      <c r="D4091" s="7" t="s">
        <v>10</v>
      </c>
      <c r="E4091" s="7" t="s">
        <v>33</v>
      </c>
      <c r="F4091" s="7" t="s">
        <v>95</v>
      </c>
      <c r="G4091" s="7" t="s">
        <v>6998</v>
      </c>
      <c r="H4091" s="28"/>
      <c r="I4091" s="23"/>
      <c r="J4091" s="16"/>
      <c r="K4091" s="36"/>
    </row>
    <row r="4092" spans="1:11" ht="30" hidden="1" customHeight="1" x14ac:dyDescent="0.25">
      <c r="A4092" s="1"/>
      <c r="B4092" s="7" t="s">
        <v>6994</v>
      </c>
      <c r="C4092" s="7">
        <v>339</v>
      </c>
      <c r="D4092" s="7" t="s">
        <v>10</v>
      </c>
      <c r="E4092" s="7" t="s">
        <v>20</v>
      </c>
      <c r="F4092" s="7" t="s">
        <v>95</v>
      </c>
      <c r="G4092" s="7" t="s">
        <v>6999</v>
      </c>
      <c r="H4092" s="28"/>
      <c r="I4092" s="23"/>
      <c r="J4092" s="16"/>
      <c r="K4092" s="36"/>
    </row>
    <row r="4093" spans="1:11" ht="30" hidden="1" customHeight="1" x14ac:dyDescent="0.25">
      <c r="A4093" s="1"/>
      <c r="B4093" s="7" t="s">
        <v>6994</v>
      </c>
      <c r="C4093" s="7">
        <v>339</v>
      </c>
      <c r="D4093" s="7" t="s">
        <v>10</v>
      </c>
      <c r="E4093" s="7" t="s">
        <v>38</v>
      </c>
      <c r="F4093" s="7" t="s">
        <v>7000</v>
      </c>
      <c r="G4093" s="7" t="s">
        <v>7001</v>
      </c>
      <c r="H4093" s="28"/>
      <c r="I4093" s="23"/>
      <c r="J4093" s="16"/>
      <c r="K4093" s="36"/>
    </row>
    <row r="4094" spans="1:11" ht="30" customHeight="1" x14ac:dyDescent="0.25">
      <c r="A4094" s="1"/>
      <c r="B4094" s="7" t="s">
        <v>7004</v>
      </c>
      <c r="C4094" s="7">
        <v>340</v>
      </c>
      <c r="D4094" s="7" t="s">
        <v>10</v>
      </c>
      <c r="E4094" s="7" t="s">
        <v>70</v>
      </c>
      <c r="F4094" s="7" t="s">
        <v>95</v>
      </c>
      <c r="G4094" s="7" t="s">
        <v>7006</v>
      </c>
      <c r="H4094" s="22">
        <f>+I4094</f>
        <v>11196.01</v>
      </c>
      <c r="I4094" s="22">
        <v>11196.01</v>
      </c>
      <c r="J4094" s="35" t="s">
        <v>7005</v>
      </c>
      <c r="K4094" s="36"/>
    </row>
    <row r="4095" spans="1:11" ht="30" hidden="1" customHeight="1" x14ac:dyDescent="0.25">
      <c r="A4095" s="1"/>
      <c r="B4095" s="7" t="s">
        <v>7004</v>
      </c>
      <c r="C4095" s="7">
        <v>340</v>
      </c>
      <c r="D4095" s="7" t="s">
        <v>10</v>
      </c>
      <c r="E4095" s="7" t="s">
        <v>80</v>
      </c>
      <c r="F4095" s="7" t="s">
        <v>166</v>
      </c>
      <c r="G4095" s="7" t="s">
        <v>7007</v>
      </c>
      <c r="H4095" s="28"/>
      <c r="I4095" s="23"/>
      <c r="J4095" s="16"/>
      <c r="K4095" s="36"/>
    </row>
    <row r="4096" spans="1:11" ht="30" hidden="1" customHeight="1" x14ac:dyDescent="0.25">
      <c r="A4096" s="1"/>
      <c r="B4096" s="7" t="s">
        <v>7004</v>
      </c>
      <c r="C4096" s="7">
        <v>340</v>
      </c>
      <c r="D4096" s="7" t="s">
        <v>10</v>
      </c>
      <c r="E4096" s="7" t="s">
        <v>20</v>
      </c>
      <c r="F4096" s="7" t="s">
        <v>166</v>
      </c>
      <c r="G4096" s="7" t="s">
        <v>7008</v>
      </c>
      <c r="H4096" s="28"/>
      <c r="I4096" s="23"/>
      <c r="J4096" s="16"/>
      <c r="K4096" s="36"/>
    </row>
    <row r="4097" spans="1:11" ht="30" hidden="1" customHeight="1" x14ac:dyDescent="0.25">
      <c r="A4097" s="1"/>
      <c r="B4097" s="7" t="s">
        <v>7004</v>
      </c>
      <c r="C4097" s="7">
        <v>340</v>
      </c>
      <c r="D4097" s="7" t="s">
        <v>10</v>
      </c>
      <c r="E4097" s="7" t="s">
        <v>177</v>
      </c>
      <c r="F4097" s="7" t="s">
        <v>178</v>
      </c>
      <c r="G4097" s="7" t="s">
        <v>7009</v>
      </c>
      <c r="H4097" s="28"/>
      <c r="I4097" s="23"/>
      <c r="J4097" s="16"/>
      <c r="K4097" s="36"/>
    </row>
    <row r="4098" spans="1:11" ht="30" hidden="1" customHeight="1" x14ac:dyDescent="0.25">
      <c r="A4098" s="1"/>
      <c r="B4098" s="7" t="s">
        <v>7004</v>
      </c>
      <c r="C4098" s="7">
        <v>340</v>
      </c>
      <c r="D4098" s="7" t="s">
        <v>10</v>
      </c>
      <c r="E4098" s="7" t="s">
        <v>33</v>
      </c>
      <c r="F4098" s="7" t="s">
        <v>95</v>
      </c>
      <c r="G4098" s="7" t="s">
        <v>7010</v>
      </c>
      <c r="H4098" s="28"/>
      <c r="I4098" s="23"/>
      <c r="J4098" s="16"/>
      <c r="K4098" s="36"/>
    </row>
    <row r="4099" spans="1:11" ht="30" hidden="1" customHeight="1" x14ac:dyDescent="0.25">
      <c r="A4099" s="1"/>
      <c r="B4099" s="7" t="s">
        <v>7004</v>
      </c>
      <c r="C4099" s="7">
        <v>340</v>
      </c>
      <c r="D4099" s="7" t="s">
        <v>28</v>
      </c>
      <c r="E4099" s="7" t="s">
        <v>20</v>
      </c>
      <c r="F4099" s="7" t="s">
        <v>95</v>
      </c>
      <c r="G4099" s="7" t="s">
        <v>7011</v>
      </c>
      <c r="H4099" s="28"/>
      <c r="I4099" s="23"/>
      <c r="J4099" s="16"/>
      <c r="K4099" s="36"/>
    </row>
    <row r="4100" spans="1:11" ht="30" hidden="1" customHeight="1" x14ac:dyDescent="0.25">
      <c r="A4100" s="1"/>
      <c r="B4100" s="7" t="s">
        <v>7004</v>
      </c>
      <c r="C4100" s="7">
        <v>340</v>
      </c>
      <c r="D4100" s="7" t="s">
        <v>10</v>
      </c>
      <c r="E4100" s="7" t="s">
        <v>14</v>
      </c>
      <c r="F4100" s="7" t="s">
        <v>7012</v>
      </c>
      <c r="G4100" s="7" t="s">
        <v>7013</v>
      </c>
      <c r="H4100" s="28"/>
      <c r="I4100" s="23"/>
      <c r="J4100" s="16"/>
      <c r="K4100" s="36"/>
    </row>
    <row r="4101" spans="1:11" ht="30" hidden="1" customHeight="1" x14ac:dyDescent="0.25">
      <c r="A4101" s="1"/>
      <c r="B4101" s="7" t="s">
        <v>7004</v>
      </c>
      <c r="C4101" s="7">
        <v>340</v>
      </c>
      <c r="D4101" s="7" t="s">
        <v>28</v>
      </c>
      <c r="E4101" s="7" t="s">
        <v>14</v>
      </c>
      <c r="F4101" s="7" t="s">
        <v>7014</v>
      </c>
      <c r="G4101" s="7" t="s">
        <v>7015</v>
      </c>
      <c r="H4101" s="28"/>
      <c r="I4101" s="23"/>
      <c r="J4101" s="16"/>
      <c r="K4101" s="36"/>
    </row>
    <row r="4102" spans="1:11" ht="30" hidden="1" customHeight="1" x14ac:dyDescent="0.25">
      <c r="A4102" s="1"/>
      <c r="B4102" s="7" t="s">
        <v>7004</v>
      </c>
      <c r="C4102" s="7">
        <v>340</v>
      </c>
      <c r="D4102" s="7" t="s">
        <v>10</v>
      </c>
      <c r="E4102" s="7" t="s">
        <v>26</v>
      </c>
      <c r="F4102" s="7" t="s">
        <v>166</v>
      </c>
      <c r="G4102" s="7" t="s">
        <v>7016</v>
      </c>
      <c r="H4102" s="28"/>
      <c r="I4102" s="23"/>
      <c r="J4102" s="16"/>
      <c r="K4102" s="36"/>
    </row>
    <row r="4103" spans="1:11" ht="30" hidden="1" customHeight="1" x14ac:dyDescent="0.25">
      <c r="A4103" s="1"/>
      <c r="B4103" s="7" t="s">
        <v>7004</v>
      </c>
      <c r="C4103" s="7">
        <v>340</v>
      </c>
      <c r="D4103" s="7" t="s">
        <v>10</v>
      </c>
      <c r="E4103" s="7" t="s">
        <v>38</v>
      </c>
      <c r="F4103" s="7" t="s">
        <v>653</v>
      </c>
      <c r="G4103" s="7" t="s">
        <v>7017</v>
      </c>
      <c r="H4103" s="28"/>
      <c r="I4103" s="23"/>
      <c r="J4103" s="16"/>
      <c r="K4103" s="36"/>
    </row>
    <row r="4104" spans="1:11" ht="30" hidden="1" customHeight="1" x14ac:dyDescent="0.25">
      <c r="A4104" s="1"/>
      <c r="B4104" s="7" t="s">
        <v>7004</v>
      </c>
      <c r="C4104" s="7">
        <v>340</v>
      </c>
      <c r="D4104" s="7" t="s">
        <v>10</v>
      </c>
      <c r="E4104" s="7" t="s">
        <v>67</v>
      </c>
      <c r="F4104" s="7" t="s">
        <v>95</v>
      </c>
      <c r="G4104" s="7" t="s">
        <v>7018</v>
      </c>
      <c r="H4104" s="28"/>
      <c r="I4104" s="23"/>
      <c r="J4104" s="16"/>
      <c r="K4104" s="36"/>
    </row>
    <row r="4105" spans="1:11" ht="30" hidden="1" customHeight="1" x14ac:dyDescent="0.25">
      <c r="A4105" s="1"/>
      <c r="B4105" s="7" t="s">
        <v>7004</v>
      </c>
      <c r="C4105" s="7">
        <v>340</v>
      </c>
      <c r="D4105" s="7" t="s">
        <v>10</v>
      </c>
      <c r="E4105" s="7" t="s">
        <v>11</v>
      </c>
      <c r="F4105" s="7" t="s">
        <v>7019</v>
      </c>
      <c r="G4105" s="7" t="s">
        <v>7020</v>
      </c>
      <c r="H4105" s="28"/>
      <c r="I4105" s="23"/>
      <c r="J4105" s="16"/>
      <c r="K4105" s="36"/>
    </row>
    <row r="4106" spans="1:11" ht="30" hidden="1" customHeight="1" x14ac:dyDescent="0.25">
      <c r="A4106" s="1"/>
      <c r="B4106" s="7" t="s">
        <v>7004</v>
      </c>
      <c r="C4106" s="7">
        <v>340</v>
      </c>
      <c r="D4106" s="7" t="s">
        <v>28</v>
      </c>
      <c r="E4106" s="7" t="s">
        <v>70</v>
      </c>
      <c r="F4106" s="7" t="s">
        <v>71</v>
      </c>
      <c r="G4106" s="7" t="s">
        <v>7021</v>
      </c>
      <c r="H4106" s="28"/>
      <c r="I4106" s="23"/>
      <c r="J4106" s="16"/>
      <c r="K4106" s="36"/>
    </row>
    <row r="4107" spans="1:11" ht="30" hidden="1" customHeight="1" x14ac:dyDescent="0.25">
      <c r="A4107" s="1"/>
      <c r="B4107" s="7" t="s">
        <v>7004</v>
      </c>
      <c r="C4107" s="7">
        <v>340</v>
      </c>
      <c r="D4107" s="7" t="s">
        <v>45</v>
      </c>
      <c r="E4107" s="7" t="s">
        <v>70</v>
      </c>
      <c r="F4107" s="7" t="s">
        <v>1268</v>
      </c>
      <c r="G4107" s="7" t="s">
        <v>7022</v>
      </c>
      <c r="H4107" s="28"/>
      <c r="I4107" s="23"/>
      <c r="J4107" s="16"/>
      <c r="K4107" s="36"/>
    </row>
    <row r="4108" spans="1:11" ht="30" hidden="1" customHeight="1" x14ac:dyDescent="0.25">
      <c r="A4108" s="1"/>
      <c r="B4108" s="7" t="s">
        <v>7004</v>
      </c>
      <c r="C4108" s="7">
        <v>340</v>
      </c>
      <c r="D4108" s="7" t="s">
        <v>45</v>
      </c>
      <c r="E4108" s="7" t="s">
        <v>20</v>
      </c>
      <c r="F4108" s="7" t="s">
        <v>73</v>
      </c>
      <c r="G4108" s="7" t="s">
        <v>7023</v>
      </c>
      <c r="H4108" s="28"/>
      <c r="I4108" s="23"/>
      <c r="J4108" s="16"/>
      <c r="K4108" s="36"/>
    </row>
    <row r="4109" spans="1:11" ht="30" hidden="1" customHeight="1" x14ac:dyDescent="0.25">
      <c r="A4109" s="1"/>
      <c r="B4109" s="7" t="s">
        <v>7004</v>
      </c>
      <c r="C4109" s="7">
        <v>340</v>
      </c>
      <c r="D4109" s="7" t="s">
        <v>10</v>
      </c>
      <c r="E4109" s="7" t="s">
        <v>171</v>
      </c>
      <c r="F4109" s="7" t="s">
        <v>7024</v>
      </c>
      <c r="G4109" s="7" t="s">
        <v>7025</v>
      </c>
      <c r="H4109" s="28"/>
      <c r="I4109" s="23"/>
      <c r="J4109" s="16"/>
      <c r="K4109" s="36"/>
    </row>
    <row r="4110" spans="1:11" ht="30" hidden="1" customHeight="1" x14ac:dyDescent="0.25">
      <c r="A4110" s="1"/>
      <c r="B4110" s="7" t="s">
        <v>7004</v>
      </c>
      <c r="C4110" s="7">
        <v>340</v>
      </c>
      <c r="D4110" s="7" t="s">
        <v>460</v>
      </c>
      <c r="E4110" s="7" t="s">
        <v>20</v>
      </c>
      <c r="F4110" s="7" t="s">
        <v>1272</v>
      </c>
      <c r="G4110" s="7" t="s">
        <v>7026</v>
      </c>
      <c r="H4110" s="28"/>
      <c r="I4110" s="23"/>
      <c r="J4110" s="16"/>
      <c r="K4110" s="36"/>
    </row>
    <row r="4111" spans="1:11" ht="30" hidden="1" customHeight="1" x14ac:dyDescent="0.25">
      <c r="A4111" s="1"/>
      <c r="B4111" s="7" t="s">
        <v>7004</v>
      </c>
      <c r="C4111" s="7">
        <v>340</v>
      </c>
      <c r="D4111" s="7" t="s">
        <v>28</v>
      </c>
      <c r="E4111" s="7" t="s">
        <v>11</v>
      </c>
      <c r="F4111" s="7" t="s">
        <v>7027</v>
      </c>
      <c r="G4111" s="7" t="s">
        <v>7028</v>
      </c>
      <c r="H4111" s="28"/>
      <c r="I4111" s="23"/>
      <c r="J4111" s="16"/>
      <c r="K4111" s="36"/>
    </row>
    <row r="4112" spans="1:11" ht="30" hidden="1" customHeight="1" x14ac:dyDescent="0.25">
      <c r="A4112" s="1"/>
      <c r="B4112" s="7" t="s">
        <v>7004</v>
      </c>
      <c r="C4112" s="7">
        <v>340</v>
      </c>
      <c r="D4112" s="7" t="s">
        <v>28</v>
      </c>
      <c r="E4112" s="7" t="s">
        <v>171</v>
      </c>
      <c r="F4112" s="7" t="s">
        <v>7029</v>
      </c>
      <c r="G4112" s="7" t="s">
        <v>7030</v>
      </c>
      <c r="H4112" s="28"/>
      <c r="I4112" s="23"/>
      <c r="J4112" s="16"/>
      <c r="K4112" s="36"/>
    </row>
    <row r="4113" spans="1:11" ht="30" hidden="1" customHeight="1" x14ac:dyDescent="0.25">
      <c r="A4113" s="1"/>
      <c r="B4113" s="7" t="s">
        <v>7004</v>
      </c>
      <c r="C4113" s="7">
        <v>340</v>
      </c>
      <c r="D4113" s="7" t="s">
        <v>10</v>
      </c>
      <c r="E4113" s="7" t="s">
        <v>23</v>
      </c>
      <c r="F4113" s="7" t="s">
        <v>73</v>
      </c>
      <c r="G4113" s="7" t="s">
        <v>7031</v>
      </c>
      <c r="H4113" s="28"/>
      <c r="I4113" s="23"/>
      <c r="J4113" s="16"/>
      <c r="K4113" s="36"/>
    </row>
    <row r="4114" spans="1:11" ht="30" hidden="1" customHeight="1" x14ac:dyDescent="0.25">
      <c r="A4114" s="1"/>
      <c r="B4114" s="7" t="s">
        <v>7004</v>
      </c>
      <c r="C4114" s="7">
        <v>340</v>
      </c>
      <c r="D4114" s="7" t="s">
        <v>45</v>
      </c>
      <c r="E4114" s="7" t="s">
        <v>11</v>
      </c>
      <c r="F4114" s="7" t="s">
        <v>7032</v>
      </c>
      <c r="G4114" s="7" t="s">
        <v>7033</v>
      </c>
      <c r="H4114" s="28"/>
      <c r="I4114" s="23"/>
      <c r="J4114" s="16"/>
      <c r="K4114" s="36"/>
    </row>
    <row r="4115" spans="1:11" ht="30" hidden="1" customHeight="1" x14ac:dyDescent="0.25">
      <c r="A4115" s="1"/>
      <c r="B4115" s="7" t="s">
        <v>7004</v>
      </c>
      <c r="C4115" s="7">
        <v>340</v>
      </c>
      <c r="D4115" s="7" t="s">
        <v>10</v>
      </c>
      <c r="E4115" s="7" t="s">
        <v>201</v>
      </c>
      <c r="F4115" s="7" t="s">
        <v>446</v>
      </c>
      <c r="G4115" s="7" t="s">
        <v>7034</v>
      </c>
      <c r="H4115" s="28"/>
      <c r="I4115" s="23"/>
      <c r="J4115" s="16"/>
      <c r="K4115" s="36"/>
    </row>
    <row r="4116" spans="1:11" ht="30" hidden="1" customHeight="1" x14ac:dyDescent="0.25">
      <c r="A4116" s="1"/>
      <c r="B4116" s="7" t="s">
        <v>7004</v>
      </c>
      <c r="C4116" s="7">
        <v>340</v>
      </c>
      <c r="D4116" s="7" t="s">
        <v>10</v>
      </c>
      <c r="E4116" s="7" t="s">
        <v>35</v>
      </c>
      <c r="F4116" s="7" t="s">
        <v>7035</v>
      </c>
      <c r="G4116" s="7" t="s">
        <v>7036</v>
      </c>
      <c r="H4116" s="28"/>
      <c r="I4116" s="23"/>
      <c r="J4116" s="16"/>
      <c r="K4116" s="36"/>
    </row>
    <row r="4117" spans="1:11" ht="30" hidden="1" customHeight="1" x14ac:dyDescent="0.25">
      <c r="A4117" s="1"/>
      <c r="B4117" s="7" t="s">
        <v>7004</v>
      </c>
      <c r="C4117" s="7">
        <v>340</v>
      </c>
      <c r="D4117" s="7" t="s">
        <v>45</v>
      </c>
      <c r="E4117" s="7" t="s">
        <v>17</v>
      </c>
      <c r="F4117" s="7" t="s">
        <v>1981</v>
      </c>
      <c r="G4117" s="7" t="s">
        <v>7037</v>
      </c>
      <c r="H4117" s="28"/>
      <c r="I4117" s="23"/>
      <c r="J4117" s="16"/>
      <c r="K4117" s="36"/>
    </row>
    <row r="4118" spans="1:11" ht="30" hidden="1" customHeight="1" x14ac:dyDescent="0.25">
      <c r="A4118" s="1"/>
      <c r="B4118" s="7" t="s">
        <v>7004</v>
      </c>
      <c r="C4118" s="7">
        <v>340</v>
      </c>
      <c r="D4118" s="7" t="s">
        <v>28</v>
      </c>
      <c r="E4118" s="7" t="s">
        <v>26</v>
      </c>
      <c r="F4118" s="7" t="s">
        <v>446</v>
      </c>
      <c r="G4118" s="7" t="s">
        <v>7038</v>
      </c>
      <c r="H4118" s="28"/>
      <c r="I4118" s="23"/>
      <c r="J4118" s="16"/>
      <c r="K4118" s="36"/>
    </row>
    <row r="4119" spans="1:11" ht="30" hidden="1" customHeight="1" x14ac:dyDescent="0.25">
      <c r="A4119" s="1"/>
      <c r="B4119" s="7" t="s">
        <v>7004</v>
      </c>
      <c r="C4119" s="7">
        <v>340</v>
      </c>
      <c r="D4119" s="7" t="s">
        <v>413</v>
      </c>
      <c r="E4119" s="7" t="s">
        <v>17</v>
      </c>
      <c r="F4119" s="7" t="s">
        <v>95</v>
      </c>
      <c r="G4119" s="7" t="s">
        <v>7010</v>
      </c>
      <c r="H4119" s="28"/>
      <c r="I4119" s="23"/>
      <c r="J4119" s="16"/>
      <c r="K4119" s="36"/>
    </row>
    <row r="4120" spans="1:11" ht="30" hidden="1" customHeight="1" x14ac:dyDescent="0.25">
      <c r="A4120" s="1"/>
      <c r="B4120" s="7" t="s">
        <v>7004</v>
      </c>
      <c r="C4120" s="7">
        <v>340</v>
      </c>
      <c r="D4120" s="7" t="s">
        <v>434</v>
      </c>
      <c r="E4120" s="7" t="s">
        <v>20</v>
      </c>
      <c r="F4120" s="7" t="s">
        <v>642</v>
      </c>
      <c r="G4120" s="7" t="s">
        <v>7039</v>
      </c>
      <c r="H4120" s="28"/>
      <c r="I4120" s="23"/>
      <c r="J4120" s="16"/>
      <c r="K4120" s="36"/>
    </row>
    <row r="4121" spans="1:11" ht="30" hidden="1" customHeight="1" x14ac:dyDescent="0.25">
      <c r="A4121" s="1"/>
      <c r="B4121" s="7" t="s">
        <v>7004</v>
      </c>
      <c r="C4121" s="7">
        <v>340</v>
      </c>
      <c r="D4121" s="7" t="s">
        <v>382</v>
      </c>
      <c r="E4121" s="7" t="s">
        <v>11</v>
      </c>
      <c r="F4121" s="7" t="s">
        <v>7040</v>
      </c>
      <c r="G4121" s="7" t="s">
        <v>7041</v>
      </c>
      <c r="H4121" s="28"/>
      <c r="I4121" s="23"/>
      <c r="J4121" s="16"/>
      <c r="K4121" s="36"/>
    </row>
    <row r="4122" spans="1:11" ht="30" hidden="1" customHeight="1" x14ac:dyDescent="0.25">
      <c r="A4122" s="1"/>
      <c r="B4122" s="7" t="s">
        <v>7004</v>
      </c>
      <c r="C4122" s="7">
        <v>340</v>
      </c>
      <c r="D4122" s="7" t="s">
        <v>382</v>
      </c>
      <c r="E4122" s="7" t="s">
        <v>17</v>
      </c>
      <c r="F4122" s="7" t="s">
        <v>73</v>
      </c>
      <c r="G4122" s="7" t="s">
        <v>7042</v>
      </c>
      <c r="H4122" s="28"/>
      <c r="I4122" s="23"/>
      <c r="J4122" s="16"/>
      <c r="K4122" s="36"/>
    </row>
    <row r="4123" spans="1:11" ht="30" hidden="1" customHeight="1" x14ac:dyDescent="0.25">
      <c r="A4123" s="1"/>
      <c r="B4123" s="7" t="s">
        <v>7004</v>
      </c>
      <c r="C4123" s="7">
        <v>340</v>
      </c>
      <c r="D4123" s="7" t="s">
        <v>28</v>
      </c>
      <c r="E4123" s="7" t="s">
        <v>17</v>
      </c>
      <c r="F4123" s="7" t="s">
        <v>446</v>
      </c>
      <c r="G4123" s="7" t="s">
        <v>7043</v>
      </c>
      <c r="H4123" s="28"/>
      <c r="I4123" s="23"/>
      <c r="J4123" s="16"/>
      <c r="K4123" s="36"/>
    </row>
    <row r="4124" spans="1:11" ht="30" customHeight="1" x14ac:dyDescent="0.25">
      <c r="A4124" s="1"/>
      <c r="B4124" s="7" t="s">
        <v>7052</v>
      </c>
      <c r="C4124" s="7">
        <v>341</v>
      </c>
      <c r="D4124" s="7" t="s">
        <v>10</v>
      </c>
      <c r="E4124" s="7" t="s">
        <v>26</v>
      </c>
      <c r="F4124" s="7" t="s">
        <v>21</v>
      </c>
      <c r="G4124" s="7" t="s">
        <v>7053</v>
      </c>
      <c r="H4124" s="22">
        <f>+I4124</f>
        <v>8750.65</v>
      </c>
      <c r="I4124" s="22">
        <v>8750.65</v>
      </c>
      <c r="J4124" s="35" t="s">
        <v>7967</v>
      </c>
      <c r="K4124" s="36"/>
    </row>
    <row r="4125" spans="1:11" ht="30" hidden="1" customHeight="1" x14ac:dyDescent="0.25">
      <c r="A4125" s="1"/>
      <c r="B4125" s="7" t="s">
        <v>7052</v>
      </c>
      <c r="C4125" s="7">
        <v>341</v>
      </c>
      <c r="D4125" s="7" t="s">
        <v>10</v>
      </c>
      <c r="E4125" s="7" t="s">
        <v>80</v>
      </c>
      <c r="F4125" s="7" t="s">
        <v>166</v>
      </c>
      <c r="G4125" s="7" t="s">
        <v>7054</v>
      </c>
      <c r="H4125" s="28"/>
      <c r="I4125" s="23"/>
      <c r="J4125" s="16"/>
      <c r="K4125" s="36"/>
    </row>
    <row r="4126" spans="1:11" ht="30" hidden="1" customHeight="1" x14ac:dyDescent="0.25">
      <c r="A4126" s="1"/>
      <c r="B4126" s="7" t="s">
        <v>7052</v>
      </c>
      <c r="C4126" s="7">
        <v>341</v>
      </c>
      <c r="D4126" s="7" t="s">
        <v>10</v>
      </c>
      <c r="E4126" s="7" t="s">
        <v>20</v>
      </c>
      <c r="F4126" s="7" t="s">
        <v>166</v>
      </c>
      <c r="G4126" s="7" t="s">
        <v>7055</v>
      </c>
      <c r="H4126" s="28"/>
      <c r="I4126" s="23"/>
      <c r="J4126" s="16"/>
      <c r="K4126" s="36"/>
    </row>
    <row r="4127" spans="1:11" ht="30" hidden="1" customHeight="1" x14ac:dyDescent="0.25">
      <c r="A4127" s="1"/>
      <c r="B4127" s="7" t="s">
        <v>7052</v>
      </c>
      <c r="C4127" s="7">
        <v>341</v>
      </c>
      <c r="D4127" s="7" t="s">
        <v>10</v>
      </c>
      <c r="E4127" s="7" t="s">
        <v>177</v>
      </c>
      <c r="F4127" s="7" t="s">
        <v>178</v>
      </c>
      <c r="G4127" s="7" t="s">
        <v>7056</v>
      </c>
      <c r="H4127" s="28"/>
      <c r="I4127" s="23"/>
      <c r="J4127" s="16"/>
      <c r="K4127" s="36"/>
    </row>
    <row r="4128" spans="1:11" ht="30" hidden="1" customHeight="1" x14ac:dyDescent="0.25">
      <c r="A4128" s="1"/>
      <c r="B4128" s="7" t="s">
        <v>7052</v>
      </c>
      <c r="C4128" s="7">
        <v>341</v>
      </c>
      <c r="D4128" s="7" t="s">
        <v>10</v>
      </c>
      <c r="E4128" s="7" t="s">
        <v>14</v>
      </c>
      <c r="F4128" s="7" t="s">
        <v>7057</v>
      </c>
      <c r="G4128" s="7" t="s">
        <v>7058</v>
      </c>
      <c r="H4128" s="28"/>
      <c r="I4128" s="23"/>
      <c r="J4128" s="16"/>
      <c r="K4128" s="36"/>
    </row>
    <row r="4129" spans="1:11" ht="30" hidden="1" customHeight="1" x14ac:dyDescent="0.25">
      <c r="A4129" s="1"/>
      <c r="B4129" s="7" t="s">
        <v>7052</v>
      </c>
      <c r="C4129" s="7">
        <v>341</v>
      </c>
      <c r="D4129" s="7" t="s">
        <v>10</v>
      </c>
      <c r="E4129" s="7" t="s">
        <v>38</v>
      </c>
      <c r="F4129" s="7" t="s">
        <v>166</v>
      </c>
      <c r="G4129" s="7" t="s">
        <v>7059</v>
      </c>
      <c r="H4129" s="28"/>
      <c r="I4129" s="23"/>
      <c r="J4129" s="16"/>
      <c r="K4129" s="36"/>
    </row>
    <row r="4130" spans="1:11" ht="30" hidden="1" customHeight="1" x14ac:dyDescent="0.25">
      <c r="A4130" s="1"/>
      <c r="B4130" s="7" t="s">
        <v>7052</v>
      </c>
      <c r="C4130" s="7">
        <v>341</v>
      </c>
      <c r="D4130" s="7" t="s">
        <v>28</v>
      </c>
      <c r="E4130" s="7" t="s">
        <v>26</v>
      </c>
      <c r="F4130" s="7" t="s">
        <v>166</v>
      </c>
      <c r="G4130" s="7" t="s">
        <v>7060</v>
      </c>
      <c r="H4130" s="28"/>
      <c r="I4130" s="23"/>
      <c r="J4130" s="16"/>
      <c r="K4130" s="36"/>
    </row>
    <row r="4131" spans="1:11" ht="30" hidden="1" customHeight="1" x14ac:dyDescent="0.25">
      <c r="A4131" s="1"/>
      <c r="B4131" s="7" t="s">
        <v>7052</v>
      </c>
      <c r="C4131" s="7">
        <v>341</v>
      </c>
      <c r="D4131" s="7" t="s">
        <v>28</v>
      </c>
      <c r="E4131" s="7" t="s">
        <v>17</v>
      </c>
      <c r="F4131" s="7" t="s">
        <v>21</v>
      </c>
      <c r="G4131" s="7" t="s">
        <v>7061</v>
      </c>
      <c r="H4131" s="28"/>
      <c r="I4131" s="23"/>
      <c r="J4131" s="16"/>
      <c r="K4131" s="36"/>
    </row>
    <row r="4132" spans="1:11" ht="30" hidden="1" customHeight="1" x14ac:dyDescent="0.25">
      <c r="A4132" s="1"/>
      <c r="B4132" s="7" t="s">
        <v>7052</v>
      </c>
      <c r="C4132" s="7">
        <v>341</v>
      </c>
      <c r="D4132" s="7" t="s">
        <v>28</v>
      </c>
      <c r="E4132" s="7" t="s">
        <v>14</v>
      </c>
      <c r="F4132" s="7" t="s">
        <v>7062</v>
      </c>
      <c r="G4132" s="7" t="s">
        <v>7063</v>
      </c>
      <c r="H4132" s="28"/>
      <c r="I4132" s="23"/>
      <c r="J4132" s="16"/>
      <c r="K4132" s="36"/>
    </row>
    <row r="4133" spans="1:11" ht="30" hidden="1" customHeight="1" x14ac:dyDescent="0.25">
      <c r="A4133" s="1"/>
      <c r="B4133" s="7" t="s">
        <v>7052</v>
      </c>
      <c r="C4133" s="7">
        <v>341</v>
      </c>
      <c r="D4133" s="7" t="s">
        <v>10</v>
      </c>
      <c r="E4133" s="7" t="s">
        <v>70</v>
      </c>
      <c r="F4133" s="7" t="s">
        <v>95</v>
      </c>
      <c r="G4133" s="7" t="s">
        <v>7064</v>
      </c>
      <c r="H4133" s="28"/>
      <c r="I4133" s="23"/>
      <c r="J4133" s="16"/>
      <c r="K4133" s="36"/>
    </row>
    <row r="4134" spans="1:11" ht="30" hidden="1" customHeight="1" x14ac:dyDescent="0.25">
      <c r="A4134" s="1"/>
      <c r="B4134" s="7" t="s">
        <v>7052</v>
      </c>
      <c r="C4134" s="7">
        <v>341</v>
      </c>
      <c r="D4134" s="7" t="s">
        <v>10</v>
      </c>
      <c r="E4134" s="7" t="s">
        <v>33</v>
      </c>
      <c r="F4134" s="7" t="s">
        <v>95</v>
      </c>
      <c r="G4134" s="7" t="s">
        <v>7064</v>
      </c>
      <c r="H4134" s="28"/>
      <c r="I4134" s="23"/>
      <c r="J4134" s="16"/>
      <c r="K4134" s="36"/>
    </row>
    <row r="4135" spans="1:11" ht="30" hidden="1" customHeight="1" x14ac:dyDescent="0.25">
      <c r="A4135" s="1"/>
      <c r="B4135" s="7" t="s">
        <v>7052</v>
      </c>
      <c r="C4135" s="7">
        <v>341</v>
      </c>
      <c r="D4135" s="7" t="s">
        <v>28</v>
      </c>
      <c r="E4135" s="7" t="s">
        <v>20</v>
      </c>
      <c r="F4135" s="7" t="s">
        <v>95</v>
      </c>
      <c r="G4135" s="7" t="s">
        <v>7065</v>
      </c>
      <c r="H4135" s="28"/>
      <c r="I4135" s="23"/>
      <c r="J4135" s="16"/>
      <c r="K4135" s="36"/>
    </row>
    <row r="4136" spans="1:11" ht="30" hidden="1" customHeight="1" x14ac:dyDescent="0.25">
      <c r="A4136" s="1"/>
      <c r="B4136" s="7" t="s">
        <v>7052</v>
      </c>
      <c r="C4136" s="7">
        <v>341</v>
      </c>
      <c r="D4136" s="7" t="s">
        <v>10</v>
      </c>
      <c r="E4136" s="7" t="s">
        <v>67</v>
      </c>
      <c r="F4136" s="7" t="s">
        <v>166</v>
      </c>
      <c r="G4136" s="7" t="s">
        <v>7066</v>
      </c>
      <c r="H4136" s="28"/>
      <c r="I4136" s="23"/>
      <c r="J4136" s="16"/>
      <c r="K4136" s="36"/>
    </row>
    <row r="4137" spans="1:11" ht="30" hidden="1" customHeight="1" x14ac:dyDescent="0.25">
      <c r="A4137" s="1"/>
      <c r="B4137" s="7" t="s">
        <v>7052</v>
      </c>
      <c r="C4137" s="7">
        <v>341</v>
      </c>
      <c r="D4137" s="7" t="s">
        <v>10</v>
      </c>
      <c r="E4137" s="7" t="s">
        <v>35</v>
      </c>
      <c r="F4137" s="7" t="s">
        <v>7067</v>
      </c>
      <c r="G4137" s="7" t="s">
        <v>7068</v>
      </c>
      <c r="H4137" s="28"/>
      <c r="I4137" s="23"/>
      <c r="J4137" s="16"/>
      <c r="K4137" s="36"/>
    </row>
    <row r="4138" spans="1:11" ht="30" hidden="1" customHeight="1" x14ac:dyDescent="0.25">
      <c r="A4138" s="1"/>
      <c r="B4138" s="7" t="s">
        <v>7052</v>
      </c>
      <c r="C4138" s="7">
        <v>341</v>
      </c>
      <c r="D4138" s="7" t="s">
        <v>10</v>
      </c>
      <c r="E4138" s="7" t="s">
        <v>11</v>
      </c>
      <c r="F4138" s="7" t="s">
        <v>7069</v>
      </c>
      <c r="G4138" s="7" t="s">
        <v>7070</v>
      </c>
      <c r="H4138" s="28"/>
      <c r="I4138" s="23"/>
      <c r="J4138" s="16"/>
      <c r="K4138" s="36"/>
    </row>
    <row r="4139" spans="1:11" ht="30" hidden="1" customHeight="1" x14ac:dyDescent="0.25">
      <c r="A4139" s="1"/>
      <c r="B4139" s="7" t="s">
        <v>7052</v>
      </c>
      <c r="C4139" s="7">
        <v>341</v>
      </c>
      <c r="D4139" s="7" t="s">
        <v>45</v>
      </c>
      <c r="E4139" s="7" t="s">
        <v>26</v>
      </c>
      <c r="F4139" s="7" t="s">
        <v>95</v>
      </c>
      <c r="G4139" s="7" t="s">
        <v>7071</v>
      </c>
      <c r="H4139" s="28"/>
      <c r="I4139" s="23"/>
      <c r="J4139" s="16"/>
      <c r="K4139" s="36"/>
    </row>
    <row r="4140" spans="1:11" ht="30" hidden="1" customHeight="1" x14ac:dyDescent="0.25">
      <c r="A4140" s="1"/>
      <c r="B4140" s="7" t="s">
        <v>7052</v>
      </c>
      <c r="C4140" s="7">
        <v>341</v>
      </c>
      <c r="D4140" s="7" t="s">
        <v>28</v>
      </c>
      <c r="E4140" s="7" t="s">
        <v>171</v>
      </c>
      <c r="F4140" s="7" t="s">
        <v>7072</v>
      </c>
      <c r="G4140" s="7" t="s">
        <v>7073</v>
      </c>
      <c r="H4140" s="28"/>
      <c r="I4140" s="23"/>
      <c r="J4140" s="16"/>
      <c r="K4140" s="36"/>
    </row>
    <row r="4141" spans="1:11" ht="30" hidden="1" customHeight="1" x14ac:dyDescent="0.25">
      <c r="A4141" s="1"/>
      <c r="B4141" s="7" t="s">
        <v>7052</v>
      </c>
      <c r="C4141" s="7">
        <v>341</v>
      </c>
      <c r="D4141" s="7" t="s">
        <v>28</v>
      </c>
      <c r="E4141" s="7" t="s">
        <v>70</v>
      </c>
      <c r="F4141" s="7" t="s">
        <v>1268</v>
      </c>
      <c r="G4141" s="7" t="s">
        <v>7074</v>
      </c>
      <c r="H4141" s="28"/>
      <c r="I4141" s="23"/>
      <c r="J4141" s="16"/>
      <c r="K4141" s="36"/>
    </row>
    <row r="4142" spans="1:11" ht="30" hidden="1" customHeight="1" x14ac:dyDescent="0.25">
      <c r="A4142" s="1"/>
      <c r="B4142" s="7" t="s">
        <v>7052</v>
      </c>
      <c r="C4142" s="7">
        <v>341</v>
      </c>
      <c r="D4142" s="7" t="s">
        <v>10</v>
      </c>
      <c r="E4142" s="7" t="s">
        <v>171</v>
      </c>
      <c r="F4142" s="7" t="s">
        <v>7075</v>
      </c>
      <c r="G4142" s="7" t="s">
        <v>7076</v>
      </c>
      <c r="H4142" s="28"/>
      <c r="I4142" s="23"/>
      <c r="J4142" s="16"/>
      <c r="K4142" s="36"/>
    </row>
    <row r="4143" spans="1:11" ht="30" hidden="1" customHeight="1" x14ac:dyDescent="0.25">
      <c r="A4143" s="1"/>
      <c r="B4143" s="7" t="s">
        <v>7052</v>
      </c>
      <c r="C4143" s="7">
        <v>341</v>
      </c>
      <c r="D4143" s="7" t="s">
        <v>382</v>
      </c>
      <c r="E4143" s="7" t="s">
        <v>20</v>
      </c>
      <c r="F4143" s="7" t="s">
        <v>1272</v>
      </c>
      <c r="G4143" s="7" t="s">
        <v>7077</v>
      </c>
      <c r="H4143" s="28"/>
      <c r="I4143" s="23"/>
      <c r="J4143" s="16"/>
      <c r="K4143" s="36"/>
    </row>
    <row r="4144" spans="1:11" ht="30" hidden="1" customHeight="1" x14ac:dyDescent="0.25">
      <c r="A4144" s="1"/>
      <c r="B4144" s="7" t="s">
        <v>7052</v>
      </c>
      <c r="C4144" s="7">
        <v>341</v>
      </c>
      <c r="D4144" s="7" t="s">
        <v>28</v>
      </c>
      <c r="E4144" s="7" t="s">
        <v>11</v>
      </c>
      <c r="F4144" s="7" t="s">
        <v>7078</v>
      </c>
      <c r="G4144" s="7" t="s">
        <v>7079</v>
      </c>
      <c r="H4144" s="28"/>
      <c r="I4144" s="23"/>
      <c r="J4144" s="16"/>
      <c r="K4144" s="36"/>
    </row>
    <row r="4145" spans="1:11" ht="30" hidden="1" customHeight="1" x14ac:dyDescent="0.25">
      <c r="A4145" s="1"/>
      <c r="B4145" s="7" t="s">
        <v>7052</v>
      </c>
      <c r="C4145" s="7">
        <v>341</v>
      </c>
      <c r="D4145" s="7" t="s">
        <v>10</v>
      </c>
      <c r="E4145" s="7" t="s">
        <v>201</v>
      </c>
      <c r="F4145" s="7" t="s">
        <v>446</v>
      </c>
      <c r="G4145" s="7" t="s">
        <v>7080</v>
      </c>
      <c r="H4145" s="28"/>
      <c r="I4145" s="23"/>
      <c r="J4145" s="16"/>
      <c r="K4145" s="36"/>
    </row>
    <row r="4146" spans="1:11" ht="30" hidden="1" customHeight="1" x14ac:dyDescent="0.25">
      <c r="A4146" s="1"/>
      <c r="B4146" s="7" t="s">
        <v>7052</v>
      </c>
      <c r="C4146" s="7">
        <v>341</v>
      </c>
      <c r="D4146" s="7" t="s">
        <v>10</v>
      </c>
      <c r="E4146" s="7" t="s">
        <v>23</v>
      </c>
      <c r="F4146" s="7" t="s">
        <v>446</v>
      </c>
      <c r="G4146" s="7" t="s">
        <v>7081</v>
      </c>
      <c r="H4146" s="28"/>
      <c r="I4146" s="23"/>
      <c r="J4146" s="16"/>
      <c r="K4146" s="36"/>
    </row>
    <row r="4147" spans="1:11" ht="30" hidden="1" customHeight="1" x14ac:dyDescent="0.25">
      <c r="A4147" s="1"/>
      <c r="B4147" s="7" t="s">
        <v>7052</v>
      </c>
      <c r="C4147" s="7">
        <v>341</v>
      </c>
      <c r="D4147" s="7" t="s">
        <v>45</v>
      </c>
      <c r="E4147" s="7" t="s">
        <v>17</v>
      </c>
      <c r="F4147" s="7" t="s">
        <v>166</v>
      </c>
      <c r="G4147" s="7" t="s">
        <v>7082</v>
      </c>
      <c r="H4147" s="28"/>
      <c r="I4147" s="23"/>
      <c r="J4147" s="16"/>
      <c r="K4147" s="36"/>
    </row>
    <row r="4148" spans="1:11" ht="30" hidden="1" customHeight="1" x14ac:dyDescent="0.25">
      <c r="A4148" s="1"/>
      <c r="B4148" s="7" t="s">
        <v>7052</v>
      </c>
      <c r="C4148" s="7">
        <v>341</v>
      </c>
      <c r="D4148" s="7" t="s">
        <v>382</v>
      </c>
      <c r="E4148" s="7" t="s">
        <v>26</v>
      </c>
      <c r="F4148" s="7" t="s">
        <v>446</v>
      </c>
      <c r="G4148" s="7" t="s">
        <v>7083</v>
      </c>
      <c r="H4148" s="28"/>
      <c r="I4148" s="23"/>
      <c r="J4148" s="16"/>
      <c r="K4148" s="36"/>
    </row>
    <row r="4149" spans="1:11" ht="30" hidden="1" customHeight="1" x14ac:dyDescent="0.25">
      <c r="A4149" s="1"/>
      <c r="B4149" s="7" t="s">
        <v>7052</v>
      </c>
      <c r="C4149" s="7">
        <v>341</v>
      </c>
      <c r="D4149" s="7" t="s">
        <v>434</v>
      </c>
      <c r="E4149" s="7" t="s">
        <v>20</v>
      </c>
      <c r="F4149" s="7" t="s">
        <v>642</v>
      </c>
      <c r="G4149" s="7" t="s">
        <v>7084</v>
      </c>
      <c r="H4149" s="28"/>
      <c r="I4149" s="23"/>
      <c r="J4149" s="16"/>
      <c r="K4149" s="36"/>
    </row>
    <row r="4150" spans="1:11" ht="30" customHeight="1" x14ac:dyDescent="0.25">
      <c r="A4150" s="1"/>
      <c r="B4150" s="7" t="s">
        <v>7092</v>
      </c>
      <c r="C4150" s="7">
        <v>342</v>
      </c>
      <c r="D4150" s="7" t="s">
        <v>10</v>
      </c>
      <c r="E4150" s="7" t="s">
        <v>26</v>
      </c>
      <c r="F4150" s="7" t="s">
        <v>87</v>
      </c>
      <c r="G4150" s="7" t="s">
        <v>7094</v>
      </c>
      <c r="H4150" s="22">
        <f>I4150/56</f>
        <v>1534.142142857143</v>
      </c>
      <c r="I4150" s="22">
        <v>85911.96</v>
      </c>
      <c r="J4150" s="35" t="s">
        <v>7093</v>
      </c>
      <c r="K4150" s="36"/>
    </row>
    <row r="4151" spans="1:11" ht="30" hidden="1" customHeight="1" x14ac:dyDescent="0.25">
      <c r="A4151" s="1"/>
      <c r="B4151" s="7" t="s">
        <v>7092</v>
      </c>
      <c r="C4151" s="7">
        <v>342</v>
      </c>
      <c r="D4151" s="7" t="s">
        <v>10</v>
      </c>
      <c r="E4151" s="7" t="s">
        <v>20</v>
      </c>
      <c r="F4151" s="7" t="s">
        <v>87</v>
      </c>
      <c r="G4151" s="7" t="s">
        <v>7095</v>
      </c>
      <c r="H4151" s="28"/>
      <c r="I4151" s="23"/>
      <c r="J4151" s="16"/>
      <c r="K4151" s="36"/>
    </row>
    <row r="4152" spans="1:11" ht="30" hidden="1" customHeight="1" x14ac:dyDescent="0.25">
      <c r="A4152" s="1"/>
      <c r="B4152" s="7" t="s">
        <v>7092</v>
      </c>
      <c r="C4152" s="7">
        <v>342</v>
      </c>
      <c r="D4152" s="7" t="s">
        <v>10</v>
      </c>
      <c r="E4152" s="7" t="s">
        <v>33</v>
      </c>
      <c r="F4152" s="7" t="s">
        <v>87</v>
      </c>
      <c r="G4152" s="7" t="s">
        <v>7096</v>
      </c>
      <c r="H4152" s="28"/>
      <c r="I4152" s="23"/>
      <c r="J4152" s="16"/>
      <c r="K4152" s="36"/>
    </row>
    <row r="4153" spans="1:11" ht="30" hidden="1" customHeight="1" x14ac:dyDescent="0.25">
      <c r="A4153" s="1"/>
      <c r="B4153" s="7" t="s">
        <v>7092</v>
      </c>
      <c r="C4153" s="7">
        <v>342</v>
      </c>
      <c r="D4153" s="7" t="s">
        <v>10</v>
      </c>
      <c r="E4153" s="7" t="s">
        <v>43</v>
      </c>
      <c r="F4153" s="7" t="s">
        <v>7097</v>
      </c>
      <c r="G4153" s="7" t="s">
        <v>7098</v>
      </c>
      <c r="H4153" s="28"/>
      <c r="I4153" s="23"/>
      <c r="J4153" s="16"/>
      <c r="K4153" s="36"/>
    </row>
    <row r="4154" spans="1:11" ht="30" hidden="1" customHeight="1" x14ac:dyDescent="0.25">
      <c r="A4154" s="1"/>
      <c r="B4154" s="7" t="s">
        <v>7092</v>
      </c>
      <c r="C4154" s="7">
        <v>342</v>
      </c>
      <c r="D4154" s="7" t="s">
        <v>10</v>
      </c>
      <c r="E4154" s="7" t="s">
        <v>38</v>
      </c>
      <c r="F4154" s="7" t="s">
        <v>87</v>
      </c>
      <c r="G4154" s="7" t="s">
        <v>7099</v>
      </c>
      <c r="H4154" s="28"/>
      <c r="I4154" s="23"/>
      <c r="J4154" s="16"/>
      <c r="K4154" s="36"/>
    </row>
    <row r="4155" spans="1:11" ht="30" hidden="1" customHeight="1" x14ac:dyDescent="0.25">
      <c r="A4155" s="1"/>
      <c r="B4155" s="7" t="s">
        <v>7092</v>
      </c>
      <c r="C4155" s="7">
        <v>342</v>
      </c>
      <c r="D4155" s="7" t="s">
        <v>10</v>
      </c>
      <c r="E4155" s="7" t="s">
        <v>109</v>
      </c>
      <c r="F4155" s="7" t="s">
        <v>87</v>
      </c>
      <c r="G4155" s="7" t="s">
        <v>7100</v>
      </c>
      <c r="H4155" s="28"/>
      <c r="I4155" s="23"/>
      <c r="J4155" s="16"/>
      <c r="K4155" s="36"/>
    </row>
    <row r="4156" spans="1:11" ht="30" hidden="1" customHeight="1" x14ac:dyDescent="0.25">
      <c r="A4156" s="1"/>
      <c r="B4156" s="7" t="s">
        <v>7092</v>
      </c>
      <c r="C4156" s="7">
        <v>342</v>
      </c>
      <c r="D4156" s="7" t="s">
        <v>28</v>
      </c>
      <c r="E4156" s="7" t="s">
        <v>26</v>
      </c>
      <c r="F4156" s="7" t="s">
        <v>300</v>
      </c>
      <c r="G4156" s="7" t="s">
        <v>7101</v>
      </c>
      <c r="H4156" s="28"/>
      <c r="I4156" s="23"/>
      <c r="J4156" s="16"/>
      <c r="K4156" s="36"/>
    </row>
    <row r="4157" spans="1:11" ht="30" hidden="1" customHeight="1" x14ac:dyDescent="0.25">
      <c r="A4157" s="1"/>
      <c r="B4157" s="7" t="s">
        <v>7092</v>
      </c>
      <c r="C4157" s="7">
        <v>342</v>
      </c>
      <c r="D4157" s="7" t="s">
        <v>382</v>
      </c>
      <c r="E4157" s="7" t="s">
        <v>20</v>
      </c>
      <c r="F4157" s="7" t="s">
        <v>843</v>
      </c>
      <c r="G4157" s="7" t="s">
        <v>7102</v>
      </c>
      <c r="H4157" s="28"/>
      <c r="I4157" s="23"/>
      <c r="J4157" s="16"/>
      <c r="K4157" s="36"/>
    </row>
    <row r="4158" spans="1:11" ht="30" hidden="1" customHeight="1" x14ac:dyDescent="0.25">
      <c r="A4158" s="1"/>
      <c r="B4158" s="7" t="s">
        <v>7092</v>
      </c>
      <c r="C4158" s="7">
        <v>342</v>
      </c>
      <c r="D4158" s="7" t="s">
        <v>28</v>
      </c>
      <c r="E4158" s="7" t="s">
        <v>14</v>
      </c>
      <c r="F4158" s="7" t="s">
        <v>7103</v>
      </c>
      <c r="G4158" s="7" t="s">
        <v>7104</v>
      </c>
      <c r="H4158" s="28"/>
      <c r="I4158" s="23"/>
      <c r="J4158" s="16"/>
      <c r="K4158" s="36"/>
    </row>
    <row r="4159" spans="1:11" ht="30" hidden="1" customHeight="1" x14ac:dyDescent="0.25">
      <c r="A4159" s="1"/>
      <c r="B4159" s="7" t="s">
        <v>7092</v>
      </c>
      <c r="C4159" s="7">
        <v>342</v>
      </c>
      <c r="D4159" s="7" t="s">
        <v>10</v>
      </c>
      <c r="E4159" s="7" t="s">
        <v>14</v>
      </c>
      <c r="F4159" s="7" t="s">
        <v>7105</v>
      </c>
      <c r="G4159" s="7" t="s">
        <v>7106</v>
      </c>
      <c r="H4159" s="28"/>
      <c r="I4159" s="23"/>
      <c r="J4159" s="16"/>
      <c r="K4159" s="36"/>
    </row>
    <row r="4160" spans="1:11" ht="30" hidden="1" customHeight="1" x14ac:dyDescent="0.25">
      <c r="A4160" s="1"/>
      <c r="B4160" s="7" t="s">
        <v>7092</v>
      </c>
      <c r="C4160" s="7">
        <v>342</v>
      </c>
      <c r="D4160" s="7" t="s">
        <v>45</v>
      </c>
      <c r="E4160" s="7" t="s">
        <v>20</v>
      </c>
      <c r="F4160" s="7" t="s">
        <v>300</v>
      </c>
      <c r="G4160" s="7" t="s">
        <v>7107</v>
      </c>
      <c r="H4160" s="28"/>
      <c r="I4160" s="23"/>
      <c r="J4160" s="16"/>
      <c r="K4160" s="36"/>
    </row>
    <row r="4161" spans="1:11" ht="30" hidden="1" customHeight="1" x14ac:dyDescent="0.25">
      <c r="A4161" s="1"/>
      <c r="B4161" s="7" t="s">
        <v>7092</v>
      </c>
      <c r="C4161" s="7">
        <v>342</v>
      </c>
      <c r="D4161" s="7" t="s">
        <v>10</v>
      </c>
      <c r="E4161" s="7" t="s">
        <v>17</v>
      </c>
      <c r="F4161" s="7" t="s">
        <v>300</v>
      </c>
      <c r="G4161" s="7" t="s">
        <v>7108</v>
      </c>
      <c r="H4161" s="28"/>
      <c r="I4161" s="23"/>
      <c r="J4161" s="16"/>
      <c r="K4161" s="36"/>
    </row>
    <row r="4162" spans="1:11" ht="30" hidden="1" customHeight="1" x14ac:dyDescent="0.25">
      <c r="A4162" s="1"/>
      <c r="B4162" s="7" t="s">
        <v>7092</v>
      </c>
      <c r="C4162" s="7">
        <v>342</v>
      </c>
      <c r="D4162" s="7" t="s">
        <v>28</v>
      </c>
      <c r="E4162" s="7" t="s">
        <v>20</v>
      </c>
      <c r="F4162" s="7" t="s">
        <v>3534</v>
      </c>
      <c r="G4162" s="7" t="s">
        <v>7109</v>
      </c>
      <c r="H4162" s="28"/>
      <c r="I4162" s="23"/>
      <c r="J4162" s="16"/>
      <c r="K4162" s="36"/>
    </row>
    <row r="4163" spans="1:11" ht="30" customHeight="1" x14ac:dyDescent="0.25">
      <c r="A4163" s="1"/>
      <c r="B4163" s="7" t="s">
        <v>7110</v>
      </c>
      <c r="C4163" s="7">
        <v>343</v>
      </c>
      <c r="D4163" s="7" t="s">
        <v>10</v>
      </c>
      <c r="E4163" s="7" t="s">
        <v>20</v>
      </c>
      <c r="F4163" s="7" t="s">
        <v>87</v>
      </c>
      <c r="G4163" s="7" t="s">
        <v>7112</v>
      </c>
      <c r="H4163" s="22">
        <f>I4163/30</f>
        <v>2125.7600000000002</v>
      </c>
      <c r="I4163" s="22">
        <v>63772.800000000003</v>
      </c>
      <c r="J4163" s="35" t="s">
        <v>7968</v>
      </c>
      <c r="K4163" s="36"/>
    </row>
    <row r="4164" spans="1:11" ht="30" hidden="1" customHeight="1" x14ac:dyDescent="0.25">
      <c r="A4164" s="1"/>
      <c r="B4164" s="7" t="s">
        <v>7110</v>
      </c>
      <c r="C4164" s="7">
        <v>343</v>
      </c>
      <c r="D4164" s="7" t="s">
        <v>10</v>
      </c>
      <c r="E4164" s="7" t="s">
        <v>26</v>
      </c>
      <c r="F4164" s="7" t="s">
        <v>87</v>
      </c>
      <c r="G4164" s="7" t="s">
        <v>7094</v>
      </c>
      <c r="H4164" s="28"/>
      <c r="I4164" s="23"/>
      <c r="J4164" s="16"/>
      <c r="K4164" s="36"/>
    </row>
    <row r="4165" spans="1:11" ht="30" hidden="1" customHeight="1" x14ac:dyDescent="0.25">
      <c r="A4165" s="1"/>
      <c r="B4165" s="7" t="s">
        <v>7110</v>
      </c>
      <c r="C4165" s="7">
        <v>343</v>
      </c>
      <c r="D4165" s="7" t="s">
        <v>10</v>
      </c>
      <c r="E4165" s="7" t="s">
        <v>33</v>
      </c>
      <c r="F4165" s="7" t="s">
        <v>87</v>
      </c>
      <c r="G4165" s="7" t="s">
        <v>7096</v>
      </c>
      <c r="H4165" s="28"/>
      <c r="I4165" s="23"/>
      <c r="J4165" s="16"/>
      <c r="K4165" s="36"/>
    </row>
    <row r="4166" spans="1:11" ht="30" hidden="1" customHeight="1" x14ac:dyDescent="0.25">
      <c r="A4166" s="1"/>
      <c r="B4166" s="7" t="s">
        <v>7110</v>
      </c>
      <c r="C4166" s="7">
        <v>343</v>
      </c>
      <c r="D4166" s="7" t="s">
        <v>10</v>
      </c>
      <c r="E4166" s="7" t="s">
        <v>43</v>
      </c>
      <c r="F4166" s="7" t="s">
        <v>7097</v>
      </c>
      <c r="G4166" s="7" t="s">
        <v>7113</v>
      </c>
      <c r="H4166" s="28"/>
      <c r="I4166" s="23"/>
      <c r="J4166" s="16"/>
      <c r="K4166" s="36"/>
    </row>
    <row r="4167" spans="1:11" ht="30" hidden="1" customHeight="1" x14ac:dyDescent="0.25">
      <c r="A4167" s="1"/>
      <c r="B4167" s="7" t="s">
        <v>7110</v>
      </c>
      <c r="C4167" s="7">
        <v>343</v>
      </c>
      <c r="D4167" s="7" t="s">
        <v>10</v>
      </c>
      <c r="E4167" s="7" t="s">
        <v>38</v>
      </c>
      <c r="F4167" s="7" t="s">
        <v>87</v>
      </c>
      <c r="G4167" s="7" t="s">
        <v>7114</v>
      </c>
      <c r="H4167" s="28"/>
      <c r="I4167" s="23"/>
      <c r="J4167" s="16"/>
      <c r="K4167" s="36"/>
    </row>
    <row r="4168" spans="1:11" ht="30" hidden="1" customHeight="1" x14ac:dyDescent="0.25">
      <c r="A4168" s="1"/>
      <c r="B4168" s="7" t="s">
        <v>7110</v>
      </c>
      <c r="C4168" s="7">
        <v>343</v>
      </c>
      <c r="D4168" s="7" t="s">
        <v>10</v>
      </c>
      <c r="E4168" s="7" t="s">
        <v>109</v>
      </c>
      <c r="F4168" s="7" t="s">
        <v>87</v>
      </c>
      <c r="G4168" s="7" t="s">
        <v>7100</v>
      </c>
      <c r="H4168" s="28"/>
      <c r="I4168" s="23"/>
      <c r="J4168" s="16"/>
      <c r="K4168" s="36"/>
    </row>
    <row r="4169" spans="1:11" ht="30" hidden="1" customHeight="1" x14ac:dyDescent="0.25">
      <c r="A4169" s="1"/>
      <c r="B4169" s="7" t="s">
        <v>7110</v>
      </c>
      <c r="C4169" s="7">
        <v>343</v>
      </c>
      <c r="D4169" s="7" t="s">
        <v>28</v>
      </c>
      <c r="E4169" s="7" t="s">
        <v>26</v>
      </c>
      <c r="F4169" s="7" t="s">
        <v>300</v>
      </c>
      <c r="G4169" s="7" t="s">
        <v>7101</v>
      </c>
      <c r="H4169" s="28"/>
      <c r="I4169" s="23"/>
      <c r="J4169" s="16"/>
      <c r="K4169" s="36"/>
    </row>
    <row r="4170" spans="1:11" ht="30" hidden="1" customHeight="1" x14ac:dyDescent="0.25">
      <c r="A4170" s="1"/>
      <c r="B4170" s="7" t="s">
        <v>7110</v>
      </c>
      <c r="C4170" s="7">
        <v>343</v>
      </c>
      <c r="D4170" s="7" t="s">
        <v>28</v>
      </c>
      <c r="E4170" s="7" t="s">
        <v>14</v>
      </c>
      <c r="F4170" s="7" t="s">
        <v>7115</v>
      </c>
      <c r="G4170" s="7" t="s">
        <v>7116</v>
      </c>
      <c r="H4170" s="28"/>
      <c r="I4170" s="23"/>
      <c r="J4170" s="16"/>
      <c r="K4170" s="36"/>
    </row>
    <row r="4171" spans="1:11" ht="30" hidden="1" customHeight="1" x14ac:dyDescent="0.25">
      <c r="A4171" s="1"/>
      <c r="B4171" s="7" t="s">
        <v>7110</v>
      </c>
      <c r="C4171" s="7">
        <v>343</v>
      </c>
      <c r="D4171" s="7" t="s">
        <v>10</v>
      </c>
      <c r="E4171" s="7" t="s">
        <v>14</v>
      </c>
      <c r="F4171" s="7" t="s">
        <v>7117</v>
      </c>
      <c r="G4171" s="7" t="s">
        <v>7118</v>
      </c>
      <c r="H4171" s="28"/>
      <c r="I4171" s="23"/>
      <c r="J4171" s="16"/>
      <c r="K4171" s="36"/>
    </row>
    <row r="4172" spans="1:11" ht="30" hidden="1" customHeight="1" x14ac:dyDescent="0.25">
      <c r="A4172" s="1"/>
      <c r="B4172" s="7" t="s">
        <v>7110</v>
      </c>
      <c r="C4172" s="7">
        <v>343</v>
      </c>
      <c r="D4172" s="7" t="s">
        <v>28</v>
      </c>
      <c r="E4172" s="7" t="s">
        <v>17</v>
      </c>
      <c r="F4172" s="7" t="s">
        <v>7119</v>
      </c>
      <c r="G4172" s="7" t="s">
        <v>7120</v>
      </c>
      <c r="H4172" s="28"/>
      <c r="I4172" s="23"/>
      <c r="J4172" s="16"/>
      <c r="K4172" s="36"/>
    </row>
    <row r="4173" spans="1:11" ht="30" hidden="1" customHeight="1" x14ac:dyDescent="0.25">
      <c r="A4173" s="1"/>
      <c r="B4173" s="7" t="s">
        <v>7110</v>
      </c>
      <c r="C4173" s="7">
        <v>343</v>
      </c>
      <c r="D4173" s="7" t="s">
        <v>10</v>
      </c>
      <c r="E4173" s="7" t="s">
        <v>17</v>
      </c>
      <c r="F4173" s="7" t="s">
        <v>300</v>
      </c>
      <c r="G4173" s="7" t="s">
        <v>7121</v>
      </c>
      <c r="H4173" s="28"/>
      <c r="I4173" s="23"/>
      <c r="J4173" s="16"/>
      <c r="K4173" s="36"/>
    </row>
    <row r="4174" spans="1:11" ht="30" hidden="1" customHeight="1" x14ac:dyDescent="0.25">
      <c r="A4174" s="1"/>
      <c r="B4174" s="7" t="s">
        <v>7110</v>
      </c>
      <c r="C4174" s="7">
        <v>343</v>
      </c>
      <c r="D4174" s="7" t="s">
        <v>28</v>
      </c>
      <c r="E4174" s="7" t="s">
        <v>20</v>
      </c>
      <c r="F4174" s="7" t="s">
        <v>3534</v>
      </c>
      <c r="G4174" s="7" t="s">
        <v>7122</v>
      </c>
      <c r="H4174" s="28"/>
      <c r="I4174" s="23"/>
      <c r="J4174" s="16"/>
      <c r="K4174" s="36"/>
    </row>
    <row r="4175" spans="1:11" ht="30" customHeight="1" x14ac:dyDescent="0.25">
      <c r="A4175" s="1"/>
      <c r="B4175" s="7" t="s">
        <v>7123</v>
      </c>
      <c r="C4175" s="7">
        <v>344</v>
      </c>
      <c r="D4175" s="7" t="s">
        <v>10</v>
      </c>
      <c r="E4175" s="7" t="s">
        <v>20</v>
      </c>
      <c r="F4175" s="7" t="s">
        <v>87</v>
      </c>
      <c r="G4175" s="7" t="s">
        <v>7124</v>
      </c>
      <c r="H4175" s="22">
        <f>I4175/56</f>
        <v>794.03696428571425</v>
      </c>
      <c r="I4175" s="22">
        <v>44466.07</v>
      </c>
      <c r="J4175" s="35" t="s">
        <v>7093</v>
      </c>
      <c r="K4175" s="36"/>
    </row>
    <row r="4176" spans="1:11" ht="30" hidden="1" customHeight="1" x14ac:dyDescent="0.25">
      <c r="A4176" s="1"/>
      <c r="B4176" s="7" t="s">
        <v>7123</v>
      </c>
      <c r="C4176" s="7">
        <v>344</v>
      </c>
      <c r="D4176" s="7" t="s">
        <v>28</v>
      </c>
      <c r="E4176" s="7" t="s">
        <v>26</v>
      </c>
      <c r="F4176" s="7" t="s">
        <v>87</v>
      </c>
      <c r="G4176" s="7" t="s">
        <v>7094</v>
      </c>
      <c r="H4176" s="28"/>
      <c r="I4176" s="23"/>
      <c r="J4176" s="16"/>
      <c r="K4176" s="36"/>
    </row>
    <row r="4177" spans="1:11" ht="30" hidden="1" customHeight="1" x14ac:dyDescent="0.25">
      <c r="A4177" s="1"/>
      <c r="B4177" s="7" t="s">
        <v>7123</v>
      </c>
      <c r="C4177" s="7">
        <v>344</v>
      </c>
      <c r="D4177" s="7" t="s">
        <v>10</v>
      </c>
      <c r="E4177" s="7" t="s">
        <v>33</v>
      </c>
      <c r="F4177" s="7" t="s">
        <v>87</v>
      </c>
      <c r="G4177" s="7" t="s">
        <v>7125</v>
      </c>
      <c r="H4177" s="28"/>
      <c r="I4177" s="23"/>
      <c r="J4177" s="16"/>
      <c r="K4177" s="36"/>
    </row>
    <row r="4178" spans="1:11" ht="30" hidden="1" customHeight="1" x14ac:dyDescent="0.25">
      <c r="A4178" s="1"/>
      <c r="B4178" s="7" t="s">
        <v>7123</v>
      </c>
      <c r="C4178" s="7">
        <v>344</v>
      </c>
      <c r="D4178" s="7" t="s">
        <v>10</v>
      </c>
      <c r="E4178" s="7" t="s">
        <v>43</v>
      </c>
      <c r="F4178" s="7" t="s">
        <v>7097</v>
      </c>
      <c r="G4178" s="7" t="s">
        <v>7126</v>
      </c>
      <c r="H4178" s="28"/>
      <c r="I4178" s="23"/>
      <c r="J4178" s="16"/>
      <c r="K4178" s="36"/>
    </row>
    <row r="4179" spans="1:11" ht="30" hidden="1" customHeight="1" x14ac:dyDescent="0.25">
      <c r="A4179" s="1"/>
      <c r="B4179" s="7" t="s">
        <v>7123</v>
      </c>
      <c r="C4179" s="7">
        <v>344</v>
      </c>
      <c r="D4179" s="7" t="s">
        <v>10</v>
      </c>
      <c r="E4179" s="7" t="s">
        <v>109</v>
      </c>
      <c r="F4179" s="7" t="s">
        <v>87</v>
      </c>
      <c r="G4179" s="7" t="s">
        <v>7100</v>
      </c>
      <c r="H4179" s="28"/>
      <c r="I4179" s="23"/>
      <c r="J4179" s="16"/>
      <c r="K4179" s="36"/>
    </row>
    <row r="4180" spans="1:11" ht="30" hidden="1" customHeight="1" x14ac:dyDescent="0.25">
      <c r="A4180" s="1"/>
      <c r="B4180" s="7" t="s">
        <v>7123</v>
      </c>
      <c r="C4180" s="7">
        <v>344</v>
      </c>
      <c r="D4180" s="7" t="s">
        <v>10</v>
      </c>
      <c r="E4180" s="7" t="s">
        <v>38</v>
      </c>
      <c r="F4180" s="7" t="s">
        <v>87</v>
      </c>
      <c r="G4180" s="7" t="s">
        <v>7127</v>
      </c>
      <c r="H4180" s="28"/>
      <c r="I4180" s="23"/>
      <c r="J4180" s="16"/>
      <c r="K4180" s="36"/>
    </row>
    <row r="4181" spans="1:11" ht="30" hidden="1" customHeight="1" x14ac:dyDescent="0.25">
      <c r="A4181" s="1"/>
      <c r="B4181" s="7" t="s">
        <v>7123</v>
      </c>
      <c r="C4181" s="7">
        <v>344</v>
      </c>
      <c r="D4181" s="7" t="s">
        <v>10</v>
      </c>
      <c r="E4181" s="7" t="s">
        <v>14</v>
      </c>
      <c r="F4181" s="7" t="s">
        <v>7128</v>
      </c>
      <c r="G4181" s="7" t="s">
        <v>7129</v>
      </c>
      <c r="H4181" s="28"/>
      <c r="I4181" s="23"/>
      <c r="J4181" s="16"/>
      <c r="K4181" s="36"/>
    </row>
    <row r="4182" spans="1:11" ht="30" hidden="1" customHeight="1" x14ac:dyDescent="0.25">
      <c r="A4182" s="1"/>
      <c r="B4182" s="7" t="s">
        <v>7123</v>
      </c>
      <c r="C4182" s="7">
        <v>344</v>
      </c>
      <c r="D4182" s="7" t="s">
        <v>10</v>
      </c>
      <c r="E4182" s="7" t="s">
        <v>26</v>
      </c>
      <c r="F4182" s="7" t="s">
        <v>300</v>
      </c>
      <c r="G4182" s="7" t="s">
        <v>7101</v>
      </c>
      <c r="H4182" s="28"/>
      <c r="I4182" s="23"/>
      <c r="J4182" s="16"/>
      <c r="K4182" s="36"/>
    </row>
    <row r="4183" spans="1:11" ht="30" hidden="1" customHeight="1" x14ac:dyDescent="0.25">
      <c r="A4183" s="1"/>
      <c r="B4183" s="7" t="s">
        <v>7123</v>
      </c>
      <c r="C4183" s="7">
        <v>344</v>
      </c>
      <c r="D4183" s="7" t="s">
        <v>28</v>
      </c>
      <c r="E4183" s="7" t="s">
        <v>14</v>
      </c>
      <c r="F4183" s="7" t="s">
        <v>7130</v>
      </c>
      <c r="G4183" s="7" t="s">
        <v>7131</v>
      </c>
      <c r="H4183" s="28"/>
      <c r="I4183" s="23"/>
      <c r="J4183" s="16"/>
      <c r="K4183" s="36"/>
    </row>
    <row r="4184" spans="1:11" ht="30" hidden="1" customHeight="1" x14ac:dyDescent="0.25">
      <c r="A4184" s="1"/>
      <c r="B4184" s="7" t="s">
        <v>7123</v>
      </c>
      <c r="C4184" s="7">
        <v>344</v>
      </c>
      <c r="D4184" s="7" t="s">
        <v>10</v>
      </c>
      <c r="E4184" s="7" t="s">
        <v>17</v>
      </c>
      <c r="F4184" s="7" t="s">
        <v>300</v>
      </c>
      <c r="G4184" s="7" t="s">
        <v>7121</v>
      </c>
      <c r="H4184" s="28"/>
      <c r="I4184" s="23"/>
      <c r="J4184" s="16"/>
      <c r="K4184" s="36"/>
    </row>
    <row r="4185" spans="1:11" ht="30" hidden="1" customHeight="1" x14ac:dyDescent="0.25">
      <c r="A4185" s="1"/>
      <c r="B4185" s="7" t="s">
        <v>7123</v>
      </c>
      <c r="C4185" s="7">
        <v>344</v>
      </c>
      <c r="D4185" s="7" t="s">
        <v>28</v>
      </c>
      <c r="E4185" s="7" t="s">
        <v>17</v>
      </c>
      <c r="F4185" s="7" t="s">
        <v>7119</v>
      </c>
      <c r="G4185" s="7" t="s">
        <v>7120</v>
      </c>
      <c r="H4185" s="28"/>
      <c r="I4185" s="23"/>
      <c r="J4185" s="16"/>
      <c r="K4185" s="36"/>
    </row>
    <row r="4186" spans="1:11" ht="30" hidden="1" customHeight="1" x14ac:dyDescent="0.25">
      <c r="A4186" s="1"/>
      <c r="B4186" s="7" t="s">
        <v>7123</v>
      </c>
      <c r="C4186" s="7">
        <v>344</v>
      </c>
      <c r="D4186" s="7" t="s">
        <v>28</v>
      </c>
      <c r="E4186" s="7" t="s">
        <v>20</v>
      </c>
      <c r="F4186" s="7" t="s">
        <v>3534</v>
      </c>
      <c r="G4186" s="7" t="s">
        <v>7132</v>
      </c>
      <c r="H4186" s="28"/>
      <c r="I4186" s="23"/>
      <c r="J4186" s="16"/>
      <c r="K4186" s="36"/>
    </row>
    <row r="4187" spans="1:11" ht="30" customHeight="1" x14ac:dyDescent="0.25">
      <c r="A4187" s="1"/>
      <c r="B4187" s="7" t="s">
        <v>7133</v>
      </c>
      <c r="C4187" s="7">
        <v>345</v>
      </c>
      <c r="D4187" s="7" t="s">
        <v>10</v>
      </c>
      <c r="E4187" s="7" t="s">
        <v>33</v>
      </c>
      <c r="F4187" s="7" t="s">
        <v>156</v>
      </c>
      <c r="G4187" s="7" t="s">
        <v>7134</v>
      </c>
      <c r="H4187" s="22">
        <f>I4187/100</f>
        <v>12130.1</v>
      </c>
      <c r="I4187" s="22">
        <v>1213010</v>
      </c>
      <c r="J4187" s="35" t="s">
        <v>7136</v>
      </c>
      <c r="K4187" s="36"/>
    </row>
    <row r="4188" spans="1:11" ht="30" hidden="1" customHeight="1" x14ac:dyDescent="0.25">
      <c r="A4188" s="1"/>
      <c r="B4188" s="7" t="s">
        <v>7133</v>
      </c>
      <c r="C4188" s="7">
        <v>345</v>
      </c>
      <c r="D4188" s="7" t="s">
        <v>10</v>
      </c>
      <c r="E4188" s="7" t="s">
        <v>20</v>
      </c>
      <c r="F4188" s="7" t="s">
        <v>156</v>
      </c>
      <c r="G4188" s="7" t="s">
        <v>7135</v>
      </c>
      <c r="H4188" s="28"/>
      <c r="I4188" s="23"/>
      <c r="J4188" s="16"/>
      <c r="K4188" s="36"/>
    </row>
    <row r="4189" spans="1:11" ht="30" hidden="1" customHeight="1" x14ac:dyDescent="0.25">
      <c r="A4189" s="1"/>
      <c r="B4189" s="7" t="s">
        <v>7133</v>
      </c>
      <c r="C4189" s="7">
        <v>345</v>
      </c>
      <c r="D4189" s="7" t="s">
        <v>10</v>
      </c>
      <c r="E4189" s="7" t="s">
        <v>70</v>
      </c>
      <c r="F4189" s="7" t="s">
        <v>1268</v>
      </c>
      <c r="G4189" s="7" t="s">
        <v>7137</v>
      </c>
      <c r="H4189" s="28"/>
      <c r="I4189" s="23"/>
      <c r="J4189" s="16"/>
      <c r="K4189" s="36"/>
    </row>
    <row r="4190" spans="1:11" ht="30" hidden="1" customHeight="1" x14ac:dyDescent="0.25">
      <c r="A4190" s="1"/>
      <c r="B4190" s="7" t="s">
        <v>7133</v>
      </c>
      <c r="C4190" s="7">
        <v>345</v>
      </c>
      <c r="D4190" s="7" t="s">
        <v>10</v>
      </c>
      <c r="E4190" s="7" t="s">
        <v>171</v>
      </c>
      <c r="F4190" s="7" t="s">
        <v>7138</v>
      </c>
      <c r="G4190" s="7" t="s">
        <v>7139</v>
      </c>
      <c r="H4190" s="28"/>
      <c r="I4190" s="23"/>
      <c r="J4190" s="16"/>
      <c r="K4190" s="36"/>
    </row>
    <row r="4191" spans="1:11" ht="30" hidden="1" customHeight="1" x14ac:dyDescent="0.25">
      <c r="A4191" s="1"/>
      <c r="B4191" s="7" t="s">
        <v>7133</v>
      </c>
      <c r="C4191" s="7">
        <v>345</v>
      </c>
      <c r="D4191" s="7" t="s">
        <v>45</v>
      </c>
      <c r="E4191" s="7" t="s">
        <v>20</v>
      </c>
      <c r="F4191" s="7" t="s">
        <v>1272</v>
      </c>
      <c r="G4191" s="7" t="s">
        <v>7140</v>
      </c>
      <c r="H4191" s="28"/>
      <c r="I4191" s="23"/>
      <c r="J4191" s="16"/>
      <c r="K4191" s="36"/>
    </row>
    <row r="4192" spans="1:11" ht="30" hidden="1" customHeight="1" x14ac:dyDescent="0.25">
      <c r="A4192" s="1"/>
      <c r="B4192" s="7" t="s">
        <v>7133</v>
      </c>
      <c r="C4192" s="7">
        <v>345</v>
      </c>
      <c r="D4192" s="7" t="s">
        <v>10</v>
      </c>
      <c r="E4192" s="7" t="s">
        <v>11</v>
      </c>
      <c r="F4192" s="7" t="s">
        <v>7141</v>
      </c>
      <c r="G4192" s="7" t="s">
        <v>7142</v>
      </c>
      <c r="H4192" s="28"/>
      <c r="I4192" s="23"/>
      <c r="J4192" s="16"/>
      <c r="K4192" s="36"/>
    </row>
    <row r="4193" spans="1:11" ht="30" hidden="1" customHeight="1" x14ac:dyDescent="0.25">
      <c r="A4193" s="1"/>
      <c r="B4193" s="7" t="s">
        <v>7133</v>
      </c>
      <c r="C4193" s="7">
        <v>345</v>
      </c>
      <c r="D4193" s="7" t="s">
        <v>10</v>
      </c>
      <c r="E4193" s="7" t="s">
        <v>75</v>
      </c>
      <c r="F4193" s="7" t="s">
        <v>446</v>
      </c>
      <c r="G4193" s="7" t="s">
        <v>7143</v>
      </c>
      <c r="H4193" s="28"/>
      <c r="I4193" s="23"/>
      <c r="J4193" s="16"/>
      <c r="K4193" s="36"/>
    </row>
    <row r="4194" spans="1:11" ht="30" hidden="1" customHeight="1" x14ac:dyDescent="0.25">
      <c r="A4194" s="1"/>
      <c r="B4194" s="7" t="s">
        <v>7133</v>
      </c>
      <c r="C4194" s="7">
        <v>345</v>
      </c>
      <c r="D4194" s="7" t="s">
        <v>10</v>
      </c>
      <c r="E4194" s="7" t="s">
        <v>201</v>
      </c>
      <c r="F4194" s="7" t="s">
        <v>446</v>
      </c>
      <c r="G4194" s="7" t="s">
        <v>7144</v>
      </c>
      <c r="H4194" s="28"/>
      <c r="I4194" s="23"/>
      <c r="J4194" s="16"/>
      <c r="K4194" s="36"/>
    </row>
    <row r="4195" spans="1:11" ht="30" hidden="1" customHeight="1" x14ac:dyDescent="0.25">
      <c r="A4195" s="1"/>
      <c r="B4195" s="7" t="s">
        <v>7133</v>
      </c>
      <c r="C4195" s="7">
        <v>345</v>
      </c>
      <c r="D4195" s="7" t="s">
        <v>10</v>
      </c>
      <c r="E4195" s="7" t="s">
        <v>14</v>
      </c>
      <c r="F4195" s="7" t="s">
        <v>7145</v>
      </c>
      <c r="G4195" s="7" t="s">
        <v>7146</v>
      </c>
      <c r="H4195" s="28"/>
      <c r="I4195" s="23"/>
      <c r="J4195" s="16"/>
      <c r="K4195" s="36"/>
    </row>
    <row r="4196" spans="1:11" ht="30" hidden="1" customHeight="1" x14ac:dyDescent="0.25">
      <c r="A4196" s="1"/>
      <c r="B4196" s="7" t="s">
        <v>7133</v>
      </c>
      <c r="C4196" s="7">
        <v>345</v>
      </c>
      <c r="D4196" s="7" t="s">
        <v>10</v>
      </c>
      <c r="E4196" s="7" t="s">
        <v>23</v>
      </c>
      <c r="F4196" s="7" t="s">
        <v>446</v>
      </c>
      <c r="G4196" s="7" t="s">
        <v>7147</v>
      </c>
      <c r="H4196" s="28"/>
      <c r="I4196" s="23"/>
      <c r="J4196" s="16"/>
      <c r="K4196" s="36"/>
    </row>
    <row r="4197" spans="1:11" ht="30" hidden="1" customHeight="1" x14ac:dyDescent="0.25">
      <c r="A4197" s="1"/>
      <c r="B4197" s="7" t="s">
        <v>7133</v>
      </c>
      <c r="C4197" s="7">
        <v>345</v>
      </c>
      <c r="D4197" s="7" t="s">
        <v>10</v>
      </c>
      <c r="E4197" s="7" t="s">
        <v>38</v>
      </c>
      <c r="F4197" s="7" t="s">
        <v>156</v>
      </c>
      <c r="G4197" s="7" t="s">
        <v>7148</v>
      </c>
      <c r="H4197" s="28"/>
      <c r="I4197" s="23"/>
      <c r="J4197" s="16"/>
      <c r="K4197" s="36"/>
    </row>
    <row r="4198" spans="1:11" ht="30" hidden="1" customHeight="1" x14ac:dyDescent="0.25">
      <c r="A4198" s="1"/>
      <c r="B4198" s="7" t="s">
        <v>7133</v>
      </c>
      <c r="C4198" s="7">
        <v>345</v>
      </c>
      <c r="D4198" s="7" t="s">
        <v>10</v>
      </c>
      <c r="E4198" s="7" t="s">
        <v>35</v>
      </c>
      <c r="F4198" s="7" t="s">
        <v>446</v>
      </c>
      <c r="G4198" s="7" t="s">
        <v>7149</v>
      </c>
      <c r="H4198" s="28"/>
      <c r="I4198" s="23"/>
      <c r="J4198" s="16"/>
      <c r="K4198" s="36"/>
    </row>
    <row r="4199" spans="1:11" ht="30" hidden="1" customHeight="1" x14ac:dyDescent="0.25">
      <c r="A4199" s="1"/>
      <c r="B4199" s="7" t="s">
        <v>7133</v>
      </c>
      <c r="C4199" s="7">
        <v>345</v>
      </c>
      <c r="D4199" s="7" t="s">
        <v>28</v>
      </c>
      <c r="E4199" s="7" t="s">
        <v>20</v>
      </c>
      <c r="F4199" s="7" t="s">
        <v>40</v>
      </c>
      <c r="G4199" s="7" t="s">
        <v>7150</v>
      </c>
      <c r="H4199" s="28"/>
      <c r="I4199" s="23"/>
      <c r="J4199" s="16"/>
      <c r="K4199" s="36"/>
    </row>
    <row r="4200" spans="1:11" ht="30" hidden="1" customHeight="1" x14ac:dyDescent="0.25">
      <c r="A4200" s="1"/>
      <c r="B4200" s="7" t="s">
        <v>7133</v>
      </c>
      <c r="C4200" s="7">
        <v>345</v>
      </c>
      <c r="D4200" s="7" t="s">
        <v>10</v>
      </c>
      <c r="E4200" s="7" t="s">
        <v>17</v>
      </c>
      <c r="F4200" s="7" t="s">
        <v>446</v>
      </c>
      <c r="G4200" s="7" t="s">
        <v>7151</v>
      </c>
      <c r="H4200" s="28"/>
      <c r="I4200" s="23"/>
      <c r="J4200" s="16"/>
      <c r="K4200" s="36"/>
    </row>
    <row r="4201" spans="1:11" ht="30" hidden="1" customHeight="1" x14ac:dyDescent="0.25">
      <c r="A4201" s="1"/>
      <c r="B4201" s="7" t="s">
        <v>7133</v>
      </c>
      <c r="C4201" s="7">
        <v>345</v>
      </c>
      <c r="D4201" s="7" t="s">
        <v>10</v>
      </c>
      <c r="E4201" s="7" t="s">
        <v>26</v>
      </c>
      <c r="F4201" s="7" t="s">
        <v>446</v>
      </c>
      <c r="G4201" s="7" t="s">
        <v>7152</v>
      </c>
      <c r="H4201" s="28"/>
      <c r="I4201" s="23"/>
      <c r="J4201" s="16"/>
      <c r="K4201" s="36"/>
    </row>
    <row r="4202" spans="1:11" ht="30" customHeight="1" x14ac:dyDescent="0.25">
      <c r="A4202" s="1"/>
      <c r="B4202" s="7" t="s">
        <v>7154</v>
      </c>
      <c r="C4202" s="7">
        <v>346</v>
      </c>
      <c r="D4202" s="7" t="s">
        <v>28</v>
      </c>
      <c r="E4202" s="7" t="s">
        <v>70</v>
      </c>
      <c r="F4202" s="7" t="s">
        <v>398</v>
      </c>
      <c r="G4202" s="7" t="s">
        <v>7156</v>
      </c>
      <c r="H4202" s="22">
        <f>+I4202</f>
        <v>17985.419999999998</v>
      </c>
      <c r="I4202" s="22">
        <v>17985.419999999998</v>
      </c>
      <c r="J4202" s="35" t="s">
        <v>7155</v>
      </c>
      <c r="K4202" s="36"/>
    </row>
    <row r="4203" spans="1:11" ht="30" hidden="1" customHeight="1" x14ac:dyDescent="0.25">
      <c r="A4203" s="1"/>
      <c r="B4203" s="7" t="s">
        <v>7154</v>
      </c>
      <c r="C4203" s="7">
        <v>346</v>
      </c>
      <c r="D4203" s="7" t="s">
        <v>28</v>
      </c>
      <c r="E4203" s="7" t="s">
        <v>20</v>
      </c>
      <c r="F4203" s="7" t="s">
        <v>389</v>
      </c>
      <c r="G4203" s="7" t="s">
        <v>7158</v>
      </c>
      <c r="H4203" s="28"/>
      <c r="I4203" s="23"/>
      <c r="J4203" s="16"/>
      <c r="K4203" s="36"/>
    </row>
    <row r="4204" spans="1:11" ht="30" hidden="1" customHeight="1" x14ac:dyDescent="0.25">
      <c r="A4204" s="1"/>
      <c r="B4204" s="7" t="s">
        <v>7154</v>
      </c>
      <c r="C4204" s="7">
        <v>346</v>
      </c>
      <c r="D4204" s="7" t="s">
        <v>10</v>
      </c>
      <c r="E4204" s="7" t="s">
        <v>70</v>
      </c>
      <c r="F4204" s="7" t="s">
        <v>95</v>
      </c>
      <c r="G4204" s="7" t="s">
        <v>7159</v>
      </c>
      <c r="H4204" s="28"/>
      <c r="I4204" s="23"/>
      <c r="J4204" s="16"/>
      <c r="K4204" s="36"/>
    </row>
    <row r="4205" spans="1:11" ht="30" hidden="1" customHeight="1" x14ac:dyDescent="0.25">
      <c r="A4205" s="1"/>
      <c r="B4205" s="7" t="s">
        <v>7154</v>
      </c>
      <c r="C4205" s="7">
        <v>346</v>
      </c>
      <c r="D4205" s="7" t="s">
        <v>10</v>
      </c>
      <c r="E4205" s="7" t="s">
        <v>33</v>
      </c>
      <c r="F4205" s="7" t="s">
        <v>389</v>
      </c>
      <c r="G4205" s="7" t="s">
        <v>7160</v>
      </c>
      <c r="H4205" s="28"/>
      <c r="I4205" s="23"/>
      <c r="J4205" s="16"/>
      <c r="K4205" s="36"/>
    </row>
    <row r="4206" spans="1:11" ht="30" hidden="1" customHeight="1" x14ac:dyDescent="0.25">
      <c r="A4206" s="1"/>
      <c r="B4206" s="7" t="s">
        <v>7154</v>
      </c>
      <c r="C4206" s="7">
        <v>346</v>
      </c>
      <c r="D4206" s="7" t="s">
        <v>10</v>
      </c>
      <c r="E4206" s="7" t="s">
        <v>80</v>
      </c>
      <c r="F4206" s="7" t="s">
        <v>95</v>
      </c>
      <c r="G4206" s="7" t="s">
        <v>7161</v>
      </c>
      <c r="H4206" s="28"/>
      <c r="I4206" s="23"/>
      <c r="J4206" s="16"/>
      <c r="K4206" s="36"/>
    </row>
    <row r="4207" spans="1:11" ht="30" hidden="1" customHeight="1" x14ac:dyDescent="0.25">
      <c r="A4207" s="1"/>
      <c r="B4207" s="7" t="s">
        <v>7154</v>
      </c>
      <c r="C4207" s="7">
        <v>346</v>
      </c>
      <c r="D4207" s="7" t="s">
        <v>10</v>
      </c>
      <c r="E4207" s="7" t="s">
        <v>38</v>
      </c>
      <c r="F4207" s="7" t="s">
        <v>389</v>
      </c>
      <c r="G4207" s="7" t="s">
        <v>7162</v>
      </c>
      <c r="H4207" s="28"/>
      <c r="I4207" s="23"/>
      <c r="J4207" s="16"/>
      <c r="K4207" s="36"/>
    </row>
    <row r="4208" spans="1:11" ht="30" hidden="1" customHeight="1" x14ac:dyDescent="0.25">
      <c r="A4208" s="1"/>
      <c r="B4208" s="7" t="s">
        <v>7154</v>
      </c>
      <c r="C4208" s="7">
        <v>346</v>
      </c>
      <c r="D4208" s="7" t="s">
        <v>28</v>
      </c>
      <c r="E4208" s="7" t="s">
        <v>33</v>
      </c>
      <c r="F4208" s="7" t="s">
        <v>95</v>
      </c>
      <c r="G4208" s="7" t="s">
        <v>7159</v>
      </c>
      <c r="H4208" s="28"/>
      <c r="I4208" s="23"/>
      <c r="J4208" s="16"/>
      <c r="K4208" s="36"/>
    </row>
    <row r="4209" spans="1:11" ht="30" hidden="1" customHeight="1" x14ac:dyDescent="0.25">
      <c r="A4209" s="1"/>
      <c r="B4209" s="7" t="s">
        <v>7154</v>
      </c>
      <c r="C4209" s="7">
        <v>346</v>
      </c>
      <c r="D4209" s="7" t="s">
        <v>10</v>
      </c>
      <c r="E4209" s="7" t="s">
        <v>20</v>
      </c>
      <c r="F4209" s="7" t="s">
        <v>95</v>
      </c>
      <c r="G4209" s="7" t="s">
        <v>7163</v>
      </c>
      <c r="H4209" s="28"/>
      <c r="I4209" s="23"/>
      <c r="J4209" s="16"/>
      <c r="K4209" s="36"/>
    </row>
    <row r="4210" spans="1:11" ht="30" hidden="1" customHeight="1" x14ac:dyDescent="0.25">
      <c r="A4210" s="1"/>
      <c r="B4210" s="7" t="s">
        <v>7154</v>
      </c>
      <c r="C4210" s="7">
        <v>346</v>
      </c>
      <c r="D4210" s="7" t="s">
        <v>10</v>
      </c>
      <c r="E4210" s="7" t="s">
        <v>35</v>
      </c>
      <c r="F4210" s="7" t="s">
        <v>7164</v>
      </c>
      <c r="G4210" s="7" t="s">
        <v>7165</v>
      </c>
      <c r="H4210" s="28"/>
      <c r="I4210" s="23"/>
      <c r="J4210" s="16"/>
      <c r="K4210" s="36"/>
    </row>
    <row r="4211" spans="1:11" ht="30" hidden="1" customHeight="1" x14ac:dyDescent="0.25">
      <c r="A4211" s="1"/>
      <c r="B4211" s="7" t="s">
        <v>7154</v>
      </c>
      <c r="C4211" s="7">
        <v>346</v>
      </c>
      <c r="D4211" s="7" t="s">
        <v>10</v>
      </c>
      <c r="E4211" s="7" t="s">
        <v>14</v>
      </c>
      <c r="F4211" s="7" t="s">
        <v>7166</v>
      </c>
      <c r="G4211" s="7" t="s">
        <v>7167</v>
      </c>
      <c r="H4211" s="28"/>
      <c r="I4211" s="23"/>
      <c r="J4211" s="16"/>
      <c r="K4211" s="36"/>
    </row>
    <row r="4212" spans="1:11" ht="30" hidden="1" customHeight="1" x14ac:dyDescent="0.25">
      <c r="A4212" s="1"/>
      <c r="B4212" s="7" t="s">
        <v>7154</v>
      </c>
      <c r="C4212" s="7">
        <v>346</v>
      </c>
      <c r="D4212" s="7" t="s">
        <v>10</v>
      </c>
      <c r="E4212" s="7" t="s">
        <v>26</v>
      </c>
      <c r="F4212" s="7" t="s">
        <v>95</v>
      </c>
      <c r="G4212" s="7" t="s">
        <v>7168</v>
      </c>
      <c r="H4212" s="28"/>
      <c r="I4212" s="23"/>
      <c r="J4212" s="16"/>
      <c r="K4212" s="36"/>
    </row>
    <row r="4213" spans="1:11" ht="30" hidden="1" customHeight="1" x14ac:dyDescent="0.25">
      <c r="A4213" s="1"/>
      <c r="B4213" s="7" t="s">
        <v>7154</v>
      </c>
      <c r="C4213" s="7">
        <v>346</v>
      </c>
      <c r="D4213" s="7" t="s">
        <v>28</v>
      </c>
      <c r="E4213" s="7" t="s">
        <v>17</v>
      </c>
      <c r="F4213" s="7" t="s">
        <v>389</v>
      </c>
      <c r="G4213" s="7" t="s">
        <v>7169</v>
      </c>
      <c r="H4213" s="28"/>
      <c r="I4213" s="23"/>
      <c r="J4213" s="16"/>
      <c r="K4213" s="36"/>
    </row>
    <row r="4214" spans="1:11" ht="30" hidden="1" customHeight="1" x14ac:dyDescent="0.25">
      <c r="A4214" s="1"/>
      <c r="B4214" s="7" t="s">
        <v>7154</v>
      </c>
      <c r="C4214" s="7">
        <v>346</v>
      </c>
      <c r="D4214" s="7" t="s">
        <v>10</v>
      </c>
      <c r="E4214" s="7" t="s">
        <v>109</v>
      </c>
      <c r="F4214" s="7" t="s">
        <v>389</v>
      </c>
      <c r="G4214" s="7" t="s">
        <v>7170</v>
      </c>
      <c r="H4214" s="28"/>
      <c r="I4214" s="23"/>
      <c r="J4214" s="16"/>
      <c r="K4214" s="36"/>
    </row>
    <row r="4215" spans="1:11" ht="30" hidden="1" customHeight="1" x14ac:dyDescent="0.25">
      <c r="A4215" s="1"/>
      <c r="B4215" s="7" t="s">
        <v>7154</v>
      </c>
      <c r="C4215" s="7">
        <v>346</v>
      </c>
      <c r="D4215" s="7" t="s">
        <v>10</v>
      </c>
      <c r="E4215" s="7" t="s">
        <v>67</v>
      </c>
      <c r="F4215" s="7" t="s">
        <v>95</v>
      </c>
      <c r="G4215" s="7" t="s">
        <v>7171</v>
      </c>
      <c r="H4215" s="28"/>
      <c r="I4215" s="23"/>
      <c r="J4215" s="16"/>
      <c r="K4215" s="36"/>
    </row>
    <row r="4216" spans="1:11" ht="30" hidden="1" customHeight="1" x14ac:dyDescent="0.25">
      <c r="A4216" s="1"/>
      <c r="B4216" s="7" t="s">
        <v>7154</v>
      </c>
      <c r="C4216" s="7">
        <v>346</v>
      </c>
      <c r="D4216" s="7" t="s">
        <v>10</v>
      </c>
      <c r="E4216" s="7" t="s">
        <v>17</v>
      </c>
      <c r="F4216" s="7" t="s">
        <v>95</v>
      </c>
      <c r="G4216" s="7" t="s">
        <v>7172</v>
      </c>
      <c r="H4216" s="28"/>
      <c r="I4216" s="23"/>
      <c r="J4216" s="16"/>
      <c r="K4216" s="36"/>
    </row>
    <row r="4217" spans="1:11" ht="30" customHeight="1" x14ac:dyDescent="0.25">
      <c r="A4217" s="1"/>
      <c r="B4217" s="7" t="s">
        <v>7180</v>
      </c>
      <c r="C4217" s="7">
        <v>347</v>
      </c>
      <c r="D4217" s="7" t="s">
        <v>28</v>
      </c>
      <c r="E4217" s="7" t="s">
        <v>20</v>
      </c>
      <c r="F4217" s="7" t="s">
        <v>156</v>
      </c>
      <c r="G4217" s="7" t="s">
        <v>7182</v>
      </c>
      <c r="H4217" s="22">
        <f>I4217/50</f>
        <v>18328.418400000002</v>
      </c>
      <c r="I4217" s="22">
        <v>916420.92</v>
      </c>
      <c r="J4217" s="35" t="s">
        <v>7181</v>
      </c>
      <c r="K4217" s="36"/>
    </row>
    <row r="4218" spans="1:11" ht="30" hidden="1" customHeight="1" x14ac:dyDescent="0.25">
      <c r="A4218" s="1"/>
      <c r="B4218" s="7" t="s">
        <v>7180</v>
      </c>
      <c r="C4218" s="7">
        <v>347</v>
      </c>
      <c r="D4218" s="7" t="s">
        <v>10</v>
      </c>
      <c r="E4218" s="7" t="s">
        <v>33</v>
      </c>
      <c r="F4218" s="7" t="s">
        <v>156</v>
      </c>
      <c r="G4218" s="7" t="s">
        <v>7183</v>
      </c>
      <c r="H4218" s="28"/>
      <c r="I4218" s="23"/>
      <c r="J4218" s="16"/>
      <c r="K4218" s="36"/>
    </row>
    <row r="4219" spans="1:11" ht="30" hidden="1" customHeight="1" x14ac:dyDescent="0.25">
      <c r="A4219" s="1"/>
      <c r="B4219" s="7" t="s">
        <v>7180</v>
      </c>
      <c r="C4219" s="7">
        <v>347</v>
      </c>
      <c r="D4219" s="7" t="s">
        <v>10</v>
      </c>
      <c r="E4219" s="7" t="s">
        <v>43</v>
      </c>
      <c r="F4219" s="7" t="s">
        <v>7184</v>
      </c>
      <c r="G4219" s="7" t="s">
        <v>7185</v>
      </c>
      <c r="H4219" s="28"/>
      <c r="I4219" s="23"/>
      <c r="J4219" s="16"/>
      <c r="K4219" s="36"/>
    </row>
    <row r="4220" spans="1:11" ht="30" hidden="1" customHeight="1" x14ac:dyDescent="0.25">
      <c r="A4220" s="1"/>
      <c r="B4220" s="7" t="s">
        <v>7180</v>
      </c>
      <c r="C4220" s="7">
        <v>347</v>
      </c>
      <c r="D4220" s="7" t="s">
        <v>10</v>
      </c>
      <c r="E4220" s="7" t="s">
        <v>67</v>
      </c>
      <c r="F4220" s="7" t="s">
        <v>332</v>
      </c>
      <c r="G4220" s="7" t="s">
        <v>7186</v>
      </c>
      <c r="H4220" s="28"/>
      <c r="I4220" s="23"/>
      <c r="J4220" s="16"/>
      <c r="K4220" s="36"/>
    </row>
    <row r="4221" spans="1:11" ht="30" hidden="1" customHeight="1" x14ac:dyDescent="0.25">
      <c r="A4221" s="1"/>
      <c r="B4221" s="7" t="s">
        <v>7180</v>
      </c>
      <c r="C4221" s="7">
        <v>347</v>
      </c>
      <c r="D4221" s="7" t="s">
        <v>10</v>
      </c>
      <c r="E4221" s="7" t="s">
        <v>38</v>
      </c>
      <c r="F4221" s="7" t="s">
        <v>156</v>
      </c>
      <c r="G4221" s="7" t="s">
        <v>7187</v>
      </c>
      <c r="H4221" s="28"/>
      <c r="I4221" s="23"/>
      <c r="J4221" s="16"/>
      <c r="K4221" s="36"/>
    </row>
    <row r="4222" spans="1:11" ht="30" customHeight="1" x14ac:dyDescent="0.25">
      <c r="A4222" s="1"/>
      <c r="B4222" s="7" t="s">
        <v>7191</v>
      </c>
      <c r="C4222" s="7">
        <v>348</v>
      </c>
      <c r="D4222" s="7" t="s">
        <v>10</v>
      </c>
      <c r="E4222" s="7" t="s">
        <v>70</v>
      </c>
      <c r="F4222" s="7" t="s">
        <v>470</v>
      </c>
      <c r="G4222" s="7" t="s">
        <v>7193</v>
      </c>
      <c r="H4222" s="22">
        <f>+I4222</f>
        <v>28621.61</v>
      </c>
      <c r="I4222" s="22">
        <v>28621.61</v>
      </c>
      <c r="J4222" s="35" t="s">
        <v>7192</v>
      </c>
      <c r="K4222" s="36"/>
    </row>
    <row r="4223" spans="1:11" ht="30" hidden="1" customHeight="1" x14ac:dyDescent="0.25">
      <c r="A4223" s="1"/>
      <c r="B4223" s="7" t="s">
        <v>7191</v>
      </c>
      <c r="C4223" s="7">
        <v>348</v>
      </c>
      <c r="D4223" s="7" t="s">
        <v>10</v>
      </c>
      <c r="E4223" s="7" t="s">
        <v>20</v>
      </c>
      <c r="F4223" s="7" t="s">
        <v>470</v>
      </c>
      <c r="G4223" s="7" t="s">
        <v>7194</v>
      </c>
      <c r="H4223" s="28"/>
      <c r="I4223" s="23"/>
      <c r="J4223" s="16"/>
      <c r="K4223" s="36"/>
    </row>
    <row r="4224" spans="1:11" ht="30" hidden="1" customHeight="1" x14ac:dyDescent="0.25">
      <c r="A4224" s="1"/>
      <c r="B4224" s="7" t="s">
        <v>7191</v>
      </c>
      <c r="C4224" s="7">
        <v>348</v>
      </c>
      <c r="D4224" s="7" t="s">
        <v>10</v>
      </c>
      <c r="E4224" s="7" t="s">
        <v>33</v>
      </c>
      <c r="F4224" s="7" t="s">
        <v>470</v>
      </c>
      <c r="G4224" s="7" t="s">
        <v>7195</v>
      </c>
      <c r="H4224" s="28"/>
      <c r="I4224" s="23"/>
      <c r="J4224" s="16"/>
      <c r="K4224" s="36"/>
    </row>
    <row r="4225" spans="1:11" ht="30" hidden="1" customHeight="1" x14ac:dyDescent="0.25">
      <c r="A4225" s="1"/>
      <c r="B4225" s="7" t="s">
        <v>7191</v>
      </c>
      <c r="C4225" s="7">
        <v>348</v>
      </c>
      <c r="D4225" s="7" t="s">
        <v>10</v>
      </c>
      <c r="E4225" s="7" t="s">
        <v>35</v>
      </c>
      <c r="F4225" s="7" t="s">
        <v>470</v>
      </c>
      <c r="G4225" s="7" t="s">
        <v>7196</v>
      </c>
      <c r="H4225" s="28"/>
      <c r="I4225" s="23"/>
      <c r="J4225" s="16"/>
      <c r="K4225" s="36"/>
    </row>
    <row r="4226" spans="1:11" ht="30" hidden="1" customHeight="1" x14ac:dyDescent="0.25">
      <c r="A4226" s="1"/>
      <c r="B4226" s="7" t="s">
        <v>7191</v>
      </c>
      <c r="C4226" s="7">
        <v>348</v>
      </c>
      <c r="D4226" s="7" t="s">
        <v>10</v>
      </c>
      <c r="E4226" s="7" t="s">
        <v>17</v>
      </c>
      <c r="F4226" s="7" t="s">
        <v>470</v>
      </c>
      <c r="G4226" s="7" t="s">
        <v>7197</v>
      </c>
      <c r="H4226" s="28"/>
      <c r="I4226" s="23"/>
      <c r="J4226" s="16"/>
      <c r="K4226" s="36"/>
    </row>
    <row r="4227" spans="1:11" ht="30" hidden="1" customHeight="1" x14ac:dyDescent="0.25">
      <c r="A4227" s="1"/>
      <c r="B4227" s="7" t="s">
        <v>7191</v>
      </c>
      <c r="C4227" s="7">
        <v>348</v>
      </c>
      <c r="D4227" s="7" t="s">
        <v>10</v>
      </c>
      <c r="E4227" s="7" t="s">
        <v>38</v>
      </c>
      <c r="F4227" s="7" t="s">
        <v>470</v>
      </c>
      <c r="G4227" s="7" t="s">
        <v>7198</v>
      </c>
      <c r="H4227" s="28"/>
      <c r="I4227" s="23"/>
      <c r="J4227" s="16"/>
      <c r="K4227" s="36"/>
    </row>
    <row r="4228" spans="1:11" ht="30" hidden="1" customHeight="1" x14ac:dyDescent="0.25">
      <c r="A4228" s="1"/>
      <c r="B4228" s="7" t="s">
        <v>7191</v>
      </c>
      <c r="C4228" s="7">
        <v>348</v>
      </c>
      <c r="D4228" s="7" t="s">
        <v>10</v>
      </c>
      <c r="E4228" s="7" t="s">
        <v>43</v>
      </c>
      <c r="F4228" s="7" t="s">
        <v>470</v>
      </c>
      <c r="G4228" s="7" t="s">
        <v>7199</v>
      </c>
      <c r="H4228" s="28"/>
      <c r="I4228" s="23"/>
      <c r="J4228" s="16"/>
      <c r="K4228" s="36"/>
    </row>
    <row r="4229" spans="1:11" ht="30" hidden="1" customHeight="1" x14ac:dyDescent="0.25">
      <c r="A4229" s="1"/>
      <c r="B4229" s="7" t="s">
        <v>7191</v>
      </c>
      <c r="C4229" s="7">
        <v>348</v>
      </c>
      <c r="D4229" s="7" t="s">
        <v>28</v>
      </c>
      <c r="E4229" s="7" t="s">
        <v>17</v>
      </c>
      <c r="F4229" s="7" t="s">
        <v>983</v>
      </c>
      <c r="G4229" s="7" t="s">
        <v>7201</v>
      </c>
      <c r="H4229" s="28"/>
      <c r="I4229" s="23"/>
      <c r="J4229" s="16"/>
      <c r="K4229" s="36"/>
    </row>
    <row r="4230" spans="1:11" ht="30" customHeight="1" x14ac:dyDescent="0.25">
      <c r="A4230" s="1"/>
      <c r="B4230" s="7" t="s">
        <v>7202</v>
      </c>
      <c r="C4230" s="7">
        <v>349</v>
      </c>
      <c r="D4230" s="7" t="s">
        <v>10</v>
      </c>
      <c r="E4230" s="7" t="s">
        <v>20</v>
      </c>
      <c r="F4230" s="7" t="s">
        <v>1024</v>
      </c>
      <c r="G4230" s="7" t="s">
        <v>7204</v>
      </c>
      <c r="H4230" s="22">
        <f>+I4230/30</f>
        <v>2158.1950000000002</v>
      </c>
      <c r="I4230" s="22">
        <v>64745.85</v>
      </c>
      <c r="J4230" s="35" t="s">
        <v>7203</v>
      </c>
      <c r="K4230" s="36"/>
    </row>
    <row r="4231" spans="1:11" ht="30" hidden="1" customHeight="1" x14ac:dyDescent="0.25">
      <c r="A4231" s="1"/>
      <c r="B4231" s="7" t="s">
        <v>7202</v>
      </c>
      <c r="C4231" s="7">
        <v>349</v>
      </c>
      <c r="D4231" s="7" t="s">
        <v>10</v>
      </c>
      <c r="E4231" s="7" t="s">
        <v>70</v>
      </c>
      <c r="F4231" s="7" t="s">
        <v>1024</v>
      </c>
      <c r="G4231" s="7" t="s">
        <v>7205</v>
      </c>
      <c r="K4231" s="36"/>
    </row>
    <row r="4232" spans="1:11" ht="30" hidden="1" customHeight="1" x14ac:dyDescent="0.25">
      <c r="A4232" s="1"/>
      <c r="B4232" s="7" t="s">
        <v>7202</v>
      </c>
      <c r="C4232" s="7">
        <v>349</v>
      </c>
      <c r="D4232" s="7" t="s">
        <v>10</v>
      </c>
      <c r="E4232" s="7" t="s">
        <v>14</v>
      </c>
      <c r="F4232" s="7" t="s">
        <v>7206</v>
      </c>
      <c r="G4232" s="7" t="s">
        <v>7207</v>
      </c>
      <c r="H4232" s="28"/>
      <c r="I4232" s="23"/>
      <c r="J4232" s="16"/>
      <c r="K4232" s="36"/>
    </row>
    <row r="4233" spans="1:11" ht="30" hidden="1" customHeight="1" x14ac:dyDescent="0.25">
      <c r="A4233" s="1"/>
      <c r="B4233" s="7" t="s">
        <v>7202</v>
      </c>
      <c r="C4233" s="7">
        <v>349</v>
      </c>
      <c r="D4233" s="7" t="s">
        <v>10</v>
      </c>
      <c r="E4233" s="7" t="s">
        <v>11</v>
      </c>
      <c r="F4233" s="7" t="s">
        <v>7208</v>
      </c>
      <c r="G4233" s="7" t="s">
        <v>7209</v>
      </c>
      <c r="H4233" s="28"/>
      <c r="I4233" s="23"/>
      <c r="J4233" s="16"/>
      <c r="K4233" s="36"/>
    </row>
    <row r="4234" spans="1:11" ht="30" hidden="1" customHeight="1" x14ac:dyDescent="0.25">
      <c r="A4234" s="1"/>
      <c r="B4234" s="7" t="s">
        <v>7202</v>
      </c>
      <c r="C4234" s="7">
        <v>349</v>
      </c>
      <c r="D4234" s="7" t="s">
        <v>10</v>
      </c>
      <c r="E4234" s="7" t="s">
        <v>80</v>
      </c>
      <c r="F4234" s="7" t="s">
        <v>1024</v>
      </c>
      <c r="G4234" s="7" t="s">
        <v>7210</v>
      </c>
      <c r="H4234" s="28"/>
      <c r="I4234" s="23"/>
      <c r="J4234" s="16"/>
      <c r="K4234" s="36"/>
    </row>
    <row r="4235" spans="1:11" ht="30" hidden="1" customHeight="1" x14ac:dyDescent="0.25">
      <c r="A4235" s="1"/>
      <c r="B4235" s="7" t="s">
        <v>7202</v>
      </c>
      <c r="C4235" s="7">
        <v>349</v>
      </c>
      <c r="D4235" s="7" t="s">
        <v>10</v>
      </c>
      <c r="E4235" s="7" t="s">
        <v>33</v>
      </c>
      <c r="F4235" s="7" t="s">
        <v>1024</v>
      </c>
      <c r="G4235" s="7" t="s">
        <v>7211</v>
      </c>
      <c r="H4235" s="28"/>
      <c r="I4235" s="23"/>
      <c r="J4235" s="16"/>
      <c r="K4235" s="36"/>
    </row>
    <row r="4236" spans="1:11" ht="30" hidden="1" customHeight="1" x14ac:dyDescent="0.25">
      <c r="A4236" s="1"/>
      <c r="B4236" s="7" t="s">
        <v>7202</v>
      </c>
      <c r="C4236" s="7">
        <v>349</v>
      </c>
      <c r="D4236" s="7" t="s">
        <v>10</v>
      </c>
      <c r="E4236" s="7" t="s">
        <v>23</v>
      </c>
      <c r="F4236" s="7" t="s">
        <v>1024</v>
      </c>
      <c r="G4236" s="7" t="s">
        <v>7212</v>
      </c>
      <c r="H4236" s="28"/>
      <c r="I4236" s="23"/>
      <c r="J4236" s="16"/>
      <c r="K4236" s="36"/>
    </row>
    <row r="4237" spans="1:11" ht="30" hidden="1" customHeight="1" x14ac:dyDescent="0.25">
      <c r="A4237" s="1"/>
      <c r="B4237" s="7" t="s">
        <v>7202</v>
      </c>
      <c r="C4237" s="7">
        <v>349</v>
      </c>
      <c r="D4237" s="7" t="s">
        <v>10</v>
      </c>
      <c r="E4237" s="7" t="s">
        <v>35</v>
      </c>
      <c r="F4237" s="7" t="s">
        <v>7213</v>
      </c>
      <c r="G4237" s="7" t="s">
        <v>7214</v>
      </c>
      <c r="H4237" s="28"/>
      <c r="I4237" s="23"/>
      <c r="J4237" s="16"/>
      <c r="K4237" s="36"/>
    </row>
    <row r="4238" spans="1:11" ht="30" hidden="1" customHeight="1" x14ac:dyDescent="0.25">
      <c r="A4238" s="1"/>
      <c r="B4238" s="7" t="s">
        <v>7202</v>
      </c>
      <c r="C4238" s="7">
        <v>349</v>
      </c>
      <c r="D4238" s="7" t="s">
        <v>10</v>
      </c>
      <c r="E4238" s="7" t="s">
        <v>26</v>
      </c>
      <c r="F4238" s="7" t="s">
        <v>1024</v>
      </c>
      <c r="G4238" s="7" t="s">
        <v>7215</v>
      </c>
      <c r="H4238" s="28"/>
      <c r="I4238" s="23"/>
      <c r="J4238" s="16"/>
      <c r="K4238" s="36"/>
    </row>
    <row r="4239" spans="1:11" ht="30" hidden="1" customHeight="1" x14ac:dyDescent="0.25">
      <c r="A4239" s="1"/>
      <c r="B4239" s="7" t="s">
        <v>7202</v>
      </c>
      <c r="C4239" s="7">
        <v>349</v>
      </c>
      <c r="D4239" s="7" t="s">
        <v>10</v>
      </c>
      <c r="E4239" s="7" t="s">
        <v>38</v>
      </c>
      <c r="F4239" s="7" t="s">
        <v>1024</v>
      </c>
      <c r="G4239" s="7" t="s">
        <v>7216</v>
      </c>
      <c r="H4239" s="28"/>
      <c r="I4239" s="23"/>
      <c r="J4239" s="16"/>
      <c r="K4239" s="36"/>
    </row>
    <row r="4240" spans="1:11" ht="30" hidden="1" customHeight="1" x14ac:dyDescent="0.25">
      <c r="A4240" s="1"/>
      <c r="B4240" s="7" t="s">
        <v>7202</v>
      </c>
      <c r="C4240" s="7">
        <v>349</v>
      </c>
      <c r="D4240" s="7" t="s">
        <v>10</v>
      </c>
      <c r="E4240" s="7" t="s">
        <v>17</v>
      </c>
      <c r="F4240" s="7" t="s">
        <v>1024</v>
      </c>
      <c r="G4240" s="7" t="s">
        <v>7217</v>
      </c>
      <c r="H4240" s="28"/>
      <c r="I4240" s="23"/>
      <c r="J4240" s="16"/>
      <c r="K4240" s="36"/>
    </row>
    <row r="4241" spans="1:11" ht="30" customHeight="1" x14ac:dyDescent="0.25">
      <c r="A4241" s="1"/>
      <c r="B4241" s="7" t="s">
        <v>7218</v>
      </c>
      <c r="C4241" s="7">
        <v>350</v>
      </c>
      <c r="D4241" s="7" t="s">
        <v>28</v>
      </c>
      <c r="E4241" s="7" t="s">
        <v>26</v>
      </c>
      <c r="F4241" s="7" t="s">
        <v>1903</v>
      </c>
      <c r="G4241" s="7" t="s">
        <v>7220</v>
      </c>
      <c r="H4241" s="22">
        <f>+I4241</f>
        <v>26090.28</v>
      </c>
      <c r="I4241" s="22">
        <v>26090.28</v>
      </c>
      <c r="J4241" s="35" t="s">
        <v>7219</v>
      </c>
      <c r="K4241" s="36" t="s">
        <v>7979</v>
      </c>
    </row>
    <row r="4242" spans="1:11" ht="30" hidden="1" customHeight="1" x14ac:dyDescent="0.25">
      <c r="A4242" s="1"/>
      <c r="B4242" s="7" t="s">
        <v>7218</v>
      </c>
      <c r="C4242" s="7">
        <v>350</v>
      </c>
      <c r="D4242" s="7" t="s">
        <v>10</v>
      </c>
      <c r="E4242" s="7" t="s">
        <v>70</v>
      </c>
      <c r="F4242" s="7" t="s">
        <v>95</v>
      </c>
      <c r="G4242" s="7" t="s">
        <v>7221</v>
      </c>
      <c r="H4242" s="28"/>
      <c r="I4242" s="23"/>
      <c r="J4242" s="16"/>
      <c r="K4242" s="36"/>
    </row>
    <row r="4243" spans="1:11" ht="30" hidden="1" customHeight="1" x14ac:dyDescent="0.25">
      <c r="A4243" s="1"/>
      <c r="B4243" s="7" t="s">
        <v>7218</v>
      </c>
      <c r="C4243" s="7">
        <v>350</v>
      </c>
      <c r="D4243" s="7" t="s">
        <v>10</v>
      </c>
      <c r="E4243" s="7" t="s">
        <v>80</v>
      </c>
      <c r="F4243" s="7" t="s">
        <v>95</v>
      </c>
      <c r="G4243" s="7" t="s">
        <v>7222</v>
      </c>
      <c r="H4243" s="28"/>
      <c r="I4243" s="23"/>
      <c r="J4243" s="16"/>
      <c r="K4243" s="36"/>
    </row>
    <row r="4244" spans="1:11" ht="30" hidden="1" customHeight="1" x14ac:dyDescent="0.25">
      <c r="A4244" s="1"/>
      <c r="B4244" s="7" t="s">
        <v>7218</v>
      </c>
      <c r="C4244" s="7">
        <v>350</v>
      </c>
      <c r="D4244" s="7" t="s">
        <v>10</v>
      </c>
      <c r="E4244" s="7" t="s">
        <v>26</v>
      </c>
      <c r="F4244" s="7" t="s">
        <v>95</v>
      </c>
      <c r="G4244" s="7" t="s">
        <v>7223</v>
      </c>
      <c r="H4244" s="28"/>
      <c r="I4244" s="23"/>
      <c r="J4244" s="16"/>
      <c r="K4244" s="36"/>
    </row>
    <row r="4245" spans="1:11" ht="30" hidden="1" customHeight="1" x14ac:dyDescent="0.25">
      <c r="A4245" s="1"/>
      <c r="B4245" s="7" t="s">
        <v>7218</v>
      </c>
      <c r="C4245" s="7">
        <v>350</v>
      </c>
      <c r="D4245" s="7" t="s">
        <v>10</v>
      </c>
      <c r="E4245" s="7" t="s">
        <v>33</v>
      </c>
      <c r="F4245" s="7" t="s">
        <v>95</v>
      </c>
      <c r="G4245" s="7" t="s">
        <v>7221</v>
      </c>
      <c r="H4245" s="28"/>
      <c r="I4245" s="23"/>
      <c r="J4245" s="16"/>
      <c r="K4245" s="36"/>
    </row>
    <row r="4246" spans="1:11" ht="30" hidden="1" customHeight="1" x14ac:dyDescent="0.25">
      <c r="A4246" s="1"/>
      <c r="B4246" s="7" t="s">
        <v>7218</v>
      </c>
      <c r="C4246" s="7">
        <v>350</v>
      </c>
      <c r="D4246" s="7" t="s">
        <v>10</v>
      </c>
      <c r="E4246" s="7" t="s">
        <v>20</v>
      </c>
      <c r="F4246" s="7" t="s">
        <v>95</v>
      </c>
      <c r="G4246" s="7" t="s">
        <v>7224</v>
      </c>
      <c r="H4246" s="28"/>
      <c r="I4246" s="23"/>
      <c r="J4246" s="16"/>
      <c r="K4246" s="36"/>
    </row>
    <row r="4247" spans="1:11" ht="30" hidden="1" customHeight="1" x14ac:dyDescent="0.25">
      <c r="A4247" s="1"/>
      <c r="B4247" s="7" t="s">
        <v>7218</v>
      </c>
      <c r="C4247" s="7">
        <v>350</v>
      </c>
      <c r="D4247" s="7" t="s">
        <v>10</v>
      </c>
      <c r="E4247" s="7" t="s">
        <v>35</v>
      </c>
      <c r="F4247" s="7" t="s">
        <v>7225</v>
      </c>
      <c r="G4247" s="7" t="s">
        <v>7226</v>
      </c>
      <c r="H4247" s="28"/>
      <c r="I4247" s="23"/>
      <c r="J4247" s="16"/>
      <c r="K4247" s="36"/>
    </row>
    <row r="4248" spans="1:11" ht="30" hidden="1" customHeight="1" x14ac:dyDescent="0.25">
      <c r="A4248" s="1"/>
      <c r="B4248" s="7" t="s">
        <v>7218</v>
      </c>
      <c r="C4248" s="7">
        <v>350</v>
      </c>
      <c r="D4248" s="7" t="s">
        <v>28</v>
      </c>
      <c r="E4248" s="7" t="s">
        <v>70</v>
      </c>
      <c r="F4248" s="7" t="s">
        <v>71</v>
      </c>
      <c r="G4248" s="7" t="s">
        <v>7227</v>
      </c>
      <c r="H4248" s="28"/>
      <c r="I4248" s="23"/>
      <c r="J4248" s="16"/>
      <c r="K4248" s="36"/>
    </row>
    <row r="4249" spans="1:11" ht="30" hidden="1" customHeight="1" x14ac:dyDescent="0.25">
      <c r="A4249" s="1"/>
      <c r="B4249" s="7" t="s">
        <v>7218</v>
      </c>
      <c r="C4249" s="7">
        <v>350</v>
      </c>
      <c r="D4249" s="7" t="s">
        <v>28</v>
      </c>
      <c r="E4249" s="7" t="s">
        <v>20</v>
      </c>
      <c r="F4249" s="7" t="s">
        <v>73</v>
      </c>
      <c r="G4249" s="7" t="s">
        <v>7228</v>
      </c>
      <c r="H4249" s="28"/>
      <c r="I4249" s="23"/>
      <c r="J4249" s="16"/>
      <c r="K4249" s="36"/>
    </row>
    <row r="4250" spans="1:11" ht="30" hidden="1" customHeight="1" x14ac:dyDescent="0.25">
      <c r="A4250" s="1"/>
      <c r="B4250" s="7" t="s">
        <v>7218</v>
      </c>
      <c r="C4250" s="7">
        <v>350</v>
      </c>
      <c r="D4250" s="7" t="s">
        <v>10</v>
      </c>
      <c r="E4250" s="7" t="s">
        <v>11</v>
      </c>
      <c r="F4250" s="7" t="s">
        <v>7229</v>
      </c>
      <c r="G4250" s="7" t="s">
        <v>7230</v>
      </c>
      <c r="H4250" s="28"/>
      <c r="I4250" s="23"/>
      <c r="J4250" s="16"/>
      <c r="K4250" s="36"/>
    </row>
    <row r="4251" spans="1:11" ht="30" hidden="1" customHeight="1" x14ac:dyDescent="0.25">
      <c r="A4251" s="1"/>
      <c r="B4251" s="7" t="s">
        <v>7218</v>
      </c>
      <c r="C4251" s="7">
        <v>350</v>
      </c>
      <c r="D4251" s="7" t="s">
        <v>28</v>
      </c>
      <c r="E4251" s="7" t="s">
        <v>33</v>
      </c>
      <c r="F4251" s="7" t="s">
        <v>73</v>
      </c>
      <c r="G4251" s="7" t="s">
        <v>7232</v>
      </c>
      <c r="H4251" s="28"/>
      <c r="I4251" s="23"/>
      <c r="J4251" s="16"/>
      <c r="K4251" s="36"/>
    </row>
    <row r="4252" spans="1:11" ht="30" hidden="1" customHeight="1" x14ac:dyDescent="0.25">
      <c r="A4252" s="1"/>
      <c r="B4252" s="7" t="s">
        <v>7218</v>
      </c>
      <c r="C4252" s="7">
        <v>350</v>
      </c>
      <c r="D4252" s="7" t="s">
        <v>10</v>
      </c>
      <c r="E4252" s="7" t="s">
        <v>38</v>
      </c>
      <c r="F4252" s="7" t="s">
        <v>73</v>
      </c>
      <c r="G4252" s="7" t="s">
        <v>7233</v>
      </c>
      <c r="H4252" s="28"/>
      <c r="I4252" s="23"/>
      <c r="J4252" s="16"/>
      <c r="K4252" s="36"/>
    </row>
    <row r="4253" spans="1:11" ht="30" hidden="1" customHeight="1" x14ac:dyDescent="0.25">
      <c r="A4253" s="1"/>
      <c r="B4253" s="7" t="s">
        <v>7218</v>
      </c>
      <c r="C4253" s="7">
        <v>350</v>
      </c>
      <c r="D4253" s="7" t="s">
        <v>10</v>
      </c>
      <c r="E4253" s="7" t="s">
        <v>67</v>
      </c>
      <c r="F4253" s="7" t="s">
        <v>95</v>
      </c>
      <c r="G4253" s="7" t="s">
        <v>7234</v>
      </c>
      <c r="H4253" s="28"/>
      <c r="I4253" s="23"/>
      <c r="J4253" s="16"/>
      <c r="K4253" s="36"/>
    </row>
    <row r="4254" spans="1:11" ht="30" hidden="1" customHeight="1" x14ac:dyDescent="0.25">
      <c r="A4254" s="1"/>
      <c r="B4254" s="7" t="s">
        <v>7218</v>
      </c>
      <c r="C4254" s="7">
        <v>350</v>
      </c>
      <c r="D4254" s="7" t="s">
        <v>10</v>
      </c>
      <c r="E4254" s="7" t="s">
        <v>17</v>
      </c>
      <c r="F4254" s="7" t="s">
        <v>73</v>
      </c>
      <c r="G4254" s="7" t="s">
        <v>7235</v>
      </c>
      <c r="H4254" s="28"/>
      <c r="I4254" s="23"/>
      <c r="J4254" s="16"/>
      <c r="K4254" s="36"/>
    </row>
    <row r="4255" spans="1:11" ht="30" hidden="1" customHeight="1" x14ac:dyDescent="0.25">
      <c r="A4255" s="1"/>
      <c r="B4255" s="7" t="s">
        <v>7218</v>
      </c>
      <c r="C4255" s="7">
        <v>350</v>
      </c>
      <c r="D4255" s="7" t="s">
        <v>10</v>
      </c>
      <c r="E4255" s="7" t="s">
        <v>14</v>
      </c>
      <c r="F4255" s="7" t="s">
        <v>7236</v>
      </c>
      <c r="G4255" s="7" t="s">
        <v>7237</v>
      </c>
      <c r="H4255" s="28"/>
      <c r="I4255" s="23"/>
      <c r="J4255" s="16"/>
      <c r="K4255" s="36"/>
    </row>
    <row r="4256" spans="1:11" ht="30" hidden="1" customHeight="1" x14ac:dyDescent="0.25">
      <c r="A4256" s="1"/>
      <c r="B4256" s="7" t="s">
        <v>7218</v>
      </c>
      <c r="C4256" s="7">
        <v>350</v>
      </c>
      <c r="D4256" s="7" t="s">
        <v>10</v>
      </c>
      <c r="E4256" s="7" t="s">
        <v>43</v>
      </c>
      <c r="F4256" s="7" t="s">
        <v>73</v>
      </c>
      <c r="G4256" s="7" t="s">
        <v>7238</v>
      </c>
      <c r="H4256" s="28"/>
      <c r="I4256" s="23"/>
      <c r="J4256" s="16"/>
      <c r="K4256" s="36"/>
    </row>
    <row r="4257" spans="1:11" ht="30" customHeight="1" x14ac:dyDescent="0.25">
      <c r="A4257" s="1"/>
      <c r="B4257" s="7" t="s">
        <v>7239</v>
      </c>
      <c r="C4257" s="7">
        <v>351</v>
      </c>
      <c r="D4257" s="7" t="s">
        <v>10</v>
      </c>
      <c r="E4257" s="7" t="s">
        <v>43</v>
      </c>
      <c r="F4257" s="7" t="s">
        <v>1057</v>
      </c>
      <c r="G4257" s="7" t="s">
        <v>7241</v>
      </c>
      <c r="H4257" s="22">
        <f>+I4257</f>
        <v>12338.15</v>
      </c>
      <c r="I4257" s="22">
        <v>12338.15</v>
      </c>
      <c r="J4257" s="35" t="s">
        <v>7240</v>
      </c>
      <c r="K4257" s="36"/>
    </row>
    <row r="4258" spans="1:11" ht="30" hidden="1" customHeight="1" x14ac:dyDescent="0.25">
      <c r="A4258" s="1"/>
      <c r="B4258" s="7" t="s">
        <v>7239</v>
      </c>
      <c r="C4258" s="7">
        <v>351</v>
      </c>
      <c r="D4258" s="7" t="s">
        <v>10</v>
      </c>
      <c r="E4258" s="7" t="s">
        <v>70</v>
      </c>
      <c r="F4258" s="7" t="s">
        <v>95</v>
      </c>
      <c r="G4258" s="7" t="s">
        <v>7221</v>
      </c>
      <c r="K4258" s="36"/>
    </row>
    <row r="4259" spans="1:11" ht="30" hidden="1" customHeight="1" x14ac:dyDescent="0.25">
      <c r="A4259" s="1"/>
      <c r="B4259" s="7" t="s">
        <v>7239</v>
      </c>
      <c r="C4259" s="7">
        <v>351</v>
      </c>
      <c r="D4259" s="7" t="s">
        <v>10</v>
      </c>
      <c r="E4259" s="7" t="s">
        <v>80</v>
      </c>
      <c r="F4259" s="7" t="s">
        <v>95</v>
      </c>
      <c r="G4259" s="7" t="s">
        <v>7242</v>
      </c>
      <c r="K4259" s="36"/>
    </row>
    <row r="4260" spans="1:11" ht="30" hidden="1" customHeight="1" x14ac:dyDescent="0.25">
      <c r="A4260" s="1"/>
      <c r="B4260" s="7" t="s">
        <v>7239</v>
      </c>
      <c r="C4260" s="7">
        <v>351</v>
      </c>
      <c r="D4260" s="7" t="s">
        <v>10</v>
      </c>
      <c r="E4260" s="7" t="s">
        <v>33</v>
      </c>
      <c r="F4260" s="7" t="s">
        <v>95</v>
      </c>
      <c r="G4260" s="7" t="s">
        <v>7221</v>
      </c>
      <c r="H4260" s="28"/>
      <c r="I4260" s="23"/>
      <c r="J4260" s="16"/>
      <c r="K4260" s="36"/>
    </row>
    <row r="4261" spans="1:11" ht="30" hidden="1" customHeight="1" x14ac:dyDescent="0.25">
      <c r="A4261" s="1"/>
      <c r="B4261" s="7" t="s">
        <v>7239</v>
      </c>
      <c r="C4261" s="7">
        <v>351</v>
      </c>
      <c r="D4261" s="7" t="s">
        <v>10</v>
      </c>
      <c r="E4261" s="7" t="s">
        <v>20</v>
      </c>
      <c r="F4261" s="7" t="s">
        <v>95</v>
      </c>
      <c r="G4261" s="7" t="s">
        <v>7243</v>
      </c>
      <c r="H4261" s="28"/>
      <c r="I4261" s="23"/>
      <c r="J4261" s="16"/>
      <c r="K4261" s="36"/>
    </row>
    <row r="4262" spans="1:11" ht="30" hidden="1" customHeight="1" x14ac:dyDescent="0.25">
      <c r="A4262" s="1"/>
      <c r="B4262" s="7" t="s">
        <v>7239</v>
      </c>
      <c r="C4262" s="7">
        <v>351</v>
      </c>
      <c r="D4262" s="7" t="s">
        <v>10</v>
      </c>
      <c r="E4262" s="7" t="s">
        <v>14</v>
      </c>
      <c r="F4262" s="7" t="s">
        <v>7244</v>
      </c>
      <c r="G4262" s="7" t="s">
        <v>7245</v>
      </c>
      <c r="H4262" s="28"/>
      <c r="I4262" s="23"/>
      <c r="J4262" s="16"/>
      <c r="K4262" s="36"/>
    </row>
    <row r="4263" spans="1:11" ht="30" hidden="1" customHeight="1" x14ac:dyDescent="0.25">
      <c r="A4263" s="1"/>
      <c r="B4263" s="7" t="s">
        <v>7239</v>
      </c>
      <c r="C4263" s="7">
        <v>351</v>
      </c>
      <c r="D4263" s="7" t="s">
        <v>10</v>
      </c>
      <c r="E4263" s="7" t="s">
        <v>35</v>
      </c>
      <c r="F4263" s="7" t="s">
        <v>7225</v>
      </c>
      <c r="G4263" s="7" t="s">
        <v>7246</v>
      </c>
      <c r="H4263" s="28"/>
      <c r="I4263" s="23"/>
      <c r="J4263" s="16"/>
      <c r="K4263" s="36"/>
    </row>
    <row r="4264" spans="1:11" ht="30" hidden="1" customHeight="1" x14ac:dyDescent="0.25">
      <c r="A4264" s="1"/>
      <c r="B4264" s="7" t="s">
        <v>7239</v>
      </c>
      <c r="C4264" s="7">
        <v>351</v>
      </c>
      <c r="D4264" s="7" t="s">
        <v>10</v>
      </c>
      <c r="E4264" s="7" t="s">
        <v>26</v>
      </c>
      <c r="F4264" s="7" t="s">
        <v>95</v>
      </c>
      <c r="G4264" s="7" t="s">
        <v>7247</v>
      </c>
      <c r="H4264" s="28"/>
      <c r="I4264" s="23"/>
      <c r="J4264" s="16"/>
      <c r="K4264" s="36"/>
    </row>
    <row r="4265" spans="1:11" ht="30" hidden="1" customHeight="1" x14ac:dyDescent="0.25">
      <c r="A4265" s="1"/>
      <c r="B4265" s="7" t="s">
        <v>7239</v>
      </c>
      <c r="C4265" s="7">
        <v>351</v>
      </c>
      <c r="D4265" s="7" t="s">
        <v>10</v>
      </c>
      <c r="E4265" s="7" t="s">
        <v>17</v>
      </c>
      <c r="F4265" s="7" t="s">
        <v>95</v>
      </c>
      <c r="G4265" s="7" t="s">
        <v>7248</v>
      </c>
      <c r="H4265" s="28"/>
      <c r="I4265" s="23"/>
      <c r="J4265" s="16"/>
      <c r="K4265" s="36"/>
    </row>
    <row r="4266" spans="1:11" ht="30" customHeight="1" x14ac:dyDescent="0.25">
      <c r="A4266" s="1"/>
      <c r="B4266" s="7" t="s">
        <v>7249</v>
      </c>
      <c r="C4266" s="7">
        <v>352</v>
      </c>
      <c r="D4266" s="7" t="s">
        <v>10</v>
      </c>
      <c r="E4266" s="7" t="s">
        <v>33</v>
      </c>
      <c r="F4266" s="7" t="s">
        <v>1057</v>
      </c>
      <c r="G4266" s="7" t="s">
        <v>7251</v>
      </c>
      <c r="H4266" s="22">
        <f>+I4266/10</f>
        <v>1274.2540000000001</v>
      </c>
      <c r="I4266" s="22">
        <v>12742.54</v>
      </c>
      <c r="J4266" s="35" t="s">
        <v>7240</v>
      </c>
      <c r="K4266" s="36"/>
    </row>
    <row r="4267" spans="1:11" ht="30" hidden="1" customHeight="1" x14ac:dyDescent="0.25">
      <c r="A4267" s="1"/>
      <c r="B4267" s="7" t="s">
        <v>7249</v>
      </c>
      <c r="C4267" s="7">
        <v>352</v>
      </c>
      <c r="D4267" s="7" t="s">
        <v>10</v>
      </c>
      <c r="E4267" s="7" t="s">
        <v>35</v>
      </c>
      <c r="F4267" s="7" t="s">
        <v>7252</v>
      </c>
      <c r="G4267" s="7" t="s">
        <v>7253</v>
      </c>
      <c r="K4267" s="36"/>
    </row>
    <row r="4268" spans="1:11" ht="30" hidden="1" customHeight="1" x14ac:dyDescent="0.25">
      <c r="A4268" s="1"/>
      <c r="B4268" s="7" t="s">
        <v>7249</v>
      </c>
      <c r="C4268" s="7">
        <v>352</v>
      </c>
      <c r="D4268" s="7" t="s">
        <v>10</v>
      </c>
      <c r="E4268" s="7" t="s">
        <v>11</v>
      </c>
      <c r="F4268" s="7" t="s">
        <v>7254</v>
      </c>
      <c r="G4268" s="7" t="s">
        <v>7255</v>
      </c>
      <c r="H4268" s="28"/>
      <c r="I4268" s="23"/>
      <c r="J4268" s="16"/>
      <c r="K4268" s="36"/>
    </row>
    <row r="4269" spans="1:11" ht="30" hidden="1" customHeight="1" x14ac:dyDescent="0.25">
      <c r="A4269" s="1"/>
      <c r="B4269" s="7" t="s">
        <v>7249</v>
      </c>
      <c r="C4269" s="7">
        <v>352</v>
      </c>
      <c r="D4269" s="7" t="s">
        <v>28</v>
      </c>
      <c r="E4269" s="7" t="s">
        <v>70</v>
      </c>
      <c r="F4269" s="7" t="s">
        <v>71</v>
      </c>
      <c r="G4269" s="7" t="s">
        <v>7232</v>
      </c>
      <c r="H4269" s="28"/>
      <c r="I4269" s="23"/>
      <c r="J4269" s="16"/>
      <c r="K4269" s="36"/>
    </row>
    <row r="4270" spans="1:11" ht="30" hidden="1" customHeight="1" x14ac:dyDescent="0.25">
      <c r="A4270" s="1"/>
      <c r="B4270" s="7" t="s">
        <v>7249</v>
      </c>
      <c r="C4270" s="7">
        <v>352</v>
      </c>
      <c r="D4270" s="7" t="s">
        <v>10</v>
      </c>
      <c r="E4270" s="7" t="s">
        <v>20</v>
      </c>
      <c r="F4270" s="7" t="s">
        <v>1057</v>
      </c>
      <c r="G4270" s="7" t="s">
        <v>7256</v>
      </c>
      <c r="H4270" s="28"/>
      <c r="I4270" s="23"/>
      <c r="J4270" s="16"/>
      <c r="K4270" s="36"/>
    </row>
    <row r="4271" spans="1:11" ht="30" hidden="1" customHeight="1" x14ac:dyDescent="0.25">
      <c r="A4271" s="1"/>
      <c r="B4271" s="7" t="s">
        <v>7249</v>
      </c>
      <c r="C4271" s="7">
        <v>352</v>
      </c>
      <c r="D4271" s="7" t="s">
        <v>382</v>
      </c>
      <c r="E4271" s="7" t="s">
        <v>20</v>
      </c>
      <c r="F4271" s="7" t="s">
        <v>73</v>
      </c>
      <c r="G4271" s="7" t="s">
        <v>7257</v>
      </c>
      <c r="H4271" s="28"/>
      <c r="I4271" s="23"/>
      <c r="J4271" s="16"/>
      <c r="K4271" s="36"/>
    </row>
    <row r="4272" spans="1:11" ht="30" hidden="1" customHeight="1" x14ac:dyDescent="0.25">
      <c r="A4272" s="1"/>
      <c r="B4272" s="7" t="s">
        <v>7249</v>
      </c>
      <c r="C4272" s="7">
        <v>352</v>
      </c>
      <c r="D4272" s="7" t="s">
        <v>10</v>
      </c>
      <c r="E4272" s="7" t="s">
        <v>23</v>
      </c>
      <c r="F4272" s="7" t="s">
        <v>73</v>
      </c>
      <c r="G4272" s="7" t="s">
        <v>7258</v>
      </c>
      <c r="H4272" s="28"/>
      <c r="I4272" s="23"/>
      <c r="J4272" s="16"/>
      <c r="K4272" s="36"/>
    </row>
    <row r="4273" spans="1:11" ht="30" hidden="1" customHeight="1" x14ac:dyDescent="0.25">
      <c r="A4273" s="1"/>
      <c r="B4273" s="7" t="s">
        <v>7249</v>
      </c>
      <c r="C4273" s="7">
        <v>352</v>
      </c>
      <c r="D4273" s="7" t="s">
        <v>28</v>
      </c>
      <c r="E4273" s="7" t="s">
        <v>33</v>
      </c>
      <c r="F4273" s="7" t="s">
        <v>73</v>
      </c>
      <c r="G4273" s="7" t="s">
        <v>7232</v>
      </c>
      <c r="H4273" s="28"/>
      <c r="I4273" s="23"/>
      <c r="J4273" s="16"/>
      <c r="K4273" s="36"/>
    </row>
    <row r="4274" spans="1:11" ht="30" hidden="1" customHeight="1" x14ac:dyDescent="0.25">
      <c r="A4274" s="1"/>
      <c r="B4274" s="7" t="s">
        <v>7249</v>
      </c>
      <c r="C4274" s="7">
        <v>352</v>
      </c>
      <c r="D4274" s="7" t="s">
        <v>28</v>
      </c>
      <c r="E4274" s="7" t="s">
        <v>11</v>
      </c>
      <c r="F4274" s="7" t="s">
        <v>7259</v>
      </c>
      <c r="G4274" s="7" t="s">
        <v>7260</v>
      </c>
      <c r="H4274" s="28"/>
      <c r="I4274" s="23"/>
      <c r="J4274" s="16"/>
      <c r="K4274" s="36"/>
    </row>
    <row r="4275" spans="1:11" ht="30" hidden="1" customHeight="1" x14ac:dyDescent="0.25">
      <c r="A4275" s="1"/>
      <c r="B4275" s="7" t="s">
        <v>7249</v>
      </c>
      <c r="C4275" s="7">
        <v>352</v>
      </c>
      <c r="D4275" s="7" t="s">
        <v>10</v>
      </c>
      <c r="E4275" s="7" t="s">
        <v>67</v>
      </c>
      <c r="F4275" s="7" t="s">
        <v>1057</v>
      </c>
      <c r="G4275" s="7" t="s">
        <v>7261</v>
      </c>
      <c r="H4275" s="28"/>
      <c r="I4275" s="23"/>
      <c r="J4275" s="16"/>
      <c r="K4275" s="36"/>
    </row>
    <row r="4276" spans="1:11" ht="30" hidden="1" customHeight="1" x14ac:dyDescent="0.25">
      <c r="A4276" s="1"/>
      <c r="B4276" s="7" t="s">
        <v>7249</v>
      </c>
      <c r="C4276" s="7">
        <v>352</v>
      </c>
      <c r="D4276" s="7" t="s">
        <v>10</v>
      </c>
      <c r="E4276" s="7" t="s">
        <v>17</v>
      </c>
      <c r="F4276" s="7" t="s">
        <v>73</v>
      </c>
      <c r="G4276" s="7" t="s">
        <v>7235</v>
      </c>
      <c r="H4276" s="28"/>
      <c r="I4276" s="23"/>
      <c r="J4276" s="16"/>
      <c r="K4276" s="36"/>
    </row>
    <row r="4277" spans="1:11" ht="30" hidden="1" customHeight="1" x14ac:dyDescent="0.25">
      <c r="A4277" s="1"/>
      <c r="B4277" s="7" t="s">
        <v>7249</v>
      </c>
      <c r="C4277" s="7">
        <v>352</v>
      </c>
      <c r="D4277" s="7" t="s">
        <v>28</v>
      </c>
      <c r="E4277" s="7" t="s">
        <v>38</v>
      </c>
      <c r="F4277" s="7" t="s">
        <v>7263</v>
      </c>
      <c r="G4277" s="7" t="s">
        <v>7264</v>
      </c>
      <c r="H4277" s="28"/>
      <c r="I4277" s="23"/>
      <c r="J4277" s="16"/>
      <c r="K4277" s="36"/>
    </row>
    <row r="4278" spans="1:11" ht="30" hidden="1" customHeight="1" x14ac:dyDescent="0.25">
      <c r="A4278" s="1"/>
      <c r="B4278" s="7" t="s">
        <v>7249</v>
      </c>
      <c r="C4278" s="7">
        <v>352</v>
      </c>
      <c r="D4278" s="7" t="s">
        <v>28</v>
      </c>
      <c r="E4278" s="7" t="s">
        <v>20</v>
      </c>
      <c r="F4278" s="7" t="s">
        <v>389</v>
      </c>
      <c r="G4278" s="7" t="s">
        <v>7265</v>
      </c>
      <c r="H4278" s="28"/>
      <c r="I4278" s="23"/>
      <c r="J4278" s="16"/>
      <c r="K4278" s="36"/>
    </row>
    <row r="4279" spans="1:11" ht="30" hidden="1" customHeight="1" x14ac:dyDescent="0.25">
      <c r="A4279" s="1"/>
      <c r="B4279" s="7" t="s">
        <v>7249</v>
      </c>
      <c r="C4279" s="7">
        <v>352</v>
      </c>
      <c r="D4279" s="7" t="s">
        <v>10</v>
      </c>
      <c r="E4279" s="7" t="s">
        <v>26</v>
      </c>
      <c r="F4279" s="7" t="s">
        <v>389</v>
      </c>
      <c r="G4279" s="7" t="s">
        <v>7266</v>
      </c>
      <c r="H4279" s="28"/>
      <c r="I4279" s="23"/>
      <c r="J4279" s="16"/>
      <c r="K4279" s="36"/>
    </row>
    <row r="4280" spans="1:11" ht="30" hidden="1" customHeight="1" x14ac:dyDescent="0.25">
      <c r="A4280" s="1"/>
      <c r="B4280" s="7" t="s">
        <v>7249</v>
      </c>
      <c r="C4280" s="7">
        <v>352</v>
      </c>
      <c r="D4280" s="7" t="s">
        <v>10</v>
      </c>
      <c r="E4280" s="7" t="s">
        <v>14</v>
      </c>
      <c r="F4280" s="7" t="s">
        <v>7267</v>
      </c>
      <c r="G4280" s="7" t="s">
        <v>7268</v>
      </c>
      <c r="H4280" s="28"/>
      <c r="I4280" s="23"/>
      <c r="J4280" s="16"/>
      <c r="K4280" s="36"/>
    </row>
    <row r="4281" spans="1:11" ht="30" hidden="1" customHeight="1" x14ac:dyDescent="0.25">
      <c r="A4281" s="1"/>
      <c r="B4281" s="7" t="s">
        <v>7249</v>
      </c>
      <c r="C4281" s="7">
        <v>352</v>
      </c>
      <c r="D4281" s="7" t="s">
        <v>45</v>
      </c>
      <c r="E4281" s="7" t="s">
        <v>70</v>
      </c>
      <c r="F4281" s="7" t="s">
        <v>398</v>
      </c>
      <c r="G4281" s="7" t="s">
        <v>7269</v>
      </c>
      <c r="H4281" s="28"/>
      <c r="I4281" s="23"/>
      <c r="J4281" s="16"/>
      <c r="K4281" s="36"/>
    </row>
    <row r="4282" spans="1:11" ht="30" hidden="1" customHeight="1" x14ac:dyDescent="0.25">
      <c r="A4282" s="1"/>
      <c r="B4282" s="7" t="s">
        <v>7249</v>
      </c>
      <c r="C4282" s="7">
        <v>352</v>
      </c>
      <c r="D4282" s="7" t="s">
        <v>28</v>
      </c>
      <c r="E4282" s="7" t="s">
        <v>17</v>
      </c>
      <c r="F4282" s="7" t="s">
        <v>389</v>
      </c>
      <c r="G4282" s="7" t="s">
        <v>7270</v>
      </c>
      <c r="H4282" s="28"/>
      <c r="I4282" s="23"/>
      <c r="J4282" s="16"/>
      <c r="K4282" s="36"/>
    </row>
    <row r="4283" spans="1:11" ht="30" hidden="1" customHeight="1" x14ac:dyDescent="0.25">
      <c r="A4283" s="1"/>
      <c r="B4283" s="7" t="s">
        <v>7249</v>
      </c>
      <c r="C4283" s="7">
        <v>352</v>
      </c>
      <c r="D4283" s="7" t="s">
        <v>10</v>
      </c>
      <c r="E4283" s="7" t="s">
        <v>43</v>
      </c>
      <c r="F4283" s="7" t="s">
        <v>73</v>
      </c>
      <c r="G4283" s="7" t="s">
        <v>7271</v>
      </c>
      <c r="H4283" s="28"/>
      <c r="I4283" s="23"/>
      <c r="J4283" s="16"/>
      <c r="K4283" s="36"/>
    </row>
    <row r="4284" spans="1:11" ht="30" hidden="1" customHeight="1" x14ac:dyDescent="0.25">
      <c r="A4284" s="1"/>
      <c r="B4284" s="7" t="s">
        <v>7249</v>
      </c>
      <c r="C4284" s="7">
        <v>352</v>
      </c>
      <c r="D4284" s="7" t="s">
        <v>10</v>
      </c>
      <c r="E4284" s="7" t="s">
        <v>80</v>
      </c>
      <c r="F4284" s="7" t="s">
        <v>95</v>
      </c>
      <c r="G4284" s="7" t="s">
        <v>7272</v>
      </c>
      <c r="H4284" s="28"/>
      <c r="I4284" s="23"/>
      <c r="J4284" s="16"/>
      <c r="K4284" s="36"/>
    </row>
    <row r="4285" spans="1:11" ht="30" hidden="1" customHeight="1" x14ac:dyDescent="0.25">
      <c r="A4285" s="1"/>
      <c r="B4285" s="7" t="s">
        <v>7249</v>
      </c>
      <c r="C4285" s="7">
        <v>352</v>
      </c>
      <c r="D4285" s="7" t="s">
        <v>10</v>
      </c>
      <c r="E4285" s="7" t="s">
        <v>109</v>
      </c>
      <c r="F4285" s="7" t="s">
        <v>389</v>
      </c>
      <c r="G4285" s="7" t="s">
        <v>7273</v>
      </c>
      <c r="H4285" s="28"/>
      <c r="I4285" s="23"/>
      <c r="J4285" s="16"/>
      <c r="K4285" s="36"/>
    </row>
    <row r="4286" spans="1:11" ht="30" hidden="1" customHeight="1" x14ac:dyDescent="0.25">
      <c r="A4286" s="1"/>
      <c r="B4286" s="7" t="s">
        <v>7249</v>
      </c>
      <c r="C4286" s="7">
        <v>352</v>
      </c>
      <c r="D4286" s="7" t="s">
        <v>45</v>
      </c>
      <c r="E4286" s="7" t="s">
        <v>20</v>
      </c>
      <c r="F4286" s="7" t="s">
        <v>95</v>
      </c>
      <c r="G4286" s="7" t="s">
        <v>7274</v>
      </c>
      <c r="H4286" s="28"/>
      <c r="I4286" s="23"/>
      <c r="J4286" s="16"/>
      <c r="K4286" s="36"/>
    </row>
    <row r="4287" spans="1:11" ht="30" customHeight="1" x14ac:dyDescent="0.25">
      <c r="A4287" s="1"/>
      <c r="B4287" s="7" t="s">
        <v>7277</v>
      </c>
      <c r="C4287" s="7">
        <v>353</v>
      </c>
      <c r="D4287" s="7" t="s">
        <v>10</v>
      </c>
      <c r="E4287" s="7" t="s">
        <v>20</v>
      </c>
      <c r="F4287" s="7" t="s">
        <v>87</v>
      </c>
      <c r="G4287" s="7" t="s">
        <v>7279</v>
      </c>
      <c r="H4287" s="22">
        <f>+I4287/60</f>
        <v>2664.3348333333333</v>
      </c>
      <c r="I4287" s="22">
        <v>159860.09</v>
      </c>
      <c r="J4287" s="35" t="s">
        <v>7278</v>
      </c>
      <c r="K4287" s="36"/>
    </row>
    <row r="4288" spans="1:11" ht="30" hidden="1" customHeight="1" x14ac:dyDescent="0.25">
      <c r="A4288" s="1"/>
      <c r="B4288" s="7" t="s">
        <v>7277</v>
      </c>
      <c r="C4288" s="7">
        <v>353</v>
      </c>
      <c r="D4288" s="7" t="s">
        <v>10</v>
      </c>
      <c r="E4288" s="7" t="s">
        <v>26</v>
      </c>
      <c r="F4288" s="7" t="s">
        <v>87</v>
      </c>
      <c r="G4288" s="7" t="s">
        <v>7280</v>
      </c>
      <c r="H4288" s="28"/>
      <c r="I4288" s="23"/>
      <c r="J4288" s="16"/>
      <c r="K4288" s="36"/>
    </row>
    <row r="4289" spans="1:11" ht="30" hidden="1" customHeight="1" x14ac:dyDescent="0.25">
      <c r="A4289" s="1"/>
      <c r="B4289" s="7" t="s">
        <v>7277</v>
      </c>
      <c r="C4289" s="7">
        <v>353</v>
      </c>
      <c r="D4289" s="7" t="s">
        <v>10</v>
      </c>
      <c r="E4289" s="7" t="s">
        <v>33</v>
      </c>
      <c r="F4289" s="7" t="s">
        <v>87</v>
      </c>
      <c r="G4289" s="7" t="s">
        <v>7281</v>
      </c>
      <c r="H4289" s="28"/>
      <c r="I4289" s="23"/>
      <c r="J4289" s="16"/>
      <c r="K4289" s="36"/>
    </row>
    <row r="4290" spans="1:11" ht="30" hidden="1" customHeight="1" x14ac:dyDescent="0.25">
      <c r="A4290" s="1"/>
      <c r="B4290" s="7" t="s">
        <v>7277</v>
      </c>
      <c r="C4290" s="7">
        <v>353</v>
      </c>
      <c r="D4290" s="7" t="s">
        <v>28</v>
      </c>
      <c r="E4290" s="7" t="s">
        <v>20</v>
      </c>
      <c r="F4290" s="7" t="s">
        <v>843</v>
      </c>
      <c r="G4290" s="7" t="s">
        <v>7282</v>
      </c>
      <c r="H4290" s="28"/>
      <c r="I4290" s="23"/>
      <c r="J4290" s="16"/>
      <c r="K4290" s="36"/>
    </row>
    <row r="4291" spans="1:11" ht="30" customHeight="1" x14ac:dyDescent="0.25">
      <c r="A4291" s="1"/>
      <c r="B4291" s="7" t="s">
        <v>7287</v>
      </c>
      <c r="C4291" s="7">
        <v>354</v>
      </c>
      <c r="D4291" s="7" t="s">
        <v>10</v>
      </c>
      <c r="E4291" s="7" t="s">
        <v>20</v>
      </c>
      <c r="F4291" s="7" t="s">
        <v>87</v>
      </c>
      <c r="G4291" s="7" t="s">
        <v>7288</v>
      </c>
      <c r="H4291" s="22">
        <f>+I4291/30</f>
        <v>2688.4843333333333</v>
      </c>
      <c r="I4291" s="22">
        <v>80654.53</v>
      </c>
      <c r="J4291" s="35" t="s">
        <v>7278</v>
      </c>
      <c r="K4291" s="36"/>
    </row>
    <row r="4292" spans="1:11" ht="30" hidden="1" customHeight="1" x14ac:dyDescent="0.25">
      <c r="A4292" s="1"/>
      <c r="B4292" s="7" t="s">
        <v>7287</v>
      </c>
      <c r="C4292" s="7">
        <v>354</v>
      </c>
      <c r="D4292" s="7" t="s">
        <v>10</v>
      </c>
      <c r="E4292" s="7" t="s">
        <v>26</v>
      </c>
      <c r="F4292" s="7" t="s">
        <v>87</v>
      </c>
      <c r="G4292" s="7" t="s">
        <v>7289</v>
      </c>
      <c r="K4292" s="36"/>
    </row>
    <row r="4293" spans="1:11" ht="30" hidden="1" customHeight="1" x14ac:dyDescent="0.25">
      <c r="A4293" s="1"/>
      <c r="B4293" s="7" t="s">
        <v>7287</v>
      </c>
      <c r="C4293" s="7">
        <v>354</v>
      </c>
      <c r="D4293" s="7" t="s">
        <v>10</v>
      </c>
      <c r="E4293" s="7" t="s">
        <v>33</v>
      </c>
      <c r="F4293" s="7" t="s">
        <v>87</v>
      </c>
      <c r="G4293" s="7" t="s">
        <v>7281</v>
      </c>
      <c r="K4293" s="36"/>
    </row>
    <row r="4294" spans="1:11" ht="30" hidden="1" customHeight="1" x14ac:dyDescent="0.25">
      <c r="A4294" s="1"/>
      <c r="B4294" s="7" t="s">
        <v>7287</v>
      </c>
      <c r="C4294" s="7">
        <v>354</v>
      </c>
      <c r="D4294" s="7" t="s">
        <v>28</v>
      </c>
      <c r="E4294" s="7" t="s">
        <v>20</v>
      </c>
      <c r="F4294" s="7" t="s">
        <v>843</v>
      </c>
      <c r="G4294" s="7" t="s">
        <v>7290</v>
      </c>
      <c r="K4294" s="36"/>
    </row>
    <row r="4295" spans="1:11" ht="30" customHeight="1" x14ac:dyDescent="0.25">
      <c r="A4295" s="1"/>
      <c r="B4295" s="7" t="s">
        <v>7294</v>
      </c>
      <c r="C4295" s="7">
        <v>355</v>
      </c>
      <c r="D4295" s="7" t="s">
        <v>10</v>
      </c>
      <c r="E4295" s="7" t="s">
        <v>406</v>
      </c>
      <c r="F4295" s="7" t="s">
        <v>7296</v>
      </c>
      <c r="G4295" s="7" t="s">
        <v>7297</v>
      </c>
      <c r="H4295" s="22">
        <f>+I4295</f>
        <v>19251</v>
      </c>
      <c r="I4295" s="22">
        <v>19251</v>
      </c>
      <c r="J4295" s="35" t="s">
        <v>7295</v>
      </c>
      <c r="K4295" s="36"/>
    </row>
    <row r="4296" spans="1:11" ht="30" hidden="1" customHeight="1" x14ac:dyDescent="0.25">
      <c r="A4296" s="1"/>
      <c r="B4296" s="7" t="s">
        <v>7294</v>
      </c>
      <c r="C4296" s="7">
        <v>355</v>
      </c>
      <c r="D4296" s="7" t="s">
        <v>28</v>
      </c>
      <c r="E4296" s="7" t="s">
        <v>33</v>
      </c>
      <c r="F4296" s="7" t="s">
        <v>349</v>
      </c>
      <c r="G4296" s="7" t="s">
        <v>7298</v>
      </c>
      <c r="K4296" s="36"/>
    </row>
    <row r="4297" spans="1:11" ht="30" hidden="1" customHeight="1" x14ac:dyDescent="0.25">
      <c r="A4297" s="1"/>
      <c r="B4297" s="7" t="s">
        <v>7294</v>
      </c>
      <c r="C4297" s="7">
        <v>355</v>
      </c>
      <c r="D4297" s="7" t="s">
        <v>10</v>
      </c>
      <c r="E4297" s="7" t="s">
        <v>67</v>
      </c>
      <c r="F4297" s="7" t="s">
        <v>521</v>
      </c>
      <c r="G4297" s="7" t="s">
        <v>7299</v>
      </c>
      <c r="K4297" s="36"/>
    </row>
    <row r="4298" spans="1:11" ht="30" hidden="1" customHeight="1" x14ac:dyDescent="0.25">
      <c r="A4298" s="1"/>
      <c r="B4298" s="7" t="s">
        <v>7294</v>
      </c>
      <c r="C4298" s="7">
        <v>355</v>
      </c>
      <c r="D4298" s="7" t="s">
        <v>28</v>
      </c>
      <c r="E4298" s="7" t="s">
        <v>20</v>
      </c>
      <c r="F4298" s="7" t="s">
        <v>73</v>
      </c>
      <c r="G4298" s="7" t="s">
        <v>7300</v>
      </c>
      <c r="K4298" s="36"/>
    </row>
    <row r="4299" spans="1:11" ht="30" hidden="1" customHeight="1" x14ac:dyDescent="0.25">
      <c r="A4299" s="1"/>
      <c r="B4299" s="7" t="s">
        <v>7294</v>
      </c>
      <c r="C4299" s="7">
        <v>355</v>
      </c>
      <c r="D4299" s="7" t="s">
        <v>10</v>
      </c>
      <c r="E4299" s="7" t="s">
        <v>11</v>
      </c>
      <c r="F4299" s="7" t="s">
        <v>7301</v>
      </c>
      <c r="G4299" s="7" t="s">
        <v>7302</v>
      </c>
      <c r="K4299" s="36"/>
    </row>
    <row r="4300" spans="1:11" ht="30" hidden="1" customHeight="1" x14ac:dyDescent="0.25">
      <c r="A4300" s="1"/>
      <c r="B4300" s="7" t="s">
        <v>7294</v>
      </c>
      <c r="C4300" s="7">
        <v>355</v>
      </c>
      <c r="D4300" s="7" t="s">
        <v>10</v>
      </c>
      <c r="E4300" s="7" t="s">
        <v>765</v>
      </c>
      <c r="F4300" s="7" t="s">
        <v>73</v>
      </c>
      <c r="G4300" s="7" t="s">
        <v>7303</v>
      </c>
      <c r="K4300" s="36"/>
    </row>
    <row r="4301" spans="1:11" ht="30" hidden="1" customHeight="1" x14ac:dyDescent="0.25">
      <c r="A4301" s="1"/>
      <c r="B4301" s="7" t="s">
        <v>7294</v>
      </c>
      <c r="C4301" s="7">
        <v>355</v>
      </c>
      <c r="D4301" s="7" t="s">
        <v>10</v>
      </c>
      <c r="E4301" s="7" t="s">
        <v>70</v>
      </c>
      <c r="F4301" s="7" t="s">
        <v>71</v>
      </c>
      <c r="G4301" s="7" t="s">
        <v>7304</v>
      </c>
      <c r="H4301" s="28"/>
      <c r="I4301" s="23"/>
      <c r="J4301" s="16"/>
      <c r="K4301" s="36"/>
    </row>
    <row r="4302" spans="1:11" ht="30" hidden="1" customHeight="1" x14ac:dyDescent="0.25">
      <c r="A4302" s="1"/>
      <c r="B4302" s="7" t="s">
        <v>7294</v>
      </c>
      <c r="C4302" s="7">
        <v>355</v>
      </c>
      <c r="D4302" s="7" t="s">
        <v>10</v>
      </c>
      <c r="E4302" s="7" t="s">
        <v>20</v>
      </c>
      <c r="F4302" s="7" t="s">
        <v>349</v>
      </c>
      <c r="G4302" s="7" t="s">
        <v>7305</v>
      </c>
      <c r="H4302" s="28"/>
      <c r="I4302" s="23"/>
      <c r="J4302" s="16"/>
      <c r="K4302" s="36"/>
    </row>
    <row r="4303" spans="1:11" ht="30" hidden="1" customHeight="1" x14ac:dyDescent="0.25">
      <c r="A4303" s="1"/>
      <c r="B4303" s="7" t="s">
        <v>7294</v>
      </c>
      <c r="C4303" s="7">
        <v>355</v>
      </c>
      <c r="D4303" s="7" t="s">
        <v>10</v>
      </c>
      <c r="E4303" s="7" t="s">
        <v>23</v>
      </c>
      <c r="F4303" s="7" t="s">
        <v>73</v>
      </c>
      <c r="G4303" s="7" t="s">
        <v>7306</v>
      </c>
      <c r="H4303" s="28"/>
      <c r="I4303" s="23"/>
      <c r="J4303" s="16"/>
      <c r="K4303" s="36"/>
    </row>
    <row r="4304" spans="1:11" ht="30" hidden="1" customHeight="1" x14ac:dyDescent="0.25">
      <c r="A4304" s="1"/>
      <c r="B4304" s="7" t="s">
        <v>7294</v>
      </c>
      <c r="C4304" s="7">
        <v>355</v>
      </c>
      <c r="D4304" s="7" t="s">
        <v>10</v>
      </c>
      <c r="E4304" s="7" t="s">
        <v>33</v>
      </c>
      <c r="F4304" s="7" t="s">
        <v>73</v>
      </c>
      <c r="G4304" s="7" t="s">
        <v>7307</v>
      </c>
      <c r="H4304" s="28"/>
      <c r="I4304" s="23"/>
      <c r="J4304" s="16"/>
      <c r="K4304" s="36"/>
    </row>
    <row r="4305" spans="1:11" ht="30" hidden="1" customHeight="1" x14ac:dyDescent="0.25">
      <c r="A4305" s="1"/>
      <c r="B4305" s="7" t="s">
        <v>7294</v>
      </c>
      <c r="C4305" s="7">
        <v>355</v>
      </c>
      <c r="D4305" s="7" t="s">
        <v>10</v>
      </c>
      <c r="E4305" s="7" t="s">
        <v>35</v>
      </c>
      <c r="F4305" s="7" t="s">
        <v>7308</v>
      </c>
      <c r="G4305" s="7" t="s">
        <v>7309</v>
      </c>
      <c r="H4305" s="28"/>
      <c r="I4305" s="23"/>
      <c r="J4305" s="16"/>
      <c r="K4305" s="36"/>
    </row>
    <row r="4306" spans="1:11" ht="30" hidden="1" customHeight="1" x14ac:dyDescent="0.25">
      <c r="A4306" s="1"/>
      <c r="B4306" s="7" t="s">
        <v>7294</v>
      </c>
      <c r="C4306" s="7">
        <v>355</v>
      </c>
      <c r="D4306" s="7" t="s">
        <v>10</v>
      </c>
      <c r="E4306" s="7" t="s">
        <v>80</v>
      </c>
      <c r="F4306" s="7" t="s">
        <v>1355</v>
      </c>
      <c r="G4306" s="7" t="s">
        <v>7310</v>
      </c>
      <c r="H4306" s="28"/>
      <c r="I4306" s="23"/>
      <c r="J4306" s="16"/>
      <c r="K4306" s="36"/>
    </row>
    <row r="4307" spans="1:11" ht="30" hidden="1" customHeight="1" x14ac:dyDescent="0.25">
      <c r="A4307" s="1"/>
      <c r="B4307" s="7" t="s">
        <v>7294</v>
      </c>
      <c r="C4307" s="7">
        <v>355</v>
      </c>
      <c r="D4307" s="7" t="s">
        <v>10</v>
      </c>
      <c r="E4307" s="7" t="s">
        <v>26</v>
      </c>
      <c r="F4307" s="7" t="s">
        <v>1355</v>
      </c>
      <c r="G4307" s="7" t="s">
        <v>7311</v>
      </c>
      <c r="H4307" s="28"/>
      <c r="I4307" s="23"/>
      <c r="J4307" s="16"/>
      <c r="K4307" s="36"/>
    </row>
    <row r="4308" spans="1:11" ht="30" hidden="1" customHeight="1" x14ac:dyDescent="0.25">
      <c r="A4308" s="1"/>
      <c r="B4308" s="7" t="s">
        <v>7294</v>
      </c>
      <c r="C4308" s="7">
        <v>355</v>
      </c>
      <c r="D4308" s="7" t="s">
        <v>28</v>
      </c>
      <c r="E4308" s="7" t="s">
        <v>67</v>
      </c>
      <c r="F4308" s="7" t="s">
        <v>523</v>
      </c>
      <c r="G4308" s="7" t="s">
        <v>7312</v>
      </c>
      <c r="H4308" s="28"/>
      <c r="I4308" s="23"/>
      <c r="J4308" s="16"/>
      <c r="K4308" s="36"/>
    </row>
    <row r="4309" spans="1:11" ht="30" hidden="1" customHeight="1" x14ac:dyDescent="0.25">
      <c r="A4309" s="1"/>
      <c r="B4309" s="7" t="s">
        <v>7294</v>
      </c>
      <c r="C4309" s="7">
        <v>355</v>
      </c>
      <c r="D4309" s="7" t="s">
        <v>28</v>
      </c>
      <c r="E4309" s="7" t="s">
        <v>17</v>
      </c>
      <c r="F4309" s="7" t="s">
        <v>349</v>
      </c>
      <c r="G4309" s="7" t="s">
        <v>7313</v>
      </c>
      <c r="H4309" s="28"/>
      <c r="I4309" s="23"/>
      <c r="J4309" s="16"/>
      <c r="K4309" s="36"/>
    </row>
    <row r="4310" spans="1:11" ht="30" hidden="1" customHeight="1" x14ac:dyDescent="0.25">
      <c r="A4310" s="1"/>
      <c r="B4310" s="7" t="s">
        <v>7294</v>
      </c>
      <c r="C4310" s="7">
        <v>355</v>
      </c>
      <c r="D4310" s="7" t="s">
        <v>10</v>
      </c>
      <c r="E4310" s="7" t="s">
        <v>38</v>
      </c>
      <c r="F4310" s="7" t="s">
        <v>349</v>
      </c>
      <c r="G4310" s="7" t="s">
        <v>7314</v>
      </c>
      <c r="H4310" s="28"/>
      <c r="I4310" s="23"/>
      <c r="J4310" s="16"/>
      <c r="K4310" s="36"/>
    </row>
    <row r="4311" spans="1:11" ht="30" hidden="1" customHeight="1" x14ac:dyDescent="0.25">
      <c r="A4311" s="1"/>
      <c r="B4311" s="7" t="s">
        <v>7294</v>
      </c>
      <c r="C4311" s="7">
        <v>355</v>
      </c>
      <c r="D4311" s="7" t="s">
        <v>28</v>
      </c>
      <c r="E4311" s="7" t="s">
        <v>38</v>
      </c>
      <c r="F4311" s="7" t="s">
        <v>7315</v>
      </c>
      <c r="G4311" s="7" t="s">
        <v>7316</v>
      </c>
      <c r="H4311" s="28"/>
      <c r="I4311" s="23"/>
      <c r="J4311" s="16"/>
      <c r="K4311" s="36"/>
    </row>
    <row r="4312" spans="1:11" ht="30" hidden="1" customHeight="1" x14ac:dyDescent="0.25">
      <c r="A4312" s="1"/>
      <c r="B4312" s="7" t="s">
        <v>7294</v>
      </c>
      <c r="C4312" s="7">
        <v>355</v>
      </c>
      <c r="D4312" s="7" t="s">
        <v>10</v>
      </c>
      <c r="E4312" s="7" t="s">
        <v>14</v>
      </c>
      <c r="F4312" s="7" t="s">
        <v>7317</v>
      </c>
      <c r="G4312" s="7" t="s">
        <v>7318</v>
      </c>
      <c r="H4312" s="28"/>
      <c r="I4312" s="23"/>
      <c r="J4312" s="16"/>
      <c r="K4312" s="36"/>
    </row>
    <row r="4313" spans="1:11" ht="30" hidden="1" customHeight="1" x14ac:dyDescent="0.25">
      <c r="A4313" s="1"/>
      <c r="B4313" s="7" t="s">
        <v>7294</v>
      </c>
      <c r="C4313" s="7">
        <v>355</v>
      </c>
      <c r="D4313" s="7" t="s">
        <v>10</v>
      </c>
      <c r="E4313" s="7" t="s">
        <v>17</v>
      </c>
      <c r="F4313" s="7" t="s">
        <v>73</v>
      </c>
      <c r="G4313" s="7" t="s">
        <v>7319</v>
      </c>
      <c r="H4313" s="28"/>
      <c r="I4313" s="23"/>
      <c r="J4313" s="16"/>
      <c r="K4313" s="36"/>
    </row>
    <row r="4314" spans="1:11" ht="30" hidden="1" customHeight="1" x14ac:dyDescent="0.25">
      <c r="A4314" s="1"/>
      <c r="B4314" s="7" t="s">
        <v>7294</v>
      </c>
      <c r="C4314" s="7">
        <v>355</v>
      </c>
      <c r="D4314" s="7" t="s">
        <v>28</v>
      </c>
      <c r="E4314" s="7" t="s">
        <v>11</v>
      </c>
      <c r="F4314" s="7" t="s">
        <v>7320</v>
      </c>
      <c r="G4314" s="7" t="s">
        <v>7321</v>
      </c>
      <c r="H4314" s="28"/>
      <c r="I4314" s="23"/>
      <c r="J4314" s="16"/>
      <c r="K4314" s="36"/>
    </row>
    <row r="4315" spans="1:11" ht="30" hidden="1" customHeight="1" x14ac:dyDescent="0.25">
      <c r="A4315" s="1"/>
      <c r="B4315" s="7" t="s">
        <v>7294</v>
      </c>
      <c r="C4315" s="7">
        <v>355</v>
      </c>
      <c r="D4315" s="7" t="s">
        <v>10</v>
      </c>
      <c r="E4315" s="7" t="s">
        <v>177</v>
      </c>
      <c r="F4315" s="7" t="s">
        <v>3132</v>
      </c>
      <c r="G4315" s="7" t="s">
        <v>7322</v>
      </c>
      <c r="H4315" s="28"/>
      <c r="I4315" s="23"/>
      <c r="J4315" s="16"/>
      <c r="K4315" s="36"/>
    </row>
    <row r="4316" spans="1:11" ht="30" customHeight="1" x14ac:dyDescent="0.25">
      <c r="A4316" s="1"/>
      <c r="B4316" s="7" t="s">
        <v>7325</v>
      </c>
      <c r="C4316" s="7">
        <v>356</v>
      </c>
      <c r="D4316" s="7" t="s">
        <v>10</v>
      </c>
      <c r="E4316" s="7" t="s">
        <v>70</v>
      </c>
      <c r="F4316" s="7" t="s">
        <v>71</v>
      </c>
      <c r="G4316" s="7" t="s">
        <v>7304</v>
      </c>
      <c r="H4316" s="22">
        <f>+I4316/30</f>
        <v>59260.351333333332</v>
      </c>
      <c r="I4316" s="22">
        <v>1777810.54</v>
      </c>
      <c r="J4316" s="35" t="s">
        <v>7326</v>
      </c>
      <c r="K4316" s="36"/>
    </row>
    <row r="4317" spans="1:11" ht="30" hidden="1" customHeight="1" x14ac:dyDescent="0.25">
      <c r="A4317" s="1"/>
      <c r="B4317" s="7" t="s">
        <v>7325</v>
      </c>
      <c r="C4317" s="7">
        <v>356</v>
      </c>
      <c r="D4317" s="7" t="s">
        <v>382</v>
      </c>
      <c r="E4317" s="7" t="s">
        <v>20</v>
      </c>
      <c r="F4317" s="7" t="s">
        <v>73</v>
      </c>
      <c r="G4317" s="7" t="s">
        <v>7327</v>
      </c>
      <c r="K4317" s="36"/>
    </row>
    <row r="4318" spans="1:11" ht="30" hidden="1" customHeight="1" x14ac:dyDescent="0.25">
      <c r="A4318" s="1"/>
      <c r="B4318" s="7" t="s">
        <v>7325</v>
      </c>
      <c r="C4318" s="7">
        <v>356</v>
      </c>
      <c r="D4318" s="7" t="s">
        <v>10</v>
      </c>
      <c r="E4318" s="7" t="s">
        <v>11</v>
      </c>
      <c r="F4318" s="7" t="s">
        <v>7328</v>
      </c>
      <c r="G4318" s="7" t="s">
        <v>7329</v>
      </c>
      <c r="K4318" s="36"/>
    </row>
    <row r="4319" spans="1:11" ht="30" hidden="1" customHeight="1" x14ac:dyDescent="0.25">
      <c r="A4319" s="1"/>
      <c r="B4319" s="7" t="s">
        <v>7325</v>
      </c>
      <c r="C4319" s="7">
        <v>356</v>
      </c>
      <c r="D4319" s="7" t="s">
        <v>10</v>
      </c>
      <c r="E4319" s="7" t="s">
        <v>80</v>
      </c>
      <c r="F4319" s="7" t="s">
        <v>1355</v>
      </c>
      <c r="G4319" s="7" t="s">
        <v>7330</v>
      </c>
      <c r="K4319" s="36"/>
    </row>
    <row r="4320" spans="1:11" ht="30" hidden="1" customHeight="1" x14ac:dyDescent="0.25">
      <c r="A4320" s="1"/>
      <c r="B4320" s="7" t="s">
        <v>7325</v>
      </c>
      <c r="C4320" s="7">
        <v>356</v>
      </c>
      <c r="D4320" s="7" t="s">
        <v>10</v>
      </c>
      <c r="E4320" s="7" t="s">
        <v>765</v>
      </c>
      <c r="F4320" s="7" t="s">
        <v>73</v>
      </c>
      <c r="G4320" s="7" t="s">
        <v>7331</v>
      </c>
      <c r="K4320" s="36"/>
    </row>
    <row r="4321" spans="1:11" ht="30" hidden="1" customHeight="1" x14ac:dyDescent="0.25">
      <c r="A4321" s="1"/>
      <c r="B4321" s="7" t="s">
        <v>7325</v>
      </c>
      <c r="C4321" s="7">
        <v>356</v>
      </c>
      <c r="D4321" s="7" t="s">
        <v>10</v>
      </c>
      <c r="E4321" s="7" t="s">
        <v>23</v>
      </c>
      <c r="F4321" s="7" t="s">
        <v>73</v>
      </c>
      <c r="G4321" s="7" t="s">
        <v>7332</v>
      </c>
      <c r="H4321" s="28"/>
      <c r="I4321" s="23"/>
      <c r="J4321" s="16"/>
      <c r="K4321" s="36"/>
    </row>
    <row r="4322" spans="1:11" ht="30" hidden="1" customHeight="1" x14ac:dyDescent="0.25">
      <c r="A4322" s="1"/>
      <c r="B4322" s="7" t="s">
        <v>7325</v>
      </c>
      <c r="C4322" s="7">
        <v>356</v>
      </c>
      <c r="D4322" s="7" t="s">
        <v>10</v>
      </c>
      <c r="E4322" s="7" t="s">
        <v>33</v>
      </c>
      <c r="F4322" s="7" t="s">
        <v>73</v>
      </c>
      <c r="G4322" s="7" t="s">
        <v>7307</v>
      </c>
      <c r="H4322" s="28"/>
      <c r="I4322" s="23"/>
      <c r="J4322" s="16"/>
      <c r="K4322" s="36"/>
    </row>
    <row r="4323" spans="1:11" ht="30" hidden="1" customHeight="1" x14ac:dyDescent="0.25">
      <c r="A4323" s="1"/>
      <c r="B4323" s="7" t="s">
        <v>7325</v>
      </c>
      <c r="C4323" s="7">
        <v>356</v>
      </c>
      <c r="D4323" s="7" t="s">
        <v>10</v>
      </c>
      <c r="E4323" s="7" t="s">
        <v>67</v>
      </c>
      <c r="F4323" s="7" t="s">
        <v>521</v>
      </c>
      <c r="G4323" s="7" t="s">
        <v>7333</v>
      </c>
      <c r="H4323" s="28"/>
      <c r="I4323" s="23"/>
      <c r="J4323" s="16"/>
      <c r="K4323" s="36"/>
    </row>
    <row r="4324" spans="1:11" ht="30" hidden="1" customHeight="1" x14ac:dyDescent="0.25">
      <c r="A4324" s="1"/>
      <c r="B4324" s="7" t="s">
        <v>7325</v>
      </c>
      <c r="C4324" s="7">
        <v>356</v>
      </c>
      <c r="D4324" s="7" t="s">
        <v>10</v>
      </c>
      <c r="E4324" s="7" t="s">
        <v>35</v>
      </c>
      <c r="F4324" s="7" t="s">
        <v>7308</v>
      </c>
      <c r="G4324" s="7" t="s">
        <v>7334</v>
      </c>
      <c r="H4324" s="28"/>
      <c r="I4324" s="23"/>
      <c r="J4324" s="16"/>
      <c r="K4324" s="36"/>
    </row>
    <row r="4325" spans="1:11" ht="30" hidden="1" customHeight="1" x14ac:dyDescent="0.25">
      <c r="A4325" s="1"/>
      <c r="B4325" s="7" t="s">
        <v>7325</v>
      </c>
      <c r="C4325" s="7">
        <v>356</v>
      </c>
      <c r="D4325" s="7" t="s">
        <v>28</v>
      </c>
      <c r="E4325" s="7" t="s">
        <v>33</v>
      </c>
      <c r="F4325" s="7" t="s">
        <v>349</v>
      </c>
      <c r="G4325" s="7" t="s">
        <v>7298</v>
      </c>
      <c r="H4325" s="28"/>
      <c r="I4325" s="23"/>
      <c r="J4325" s="16"/>
      <c r="K4325" s="36"/>
    </row>
    <row r="4326" spans="1:11" ht="30" hidden="1" customHeight="1" x14ac:dyDescent="0.25">
      <c r="A4326" s="1"/>
      <c r="B4326" s="7" t="s">
        <v>7325</v>
      </c>
      <c r="C4326" s="7">
        <v>356</v>
      </c>
      <c r="D4326" s="7" t="s">
        <v>10</v>
      </c>
      <c r="E4326" s="7" t="s">
        <v>75</v>
      </c>
      <c r="F4326" s="7" t="s">
        <v>349</v>
      </c>
      <c r="G4326" s="7" t="s">
        <v>7335</v>
      </c>
      <c r="H4326" s="28"/>
      <c r="I4326" s="23"/>
      <c r="J4326" s="16"/>
      <c r="K4326" s="36"/>
    </row>
    <row r="4327" spans="1:11" ht="30" hidden="1" customHeight="1" x14ac:dyDescent="0.25">
      <c r="A4327" s="1"/>
      <c r="B4327" s="7" t="s">
        <v>7325</v>
      </c>
      <c r="C4327" s="7">
        <v>356</v>
      </c>
      <c r="D4327" s="7" t="s">
        <v>10</v>
      </c>
      <c r="E4327" s="7" t="s">
        <v>38</v>
      </c>
      <c r="F4327" s="7" t="s">
        <v>73</v>
      </c>
      <c r="G4327" s="7" t="s">
        <v>7336</v>
      </c>
      <c r="H4327" s="28"/>
      <c r="I4327" s="23"/>
      <c r="J4327" s="16"/>
      <c r="K4327" s="36"/>
    </row>
    <row r="4328" spans="1:11" ht="30" hidden="1" customHeight="1" x14ac:dyDescent="0.25">
      <c r="A4328" s="1"/>
      <c r="B4328" s="7" t="s">
        <v>7325</v>
      </c>
      <c r="C4328" s="7">
        <v>356</v>
      </c>
      <c r="D4328" s="7" t="s">
        <v>28</v>
      </c>
      <c r="E4328" s="7" t="s">
        <v>38</v>
      </c>
      <c r="F4328" s="7" t="s">
        <v>7337</v>
      </c>
      <c r="G4328" s="7" t="s">
        <v>7338</v>
      </c>
      <c r="H4328" s="28"/>
      <c r="I4328" s="23"/>
      <c r="J4328" s="16"/>
      <c r="K4328" s="36"/>
    </row>
    <row r="4329" spans="1:11" ht="30" hidden="1" customHeight="1" x14ac:dyDescent="0.25">
      <c r="A4329" s="1"/>
      <c r="B4329" s="7" t="s">
        <v>7325</v>
      </c>
      <c r="C4329" s="7">
        <v>356</v>
      </c>
      <c r="D4329" s="7" t="s">
        <v>28</v>
      </c>
      <c r="E4329" s="7" t="s">
        <v>67</v>
      </c>
      <c r="F4329" s="7" t="s">
        <v>523</v>
      </c>
      <c r="G4329" s="7" t="s">
        <v>7339</v>
      </c>
      <c r="H4329" s="28"/>
      <c r="I4329" s="23"/>
      <c r="J4329" s="16"/>
      <c r="K4329" s="36"/>
    </row>
    <row r="4330" spans="1:11" ht="30" hidden="1" customHeight="1" x14ac:dyDescent="0.25">
      <c r="A4330" s="1"/>
      <c r="B4330" s="7" t="s">
        <v>7325</v>
      </c>
      <c r="C4330" s="7">
        <v>356</v>
      </c>
      <c r="D4330" s="7" t="s">
        <v>28</v>
      </c>
      <c r="E4330" s="7" t="s">
        <v>20</v>
      </c>
      <c r="F4330" s="7" t="s">
        <v>349</v>
      </c>
      <c r="G4330" s="7" t="s">
        <v>7340</v>
      </c>
      <c r="H4330" s="28"/>
      <c r="I4330" s="23"/>
      <c r="J4330" s="16"/>
      <c r="K4330" s="36"/>
    </row>
    <row r="4331" spans="1:11" ht="30" hidden="1" customHeight="1" x14ac:dyDescent="0.25">
      <c r="A4331" s="1"/>
      <c r="B4331" s="7" t="s">
        <v>7325</v>
      </c>
      <c r="C4331" s="7">
        <v>356</v>
      </c>
      <c r="D4331" s="7" t="s">
        <v>28</v>
      </c>
      <c r="E4331" s="7" t="s">
        <v>17</v>
      </c>
      <c r="F4331" s="7" t="s">
        <v>73</v>
      </c>
      <c r="G4331" s="7" t="s">
        <v>7319</v>
      </c>
      <c r="H4331" s="28"/>
      <c r="I4331" s="23"/>
      <c r="J4331" s="16"/>
      <c r="K4331" s="36"/>
    </row>
    <row r="4332" spans="1:11" ht="30" hidden="1" customHeight="1" x14ac:dyDescent="0.25">
      <c r="A4332" s="1"/>
      <c r="B4332" s="7" t="s">
        <v>7325</v>
      </c>
      <c r="C4332" s="7">
        <v>356</v>
      </c>
      <c r="D4332" s="7" t="s">
        <v>10</v>
      </c>
      <c r="E4332" s="7" t="s">
        <v>406</v>
      </c>
      <c r="F4332" s="7" t="s">
        <v>7341</v>
      </c>
      <c r="G4332" s="7" t="s">
        <v>7342</v>
      </c>
      <c r="H4332" s="28"/>
      <c r="I4332" s="23"/>
      <c r="J4332" s="16"/>
      <c r="K4332" s="36"/>
    </row>
    <row r="4333" spans="1:11" ht="30" hidden="1" customHeight="1" x14ac:dyDescent="0.25">
      <c r="A4333" s="1"/>
      <c r="B4333" s="7" t="s">
        <v>7325</v>
      </c>
      <c r="C4333" s="7">
        <v>356</v>
      </c>
      <c r="D4333" s="7" t="s">
        <v>45</v>
      </c>
      <c r="E4333" s="7" t="s">
        <v>17</v>
      </c>
      <c r="F4333" s="7" t="s">
        <v>349</v>
      </c>
      <c r="G4333" s="7" t="s">
        <v>7343</v>
      </c>
      <c r="H4333" s="28"/>
      <c r="I4333" s="23"/>
      <c r="J4333" s="16"/>
      <c r="K4333" s="36"/>
    </row>
    <row r="4334" spans="1:11" ht="30" hidden="1" customHeight="1" x14ac:dyDescent="0.25">
      <c r="A4334" s="1"/>
      <c r="B4334" s="7" t="s">
        <v>7325</v>
      </c>
      <c r="C4334" s="7">
        <v>356</v>
      </c>
      <c r="D4334" s="7" t="s">
        <v>10</v>
      </c>
      <c r="E4334" s="7" t="s">
        <v>14</v>
      </c>
      <c r="F4334" s="7" t="s">
        <v>7344</v>
      </c>
      <c r="G4334" s="7" t="s">
        <v>7345</v>
      </c>
      <c r="H4334" s="28"/>
      <c r="I4334" s="23"/>
      <c r="J4334" s="16"/>
      <c r="K4334" s="36"/>
    </row>
    <row r="4335" spans="1:11" ht="30" hidden="1" customHeight="1" x14ac:dyDescent="0.25">
      <c r="A4335" s="1"/>
      <c r="B4335" s="7" t="s">
        <v>7325</v>
      </c>
      <c r="C4335" s="7">
        <v>356</v>
      </c>
      <c r="D4335" s="7" t="s">
        <v>45</v>
      </c>
      <c r="E4335" s="7" t="s">
        <v>20</v>
      </c>
      <c r="F4335" s="7" t="s">
        <v>1355</v>
      </c>
      <c r="G4335" s="7" t="s">
        <v>7346</v>
      </c>
      <c r="H4335" s="28"/>
      <c r="I4335" s="23"/>
      <c r="J4335" s="16"/>
      <c r="K4335" s="36"/>
    </row>
    <row r="4336" spans="1:11" ht="30" hidden="1" customHeight="1" x14ac:dyDescent="0.25">
      <c r="A4336" s="1"/>
      <c r="B4336" s="7" t="s">
        <v>7325</v>
      </c>
      <c r="C4336" s="7">
        <v>356</v>
      </c>
      <c r="D4336" s="7" t="s">
        <v>10</v>
      </c>
      <c r="E4336" s="7" t="s">
        <v>26</v>
      </c>
      <c r="F4336" s="7" t="s">
        <v>1355</v>
      </c>
      <c r="G4336" s="7" t="s">
        <v>7347</v>
      </c>
      <c r="H4336" s="28"/>
      <c r="I4336" s="23"/>
      <c r="J4336" s="16"/>
      <c r="K4336" s="36"/>
    </row>
    <row r="4337" spans="1:11" ht="30" hidden="1" customHeight="1" x14ac:dyDescent="0.25">
      <c r="A4337" s="1"/>
      <c r="B4337" s="7" t="s">
        <v>7325</v>
      </c>
      <c r="C4337" s="7">
        <v>356</v>
      </c>
      <c r="D4337" s="7" t="s">
        <v>28</v>
      </c>
      <c r="E4337" s="7" t="s">
        <v>11</v>
      </c>
      <c r="F4337" s="7" t="s">
        <v>7348</v>
      </c>
      <c r="G4337" s="7" t="s">
        <v>7321</v>
      </c>
      <c r="H4337" s="28"/>
      <c r="I4337" s="23"/>
      <c r="J4337" s="16"/>
      <c r="K4337" s="36"/>
    </row>
    <row r="4338" spans="1:11" ht="30" hidden="1" customHeight="1" x14ac:dyDescent="0.25">
      <c r="A4338" s="1"/>
      <c r="B4338" s="7" t="s">
        <v>7325</v>
      </c>
      <c r="C4338" s="7">
        <v>356</v>
      </c>
      <c r="D4338" s="7" t="s">
        <v>10</v>
      </c>
      <c r="E4338" s="7" t="s">
        <v>177</v>
      </c>
      <c r="F4338" s="7" t="s">
        <v>3132</v>
      </c>
      <c r="G4338" s="7" t="s">
        <v>7349</v>
      </c>
      <c r="H4338" s="28"/>
      <c r="I4338" s="23"/>
      <c r="J4338" s="16"/>
      <c r="K4338" s="36"/>
    </row>
    <row r="4339" spans="1:11" ht="30" hidden="1" customHeight="1" x14ac:dyDescent="0.25">
      <c r="A4339" s="1"/>
      <c r="B4339" s="7" t="s">
        <v>7325</v>
      </c>
      <c r="C4339" s="7">
        <v>356</v>
      </c>
      <c r="D4339" s="7" t="s">
        <v>10</v>
      </c>
      <c r="E4339" s="7" t="s">
        <v>20</v>
      </c>
      <c r="F4339" s="7" t="s">
        <v>3120</v>
      </c>
      <c r="G4339" s="7" t="s">
        <v>7350</v>
      </c>
      <c r="H4339" s="28"/>
      <c r="I4339" s="23"/>
      <c r="J4339" s="16"/>
      <c r="K4339" s="36"/>
    </row>
    <row r="4340" spans="1:11" ht="30" hidden="1" customHeight="1" x14ac:dyDescent="0.25">
      <c r="A4340" s="1"/>
      <c r="B4340" s="7" t="s">
        <v>7325</v>
      </c>
      <c r="C4340" s="7">
        <v>356</v>
      </c>
      <c r="D4340" s="7" t="s">
        <v>28</v>
      </c>
      <c r="E4340" s="7" t="s">
        <v>26</v>
      </c>
      <c r="F4340" s="7" t="s">
        <v>470</v>
      </c>
      <c r="G4340" s="7" t="s">
        <v>7351</v>
      </c>
      <c r="H4340" s="28"/>
      <c r="I4340" s="23"/>
      <c r="J4340" s="16"/>
      <c r="K4340" s="36"/>
    </row>
    <row r="4341" spans="1:11" ht="30" hidden="1" customHeight="1" x14ac:dyDescent="0.25">
      <c r="A4341" s="1"/>
      <c r="B4341" s="7" t="s">
        <v>7325</v>
      </c>
      <c r="C4341" s="7">
        <v>356</v>
      </c>
      <c r="D4341" s="7" t="s">
        <v>10</v>
      </c>
      <c r="E4341" s="7" t="s">
        <v>467</v>
      </c>
      <c r="F4341" s="7" t="s">
        <v>468</v>
      </c>
      <c r="G4341" s="7" t="s">
        <v>7352</v>
      </c>
      <c r="H4341" s="28"/>
      <c r="I4341" s="23"/>
      <c r="J4341" s="16"/>
      <c r="K4341" s="36"/>
    </row>
    <row r="4342" spans="1:11" ht="30" hidden="1" customHeight="1" x14ac:dyDescent="0.25">
      <c r="A4342" s="1"/>
      <c r="B4342" s="7" t="s">
        <v>7325</v>
      </c>
      <c r="C4342" s="7">
        <v>356</v>
      </c>
      <c r="D4342" s="7" t="s">
        <v>382</v>
      </c>
      <c r="E4342" s="7" t="s">
        <v>17</v>
      </c>
      <c r="F4342" s="7" t="s">
        <v>1355</v>
      </c>
      <c r="G4342" s="7" t="s">
        <v>7353</v>
      </c>
      <c r="H4342" s="28"/>
      <c r="I4342" s="23"/>
      <c r="J4342" s="16"/>
      <c r="K4342" s="36"/>
    </row>
    <row r="4343" spans="1:11" ht="30" customHeight="1" x14ac:dyDescent="0.25">
      <c r="A4343" s="1"/>
      <c r="B4343" s="7" t="s">
        <v>7356</v>
      </c>
      <c r="C4343" s="7">
        <v>357</v>
      </c>
      <c r="D4343" s="7" t="s">
        <v>10</v>
      </c>
      <c r="E4343" s="7" t="s">
        <v>38</v>
      </c>
      <c r="F4343" s="7" t="s">
        <v>7358</v>
      </c>
      <c r="G4343" s="7" t="s">
        <v>7359</v>
      </c>
      <c r="H4343" s="22">
        <f>+I4343</f>
        <v>1888.18</v>
      </c>
      <c r="I4343" s="22">
        <v>1888.18</v>
      </c>
      <c r="J4343" s="35" t="s">
        <v>7357</v>
      </c>
      <c r="K4343" s="36"/>
    </row>
    <row r="4344" spans="1:11" ht="30" hidden="1" customHeight="1" x14ac:dyDescent="0.25">
      <c r="A4344" s="1"/>
      <c r="B4344" s="7" t="s">
        <v>7356</v>
      </c>
      <c r="C4344" s="7">
        <v>357</v>
      </c>
      <c r="D4344" s="7" t="s">
        <v>10</v>
      </c>
      <c r="E4344" s="7" t="s">
        <v>20</v>
      </c>
      <c r="F4344" s="7" t="s">
        <v>7360</v>
      </c>
      <c r="G4344" s="7" t="s">
        <v>7361</v>
      </c>
      <c r="K4344" s="36"/>
    </row>
    <row r="4345" spans="1:11" ht="30" hidden="1" customHeight="1" x14ac:dyDescent="0.25">
      <c r="A4345" s="1"/>
      <c r="B4345" s="7" t="s">
        <v>7356</v>
      </c>
      <c r="C4345" s="7">
        <v>357</v>
      </c>
      <c r="D4345" s="7" t="s">
        <v>10</v>
      </c>
      <c r="E4345" s="7" t="s">
        <v>33</v>
      </c>
      <c r="F4345" s="7" t="s">
        <v>7360</v>
      </c>
      <c r="G4345" s="7" t="s">
        <v>7362</v>
      </c>
      <c r="K4345" s="36"/>
    </row>
    <row r="4346" spans="1:11" ht="30" hidden="1" customHeight="1" x14ac:dyDescent="0.25">
      <c r="A4346" s="1"/>
      <c r="B4346" s="7" t="s">
        <v>7356</v>
      </c>
      <c r="C4346" s="7">
        <v>357</v>
      </c>
      <c r="D4346" s="7" t="s">
        <v>10</v>
      </c>
      <c r="E4346" s="7" t="s">
        <v>26</v>
      </c>
      <c r="F4346" s="7" t="s">
        <v>7360</v>
      </c>
      <c r="G4346" s="7" t="s">
        <v>7363</v>
      </c>
      <c r="K4346" s="36"/>
    </row>
    <row r="4347" spans="1:11" ht="30" hidden="1" customHeight="1" x14ac:dyDescent="0.25">
      <c r="A4347" s="1"/>
      <c r="B4347" s="7" t="s">
        <v>7356</v>
      </c>
      <c r="C4347" s="7">
        <v>357</v>
      </c>
      <c r="D4347" s="7" t="s">
        <v>28</v>
      </c>
      <c r="E4347" s="7" t="s">
        <v>17</v>
      </c>
      <c r="F4347" s="7" t="s">
        <v>7360</v>
      </c>
      <c r="G4347" s="7" t="s">
        <v>7364</v>
      </c>
      <c r="H4347" s="28"/>
      <c r="I4347" s="23"/>
      <c r="J4347" s="16"/>
      <c r="K4347" s="36"/>
    </row>
    <row r="4348" spans="1:11" ht="30" hidden="1" customHeight="1" x14ac:dyDescent="0.25">
      <c r="A4348" s="1"/>
      <c r="B4348" s="7" t="s">
        <v>7356</v>
      </c>
      <c r="C4348" s="7">
        <v>357</v>
      </c>
      <c r="D4348" s="7" t="s">
        <v>45</v>
      </c>
      <c r="E4348" s="7" t="s">
        <v>17</v>
      </c>
      <c r="F4348" s="7" t="s">
        <v>2285</v>
      </c>
      <c r="G4348" s="7" t="s">
        <v>7364</v>
      </c>
      <c r="H4348" s="28"/>
      <c r="I4348" s="23"/>
      <c r="J4348" s="16"/>
      <c r="K4348" s="36"/>
    </row>
    <row r="4349" spans="1:11" ht="30" hidden="1" customHeight="1" x14ac:dyDescent="0.25">
      <c r="A4349" s="1"/>
      <c r="B4349" s="7" t="s">
        <v>7356</v>
      </c>
      <c r="C4349" s="7">
        <v>357</v>
      </c>
      <c r="D4349" s="7" t="s">
        <v>10</v>
      </c>
      <c r="E4349" s="7" t="s">
        <v>2233</v>
      </c>
      <c r="F4349" s="7" t="s">
        <v>7360</v>
      </c>
      <c r="G4349" s="7" t="s">
        <v>7365</v>
      </c>
      <c r="H4349" s="28"/>
      <c r="I4349" s="23"/>
      <c r="J4349" s="16"/>
      <c r="K4349" s="36"/>
    </row>
    <row r="4350" spans="1:11" ht="30" hidden="1" customHeight="1" x14ac:dyDescent="0.25">
      <c r="A4350" s="1"/>
      <c r="B4350" s="7" t="s">
        <v>7356</v>
      </c>
      <c r="C4350" s="7">
        <v>357</v>
      </c>
      <c r="D4350" s="7" t="s">
        <v>10</v>
      </c>
      <c r="E4350" s="7" t="s">
        <v>80</v>
      </c>
      <c r="F4350" s="7" t="s">
        <v>7366</v>
      </c>
      <c r="G4350" s="7" t="s">
        <v>7367</v>
      </c>
      <c r="H4350" s="28"/>
      <c r="I4350" s="23"/>
      <c r="J4350" s="16"/>
      <c r="K4350" s="36"/>
    </row>
    <row r="4351" spans="1:11" ht="30" hidden="1" customHeight="1" x14ac:dyDescent="0.25">
      <c r="A4351" s="1"/>
      <c r="B4351" s="7" t="s">
        <v>7356</v>
      </c>
      <c r="C4351" s="7">
        <v>357</v>
      </c>
      <c r="D4351" s="7" t="s">
        <v>10</v>
      </c>
      <c r="E4351" s="7" t="s">
        <v>43</v>
      </c>
      <c r="F4351" s="7" t="s">
        <v>7360</v>
      </c>
      <c r="G4351" s="7" t="s">
        <v>7368</v>
      </c>
      <c r="H4351" s="28"/>
      <c r="I4351" s="23"/>
      <c r="J4351" s="16"/>
      <c r="K4351" s="36"/>
    </row>
    <row r="4352" spans="1:11" ht="30" hidden="1" customHeight="1" x14ac:dyDescent="0.25">
      <c r="A4352" s="1"/>
      <c r="B4352" s="7" t="s">
        <v>7356</v>
      </c>
      <c r="C4352" s="7">
        <v>357</v>
      </c>
      <c r="D4352" s="7" t="s">
        <v>382</v>
      </c>
      <c r="E4352" s="7" t="s">
        <v>17</v>
      </c>
      <c r="F4352" s="7" t="s">
        <v>2283</v>
      </c>
      <c r="G4352" s="7" t="s">
        <v>7369</v>
      </c>
      <c r="H4352" s="28"/>
      <c r="I4352" s="23"/>
      <c r="J4352" s="16"/>
      <c r="K4352" s="36"/>
    </row>
    <row r="4353" spans="1:11" ht="30" customHeight="1" x14ac:dyDescent="0.25">
      <c r="A4353" s="1"/>
      <c r="B4353" s="7" t="s">
        <v>7372</v>
      </c>
      <c r="C4353" s="7">
        <v>358</v>
      </c>
      <c r="D4353" s="7" t="s">
        <v>10</v>
      </c>
      <c r="E4353" s="7" t="s">
        <v>38</v>
      </c>
      <c r="F4353" s="7" t="s">
        <v>7373</v>
      </c>
      <c r="G4353" s="7" t="s">
        <v>7374</v>
      </c>
      <c r="H4353" s="22">
        <f>+I4353</f>
        <v>4480</v>
      </c>
      <c r="I4353" s="22">
        <v>4480</v>
      </c>
      <c r="J4353" s="35" t="s">
        <v>7969</v>
      </c>
      <c r="K4353" s="36"/>
    </row>
    <row r="4354" spans="1:11" ht="30" hidden="1" customHeight="1" x14ac:dyDescent="0.25">
      <c r="A4354" s="1"/>
      <c r="B4354" s="7" t="s">
        <v>7372</v>
      </c>
      <c r="C4354" s="7">
        <v>358</v>
      </c>
      <c r="D4354" s="7" t="s">
        <v>10</v>
      </c>
      <c r="E4354" s="7" t="s">
        <v>20</v>
      </c>
      <c r="F4354" s="7" t="s">
        <v>7360</v>
      </c>
      <c r="G4354" s="7" t="s">
        <v>7375</v>
      </c>
      <c r="K4354" s="36"/>
    </row>
    <row r="4355" spans="1:11" ht="30" hidden="1" customHeight="1" x14ac:dyDescent="0.25">
      <c r="A4355" s="1"/>
      <c r="B4355" s="7" t="s">
        <v>7372</v>
      </c>
      <c r="C4355" s="7">
        <v>358</v>
      </c>
      <c r="D4355" s="7" t="s">
        <v>10</v>
      </c>
      <c r="E4355" s="7" t="s">
        <v>26</v>
      </c>
      <c r="F4355" s="7" t="s">
        <v>7360</v>
      </c>
      <c r="G4355" s="7" t="s">
        <v>7376</v>
      </c>
      <c r="K4355" s="36"/>
    </row>
    <row r="4356" spans="1:11" ht="30" hidden="1" customHeight="1" x14ac:dyDescent="0.25">
      <c r="A4356" s="1"/>
      <c r="B4356" s="7" t="s">
        <v>7372</v>
      </c>
      <c r="C4356" s="7">
        <v>358</v>
      </c>
      <c r="D4356" s="7" t="s">
        <v>10</v>
      </c>
      <c r="E4356" s="7" t="s">
        <v>2233</v>
      </c>
      <c r="F4356" s="7" t="s">
        <v>7360</v>
      </c>
      <c r="G4356" s="7" t="s">
        <v>7377</v>
      </c>
      <c r="H4356" s="28"/>
      <c r="I4356" s="23"/>
      <c r="J4356" s="16"/>
      <c r="K4356" s="36"/>
    </row>
    <row r="4357" spans="1:11" ht="30" hidden="1" customHeight="1" x14ac:dyDescent="0.25">
      <c r="A4357" s="1"/>
      <c r="B4357" s="7" t="s">
        <v>7372</v>
      </c>
      <c r="C4357" s="7">
        <v>358</v>
      </c>
      <c r="D4357" s="7" t="s">
        <v>10</v>
      </c>
      <c r="E4357" s="7" t="s">
        <v>33</v>
      </c>
      <c r="F4357" s="7" t="s">
        <v>7378</v>
      </c>
      <c r="G4357" s="7" t="s">
        <v>7362</v>
      </c>
      <c r="H4357" s="28"/>
      <c r="I4357" s="23"/>
      <c r="J4357" s="16"/>
      <c r="K4357" s="36"/>
    </row>
    <row r="4358" spans="1:11" ht="30" hidden="1" customHeight="1" x14ac:dyDescent="0.25">
      <c r="A4358" s="1"/>
      <c r="B4358" s="7" t="s">
        <v>7372</v>
      </c>
      <c r="C4358" s="7">
        <v>358</v>
      </c>
      <c r="D4358" s="7" t="s">
        <v>45</v>
      </c>
      <c r="E4358" s="7" t="s">
        <v>17</v>
      </c>
      <c r="F4358" s="7" t="s">
        <v>7360</v>
      </c>
      <c r="G4358" s="7" t="s">
        <v>7379</v>
      </c>
      <c r="H4358" s="28"/>
      <c r="I4358" s="23"/>
      <c r="J4358" s="16"/>
      <c r="K4358" s="36"/>
    </row>
    <row r="4359" spans="1:11" ht="30" customHeight="1" x14ac:dyDescent="0.25">
      <c r="A4359" s="1"/>
      <c r="B4359" s="7" t="s">
        <v>7384</v>
      </c>
      <c r="C4359" s="7">
        <v>359</v>
      </c>
      <c r="D4359" s="7" t="s">
        <v>10</v>
      </c>
      <c r="E4359" s="7" t="s">
        <v>80</v>
      </c>
      <c r="F4359" s="7" t="s">
        <v>332</v>
      </c>
      <c r="G4359" s="7" t="s">
        <v>7386</v>
      </c>
      <c r="H4359" s="22">
        <f>+I4359/5</f>
        <v>28763.928000000004</v>
      </c>
      <c r="I4359" s="22">
        <v>143819.64000000001</v>
      </c>
      <c r="J4359" s="35" t="s">
        <v>7385</v>
      </c>
      <c r="K4359" s="36"/>
    </row>
    <row r="4360" spans="1:11" ht="30" hidden="1" customHeight="1" x14ac:dyDescent="0.25">
      <c r="A4360" s="1"/>
      <c r="B4360" s="7" t="s">
        <v>7384</v>
      </c>
      <c r="C4360" s="7">
        <v>359</v>
      </c>
      <c r="D4360" s="7" t="s">
        <v>10</v>
      </c>
      <c r="E4360" s="7" t="s">
        <v>20</v>
      </c>
      <c r="F4360" s="7" t="s">
        <v>332</v>
      </c>
      <c r="G4360" s="7" t="s">
        <v>7387</v>
      </c>
      <c r="K4360" s="36"/>
    </row>
    <row r="4361" spans="1:11" ht="30" hidden="1" customHeight="1" x14ac:dyDescent="0.25">
      <c r="A4361" s="1"/>
      <c r="B4361" s="7" t="s">
        <v>7384</v>
      </c>
      <c r="C4361" s="7">
        <v>359</v>
      </c>
      <c r="D4361" s="7" t="s">
        <v>10</v>
      </c>
      <c r="E4361" s="7" t="s">
        <v>38</v>
      </c>
      <c r="F4361" s="7" t="s">
        <v>332</v>
      </c>
      <c r="G4361" s="7" t="s">
        <v>7388</v>
      </c>
      <c r="H4361" s="28"/>
      <c r="I4361" s="23"/>
      <c r="J4361" s="16"/>
      <c r="K4361" s="36"/>
    </row>
    <row r="4362" spans="1:11" ht="30" hidden="1" customHeight="1" x14ac:dyDescent="0.25">
      <c r="A4362" s="1"/>
      <c r="B4362" s="7" t="s">
        <v>7384</v>
      </c>
      <c r="C4362" s="7">
        <v>359</v>
      </c>
      <c r="D4362" s="7" t="s">
        <v>10</v>
      </c>
      <c r="E4362" s="7" t="s">
        <v>67</v>
      </c>
      <c r="F4362" s="7" t="s">
        <v>332</v>
      </c>
      <c r="G4362" s="7" t="s">
        <v>7389</v>
      </c>
      <c r="H4362" s="28"/>
      <c r="I4362" s="23"/>
      <c r="J4362" s="16"/>
      <c r="K4362" s="36"/>
    </row>
    <row r="4363" spans="1:11" ht="30" customHeight="1" x14ac:dyDescent="0.25">
      <c r="A4363" s="1"/>
      <c r="B4363" s="7" t="s">
        <v>7390</v>
      </c>
      <c r="C4363" s="7">
        <v>360</v>
      </c>
      <c r="D4363" s="7" t="s">
        <v>10</v>
      </c>
      <c r="E4363" s="7" t="s">
        <v>17</v>
      </c>
      <c r="F4363" s="7" t="s">
        <v>24</v>
      </c>
      <c r="G4363" s="7" t="s">
        <v>7392</v>
      </c>
      <c r="H4363" s="22">
        <f>+I4363/30</f>
        <v>501.53499999999997</v>
      </c>
      <c r="I4363" s="22">
        <v>15046.05</v>
      </c>
      <c r="J4363" s="35" t="s">
        <v>7391</v>
      </c>
      <c r="K4363" s="36"/>
    </row>
    <row r="4364" spans="1:11" ht="30" hidden="1" customHeight="1" x14ac:dyDescent="0.25">
      <c r="A4364" s="1"/>
      <c r="B4364" s="7" t="s">
        <v>7390</v>
      </c>
      <c r="C4364" s="7">
        <v>360</v>
      </c>
      <c r="D4364" s="7" t="s">
        <v>10</v>
      </c>
      <c r="E4364" s="7" t="s">
        <v>38</v>
      </c>
      <c r="F4364" s="7" t="s">
        <v>24</v>
      </c>
      <c r="G4364" s="7" t="s">
        <v>7393</v>
      </c>
      <c r="H4364" s="28"/>
      <c r="I4364" s="23"/>
      <c r="J4364" s="16"/>
      <c r="K4364" s="36"/>
    </row>
    <row r="4365" spans="1:11" ht="30" hidden="1" customHeight="1" x14ac:dyDescent="0.25">
      <c r="A4365" s="1"/>
      <c r="B4365" s="7" t="s">
        <v>7390</v>
      </c>
      <c r="C4365" s="7">
        <v>360</v>
      </c>
      <c r="D4365" s="7" t="s">
        <v>10</v>
      </c>
      <c r="E4365" s="7" t="s">
        <v>23</v>
      </c>
      <c r="F4365" s="7" t="s">
        <v>24</v>
      </c>
      <c r="G4365" s="7" t="s">
        <v>7394</v>
      </c>
      <c r="H4365" s="28"/>
      <c r="I4365" s="23"/>
      <c r="J4365" s="16"/>
      <c r="K4365" s="36"/>
    </row>
    <row r="4366" spans="1:11" ht="30" hidden="1" customHeight="1" x14ac:dyDescent="0.25">
      <c r="A4366" s="1"/>
      <c r="B4366" s="7" t="s">
        <v>7390</v>
      </c>
      <c r="C4366" s="7">
        <v>360</v>
      </c>
      <c r="D4366" s="7" t="s">
        <v>10</v>
      </c>
      <c r="E4366" s="7" t="s">
        <v>14</v>
      </c>
      <c r="F4366" s="7" t="s">
        <v>7395</v>
      </c>
      <c r="G4366" s="7" t="s">
        <v>7396</v>
      </c>
      <c r="H4366" s="28"/>
      <c r="I4366" s="23"/>
      <c r="J4366" s="16"/>
      <c r="K4366" s="36"/>
    </row>
    <row r="4367" spans="1:11" ht="30" hidden="1" customHeight="1" x14ac:dyDescent="0.25">
      <c r="A4367" s="1"/>
      <c r="B4367" s="7" t="s">
        <v>7390</v>
      </c>
      <c r="C4367" s="7">
        <v>360</v>
      </c>
      <c r="D4367" s="7" t="s">
        <v>10</v>
      </c>
      <c r="E4367" s="7" t="s">
        <v>33</v>
      </c>
      <c r="F4367" s="7" t="s">
        <v>24</v>
      </c>
      <c r="G4367" s="7" t="s">
        <v>7397</v>
      </c>
      <c r="H4367" s="28"/>
      <c r="I4367" s="23"/>
      <c r="J4367" s="16"/>
      <c r="K4367" s="36"/>
    </row>
    <row r="4368" spans="1:11" ht="30" hidden="1" customHeight="1" x14ac:dyDescent="0.25">
      <c r="A4368" s="1"/>
      <c r="B4368" s="7" t="s">
        <v>7390</v>
      </c>
      <c r="C4368" s="7">
        <v>360</v>
      </c>
      <c r="D4368" s="7" t="s">
        <v>10</v>
      </c>
      <c r="E4368" s="7" t="s">
        <v>26</v>
      </c>
      <c r="F4368" s="7" t="s">
        <v>24</v>
      </c>
      <c r="G4368" s="7" t="s">
        <v>7398</v>
      </c>
      <c r="H4368" s="28"/>
      <c r="I4368" s="23"/>
      <c r="J4368" s="16"/>
      <c r="K4368" s="36"/>
    </row>
    <row r="4369" spans="1:11" ht="30" hidden="1" customHeight="1" x14ac:dyDescent="0.25">
      <c r="A4369" s="1"/>
      <c r="B4369" s="7" t="s">
        <v>7390</v>
      </c>
      <c r="C4369" s="7">
        <v>360</v>
      </c>
      <c r="D4369" s="7" t="s">
        <v>10</v>
      </c>
      <c r="E4369" s="7" t="s">
        <v>35</v>
      </c>
      <c r="F4369" s="7" t="s">
        <v>7399</v>
      </c>
      <c r="G4369" s="7" t="s">
        <v>7400</v>
      </c>
      <c r="H4369" s="28"/>
      <c r="I4369" s="23"/>
      <c r="J4369" s="16"/>
      <c r="K4369" s="36"/>
    </row>
    <row r="4370" spans="1:11" ht="30" hidden="1" customHeight="1" x14ac:dyDescent="0.25">
      <c r="A4370" s="1"/>
      <c r="B4370" s="7" t="s">
        <v>7390</v>
      </c>
      <c r="C4370" s="7">
        <v>360</v>
      </c>
      <c r="D4370" s="7" t="s">
        <v>10</v>
      </c>
      <c r="E4370" s="7" t="s">
        <v>20</v>
      </c>
      <c r="F4370" s="7" t="s">
        <v>450</v>
      </c>
      <c r="G4370" s="7" t="s">
        <v>7401</v>
      </c>
      <c r="H4370" s="28"/>
      <c r="I4370" s="23"/>
      <c r="J4370" s="16"/>
      <c r="K4370" s="36"/>
    </row>
    <row r="4371" spans="1:11" ht="30" hidden="1" customHeight="1" x14ac:dyDescent="0.25">
      <c r="A4371" s="1"/>
      <c r="B4371" s="7" t="s">
        <v>7390</v>
      </c>
      <c r="C4371" s="7">
        <v>360</v>
      </c>
      <c r="D4371" s="7" t="s">
        <v>10</v>
      </c>
      <c r="E4371" s="7" t="s">
        <v>43</v>
      </c>
      <c r="F4371" s="7" t="s">
        <v>7402</v>
      </c>
      <c r="G4371" s="7" t="s">
        <v>7403</v>
      </c>
      <c r="H4371" s="28"/>
      <c r="I4371" s="23"/>
      <c r="J4371" s="16"/>
      <c r="K4371" s="36"/>
    </row>
    <row r="4372" spans="1:11" ht="30" hidden="1" customHeight="1" x14ac:dyDescent="0.25">
      <c r="A4372" s="1"/>
      <c r="B4372" s="7" t="s">
        <v>7390</v>
      </c>
      <c r="C4372" s="7">
        <v>360</v>
      </c>
      <c r="D4372" s="7" t="s">
        <v>28</v>
      </c>
      <c r="E4372" s="7" t="s">
        <v>20</v>
      </c>
      <c r="F4372" s="7" t="s">
        <v>291</v>
      </c>
      <c r="G4372" s="7" t="s">
        <v>7404</v>
      </c>
      <c r="H4372" s="28"/>
      <c r="I4372" s="23"/>
      <c r="J4372" s="16"/>
      <c r="K4372" s="36"/>
    </row>
    <row r="4373" spans="1:11" ht="30" hidden="1" customHeight="1" x14ac:dyDescent="0.25">
      <c r="A4373" s="1"/>
      <c r="B4373" s="7" t="s">
        <v>7390</v>
      </c>
      <c r="C4373" s="7">
        <v>360</v>
      </c>
      <c r="D4373" s="7" t="s">
        <v>45</v>
      </c>
      <c r="E4373" s="7" t="s">
        <v>20</v>
      </c>
      <c r="F4373" s="7" t="s">
        <v>515</v>
      </c>
      <c r="G4373" s="7" t="s">
        <v>7405</v>
      </c>
      <c r="H4373" s="28"/>
      <c r="I4373" s="23"/>
      <c r="J4373" s="16"/>
      <c r="K4373" s="36"/>
    </row>
    <row r="4374" spans="1:11" ht="30" hidden="1" customHeight="1" x14ac:dyDescent="0.25">
      <c r="A4374" s="1"/>
      <c r="B4374" s="7" t="s">
        <v>7390</v>
      </c>
      <c r="C4374" s="7">
        <v>360</v>
      </c>
      <c r="D4374" s="7" t="s">
        <v>382</v>
      </c>
      <c r="E4374" s="7" t="s">
        <v>20</v>
      </c>
      <c r="F4374" s="7" t="s">
        <v>300</v>
      </c>
      <c r="G4374" s="7" t="s">
        <v>7406</v>
      </c>
      <c r="H4374" s="28"/>
      <c r="I4374" s="23"/>
      <c r="J4374" s="16"/>
      <c r="K4374" s="36"/>
    </row>
    <row r="4375" spans="1:11" ht="30" hidden="1" customHeight="1" x14ac:dyDescent="0.25">
      <c r="A4375" s="1"/>
      <c r="B4375" s="7" t="s">
        <v>7390</v>
      </c>
      <c r="C4375" s="7">
        <v>360</v>
      </c>
      <c r="D4375" s="7" t="s">
        <v>28</v>
      </c>
      <c r="E4375" s="7" t="s">
        <v>17</v>
      </c>
      <c r="F4375" s="7" t="s">
        <v>291</v>
      </c>
      <c r="G4375" s="7" t="s">
        <v>7407</v>
      </c>
      <c r="H4375" s="28"/>
      <c r="I4375" s="23"/>
      <c r="J4375" s="16"/>
      <c r="K4375" s="36"/>
    </row>
    <row r="4376" spans="1:11" ht="30" customHeight="1" x14ac:dyDescent="0.25">
      <c r="A4376" s="1"/>
      <c r="B4376" s="7" t="s">
        <v>7408</v>
      </c>
      <c r="C4376" s="7">
        <v>361</v>
      </c>
      <c r="D4376" s="7" t="s">
        <v>10</v>
      </c>
      <c r="E4376" s="7" t="s">
        <v>14</v>
      </c>
      <c r="F4376" s="7" t="s">
        <v>7410</v>
      </c>
      <c r="G4376" s="7" t="s">
        <v>7411</v>
      </c>
      <c r="H4376" s="22">
        <f>+I4376/60</f>
        <v>3269.94</v>
      </c>
      <c r="I4376" s="22">
        <v>196196.4</v>
      </c>
      <c r="J4376" s="35" t="s">
        <v>7409</v>
      </c>
      <c r="K4376" s="36"/>
    </row>
    <row r="4377" spans="1:11" ht="30" hidden="1" customHeight="1" x14ac:dyDescent="0.25">
      <c r="A4377" s="1"/>
      <c r="B4377" s="7" t="s">
        <v>7408</v>
      </c>
      <c r="C4377" s="7">
        <v>361</v>
      </c>
      <c r="D4377" s="7" t="s">
        <v>10</v>
      </c>
      <c r="E4377" s="7" t="s">
        <v>20</v>
      </c>
      <c r="F4377" s="7" t="s">
        <v>7412</v>
      </c>
      <c r="G4377" s="7" t="s">
        <v>7413</v>
      </c>
      <c r="K4377" s="36"/>
    </row>
    <row r="4378" spans="1:11" ht="30" hidden="1" customHeight="1" x14ac:dyDescent="0.25">
      <c r="A4378" s="1"/>
      <c r="B4378" s="7" t="s">
        <v>7408</v>
      </c>
      <c r="C4378" s="7">
        <v>361</v>
      </c>
      <c r="D4378" s="7" t="s">
        <v>10</v>
      </c>
      <c r="E4378" s="7" t="s">
        <v>33</v>
      </c>
      <c r="F4378" s="7" t="s">
        <v>7414</v>
      </c>
      <c r="G4378" s="7" t="s">
        <v>7415</v>
      </c>
      <c r="H4378" s="28"/>
      <c r="I4378" s="23"/>
      <c r="J4378" s="16"/>
      <c r="K4378" s="36"/>
    </row>
    <row r="4379" spans="1:11" ht="30" hidden="1" customHeight="1" x14ac:dyDescent="0.25">
      <c r="A4379" s="1"/>
      <c r="B4379" s="7" t="s">
        <v>7408</v>
      </c>
      <c r="C4379" s="7">
        <v>361</v>
      </c>
      <c r="D4379" s="7" t="s">
        <v>10</v>
      </c>
      <c r="E4379" s="7" t="s">
        <v>38</v>
      </c>
      <c r="F4379" s="7" t="s">
        <v>7416</v>
      </c>
      <c r="G4379" s="7" t="s">
        <v>7417</v>
      </c>
      <c r="H4379" s="28"/>
      <c r="I4379" s="23"/>
      <c r="J4379" s="16"/>
      <c r="K4379" s="36"/>
    </row>
    <row r="4380" spans="1:11" ht="30" customHeight="1" x14ac:dyDescent="0.25">
      <c r="A4380" s="1"/>
      <c r="B4380" s="7" t="s">
        <v>7420</v>
      </c>
      <c r="C4380" s="7">
        <v>362</v>
      </c>
      <c r="D4380" s="7" t="s">
        <v>10</v>
      </c>
      <c r="E4380" s="7" t="s">
        <v>406</v>
      </c>
      <c r="F4380" s="7" t="s">
        <v>7423</v>
      </c>
      <c r="G4380" s="7" t="s">
        <v>7424</v>
      </c>
      <c r="H4380" s="22">
        <f>+I4380/30</f>
        <v>133.33333333333334</v>
      </c>
      <c r="I4380" s="22">
        <v>4000</v>
      </c>
      <c r="J4380" s="35" t="s">
        <v>7970</v>
      </c>
      <c r="K4380" s="36"/>
    </row>
    <row r="4381" spans="1:11" ht="30" hidden="1" customHeight="1" x14ac:dyDescent="0.25">
      <c r="A4381" s="1"/>
      <c r="B4381" s="7" t="s">
        <v>7420</v>
      </c>
      <c r="C4381" s="7">
        <v>362</v>
      </c>
      <c r="D4381" s="7" t="s">
        <v>10</v>
      </c>
      <c r="E4381" s="7" t="s">
        <v>20</v>
      </c>
      <c r="F4381" s="7" t="s">
        <v>40</v>
      </c>
      <c r="G4381" s="7" t="s">
        <v>7425</v>
      </c>
      <c r="H4381" s="28"/>
      <c r="I4381" s="23"/>
      <c r="J4381" s="16"/>
      <c r="K4381" s="36"/>
    </row>
    <row r="4382" spans="1:11" ht="30" hidden="1" customHeight="1" x14ac:dyDescent="0.25">
      <c r="A4382" s="1"/>
      <c r="B4382" s="7" t="s">
        <v>7420</v>
      </c>
      <c r="C4382" s="7">
        <v>362</v>
      </c>
      <c r="D4382" s="7" t="s">
        <v>10</v>
      </c>
      <c r="E4382" s="7" t="s">
        <v>14</v>
      </c>
      <c r="F4382" s="7" t="s">
        <v>7426</v>
      </c>
      <c r="G4382" s="7" t="s">
        <v>7427</v>
      </c>
      <c r="H4382" s="28"/>
      <c r="I4382" s="23"/>
      <c r="J4382" s="16"/>
      <c r="K4382" s="36"/>
    </row>
    <row r="4383" spans="1:11" ht="30" hidden="1" customHeight="1" x14ac:dyDescent="0.25">
      <c r="A4383" s="1"/>
      <c r="B4383" s="7" t="s">
        <v>7420</v>
      </c>
      <c r="C4383" s="7">
        <v>362</v>
      </c>
      <c r="D4383" s="7" t="s">
        <v>10</v>
      </c>
      <c r="E4383" s="7" t="s">
        <v>33</v>
      </c>
      <c r="F4383" s="7" t="s">
        <v>5008</v>
      </c>
      <c r="G4383" s="7" t="s">
        <v>7428</v>
      </c>
      <c r="H4383" s="28"/>
      <c r="I4383" s="23"/>
      <c r="J4383" s="16"/>
      <c r="K4383" s="36"/>
    </row>
    <row r="4384" spans="1:11" ht="30" customHeight="1" x14ac:dyDescent="0.25">
      <c r="A4384" s="1"/>
      <c r="B4384" s="7" t="s">
        <v>7429</v>
      </c>
      <c r="C4384" s="7">
        <v>363</v>
      </c>
      <c r="D4384" s="7" t="s">
        <v>10</v>
      </c>
      <c r="E4384" s="7" t="s">
        <v>14</v>
      </c>
      <c r="F4384" s="7" t="s">
        <v>7432</v>
      </c>
      <c r="G4384" s="7" t="s">
        <v>7433</v>
      </c>
      <c r="H4384" s="22">
        <f>+I4384/6</f>
        <v>8868.8416666666672</v>
      </c>
      <c r="I4384" s="22">
        <v>53213.05</v>
      </c>
      <c r="J4384" s="35" t="s">
        <v>7971</v>
      </c>
      <c r="K4384" s="36"/>
    </row>
    <row r="4385" spans="1:11" ht="30" hidden="1" customHeight="1" x14ac:dyDescent="0.25">
      <c r="A4385" s="1"/>
      <c r="B4385" s="7" t="s">
        <v>7429</v>
      </c>
      <c r="C4385" s="7">
        <v>363</v>
      </c>
      <c r="D4385" s="7" t="s">
        <v>10</v>
      </c>
      <c r="E4385" s="7" t="s">
        <v>20</v>
      </c>
      <c r="F4385" s="7" t="s">
        <v>40</v>
      </c>
      <c r="G4385" s="7" t="s">
        <v>7434</v>
      </c>
      <c r="H4385" s="28"/>
      <c r="I4385" s="23"/>
      <c r="J4385" s="16"/>
      <c r="K4385" s="36"/>
    </row>
    <row r="4386" spans="1:11" ht="30" hidden="1" customHeight="1" x14ac:dyDescent="0.25">
      <c r="A4386" s="1"/>
      <c r="B4386" s="7" t="s">
        <v>7429</v>
      </c>
      <c r="C4386" s="7">
        <v>363</v>
      </c>
      <c r="D4386" s="7" t="s">
        <v>10</v>
      </c>
      <c r="E4386" s="7" t="s">
        <v>33</v>
      </c>
      <c r="F4386" s="7" t="s">
        <v>40</v>
      </c>
      <c r="G4386" s="7" t="s">
        <v>7435</v>
      </c>
      <c r="H4386" s="28"/>
      <c r="I4386" s="23"/>
      <c r="J4386" s="16"/>
      <c r="K4386" s="36"/>
    </row>
    <row r="4387" spans="1:11" ht="30" hidden="1" customHeight="1" x14ac:dyDescent="0.25">
      <c r="A4387" s="1"/>
      <c r="B4387" s="7" t="s">
        <v>7429</v>
      </c>
      <c r="C4387" s="7">
        <v>363</v>
      </c>
      <c r="D4387" s="7" t="s">
        <v>10</v>
      </c>
      <c r="E4387" s="7" t="s">
        <v>43</v>
      </c>
      <c r="F4387" s="7" t="s">
        <v>40</v>
      </c>
      <c r="G4387" s="7" t="s">
        <v>7436</v>
      </c>
      <c r="H4387" s="28"/>
      <c r="I4387" s="23"/>
      <c r="J4387" s="16"/>
      <c r="K4387" s="36"/>
    </row>
    <row r="4388" spans="1:11" ht="30" customHeight="1" x14ac:dyDescent="0.25">
      <c r="A4388" s="1"/>
      <c r="B4388" s="7" t="s">
        <v>7437</v>
      </c>
      <c r="C4388" s="7">
        <v>364</v>
      </c>
      <c r="D4388" s="7" t="s">
        <v>10</v>
      </c>
      <c r="E4388" s="7" t="s">
        <v>20</v>
      </c>
      <c r="F4388" s="7" t="s">
        <v>332</v>
      </c>
      <c r="G4388" s="7" t="s">
        <v>7439</v>
      </c>
      <c r="H4388" s="22">
        <f>+I4388/100</f>
        <v>2024.7523999999999</v>
      </c>
      <c r="I4388" s="22">
        <v>202475.24</v>
      </c>
      <c r="J4388" s="35" t="s">
        <v>7438</v>
      </c>
      <c r="K4388" s="36"/>
    </row>
    <row r="4389" spans="1:11" ht="30" hidden="1" customHeight="1" x14ac:dyDescent="0.25">
      <c r="A4389" s="1"/>
      <c r="B4389" s="7" t="s">
        <v>7437</v>
      </c>
      <c r="C4389" s="7">
        <v>364</v>
      </c>
      <c r="D4389" s="7" t="s">
        <v>10</v>
      </c>
      <c r="E4389" s="7" t="s">
        <v>67</v>
      </c>
      <c r="F4389" s="7" t="s">
        <v>332</v>
      </c>
      <c r="G4389" s="7" t="s">
        <v>7440</v>
      </c>
      <c r="K4389" s="36"/>
    </row>
    <row r="4390" spans="1:11" ht="30" hidden="1" customHeight="1" x14ac:dyDescent="0.25">
      <c r="A4390" s="1"/>
      <c r="B4390" s="7" t="s">
        <v>7437</v>
      </c>
      <c r="C4390" s="7">
        <v>364</v>
      </c>
      <c r="D4390" s="7" t="s">
        <v>10</v>
      </c>
      <c r="E4390" s="7" t="s">
        <v>38</v>
      </c>
      <c r="F4390" s="7" t="s">
        <v>7441</v>
      </c>
      <c r="G4390" s="7" t="s">
        <v>7442</v>
      </c>
      <c r="K4390" s="36"/>
    </row>
    <row r="4391" spans="1:11" ht="30" hidden="1" customHeight="1" x14ac:dyDescent="0.25">
      <c r="A4391" s="1"/>
      <c r="B4391" s="7" t="s">
        <v>7437</v>
      </c>
      <c r="C4391" s="7">
        <v>364</v>
      </c>
      <c r="D4391" s="7" t="s">
        <v>10</v>
      </c>
      <c r="E4391" s="7" t="s">
        <v>109</v>
      </c>
      <c r="F4391" s="7" t="s">
        <v>332</v>
      </c>
      <c r="G4391" s="7" t="s">
        <v>7443</v>
      </c>
      <c r="K4391" s="36"/>
    </row>
    <row r="4392" spans="1:11" ht="30" hidden="1" customHeight="1" x14ac:dyDescent="0.25">
      <c r="A4392" s="1"/>
      <c r="B4392" s="7" t="s">
        <v>7437</v>
      </c>
      <c r="C4392" s="7">
        <v>364</v>
      </c>
      <c r="D4392" s="7" t="s">
        <v>10</v>
      </c>
      <c r="E4392" s="7" t="s">
        <v>43</v>
      </c>
      <c r="F4392" s="7" t="s">
        <v>332</v>
      </c>
      <c r="G4392" s="7" t="s">
        <v>7444</v>
      </c>
      <c r="K4392" s="36"/>
    </row>
    <row r="4393" spans="1:11" ht="30" customHeight="1" x14ac:dyDescent="0.25">
      <c r="A4393" s="1"/>
      <c r="B4393" s="7" t="s">
        <v>7445</v>
      </c>
      <c r="C4393" s="7">
        <v>365</v>
      </c>
      <c r="D4393" s="7" t="s">
        <v>10</v>
      </c>
      <c r="E4393" s="7" t="s">
        <v>26</v>
      </c>
      <c r="F4393" s="7" t="s">
        <v>1398</v>
      </c>
      <c r="G4393" s="7" t="s">
        <v>7447</v>
      </c>
      <c r="H4393" s="22">
        <f>+I4393/30</f>
        <v>724.779</v>
      </c>
      <c r="I4393" s="22">
        <v>21743.37</v>
      </c>
      <c r="J4393" s="35" t="s">
        <v>7446</v>
      </c>
      <c r="K4393" s="36"/>
    </row>
    <row r="4394" spans="1:11" ht="30" hidden="1" customHeight="1" x14ac:dyDescent="0.25">
      <c r="A4394" s="1"/>
      <c r="B4394" s="7" t="s">
        <v>7445</v>
      </c>
      <c r="C4394" s="7">
        <v>365</v>
      </c>
      <c r="D4394" s="7" t="s">
        <v>10</v>
      </c>
      <c r="E4394" s="7" t="s">
        <v>14</v>
      </c>
      <c r="F4394" s="7" t="s">
        <v>7448</v>
      </c>
      <c r="G4394" s="7" t="s">
        <v>7449</v>
      </c>
      <c r="K4394" s="36"/>
    </row>
    <row r="4395" spans="1:11" ht="30" hidden="1" customHeight="1" x14ac:dyDescent="0.25">
      <c r="A4395" s="1"/>
      <c r="B4395" s="7" t="s">
        <v>7445</v>
      </c>
      <c r="C4395" s="7">
        <v>365</v>
      </c>
      <c r="D4395" s="18" t="s">
        <v>10</v>
      </c>
      <c r="E4395" s="7" t="s">
        <v>38</v>
      </c>
      <c r="F4395" s="7" t="s">
        <v>219</v>
      </c>
      <c r="G4395" s="7" t="s">
        <v>7450</v>
      </c>
      <c r="K4395" s="36"/>
    </row>
    <row r="4396" spans="1:11" ht="30" hidden="1" customHeight="1" x14ac:dyDescent="0.25">
      <c r="A4396" s="1"/>
      <c r="B4396" s="7" t="s">
        <v>7445</v>
      </c>
      <c r="C4396" s="7">
        <v>365</v>
      </c>
      <c r="D4396" s="7" t="s">
        <v>28</v>
      </c>
      <c r="E4396" s="7" t="s">
        <v>20</v>
      </c>
      <c r="F4396" s="7" t="s">
        <v>219</v>
      </c>
      <c r="G4396" s="7" t="s">
        <v>7451</v>
      </c>
      <c r="K4396" s="36"/>
    </row>
    <row r="4397" spans="1:11" ht="30" hidden="1" customHeight="1" x14ac:dyDescent="0.25">
      <c r="A4397" s="1"/>
      <c r="B4397" s="7" t="s">
        <v>7445</v>
      </c>
      <c r="C4397" s="7">
        <v>365</v>
      </c>
      <c r="D4397" s="7" t="s">
        <v>10</v>
      </c>
      <c r="E4397" s="7" t="s">
        <v>20</v>
      </c>
      <c r="F4397" s="7" t="s">
        <v>1398</v>
      </c>
      <c r="G4397" s="7" t="s">
        <v>7452</v>
      </c>
      <c r="K4397" s="36"/>
    </row>
    <row r="4398" spans="1:11" ht="30" hidden="1" customHeight="1" x14ac:dyDescent="0.25">
      <c r="A4398" s="1"/>
      <c r="B4398" s="7" t="s">
        <v>7445</v>
      </c>
      <c r="C4398" s="7">
        <v>365</v>
      </c>
      <c r="D4398" s="7" t="s">
        <v>10</v>
      </c>
      <c r="E4398" s="7" t="s">
        <v>33</v>
      </c>
      <c r="F4398" s="7" t="s">
        <v>5008</v>
      </c>
      <c r="G4398" s="7" t="s">
        <v>7453</v>
      </c>
      <c r="K4398" s="36"/>
    </row>
    <row r="4399" spans="1:11" ht="30" customHeight="1" x14ac:dyDescent="0.25">
      <c r="A4399" s="1"/>
      <c r="B4399" s="7" t="s">
        <v>7456</v>
      </c>
      <c r="C4399" s="7">
        <v>366</v>
      </c>
      <c r="D4399" s="7" t="s">
        <v>10</v>
      </c>
      <c r="E4399" s="7" t="s">
        <v>26</v>
      </c>
      <c r="F4399" s="7" t="s">
        <v>332</v>
      </c>
      <c r="G4399" s="7" t="s">
        <v>7458</v>
      </c>
      <c r="H4399" s="22">
        <f>+I4399/100</f>
        <v>3116.0625</v>
      </c>
      <c r="I4399" s="22">
        <v>311606.25</v>
      </c>
      <c r="J4399" s="35" t="s">
        <v>7457</v>
      </c>
      <c r="K4399" s="36"/>
    </row>
    <row r="4400" spans="1:11" ht="30" hidden="1" customHeight="1" x14ac:dyDescent="0.25">
      <c r="A4400" s="1"/>
      <c r="B4400" s="7" t="s">
        <v>7456</v>
      </c>
      <c r="C4400" s="7">
        <v>366</v>
      </c>
      <c r="D4400" s="7" t="s">
        <v>10</v>
      </c>
      <c r="E4400" s="7" t="s">
        <v>20</v>
      </c>
      <c r="F4400" s="7" t="s">
        <v>332</v>
      </c>
      <c r="G4400" s="7" t="s">
        <v>7459</v>
      </c>
      <c r="K4400" s="36"/>
    </row>
    <row r="4401" spans="1:11" ht="30" hidden="1" customHeight="1" x14ac:dyDescent="0.25">
      <c r="A4401" s="1"/>
      <c r="B4401" s="7" t="s">
        <v>7456</v>
      </c>
      <c r="C4401" s="7">
        <v>366</v>
      </c>
      <c r="D4401" s="7" t="s">
        <v>10</v>
      </c>
      <c r="E4401" s="7" t="s">
        <v>33</v>
      </c>
      <c r="F4401" s="7" t="s">
        <v>489</v>
      </c>
      <c r="G4401" s="7" t="s">
        <v>7460</v>
      </c>
      <c r="K4401" s="36"/>
    </row>
    <row r="4402" spans="1:11" ht="30" hidden="1" customHeight="1" x14ac:dyDescent="0.25">
      <c r="A4402" s="1"/>
      <c r="B4402" s="7" t="s">
        <v>7456</v>
      </c>
      <c r="C4402" s="7">
        <v>366</v>
      </c>
      <c r="D4402" s="7" t="s">
        <v>28</v>
      </c>
      <c r="E4402" s="7" t="s">
        <v>20</v>
      </c>
      <c r="F4402" s="7" t="s">
        <v>371</v>
      </c>
      <c r="G4402" s="7" t="s">
        <v>7461</v>
      </c>
      <c r="K4402" s="36"/>
    </row>
    <row r="4403" spans="1:11" ht="30" hidden="1" customHeight="1" x14ac:dyDescent="0.25">
      <c r="A4403" s="1"/>
      <c r="B4403" s="7" t="s">
        <v>7456</v>
      </c>
      <c r="C4403" s="7">
        <v>366</v>
      </c>
      <c r="D4403" s="7" t="s">
        <v>10</v>
      </c>
      <c r="E4403" s="7" t="s">
        <v>109</v>
      </c>
      <c r="F4403" s="7" t="s">
        <v>332</v>
      </c>
      <c r="G4403" s="7" t="s">
        <v>7462</v>
      </c>
      <c r="K4403" s="36"/>
    </row>
    <row r="4404" spans="1:11" ht="30" hidden="1" customHeight="1" x14ac:dyDescent="0.25">
      <c r="A4404" s="1"/>
      <c r="B4404" s="7" t="s">
        <v>7456</v>
      </c>
      <c r="C4404" s="7">
        <v>366</v>
      </c>
      <c r="D4404" s="7" t="s">
        <v>10</v>
      </c>
      <c r="E4404" s="7" t="s">
        <v>38</v>
      </c>
      <c r="F4404" s="7" t="s">
        <v>332</v>
      </c>
      <c r="G4404" s="7" t="s">
        <v>7463</v>
      </c>
      <c r="H4404" s="28"/>
      <c r="I4404" s="23"/>
      <c r="J4404" s="16"/>
      <c r="K4404" s="36"/>
    </row>
    <row r="4405" spans="1:11" ht="30" customHeight="1" x14ac:dyDescent="0.25">
      <c r="A4405" s="1"/>
      <c r="B4405" s="7" t="s">
        <v>7464</v>
      </c>
      <c r="C4405" s="7">
        <v>367</v>
      </c>
      <c r="D4405" s="7" t="s">
        <v>10</v>
      </c>
      <c r="E4405" s="7" t="s">
        <v>26</v>
      </c>
      <c r="F4405" s="7" t="s">
        <v>332</v>
      </c>
      <c r="G4405" s="7" t="s">
        <v>7458</v>
      </c>
      <c r="H4405" s="22">
        <f>+I4405/100</f>
        <v>3544.7800999999999</v>
      </c>
      <c r="I4405" s="22">
        <v>354478.01</v>
      </c>
      <c r="J4405" s="35" t="s">
        <v>7457</v>
      </c>
      <c r="K4405" s="36"/>
    </row>
    <row r="4406" spans="1:11" ht="30" hidden="1" customHeight="1" x14ac:dyDescent="0.25">
      <c r="A4406" s="1"/>
      <c r="B4406" s="7" t="s">
        <v>7464</v>
      </c>
      <c r="C4406" s="7">
        <v>367</v>
      </c>
      <c r="D4406" s="7" t="s">
        <v>10</v>
      </c>
      <c r="E4406" s="7" t="s">
        <v>20</v>
      </c>
      <c r="F4406" s="7" t="s">
        <v>332</v>
      </c>
      <c r="G4406" s="7" t="s">
        <v>7465</v>
      </c>
      <c r="K4406" s="36"/>
    </row>
    <row r="4407" spans="1:11" ht="30" hidden="1" customHeight="1" x14ac:dyDescent="0.25">
      <c r="A4407" s="1"/>
      <c r="B4407" s="7" t="s">
        <v>7464</v>
      </c>
      <c r="C4407" s="7">
        <v>367</v>
      </c>
      <c r="D4407" s="7" t="s">
        <v>10</v>
      </c>
      <c r="E4407" s="7" t="s">
        <v>109</v>
      </c>
      <c r="F4407" s="7" t="s">
        <v>332</v>
      </c>
      <c r="G4407" s="7" t="s">
        <v>7466</v>
      </c>
      <c r="K4407" s="36"/>
    </row>
    <row r="4408" spans="1:11" ht="30" hidden="1" customHeight="1" x14ac:dyDescent="0.25">
      <c r="A4408" s="1"/>
      <c r="B4408" s="7" t="s">
        <v>7464</v>
      </c>
      <c r="C4408" s="7">
        <v>367</v>
      </c>
      <c r="D4408" s="7" t="s">
        <v>10</v>
      </c>
      <c r="E4408" s="7" t="s">
        <v>38</v>
      </c>
      <c r="F4408" s="7" t="s">
        <v>332</v>
      </c>
      <c r="G4408" s="7" t="s">
        <v>7467</v>
      </c>
      <c r="K4408" s="36"/>
    </row>
    <row r="4409" spans="1:11" ht="30" hidden="1" customHeight="1" x14ac:dyDescent="0.25">
      <c r="A4409" s="1"/>
      <c r="B4409" s="7" t="s">
        <v>7464</v>
      </c>
      <c r="C4409" s="7">
        <v>367</v>
      </c>
      <c r="D4409" s="7" t="s">
        <v>10</v>
      </c>
      <c r="E4409" s="7" t="s">
        <v>43</v>
      </c>
      <c r="F4409" s="7" t="s">
        <v>332</v>
      </c>
      <c r="G4409" s="7" t="s">
        <v>7468</v>
      </c>
      <c r="H4409" s="28"/>
      <c r="I4409" s="23"/>
      <c r="J4409" s="16"/>
      <c r="K4409" s="36"/>
    </row>
    <row r="4410" spans="1:11" ht="30" customHeight="1" x14ac:dyDescent="0.25">
      <c r="A4410" s="1"/>
      <c r="B4410" s="7" t="s">
        <v>7469</v>
      </c>
      <c r="C4410" s="7">
        <v>368</v>
      </c>
      <c r="D4410" s="7" t="s">
        <v>28</v>
      </c>
      <c r="E4410" s="7" t="s">
        <v>17</v>
      </c>
      <c r="F4410" s="7" t="s">
        <v>24</v>
      </c>
      <c r="G4410" s="7" t="s">
        <v>7471</v>
      </c>
      <c r="H4410" s="22">
        <f>+I4410/30</f>
        <v>428.16500000000002</v>
      </c>
      <c r="I4410" s="22">
        <v>12844.95</v>
      </c>
      <c r="J4410" s="35" t="s">
        <v>7470</v>
      </c>
      <c r="K4410" s="36"/>
    </row>
    <row r="4411" spans="1:11" ht="30" hidden="1" customHeight="1" x14ac:dyDescent="0.25">
      <c r="A4411" s="1"/>
      <c r="B4411" s="7" t="s">
        <v>7469</v>
      </c>
      <c r="C4411" s="7">
        <v>368</v>
      </c>
      <c r="D4411" s="7" t="s">
        <v>10</v>
      </c>
      <c r="E4411" s="7" t="s">
        <v>38</v>
      </c>
      <c r="F4411" s="7" t="s">
        <v>24</v>
      </c>
      <c r="G4411" s="7" t="s">
        <v>7472</v>
      </c>
      <c r="K4411" s="36"/>
    </row>
    <row r="4412" spans="1:11" ht="30" hidden="1" customHeight="1" x14ac:dyDescent="0.25">
      <c r="A4412" s="1"/>
      <c r="B4412" s="7" t="s">
        <v>7469</v>
      </c>
      <c r="C4412" s="7">
        <v>368</v>
      </c>
      <c r="D4412" s="7" t="s">
        <v>10</v>
      </c>
      <c r="E4412" s="7" t="s">
        <v>20</v>
      </c>
      <c r="F4412" s="7" t="s">
        <v>166</v>
      </c>
      <c r="G4412" s="7" t="s">
        <v>7473</v>
      </c>
      <c r="K4412" s="36"/>
    </row>
    <row r="4413" spans="1:11" ht="30" hidden="1" customHeight="1" x14ac:dyDescent="0.25">
      <c r="A4413" s="1"/>
      <c r="B4413" s="7" t="s">
        <v>7469</v>
      </c>
      <c r="C4413" s="7">
        <v>368</v>
      </c>
      <c r="D4413" s="7" t="s">
        <v>10</v>
      </c>
      <c r="E4413" s="7" t="s">
        <v>14</v>
      </c>
      <c r="F4413" s="7" t="s">
        <v>7474</v>
      </c>
      <c r="G4413" s="7" t="s">
        <v>7475</v>
      </c>
      <c r="H4413" s="28"/>
      <c r="I4413" s="23"/>
      <c r="J4413" s="16"/>
      <c r="K4413" s="36"/>
    </row>
    <row r="4414" spans="1:11" ht="30" hidden="1" customHeight="1" x14ac:dyDescent="0.25">
      <c r="A4414" s="1"/>
      <c r="B4414" s="7" t="s">
        <v>7469</v>
      </c>
      <c r="C4414" s="7">
        <v>368</v>
      </c>
      <c r="D4414" s="7" t="s">
        <v>10</v>
      </c>
      <c r="E4414" s="7" t="s">
        <v>80</v>
      </c>
      <c r="F4414" s="7" t="s">
        <v>166</v>
      </c>
      <c r="G4414" s="7" t="s">
        <v>7476</v>
      </c>
      <c r="H4414" s="28"/>
      <c r="I4414" s="23"/>
      <c r="J4414" s="16"/>
      <c r="K4414" s="36"/>
    </row>
    <row r="4415" spans="1:11" ht="30" hidden="1" customHeight="1" x14ac:dyDescent="0.25">
      <c r="A4415" s="1"/>
      <c r="B4415" s="7" t="s">
        <v>7469</v>
      </c>
      <c r="C4415" s="7">
        <v>368</v>
      </c>
      <c r="D4415" s="7" t="s">
        <v>10</v>
      </c>
      <c r="E4415" s="7" t="s">
        <v>11</v>
      </c>
      <c r="F4415" s="7" t="s">
        <v>7477</v>
      </c>
      <c r="G4415" s="7" t="s">
        <v>7478</v>
      </c>
      <c r="H4415" s="28"/>
      <c r="I4415" s="23"/>
      <c r="J4415" s="16"/>
      <c r="K4415" s="36"/>
    </row>
    <row r="4416" spans="1:11" ht="30" hidden="1" customHeight="1" x14ac:dyDescent="0.25">
      <c r="A4416" s="1"/>
      <c r="B4416" s="7" t="s">
        <v>7469</v>
      </c>
      <c r="C4416" s="7">
        <v>368</v>
      </c>
      <c r="D4416" s="7" t="s">
        <v>10</v>
      </c>
      <c r="E4416" s="7" t="s">
        <v>177</v>
      </c>
      <c r="F4416" s="7" t="s">
        <v>178</v>
      </c>
      <c r="G4416" s="7" t="s">
        <v>7479</v>
      </c>
      <c r="H4416" s="28"/>
      <c r="I4416" s="23"/>
      <c r="J4416" s="16"/>
      <c r="K4416" s="36"/>
    </row>
    <row r="4417" spans="1:11" ht="30" hidden="1" customHeight="1" x14ac:dyDescent="0.25">
      <c r="A4417" s="1"/>
      <c r="B4417" s="7" t="s">
        <v>7469</v>
      </c>
      <c r="C4417" s="7">
        <v>368</v>
      </c>
      <c r="D4417" s="7" t="s">
        <v>10</v>
      </c>
      <c r="E4417" s="7" t="s">
        <v>171</v>
      </c>
      <c r="F4417" s="7" t="s">
        <v>7480</v>
      </c>
      <c r="G4417" s="7" t="s">
        <v>7481</v>
      </c>
      <c r="H4417" s="28"/>
      <c r="I4417" s="23"/>
      <c r="J4417" s="16"/>
      <c r="K4417" s="36"/>
    </row>
    <row r="4418" spans="1:11" ht="30" hidden="1" customHeight="1" x14ac:dyDescent="0.25">
      <c r="A4418" s="1"/>
      <c r="B4418" s="7" t="s">
        <v>7469</v>
      </c>
      <c r="C4418" s="7">
        <v>368</v>
      </c>
      <c r="D4418" s="7" t="s">
        <v>10</v>
      </c>
      <c r="E4418" s="7" t="s">
        <v>33</v>
      </c>
      <c r="F4418" s="7" t="s">
        <v>166</v>
      </c>
      <c r="G4418" s="7" t="s">
        <v>7482</v>
      </c>
      <c r="H4418" s="28"/>
      <c r="I4418" s="23"/>
      <c r="J4418" s="16"/>
      <c r="K4418" s="36"/>
    </row>
    <row r="4419" spans="1:11" ht="30" hidden="1" customHeight="1" x14ac:dyDescent="0.25">
      <c r="A4419" s="1"/>
      <c r="B4419" s="7" t="s">
        <v>7469</v>
      </c>
      <c r="C4419" s="7">
        <v>368</v>
      </c>
      <c r="D4419" s="7" t="s">
        <v>10</v>
      </c>
      <c r="E4419" s="7" t="s">
        <v>23</v>
      </c>
      <c r="F4419" s="7" t="s">
        <v>24</v>
      </c>
      <c r="G4419" s="7" t="s">
        <v>7483</v>
      </c>
      <c r="H4419" s="28"/>
      <c r="I4419" s="23"/>
      <c r="J4419" s="16"/>
      <c r="K4419" s="36"/>
    </row>
    <row r="4420" spans="1:11" ht="30" hidden="1" customHeight="1" x14ac:dyDescent="0.25">
      <c r="A4420" s="1"/>
      <c r="B4420" s="7" t="s">
        <v>7469</v>
      </c>
      <c r="C4420" s="7">
        <v>368</v>
      </c>
      <c r="D4420" s="7" t="s">
        <v>10</v>
      </c>
      <c r="E4420" s="7" t="s">
        <v>26</v>
      </c>
      <c r="F4420" s="7" t="s">
        <v>166</v>
      </c>
      <c r="G4420" s="7" t="s">
        <v>7484</v>
      </c>
      <c r="H4420" s="28"/>
      <c r="I4420" s="23"/>
      <c r="J4420" s="16"/>
      <c r="K4420" s="36"/>
    </row>
    <row r="4421" spans="1:11" ht="30" hidden="1" customHeight="1" x14ac:dyDescent="0.25">
      <c r="A4421" s="1"/>
      <c r="B4421" s="7" t="s">
        <v>7469</v>
      </c>
      <c r="C4421" s="7">
        <v>368</v>
      </c>
      <c r="D4421" s="7" t="s">
        <v>10</v>
      </c>
      <c r="E4421" s="7" t="s">
        <v>109</v>
      </c>
      <c r="F4421" s="7" t="s">
        <v>166</v>
      </c>
      <c r="G4421" s="7" t="s">
        <v>7485</v>
      </c>
      <c r="H4421" s="28"/>
      <c r="I4421" s="23"/>
      <c r="J4421" s="16"/>
      <c r="K4421" s="36"/>
    </row>
    <row r="4422" spans="1:11" ht="30" hidden="1" customHeight="1" x14ac:dyDescent="0.25">
      <c r="A4422" s="1"/>
      <c r="B4422" s="7" t="s">
        <v>7469</v>
      </c>
      <c r="C4422" s="7">
        <v>368</v>
      </c>
      <c r="D4422" s="7" t="s">
        <v>28</v>
      </c>
      <c r="E4422" s="7" t="s">
        <v>26</v>
      </c>
      <c r="F4422" s="7" t="s">
        <v>24</v>
      </c>
      <c r="G4422" s="7" t="s">
        <v>7486</v>
      </c>
      <c r="H4422" s="28"/>
      <c r="I4422" s="23"/>
      <c r="J4422" s="16"/>
      <c r="K4422" s="36"/>
    </row>
    <row r="4423" spans="1:11" ht="30" hidden="1" customHeight="1" x14ac:dyDescent="0.25">
      <c r="A4423" s="1"/>
      <c r="B4423" s="7" t="s">
        <v>7469</v>
      </c>
      <c r="C4423" s="7">
        <v>368</v>
      </c>
      <c r="D4423" s="7" t="s">
        <v>10</v>
      </c>
      <c r="E4423" s="7" t="s">
        <v>17</v>
      </c>
      <c r="F4423" s="7" t="s">
        <v>166</v>
      </c>
      <c r="G4423" s="7" t="s">
        <v>7487</v>
      </c>
      <c r="H4423" s="28"/>
      <c r="I4423" s="23"/>
      <c r="J4423" s="16"/>
      <c r="K4423" s="36"/>
    </row>
    <row r="4424" spans="1:11" ht="30" hidden="1" customHeight="1" x14ac:dyDescent="0.25">
      <c r="A4424" s="1"/>
      <c r="B4424" s="7" t="s">
        <v>7469</v>
      </c>
      <c r="C4424" s="7">
        <v>368</v>
      </c>
      <c r="D4424" s="7" t="s">
        <v>10</v>
      </c>
      <c r="E4424" s="7" t="s">
        <v>35</v>
      </c>
      <c r="F4424" s="7" t="s">
        <v>7488</v>
      </c>
      <c r="G4424" s="7" t="s">
        <v>7489</v>
      </c>
      <c r="H4424" s="28"/>
      <c r="I4424" s="23"/>
      <c r="J4424" s="16"/>
      <c r="K4424" s="36"/>
    </row>
    <row r="4425" spans="1:11" ht="30" hidden="1" customHeight="1" x14ac:dyDescent="0.25">
      <c r="A4425" s="1"/>
      <c r="B4425" s="7" t="s">
        <v>7469</v>
      </c>
      <c r="C4425" s="7">
        <v>368</v>
      </c>
      <c r="D4425" s="7" t="s">
        <v>10</v>
      </c>
      <c r="E4425" s="7" t="s">
        <v>67</v>
      </c>
      <c r="F4425" s="7" t="s">
        <v>166</v>
      </c>
      <c r="G4425" s="7" t="s">
        <v>7490</v>
      </c>
      <c r="H4425" s="28"/>
      <c r="I4425" s="23"/>
      <c r="J4425" s="16"/>
      <c r="K4425" s="36"/>
    </row>
    <row r="4426" spans="1:11" ht="30" customHeight="1" x14ac:dyDescent="0.25">
      <c r="A4426" s="1"/>
      <c r="B4426" s="7" t="s">
        <v>7499</v>
      </c>
      <c r="C4426" s="7">
        <v>369</v>
      </c>
      <c r="D4426" s="7" t="s">
        <v>10</v>
      </c>
      <c r="E4426" s="7" t="s">
        <v>20</v>
      </c>
      <c r="F4426" s="7" t="s">
        <v>7501</v>
      </c>
      <c r="G4426" s="7" t="s">
        <v>7502</v>
      </c>
      <c r="H4426" s="22">
        <f>+I4426</f>
        <v>59349.61</v>
      </c>
      <c r="I4426" s="22">
        <v>59349.61</v>
      </c>
      <c r="J4426" s="35" t="s">
        <v>7500</v>
      </c>
      <c r="K4426" s="36"/>
    </row>
    <row r="4427" spans="1:11" ht="30" hidden="1" customHeight="1" x14ac:dyDescent="0.25">
      <c r="A4427" s="1"/>
      <c r="B4427" s="7" t="s">
        <v>7499</v>
      </c>
      <c r="C4427" s="7">
        <v>369</v>
      </c>
      <c r="D4427" s="7" t="s">
        <v>10</v>
      </c>
      <c r="E4427" s="7" t="s">
        <v>38</v>
      </c>
      <c r="F4427" s="7" t="s">
        <v>7503</v>
      </c>
      <c r="G4427" s="7" t="s">
        <v>7504</v>
      </c>
      <c r="K4427" s="36"/>
    </row>
    <row r="4428" spans="1:11" ht="30" hidden="1" customHeight="1" x14ac:dyDescent="0.25">
      <c r="A4428" s="1"/>
      <c r="B4428" s="7" t="s">
        <v>7499</v>
      </c>
      <c r="C4428" s="7">
        <v>369</v>
      </c>
      <c r="D4428" s="7" t="s">
        <v>10</v>
      </c>
      <c r="E4428" s="7" t="s">
        <v>33</v>
      </c>
      <c r="F4428" s="7" t="s">
        <v>7505</v>
      </c>
      <c r="G4428" s="7" t="s">
        <v>7506</v>
      </c>
      <c r="H4428" s="28"/>
      <c r="I4428" s="23"/>
      <c r="J4428" s="16"/>
      <c r="K4428" s="36"/>
    </row>
    <row r="4429" spans="1:11" ht="30" hidden="1" customHeight="1" x14ac:dyDescent="0.25">
      <c r="A4429" s="1"/>
      <c r="B4429" s="7" t="s">
        <v>7499</v>
      </c>
      <c r="C4429" s="7">
        <v>369</v>
      </c>
      <c r="D4429" s="7" t="s">
        <v>10</v>
      </c>
      <c r="E4429" s="7" t="s">
        <v>43</v>
      </c>
      <c r="F4429" s="7" t="s">
        <v>7507</v>
      </c>
      <c r="G4429" s="7" t="s">
        <v>7508</v>
      </c>
      <c r="H4429" s="28"/>
      <c r="I4429" s="23"/>
      <c r="J4429" s="16"/>
      <c r="K4429" s="36"/>
    </row>
    <row r="4430" spans="1:11" ht="30" customHeight="1" x14ac:dyDescent="0.25">
      <c r="A4430" s="1"/>
      <c r="B4430" s="7" t="s">
        <v>7509</v>
      </c>
      <c r="C4430" s="7">
        <v>370</v>
      </c>
      <c r="D4430" s="7" t="s">
        <v>10</v>
      </c>
      <c r="E4430" s="7" t="s">
        <v>20</v>
      </c>
      <c r="F4430" s="7" t="s">
        <v>389</v>
      </c>
      <c r="G4430" s="7" t="s">
        <v>7511</v>
      </c>
      <c r="H4430" s="22">
        <f>+I4430/28</f>
        <v>742.82249999999999</v>
      </c>
      <c r="I4430" s="22">
        <v>20799.03</v>
      </c>
      <c r="J4430" s="35" t="s">
        <v>7510</v>
      </c>
      <c r="K4430" s="36"/>
    </row>
    <row r="4431" spans="1:11" ht="30" hidden="1" customHeight="1" x14ac:dyDescent="0.25">
      <c r="A4431" s="1"/>
      <c r="B4431" s="7" t="s">
        <v>7509</v>
      </c>
      <c r="C4431" s="7">
        <v>370</v>
      </c>
      <c r="D4431" s="7" t="s">
        <v>10</v>
      </c>
      <c r="E4431" s="7" t="s">
        <v>38</v>
      </c>
      <c r="F4431" s="7" t="s">
        <v>7512</v>
      </c>
      <c r="G4431" s="7" t="s">
        <v>7513</v>
      </c>
      <c r="H4431" s="28"/>
      <c r="I4431" s="23"/>
      <c r="J4431" s="16"/>
      <c r="K4431" s="36"/>
    </row>
    <row r="4432" spans="1:11" ht="30" hidden="1" customHeight="1" x14ac:dyDescent="0.25">
      <c r="A4432" s="1"/>
      <c r="B4432" s="7" t="s">
        <v>7509</v>
      </c>
      <c r="C4432" s="7">
        <v>370</v>
      </c>
      <c r="D4432" s="7" t="s">
        <v>10</v>
      </c>
      <c r="E4432" s="7" t="s">
        <v>23</v>
      </c>
      <c r="F4432" s="7" t="s">
        <v>389</v>
      </c>
      <c r="G4432" s="7" t="s">
        <v>7514</v>
      </c>
      <c r="H4432" s="28"/>
      <c r="I4432" s="23"/>
      <c r="J4432" s="16"/>
      <c r="K4432" s="36"/>
    </row>
    <row r="4433" spans="1:11" ht="30" hidden="1" customHeight="1" x14ac:dyDescent="0.25">
      <c r="A4433" s="1"/>
      <c r="B4433" s="7" t="s">
        <v>7509</v>
      </c>
      <c r="C4433" s="7">
        <v>370</v>
      </c>
      <c r="D4433" s="7" t="s">
        <v>10</v>
      </c>
      <c r="E4433" s="7" t="s">
        <v>33</v>
      </c>
      <c r="F4433" s="7" t="s">
        <v>389</v>
      </c>
      <c r="G4433" s="7" t="s">
        <v>7515</v>
      </c>
      <c r="H4433" s="28"/>
      <c r="I4433" s="23"/>
      <c r="J4433" s="16"/>
      <c r="K4433" s="36"/>
    </row>
    <row r="4434" spans="1:11" ht="30" hidden="1" customHeight="1" x14ac:dyDescent="0.25">
      <c r="A4434" s="1"/>
      <c r="B4434" s="7" t="s">
        <v>7509</v>
      </c>
      <c r="C4434" s="7">
        <v>370</v>
      </c>
      <c r="D4434" s="7" t="s">
        <v>28</v>
      </c>
      <c r="E4434" s="7" t="s">
        <v>38</v>
      </c>
      <c r="F4434" s="7" t="s">
        <v>7516</v>
      </c>
      <c r="G4434" s="7" t="s">
        <v>7517</v>
      </c>
      <c r="H4434" s="28"/>
      <c r="I4434" s="23"/>
      <c r="J4434" s="16"/>
      <c r="K4434" s="36"/>
    </row>
    <row r="4435" spans="1:11" ht="30" hidden="1" customHeight="1" x14ac:dyDescent="0.25">
      <c r="A4435" s="1"/>
      <c r="B4435" s="7" t="s">
        <v>7509</v>
      </c>
      <c r="C4435" s="7">
        <v>370</v>
      </c>
      <c r="D4435" s="7" t="s">
        <v>28</v>
      </c>
      <c r="E4435" s="7" t="s">
        <v>20</v>
      </c>
      <c r="F4435" s="7" t="s">
        <v>291</v>
      </c>
      <c r="G4435" s="7" t="s">
        <v>7518</v>
      </c>
      <c r="H4435" s="28"/>
      <c r="I4435" s="23"/>
      <c r="J4435" s="16"/>
      <c r="K4435" s="36"/>
    </row>
    <row r="4436" spans="1:11" ht="30" hidden="1" customHeight="1" x14ac:dyDescent="0.25">
      <c r="A4436" s="1"/>
      <c r="B4436" s="7" t="s">
        <v>7509</v>
      </c>
      <c r="C4436" s="7">
        <v>370</v>
      </c>
      <c r="D4436" s="7" t="s">
        <v>434</v>
      </c>
      <c r="E4436" s="7" t="s">
        <v>20</v>
      </c>
      <c r="F4436" s="7" t="s">
        <v>843</v>
      </c>
      <c r="G4436" s="7" t="s">
        <v>7519</v>
      </c>
      <c r="H4436" s="28"/>
      <c r="I4436" s="23"/>
      <c r="J4436" s="16"/>
      <c r="K4436" s="36"/>
    </row>
    <row r="4437" spans="1:11" ht="30" hidden="1" customHeight="1" x14ac:dyDescent="0.25">
      <c r="A4437" s="1"/>
      <c r="B4437" s="7" t="s">
        <v>7509</v>
      </c>
      <c r="C4437" s="7">
        <v>370</v>
      </c>
      <c r="D4437" s="7" t="s">
        <v>45</v>
      </c>
      <c r="E4437" s="7" t="s">
        <v>20</v>
      </c>
      <c r="F4437" s="7" t="s">
        <v>87</v>
      </c>
      <c r="G4437" s="7" t="s">
        <v>7520</v>
      </c>
      <c r="H4437" s="28"/>
      <c r="I4437" s="23"/>
      <c r="J4437" s="16"/>
      <c r="K4437" s="36"/>
    </row>
    <row r="4438" spans="1:11" ht="30" hidden="1" customHeight="1" x14ac:dyDescent="0.25">
      <c r="A4438" s="1"/>
      <c r="B4438" s="7" t="s">
        <v>7509</v>
      </c>
      <c r="C4438" s="7">
        <v>370</v>
      </c>
      <c r="D4438" s="7" t="s">
        <v>382</v>
      </c>
      <c r="E4438" s="7" t="s">
        <v>20</v>
      </c>
      <c r="F4438" s="7" t="s">
        <v>1551</v>
      </c>
      <c r="G4438" s="7" t="s">
        <v>7521</v>
      </c>
      <c r="H4438" s="28"/>
      <c r="I4438" s="23"/>
      <c r="J4438" s="16"/>
      <c r="K4438" s="36"/>
    </row>
    <row r="4439" spans="1:11" ht="30" hidden="1" customHeight="1" x14ac:dyDescent="0.25">
      <c r="A4439" s="1"/>
      <c r="B4439" s="7" t="s">
        <v>7509</v>
      </c>
      <c r="C4439" s="7">
        <v>370</v>
      </c>
      <c r="D4439" s="7" t="s">
        <v>10</v>
      </c>
      <c r="E4439" s="7" t="s">
        <v>43</v>
      </c>
      <c r="F4439" s="7" t="s">
        <v>7522</v>
      </c>
      <c r="G4439" s="7" t="s">
        <v>7523</v>
      </c>
      <c r="H4439" s="28"/>
      <c r="I4439" s="23"/>
      <c r="J4439" s="16"/>
      <c r="K4439" s="36"/>
    </row>
    <row r="4440" spans="1:11" ht="30" hidden="1" customHeight="1" x14ac:dyDescent="0.25">
      <c r="A4440" s="1"/>
      <c r="B4440" s="7" t="s">
        <v>7509</v>
      </c>
      <c r="C4440" s="7">
        <v>370</v>
      </c>
      <c r="D4440" s="7" t="s">
        <v>460</v>
      </c>
      <c r="E4440" s="7" t="s">
        <v>20</v>
      </c>
      <c r="F4440" s="7" t="s">
        <v>300</v>
      </c>
      <c r="G4440" s="7" t="s">
        <v>7524</v>
      </c>
      <c r="H4440" s="28"/>
      <c r="I4440" s="23"/>
      <c r="J4440" s="16"/>
      <c r="K4440" s="36"/>
    </row>
    <row r="4441" spans="1:11" ht="30" hidden="1" customHeight="1" x14ac:dyDescent="0.25">
      <c r="A4441" s="1"/>
      <c r="B4441" s="7" t="s">
        <v>7509</v>
      </c>
      <c r="C4441" s="7">
        <v>370</v>
      </c>
      <c r="D4441" s="7" t="s">
        <v>413</v>
      </c>
      <c r="E4441" s="7" t="s">
        <v>20</v>
      </c>
      <c r="F4441" s="7" t="s">
        <v>2354</v>
      </c>
      <c r="G4441" s="7" t="s">
        <v>7525</v>
      </c>
      <c r="H4441" s="28"/>
      <c r="I4441" s="23"/>
      <c r="J4441" s="16"/>
      <c r="K4441" s="36"/>
    </row>
    <row r="4442" spans="1:11" ht="30" hidden="1" customHeight="1" x14ac:dyDescent="0.25">
      <c r="A4442" s="1"/>
      <c r="B4442" s="7" t="s">
        <v>7509</v>
      </c>
      <c r="C4442" s="7">
        <v>370</v>
      </c>
      <c r="D4442" s="7" t="s">
        <v>458</v>
      </c>
      <c r="E4442" s="7" t="s">
        <v>20</v>
      </c>
      <c r="F4442" s="7" t="s">
        <v>1398</v>
      </c>
      <c r="G4442" s="7" t="s">
        <v>7526</v>
      </c>
      <c r="H4442" s="28"/>
      <c r="I4442" s="23"/>
      <c r="J4442" s="16"/>
      <c r="K4442" s="36"/>
    </row>
    <row r="4443" spans="1:11" ht="30" hidden="1" customHeight="1" x14ac:dyDescent="0.25">
      <c r="A4443" s="1"/>
      <c r="B4443" s="7" t="s">
        <v>7509</v>
      </c>
      <c r="C4443" s="7">
        <v>370</v>
      </c>
      <c r="D4443" s="7" t="s">
        <v>1572</v>
      </c>
      <c r="E4443" s="7" t="s">
        <v>20</v>
      </c>
      <c r="F4443" s="7" t="s">
        <v>147</v>
      </c>
      <c r="G4443" s="7" t="s">
        <v>7527</v>
      </c>
      <c r="H4443" s="28"/>
      <c r="I4443" s="23"/>
      <c r="J4443" s="16"/>
      <c r="K4443" s="36"/>
    </row>
    <row r="4444" spans="1:11" ht="30" hidden="1" customHeight="1" x14ac:dyDescent="0.25">
      <c r="A4444" s="1"/>
      <c r="B4444" s="7" t="s">
        <v>7528</v>
      </c>
      <c r="C4444" s="7">
        <v>371</v>
      </c>
      <c r="D4444" s="7" t="s">
        <v>10</v>
      </c>
      <c r="E4444" s="7" t="s">
        <v>7529</v>
      </c>
      <c r="F4444" s="7" t="s">
        <v>7530</v>
      </c>
      <c r="G4444" s="7" t="s">
        <v>7531</v>
      </c>
      <c r="H4444" s="28"/>
      <c r="I4444" s="23" t="s">
        <v>42</v>
      </c>
      <c r="J4444" s="16"/>
      <c r="K4444" s="36"/>
    </row>
    <row r="4445" spans="1:11" ht="30" customHeight="1" x14ac:dyDescent="0.25">
      <c r="A4445" s="1"/>
      <c r="B4445" s="7" t="s">
        <v>7534</v>
      </c>
      <c r="C4445" s="7">
        <v>372</v>
      </c>
      <c r="D4445" s="7" t="s">
        <v>10</v>
      </c>
      <c r="E4445" s="7" t="s">
        <v>7529</v>
      </c>
      <c r="F4445" s="7" t="s">
        <v>7530</v>
      </c>
      <c r="G4445" s="7" t="s">
        <v>7538</v>
      </c>
      <c r="H4445" s="31" t="s">
        <v>7539</v>
      </c>
      <c r="I4445" s="23" t="s">
        <v>42</v>
      </c>
      <c r="J4445" s="16"/>
      <c r="K4445" s="36"/>
    </row>
    <row r="4446" spans="1:11" ht="30" customHeight="1" x14ac:dyDescent="0.25">
      <c r="A4446" s="1"/>
      <c r="B4446" s="7" t="s">
        <v>7540</v>
      </c>
      <c r="C4446" s="7">
        <v>373</v>
      </c>
      <c r="D4446" s="7" t="s">
        <v>10</v>
      </c>
      <c r="E4446" s="7" t="s">
        <v>7529</v>
      </c>
      <c r="F4446" s="7" t="s">
        <v>7530</v>
      </c>
      <c r="G4446" s="7" t="s">
        <v>7543</v>
      </c>
      <c r="H4446" s="31" t="s">
        <v>7539</v>
      </c>
      <c r="I4446" s="23" t="s">
        <v>42</v>
      </c>
      <c r="J4446" s="16"/>
      <c r="K4446" s="36"/>
    </row>
    <row r="4447" spans="1:11" ht="30" hidden="1" customHeight="1" x14ac:dyDescent="0.25">
      <c r="A4447" s="1"/>
      <c r="B4447" s="7" t="s">
        <v>7544</v>
      </c>
      <c r="C4447" s="7">
        <v>374</v>
      </c>
      <c r="D4447" s="7" t="s">
        <v>10</v>
      </c>
      <c r="E4447" s="7" t="s">
        <v>7545</v>
      </c>
      <c r="F4447" s="7" t="s">
        <v>7546</v>
      </c>
      <c r="G4447" s="7" t="s">
        <v>7547</v>
      </c>
      <c r="H4447" s="28"/>
      <c r="I4447" s="23" t="s">
        <v>42</v>
      </c>
      <c r="J4447" s="16"/>
      <c r="K4447" s="36"/>
    </row>
    <row r="4448" spans="1:11" ht="30" hidden="1" customHeight="1" x14ac:dyDescent="0.25">
      <c r="A4448" s="1"/>
      <c r="B4448" s="7" t="s">
        <v>7544</v>
      </c>
      <c r="C4448" s="7">
        <v>374</v>
      </c>
      <c r="D4448" s="7" t="s">
        <v>28</v>
      </c>
      <c r="E4448" s="7" t="s">
        <v>7545</v>
      </c>
      <c r="F4448" s="7" t="s">
        <v>7546</v>
      </c>
      <c r="G4448" s="7" t="s">
        <v>7548</v>
      </c>
      <c r="H4448" s="28"/>
      <c r="I4448" s="23" t="s">
        <v>42</v>
      </c>
      <c r="J4448" s="16"/>
      <c r="K4448" s="36"/>
    </row>
    <row r="4449" spans="1:11" ht="30" hidden="1" customHeight="1" x14ac:dyDescent="0.25">
      <c r="A4449" s="1"/>
      <c r="B4449" s="7" t="s">
        <v>7544</v>
      </c>
      <c r="C4449" s="7">
        <v>374</v>
      </c>
      <c r="D4449" s="7" t="s">
        <v>45</v>
      </c>
      <c r="E4449" s="7" t="s">
        <v>7545</v>
      </c>
      <c r="F4449" s="7" t="s">
        <v>7546</v>
      </c>
      <c r="G4449" s="7" t="s">
        <v>7549</v>
      </c>
      <c r="H4449" s="28"/>
      <c r="I4449" s="23" t="s">
        <v>42</v>
      </c>
      <c r="J4449" s="16"/>
      <c r="K4449" s="36"/>
    </row>
    <row r="4450" spans="1:11" ht="30" hidden="1" customHeight="1" x14ac:dyDescent="0.25">
      <c r="A4450" s="1"/>
      <c r="B4450" s="7" t="s">
        <v>7544</v>
      </c>
      <c r="C4450" s="7">
        <v>374</v>
      </c>
      <c r="D4450" s="7" t="s">
        <v>382</v>
      </c>
      <c r="E4450" s="7" t="s">
        <v>7545</v>
      </c>
      <c r="F4450" s="7" t="s">
        <v>7546</v>
      </c>
      <c r="G4450" s="7" t="s">
        <v>7550</v>
      </c>
      <c r="H4450" s="28"/>
      <c r="I4450" s="23" t="s">
        <v>42</v>
      </c>
      <c r="J4450" s="16"/>
      <c r="K4450" s="36"/>
    </row>
    <row r="4451" spans="1:11" ht="30" hidden="1" customHeight="1" x14ac:dyDescent="0.25">
      <c r="A4451" s="1"/>
      <c r="B4451" s="7" t="s">
        <v>7544</v>
      </c>
      <c r="C4451" s="7">
        <v>374</v>
      </c>
      <c r="D4451" s="7" t="s">
        <v>413</v>
      </c>
      <c r="E4451" s="7" t="s">
        <v>7545</v>
      </c>
      <c r="F4451" s="7" t="s">
        <v>7546</v>
      </c>
      <c r="G4451" s="7" t="s">
        <v>7551</v>
      </c>
      <c r="H4451" s="28"/>
      <c r="I4451" s="23"/>
      <c r="J4451" s="16"/>
      <c r="K4451" s="36"/>
    </row>
    <row r="4452" spans="1:11" ht="30" hidden="1" customHeight="1" x14ac:dyDescent="0.25">
      <c r="A4452" s="1"/>
      <c r="B4452" s="7" t="s">
        <v>7544</v>
      </c>
      <c r="C4452" s="7">
        <v>374</v>
      </c>
      <c r="D4452" s="7" t="s">
        <v>434</v>
      </c>
      <c r="E4452" s="7" t="s">
        <v>7545</v>
      </c>
      <c r="F4452" s="7" t="s">
        <v>7546</v>
      </c>
      <c r="G4452" s="7" t="s">
        <v>7552</v>
      </c>
      <c r="H4452" s="28"/>
      <c r="I4452" s="23"/>
      <c r="J4452" s="16"/>
      <c r="K4452" s="36"/>
    </row>
    <row r="4453" spans="1:11" ht="30" hidden="1" customHeight="1" x14ac:dyDescent="0.25">
      <c r="A4453" s="1"/>
      <c r="B4453" s="7" t="s">
        <v>7544</v>
      </c>
      <c r="C4453" s="7">
        <v>374</v>
      </c>
      <c r="D4453" s="7" t="s">
        <v>28</v>
      </c>
      <c r="E4453" s="7" t="s">
        <v>7529</v>
      </c>
      <c r="F4453" s="7" t="s">
        <v>7530</v>
      </c>
      <c r="G4453" s="7" t="s">
        <v>7553</v>
      </c>
      <c r="H4453" s="28"/>
      <c r="I4453" s="23"/>
      <c r="J4453" s="16"/>
      <c r="K4453" s="36"/>
    </row>
    <row r="4454" spans="1:11" ht="30" hidden="1" customHeight="1" x14ac:dyDescent="0.25">
      <c r="A4454" s="1"/>
      <c r="B4454" s="7" t="s">
        <v>7544</v>
      </c>
      <c r="C4454" s="7">
        <v>374</v>
      </c>
      <c r="D4454" s="7" t="s">
        <v>460</v>
      </c>
      <c r="E4454" s="7" t="s">
        <v>7545</v>
      </c>
      <c r="F4454" s="7" t="s">
        <v>7546</v>
      </c>
      <c r="G4454" s="7" t="s">
        <v>7554</v>
      </c>
      <c r="H4454" s="28"/>
      <c r="I4454" s="23"/>
      <c r="J4454" s="16"/>
      <c r="K4454" s="36"/>
    </row>
    <row r="4455" spans="1:11" ht="30" hidden="1" customHeight="1" x14ac:dyDescent="0.25">
      <c r="A4455" s="1"/>
      <c r="B4455" s="7" t="s">
        <v>7544</v>
      </c>
      <c r="C4455" s="7">
        <v>374</v>
      </c>
      <c r="D4455" s="7" t="s">
        <v>458</v>
      </c>
      <c r="E4455" s="7" t="s">
        <v>7545</v>
      </c>
      <c r="F4455" s="7" t="s">
        <v>7546</v>
      </c>
      <c r="G4455" s="7" t="s">
        <v>7555</v>
      </c>
      <c r="H4455" s="28"/>
      <c r="I4455" s="23"/>
      <c r="J4455" s="16"/>
      <c r="K4455" s="36"/>
    </row>
    <row r="4456" spans="1:11" ht="30" hidden="1" customHeight="1" x14ac:dyDescent="0.25">
      <c r="A4456" s="1"/>
      <c r="B4456" s="7" t="s">
        <v>7544</v>
      </c>
      <c r="C4456" s="7">
        <v>374</v>
      </c>
      <c r="D4456" s="7" t="s">
        <v>10</v>
      </c>
      <c r="E4456" s="7" t="s">
        <v>7529</v>
      </c>
      <c r="F4456" s="7" t="s">
        <v>7530</v>
      </c>
      <c r="G4456" s="7" t="s">
        <v>7556</v>
      </c>
      <c r="H4456" s="28"/>
      <c r="I4456" s="23"/>
      <c r="J4456" s="16"/>
      <c r="K4456" s="36"/>
    </row>
    <row r="4457" spans="1:11" ht="30" hidden="1" customHeight="1" x14ac:dyDescent="0.25">
      <c r="A4457" s="1"/>
      <c r="B4457" s="7" t="s">
        <v>7544</v>
      </c>
      <c r="C4457" s="7">
        <v>374</v>
      </c>
      <c r="D4457" s="7" t="s">
        <v>28</v>
      </c>
      <c r="E4457" s="7" t="s">
        <v>20</v>
      </c>
      <c r="F4457" s="7" t="s">
        <v>7532</v>
      </c>
      <c r="G4457" s="7" t="s">
        <v>7557</v>
      </c>
      <c r="H4457" s="28"/>
      <c r="I4457" s="23"/>
      <c r="J4457" s="16"/>
      <c r="K4457" s="36"/>
    </row>
    <row r="4458" spans="1:11" ht="30" hidden="1" customHeight="1" x14ac:dyDescent="0.25">
      <c r="A4458" s="1"/>
      <c r="B4458" s="7" t="s">
        <v>7544</v>
      </c>
      <c r="C4458" s="7">
        <v>374</v>
      </c>
      <c r="D4458" s="7" t="s">
        <v>10</v>
      </c>
      <c r="E4458" s="7" t="s">
        <v>20</v>
      </c>
      <c r="F4458" s="7" t="s">
        <v>7532</v>
      </c>
      <c r="G4458" s="7" t="s">
        <v>7558</v>
      </c>
      <c r="H4458" s="28"/>
      <c r="I4458" s="23" t="s">
        <v>42</v>
      </c>
      <c r="J4458" s="16"/>
      <c r="K4458" s="36"/>
    </row>
    <row r="4459" spans="1:11" ht="30" customHeight="1" x14ac:dyDescent="0.25">
      <c r="A4459" s="1"/>
      <c r="B4459" s="1"/>
      <c r="C4459" s="1"/>
      <c r="D4459" s="1"/>
      <c r="E4459" s="1"/>
      <c r="F4459" s="1"/>
      <c r="G4459" s="1"/>
      <c r="H4459" s="23"/>
      <c r="I4459" s="23"/>
      <c r="J4459" s="16"/>
      <c r="K4459" s="36"/>
    </row>
    <row r="4460" spans="1:11" ht="30" customHeight="1" x14ac:dyDescent="0.25">
      <c r="A4460" s="1"/>
      <c r="B4460" s="1"/>
      <c r="C4460" s="1"/>
      <c r="D4460" s="1"/>
      <c r="E4460" s="1"/>
      <c r="F4460" s="1"/>
      <c r="G4460" s="1"/>
      <c r="H4460" s="23"/>
      <c r="I4460" s="23"/>
      <c r="J4460" s="16"/>
      <c r="K4460" s="36"/>
    </row>
  </sheetData>
  <autoFilter ref="B5:J4458">
    <filterColumn colId="6">
      <customFilters>
        <customFilter operator="notEqual" val=" "/>
      </customFilters>
    </filterColumn>
  </autoFilter>
  <mergeCells count="1">
    <mergeCell ref="B2:G2"/>
  </mergeCells>
  <hyperlinks>
    <hyperlink ref="J3029" r:id="rId1"/>
    <hyperlink ref="J3035" r:id="rId2"/>
    <hyperlink ref="J3045" r:id="rId3"/>
    <hyperlink ref="J3066" r:id="rId4"/>
    <hyperlink ref="J3090" r:id="rId5"/>
    <hyperlink ref="J3102" r:id="rId6"/>
    <hyperlink ref="J3109" r:id="rId7"/>
    <hyperlink ref="J3128" r:id="rId8"/>
    <hyperlink ref="J3142" r:id="rId9"/>
    <hyperlink ref="J3150" r:id="rId10"/>
    <hyperlink ref="J3161" r:id="rId11"/>
    <hyperlink ref="J3164" r:id="rId12"/>
    <hyperlink ref="J3168" r:id="rId13"/>
    <hyperlink ref="J3169" r:id="rId14"/>
    <hyperlink ref="J3180" r:id="rId15"/>
    <hyperlink ref="J3196" r:id="rId16"/>
    <hyperlink ref="J3211" r:id="rId17"/>
    <hyperlink ref="J3236" r:id="rId18"/>
    <hyperlink ref="J3261" r:id="rId19"/>
    <hyperlink ref="J3262" r:id="rId20"/>
    <hyperlink ref="J3276" r:id="rId21"/>
    <hyperlink ref="J3293" r:id="rId22"/>
    <hyperlink ref="J3297" r:id="rId23"/>
    <hyperlink ref="J3310" r:id="rId24"/>
    <hyperlink ref="J3320" r:id="rId25"/>
    <hyperlink ref="J3328" r:id="rId26"/>
    <hyperlink ref="J3333" r:id="rId27"/>
    <hyperlink ref="J3329" r:id="rId28"/>
    <hyperlink ref="J3334" r:id="rId29"/>
    <hyperlink ref="J3349" r:id="rId30"/>
    <hyperlink ref="J3366" r:id="rId31"/>
    <hyperlink ref="J3371" r:id="rId32"/>
    <hyperlink ref="J3381" r:id="rId33"/>
    <hyperlink ref="J3389" r:id="rId34"/>
    <hyperlink ref="J3391" r:id="rId35"/>
    <hyperlink ref="J3396" r:id="rId36"/>
    <hyperlink ref="J3420" r:id="rId37"/>
    <hyperlink ref="J3427" r:id="rId38"/>
    <hyperlink ref="J3438" r:id="rId39"/>
    <hyperlink ref="J3452" r:id="rId40"/>
    <hyperlink ref="J3462" r:id="rId41"/>
    <hyperlink ref="J3464" r:id="rId42"/>
    <hyperlink ref="J3491" r:id="rId43"/>
    <hyperlink ref="J3505" r:id="rId44"/>
    <hyperlink ref="J3517" r:id="rId45"/>
    <hyperlink ref="J3528" r:id="rId46"/>
    <hyperlink ref="J3537" r:id="rId47"/>
    <hyperlink ref="J3541" r:id="rId48"/>
    <hyperlink ref="J3546" r:id="rId49"/>
    <hyperlink ref="J3562" r:id="rId50"/>
    <hyperlink ref="J3566" r:id="rId51"/>
    <hyperlink ref="J6" r:id="rId52"/>
  </hyperlinks>
  <pageMargins left="0.7" right="0.7" top="0.75" bottom="0.75" header="0" footer="0"/>
  <pageSetup paperSize="9" orientation="portrait" r:id="rId53"/>
  <ignoredErrors>
    <ignoredError sqref="H6:H91 H93:H763 H765:H838 H840:H1343 H1345:H1634 H1636:H1711 H1713:H1749 H1751:H2179 H2181:H3333 H3335:H3451 H3453:H3463 H3465:H3784 H3786:H3892 H3894:H3946 H3948:H3978 H3980:H4073 H4075:H4077 H4079:H4088 H4090:H4229 H4231:H4240 H4242:H4256 H4258:H4265 H4267:H4430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72"/>
  <sheetViews>
    <sheetView workbookViewId="0"/>
  </sheetViews>
  <sheetFormatPr baseColWidth="10" defaultColWidth="14.42578125" defaultRowHeight="15" customHeight="1" x14ac:dyDescent="0.25"/>
  <cols>
    <col min="1" max="1" width="8.85546875" customWidth="1"/>
    <col min="2" max="2" width="36.7109375" customWidth="1"/>
    <col min="3" max="3" width="14.28515625" customWidth="1"/>
    <col min="4" max="4" width="40.85546875" customWidth="1"/>
    <col min="5" max="5" width="73.140625" customWidth="1"/>
    <col min="6" max="6" width="17.28515625" customWidth="1"/>
    <col min="7" max="7" width="16.5703125" customWidth="1"/>
    <col min="8" max="8" width="105.140625" customWidth="1"/>
  </cols>
  <sheetData>
    <row r="1" spans="1:8" x14ac:dyDescent="0.25">
      <c r="B1" s="9" t="s">
        <v>7561</v>
      </c>
      <c r="C1" s="41" t="s">
        <v>7562</v>
      </c>
      <c r="D1" s="42"/>
      <c r="E1" s="42"/>
      <c r="F1" s="42"/>
      <c r="G1" s="43"/>
    </row>
    <row r="2" spans="1:8" x14ac:dyDescent="0.25">
      <c r="B2" s="9" t="s">
        <v>7563</v>
      </c>
      <c r="C2" s="41" t="s">
        <v>7564</v>
      </c>
      <c r="D2" s="42"/>
      <c r="E2" s="42"/>
      <c r="F2" s="42"/>
      <c r="G2" s="43"/>
    </row>
    <row r="3" spans="1:8" x14ac:dyDescent="0.25">
      <c r="B3" s="9" t="s">
        <v>7565</v>
      </c>
      <c r="C3" s="41" t="s">
        <v>7566</v>
      </c>
      <c r="D3" s="42"/>
      <c r="E3" s="42"/>
      <c r="F3" s="42"/>
      <c r="G3" s="43"/>
    </row>
    <row r="4" spans="1:8" x14ac:dyDescent="0.25">
      <c r="B4" s="9" t="s">
        <v>7567</v>
      </c>
      <c r="C4" s="41" t="s">
        <v>7568</v>
      </c>
      <c r="D4" s="42"/>
      <c r="E4" s="42"/>
      <c r="F4" s="42"/>
      <c r="G4" s="43"/>
    </row>
    <row r="5" spans="1:8" x14ac:dyDescent="0.25">
      <c r="B5" s="9" t="s">
        <v>7569</v>
      </c>
      <c r="C5" s="41" t="s">
        <v>7570</v>
      </c>
      <c r="D5" s="42"/>
      <c r="E5" s="42"/>
      <c r="F5" s="42"/>
      <c r="G5" s="43"/>
    </row>
    <row r="7" spans="1:8" x14ac:dyDescent="0.25">
      <c r="A7" s="41" t="s">
        <v>9</v>
      </c>
      <c r="B7" s="42"/>
      <c r="C7" s="42"/>
      <c r="D7" s="42"/>
      <c r="E7" s="42"/>
      <c r="F7" s="42"/>
      <c r="G7" s="42"/>
      <c r="H7" s="43"/>
    </row>
    <row r="8" spans="1:8" x14ac:dyDescent="0.25">
      <c r="C8" s="10"/>
      <c r="E8" s="11" t="s">
        <v>7571</v>
      </c>
      <c r="F8" s="12">
        <v>156000</v>
      </c>
      <c r="G8" s="10"/>
    </row>
    <row r="9" spans="1:8" x14ac:dyDescent="0.25">
      <c r="A9" s="13" t="s">
        <v>0</v>
      </c>
      <c r="B9" s="13" t="s">
        <v>1</v>
      </c>
      <c r="C9" s="13" t="s">
        <v>2</v>
      </c>
      <c r="D9" s="13" t="s">
        <v>4</v>
      </c>
      <c r="E9" s="13" t="s">
        <v>5</v>
      </c>
      <c r="F9" s="13" t="s">
        <v>6</v>
      </c>
      <c r="G9" s="13" t="s">
        <v>7</v>
      </c>
      <c r="H9" s="13" t="s">
        <v>8</v>
      </c>
    </row>
    <row r="10" spans="1:8" x14ac:dyDescent="0.25">
      <c r="A10" s="13" t="s">
        <v>7572</v>
      </c>
      <c r="B10" s="13" t="s">
        <v>10</v>
      </c>
      <c r="C10" s="14">
        <v>69.209999999999994</v>
      </c>
      <c r="D10" s="13" t="s">
        <v>11</v>
      </c>
      <c r="E10" s="13" t="s">
        <v>12</v>
      </c>
      <c r="F10" s="15">
        <v>156000</v>
      </c>
      <c r="G10" s="14">
        <v>10796760</v>
      </c>
      <c r="H10" s="13" t="s">
        <v>13</v>
      </c>
    </row>
    <row r="11" spans="1:8" ht="30" x14ac:dyDescent="0.25">
      <c r="A11" s="13" t="s">
        <v>7572</v>
      </c>
      <c r="B11" s="13" t="s">
        <v>10</v>
      </c>
      <c r="C11" s="14">
        <v>70.040000000000006</v>
      </c>
      <c r="D11" s="13" t="s">
        <v>14</v>
      </c>
      <c r="E11" s="13" t="s">
        <v>15</v>
      </c>
      <c r="F11" s="15">
        <v>156000</v>
      </c>
      <c r="G11" s="14">
        <v>10926240</v>
      </c>
      <c r="H11" s="16" t="s">
        <v>16</v>
      </c>
    </row>
    <row r="12" spans="1:8" x14ac:dyDescent="0.25">
      <c r="A12" s="13" t="s">
        <v>7572</v>
      </c>
      <c r="B12" s="13" t="s">
        <v>10</v>
      </c>
      <c r="C12" s="14">
        <v>75.09</v>
      </c>
      <c r="D12" s="13" t="s">
        <v>17</v>
      </c>
      <c r="E12" s="13" t="s">
        <v>18</v>
      </c>
      <c r="F12" s="15">
        <v>156000</v>
      </c>
      <c r="G12" s="14">
        <v>11714040</v>
      </c>
      <c r="H12" s="13" t="s">
        <v>19</v>
      </c>
    </row>
    <row r="13" spans="1:8" x14ac:dyDescent="0.25">
      <c r="A13" s="13" t="s">
        <v>7572</v>
      </c>
      <c r="B13" s="13" t="s">
        <v>10</v>
      </c>
      <c r="C13" s="14">
        <v>84.78</v>
      </c>
      <c r="D13" s="13" t="s">
        <v>20</v>
      </c>
      <c r="E13" s="13" t="s">
        <v>21</v>
      </c>
      <c r="F13" s="15">
        <v>156000</v>
      </c>
      <c r="G13" s="14">
        <v>13225680</v>
      </c>
      <c r="H13" s="13" t="s">
        <v>22</v>
      </c>
    </row>
    <row r="14" spans="1:8" ht="30" x14ac:dyDescent="0.25">
      <c r="A14" s="13" t="s">
        <v>7572</v>
      </c>
      <c r="B14" s="13" t="s">
        <v>10</v>
      </c>
      <c r="C14" s="14">
        <v>104.84</v>
      </c>
      <c r="D14" s="13" t="s">
        <v>23</v>
      </c>
      <c r="E14" s="13" t="s">
        <v>24</v>
      </c>
      <c r="F14" s="15">
        <v>156000</v>
      </c>
      <c r="G14" s="14">
        <v>16355040</v>
      </c>
      <c r="H14" s="16" t="s">
        <v>25</v>
      </c>
    </row>
    <row r="15" spans="1:8" x14ac:dyDescent="0.25">
      <c r="A15" s="13" t="s">
        <v>7572</v>
      </c>
      <c r="B15" s="13" t="s">
        <v>10</v>
      </c>
      <c r="C15" s="14">
        <v>105.21</v>
      </c>
      <c r="D15" s="13" t="s">
        <v>26</v>
      </c>
      <c r="E15" s="13" t="s">
        <v>21</v>
      </c>
      <c r="F15" s="15">
        <v>156000</v>
      </c>
      <c r="G15" s="14">
        <v>16412760</v>
      </c>
      <c r="H15" s="13" t="s">
        <v>27</v>
      </c>
    </row>
    <row r="16" spans="1:8" ht="30" x14ac:dyDescent="0.25">
      <c r="A16" s="13" t="s">
        <v>7572</v>
      </c>
      <c r="B16" s="13" t="s">
        <v>28</v>
      </c>
      <c r="C16" s="14">
        <v>106.63</v>
      </c>
      <c r="D16" s="13" t="s">
        <v>11</v>
      </c>
      <c r="E16" s="13" t="s">
        <v>29</v>
      </c>
      <c r="F16" s="15">
        <v>156000</v>
      </c>
      <c r="G16" s="14">
        <v>16634280</v>
      </c>
      <c r="H16" s="16" t="s">
        <v>30</v>
      </c>
    </row>
    <row r="17" spans="1:8" ht="30" x14ac:dyDescent="0.25">
      <c r="A17" s="13" t="s">
        <v>7572</v>
      </c>
      <c r="B17" s="13" t="s">
        <v>28</v>
      </c>
      <c r="C17" s="14">
        <v>107.86</v>
      </c>
      <c r="D17" s="13" t="s">
        <v>14</v>
      </c>
      <c r="E17" s="13" t="s">
        <v>31</v>
      </c>
      <c r="F17" s="15">
        <v>156000</v>
      </c>
      <c r="G17" s="14">
        <v>16826160</v>
      </c>
      <c r="H17" s="16" t="s">
        <v>32</v>
      </c>
    </row>
    <row r="18" spans="1:8" x14ac:dyDescent="0.25">
      <c r="A18" s="13" t="s">
        <v>7572</v>
      </c>
      <c r="B18" s="13" t="s">
        <v>10</v>
      </c>
      <c r="C18" s="14">
        <v>108.05</v>
      </c>
      <c r="D18" s="13" t="s">
        <v>33</v>
      </c>
      <c r="E18" s="13" t="s">
        <v>24</v>
      </c>
      <c r="F18" s="15">
        <v>156000</v>
      </c>
      <c r="G18" s="14">
        <v>16855800</v>
      </c>
      <c r="H18" s="13" t="s">
        <v>34</v>
      </c>
    </row>
    <row r="19" spans="1:8" ht="30" x14ac:dyDescent="0.25">
      <c r="A19" s="13" t="s">
        <v>7572</v>
      </c>
      <c r="B19" s="13" t="s">
        <v>10</v>
      </c>
      <c r="C19" s="14">
        <v>111.43</v>
      </c>
      <c r="D19" s="13" t="s">
        <v>35</v>
      </c>
      <c r="E19" s="13" t="s">
        <v>24</v>
      </c>
      <c r="F19" s="15">
        <v>156000</v>
      </c>
      <c r="G19" s="14">
        <v>17383080</v>
      </c>
      <c r="H19" s="16" t="s">
        <v>36</v>
      </c>
    </row>
    <row r="20" spans="1:8" x14ac:dyDescent="0.25">
      <c r="A20" s="13" t="s">
        <v>7572</v>
      </c>
      <c r="B20" s="13" t="s">
        <v>28</v>
      </c>
      <c r="C20" s="14">
        <v>111.6</v>
      </c>
      <c r="D20" s="13" t="s">
        <v>17</v>
      </c>
      <c r="E20" s="13" t="s">
        <v>24</v>
      </c>
      <c r="F20" s="15">
        <v>156000</v>
      </c>
      <c r="G20" s="14">
        <v>17409600</v>
      </c>
      <c r="H20" s="13" t="s">
        <v>37</v>
      </c>
    </row>
    <row r="21" spans="1:8" ht="15.75" customHeight="1" x14ac:dyDescent="0.25">
      <c r="A21" s="13" t="s">
        <v>7572</v>
      </c>
      <c r="B21" s="13" t="s">
        <v>10</v>
      </c>
      <c r="C21" s="14">
        <v>124.95</v>
      </c>
      <c r="D21" s="13" t="s">
        <v>38</v>
      </c>
      <c r="E21" s="13" t="s">
        <v>31</v>
      </c>
      <c r="F21" s="15">
        <v>156000</v>
      </c>
      <c r="G21" s="14">
        <v>19492200</v>
      </c>
      <c r="H21" s="16" t="s">
        <v>39</v>
      </c>
    </row>
    <row r="22" spans="1:8" ht="15.75" customHeight="1" x14ac:dyDescent="0.25">
      <c r="A22" s="13" t="s">
        <v>7572</v>
      </c>
      <c r="B22" s="13" t="s">
        <v>28</v>
      </c>
      <c r="C22" s="14">
        <v>149.33000000000001</v>
      </c>
      <c r="D22" s="13" t="s">
        <v>20</v>
      </c>
      <c r="E22" s="13" t="s">
        <v>40</v>
      </c>
      <c r="F22" s="15">
        <v>156000</v>
      </c>
      <c r="G22" s="14">
        <v>23295480</v>
      </c>
      <c r="H22" s="16" t="s">
        <v>41</v>
      </c>
    </row>
    <row r="23" spans="1:8" ht="15.75" customHeight="1" x14ac:dyDescent="0.25">
      <c r="A23" s="13" t="s">
        <v>7572</v>
      </c>
      <c r="B23" s="13" t="s">
        <v>10</v>
      </c>
      <c r="C23" s="14">
        <v>151.34</v>
      </c>
      <c r="D23" s="13" t="s">
        <v>43</v>
      </c>
      <c r="E23" s="13" t="s">
        <v>24</v>
      </c>
      <c r="F23" s="15">
        <v>156000</v>
      </c>
      <c r="G23" s="14">
        <v>23609040</v>
      </c>
      <c r="H23" s="16" t="s">
        <v>44</v>
      </c>
    </row>
    <row r="24" spans="1:8" ht="15.75" customHeight="1" x14ac:dyDescent="0.25">
      <c r="A24" s="13" t="s">
        <v>7572</v>
      </c>
      <c r="B24" s="13" t="s">
        <v>45</v>
      </c>
      <c r="C24" s="14">
        <v>197.76</v>
      </c>
      <c r="D24" s="13" t="s">
        <v>20</v>
      </c>
      <c r="E24" s="13" t="s">
        <v>24</v>
      </c>
      <c r="F24" s="15">
        <v>156000</v>
      </c>
      <c r="G24" s="14">
        <v>30850560</v>
      </c>
      <c r="H24" s="16" t="s">
        <v>46</v>
      </c>
    </row>
    <row r="25" spans="1:8" ht="15.75" customHeight="1" x14ac:dyDescent="0.25">
      <c r="A25" s="13" t="s">
        <v>7572</v>
      </c>
      <c r="B25" s="13" t="s">
        <v>45</v>
      </c>
      <c r="C25" s="14">
        <v>711.94</v>
      </c>
      <c r="D25" s="13" t="s">
        <v>14</v>
      </c>
      <c r="E25" s="13" t="s">
        <v>47</v>
      </c>
      <c r="F25" s="15">
        <v>156000</v>
      </c>
      <c r="G25" s="14">
        <v>111062640</v>
      </c>
      <c r="H25" s="16" t="s">
        <v>48</v>
      </c>
    </row>
    <row r="26" spans="1:8" ht="15.75" customHeight="1" x14ac:dyDescent="0.25">
      <c r="C26" s="10"/>
      <c r="F26" s="17"/>
      <c r="G26" s="10"/>
    </row>
    <row r="27" spans="1:8" ht="15.75" customHeight="1" x14ac:dyDescent="0.25">
      <c r="A27" s="41" t="s">
        <v>49</v>
      </c>
      <c r="B27" s="42"/>
      <c r="C27" s="42"/>
      <c r="D27" s="42"/>
      <c r="E27" s="42"/>
      <c r="F27" s="42"/>
      <c r="G27" s="42"/>
      <c r="H27" s="43"/>
    </row>
    <row r="28" spans="1:8" ht="15.75" customHeight="1" x14ac:dyDescent="0.25">
      <c r="C28" s="10"/>
      <c r="E28" s="11" t="s">
        <v>7571</v>
      </c>
      <c r="F28" s="12">
        <v>12000</v>
      </c>
      <c r="G28" s="10"/>
    </row>
    <row r="29" spans="1:8" ht="15.75" customHeight="1" x14ac:dyDescent="0.25">
      <c r="A29" s="13" t="s">
        <v>0</v>
      </c>
      <c r="B29" s="13" t="s">
        <v>1</v>
      </c>
      <c r="C29" s="13" t="s">
        <v>2</v>
      </c>
      <c r="D29" s="13" t="s">
        <v>4</v>
      </c>
      <c r="E29" s="13" t="s">
        <v>5</v>
      </c>
      <c r="F29" s="13" t="s">
        <v>6</v>
      </c>
      <c r="G29" s="13" t="s">
        <v>7</v>
      </c>
      <c r="H29" s="13" t="s">
        <v>8</v>
      </c>
    </row>
    <row r="30" spans="1:8" ht="15.75" customHeight="1" x14ac:dyDescent="0.25">
      <c r="A30" s="13" t="s">
        <v>28</v>
      </c>
      <c r="B30" s="13" t="s">
        <v>10</v>
      </c>
      <c r="C30" s="14">
        <v>385.25</v>
      </c>
      <c r="D30" s="13" t="s">
        <v>14</v>
      </c>
      <c r="E30" s="13" t="s">
        <v>51</v>
      </c>
      <c r="F30" s="15">
        <v>12000</v>
      </c>
      <c r="G30" s="14">
        <v>4623000</v>
      </c>
      <c r="H30" s="16" t="s">
        <v>52</v>
      </c>
    </row>
    <row r="31" spans="1:8" ht="15.75" customHeight="1" x14ac:dyDescent="0.25">
      <c r="A31" s="13" t="s">
        <v>28</v>
      </c>
      <c r="B31" s="13" t="s">
        <v>10</v>
      </c>
      <c r="C31" s="14">
        <v>397.99</v>
      </c>
      <c r="D31" s="13" t="s">
        <v>20</v>
      </c>
      <c r="E31" s="13" t="s">
        <v>53</v>
      </c>
      <c r="F31" s="15">
        <v>12000</v>
      </c>
      <c r="G31" s="14">
        <v>4775880</v>
      </c>
      <c r="H31" s="13" t="s">
        <v>54</v>
      </c>
    </row>
    <row r="32" spans="1:8" ht="15.75" customHeight="1" x14ac:dyDescent="0.25">
      <c r="A32" s="13" t="s">
        <v>28</v>
      </c>
      <c r="B32" s="13" t="s">
        <v>10</v>
      </c>
      <c r="C32" s="14">
        <v>436.21</v>
      </c>
      <c r="D32" s="13" t="s">
        <v>26</v>
      </c>
      <c r="E32" s="13" t="s">
        <v>55</v>
      </c>
      <c r="F32" s="15">
        <v>12000</v>
      </c>
      <c r="G32" s="14">
        <v>5234520</v>
      </c>
      <c r="H32" s="13" t="s">
        <v>56</v>
      </c>
    </row>
    <row r="33" spans="1:8" ht="15.75" customHeight="1" x14ac:dyDescent="0.25">
      <c r="A33" s="13" t="s">
        <v>28</v>
      </c>
      <c r="B33" s="13" t="s">
        <v>10</v>
      </c>
      <c r="C33" s="14">
        <v>478.14</v>
      </c>
      <c r="D33" s="13" t="s">
        <v>33</v>
      </c>
      <c r="E33" s="13" t="s">
        <v>57</v>
      </c>
      <c r="F33" s="15">
        <v>12000</v>
      </c>
      <c r="G33" s="14">
        <v>5737680</v>
      </c>
      <c r="H33" s="13" t="s">
        <v>58</v>
      </c>
    </row>
    <row r="34" spans="1:8" ht="15.75" customHeight="1" x14ac:dyDescent="0.25">
      <c r="A34" s="13" t="s">
        <v>28</v>
      </c>
      <c r="B34" s="13" t="s">
        <v>10</v>
      </c>
      <c r="C34" s="14">
        <v>480.84</v>
      </c>
      <c r="D34" s="13" t="s">
        <v>38</v>
      </c>
      <c r="E34" s="13" t="s">
        <v>59</v>
      </c>
      <c r="F34" s="15">
        <v>12000</v>
      </c>
      <c r="G34" s="14">
        <v>5770080</v>
      </c>
      <c r="H34" s="16" t="s">
        <v>60</v>
      </c>
    </row>
    <row r="35" spans="1:8" ht="15.75" customHeight="1" x14ac:dyDescent="0.25">
      <c r="A35" s="13" t="s">
        <v>28</v>
      </c>
      <c r="B35" s="13" t="s">
        <v>10</v>
      </c>
      <c r="C35" s="14">
        <v>510.17</v>
      </c>
      <c r="D35" s="13" t="s">
        <v>43</v>
      </c>
      <c r="E35" s="13" t="s">
        <v>61</v>
      </c>
      <c r="F35" s="15">
        <v>12000</v>
      </c>
      <c r="G35" s="14">
        <v>6122040</v>
      </c>
      <c r="H35" s="16" t="s">
        <v>62</v>
      </c>
    </row>
    <row r="36" spans="1:8" ht="15.75" customHeight="1" x14ac:dyDescent="0.25">
      <c r="A36" s="13" t="s">
        <v>28</v>
      </c>
      <c r="B36" s="13" t="s">
        <v>10</v>
      </c>
      <c r="C36" s="14">
        <v>550.83000000000004</v>
      </c>
      <c r="D36" s="13" t="s">
        <v>17</v>
      </c>
      <c r="E36" s="13" t="s">
        <v>63</v>
      </c>
      <c r="F36" s="15">
        <v>12000</v>
      </c>
      <c r="G36" s="14">
        <v>6609960</v>
      </c>
      <c r="H36" s="13" t="s">
        <v>64</v>
      </c>
    </row>
    <row r="37" spans="1:8" ht="15.75" customHeight="1" x14ac:dyDescent="0.25">
      <c r="C37" s="10"/>
      <c r="F37" s="17"/>
      <c r="G37" s="10"/>
    </row>
    <row r="38" spans="1:8" ht="15.75" customHeight="1" x14ac:dyDescent="0.25">
      <c r="A38" s="41" t="s">
        <v>65</v>
      </c>
      <c r="B38" s="42"/>
      <c r="C38" s="42"/>
      <c r="D38" s="42"/>
      <c r="E38" s="42"/>
      <c r="F38" s="42"/>
      <c r="G38" s="42"/>
      <c r="H38" s="43"/>
    </row>
    <row r="39" spans="1:8" ht="15.75" customHeight="1" x14ac:dyDescent="0.25">
      <c r="C39" s="10"/>
      <c r="E39" s="11" t="s">
        <v>7571</v>
      </c>
      <c r="F39" s="12">
        <v>10800</v>
      </c>
      <c r="G39" s="10"/>
    </row>
    <row r="40" spans="1:8" ht="15.75" customHeight="1" x14ac:dyDescent="0.25">
      <c r="A40" s="13" t="s">
        <v>0</v>
      </c>
      <c r="B40" s="13" t="s">
        <v>1</v>
      </c>
      <c r="C40" s="13" t="s">
        <v>2</v>
      </c>
      <c r="D40" s="13" t="s">
        <v>4</v>
      </c>
      <c r="E40" s="13" t="s">
        <v>5</v>
      </c>
      <c r="F40" s="13" t="s">
        <v>6</v>
      </c>
      <c r="G40" s="13" t="s">
        <v>7</v>
      </c>
      <c r="H40" s="13" t="s">
        <v>8</v>
      </c>
    </row>
    <row r="41" spans="1:8" ht="15.75" customHeight="1" x14ac:dyDescent="0.25">
      <c r="A41" s="13" t="s">
        <v>45</v>
      </c>
      <c r="B41" s="13" t="s">
        <v>10</v>
      </c>
      <c r="C41" s="14">
        <v>22000</v>
      </c>
      <c r="D41" s="13" t="s">
        <v>67</v>
      </c>
      <c r="E41" s="13" t="s">
        <v>68</v>
      </c>
      <c r="F41" s="15">
        <v>10800</v>
      </c>
      <c r="G41" s="14">
        <v>237600000</v>
      </c>
      <c r="H41" s="16" t="s">
        <v>69</v>
      </c>
    </row>
    <row r="42" spans="1:8" ht="15.75" customHeight="1" x14ac:dyDescent="0.25">
      <c r="A42" s="13" t="s">
        <v>45</v>
      </c>
      <c r="B42" s="13" t="s">
        <v>10</v>
      </c>
      <c r="C42" s="14">
        <v>24525</v>
      </c>
      <c r="D42" s="13" t="s">
        <v>70</v>
      </c>
      <c r="E42" s="13" t="s">
        <v>71</v>
      </c>
      <c r="F42" s="15">
        <v>10800</v>
      </c>
      <c r="G42" s="14">
        <v>264870000</v>
      </c>
      <c r="H42" s="13" t="s">
        <v>72</v>
      </c>
    </row>
    <row r="43" spans="1:8" ht="15.75" customHeight="1" x14ac:dyDescent="0.25">
      <c r="A43" s="13" t="s">
        <v>45</v>
      </c>
      <c r="B43" s="13" t="s">
        <v>10</v>
      </c>
      <c r="C43" s="14">
        <v>25039.57</v>
      </c>
      <c r="D43" s="13" t="s">
        <v>20</v>
      </c>
      <c r="E43" s="13" t="s">
        <v>73</v>
      </c>
      <c r="F43" s="15">
        <v>10800</v>
      </c>
      <c r="G43" s="14">
        <v>270427356</v>
      </c>
      <c r="H43" s="16" t="s">
        <v>74</v>
      </c>
    </row>
    <row r="44" spans="1:8" ht="15.75" customHeight="1" x14ac:dyDescent="0.25">
      <c r="A44" s="13" t="s">
        <v>45</v>
      </c>
      <c r="B44" s="13" t="s">
        <v>10</v>
      </c>
      <c r="C44" s="14">
        <v>25200</v>
      </c>
      <c r="D44" s="13" t="s">
        <v>75</v>
      </c>
      <c r="E44" s="13" t="s">
        <v>76</v>
      </c>
      <c r="F44" s="15">
        <v>10800</v>
      </c>
      <c r="G44" s="14">
        <v>272160000</v>
      </c>
      <c r="H44" s="16" t="s">
        <v>77</v>
      </c>
    </row>
    <row r="45" spans="1:8" ht="15.75" customHeight="1" x14ac:dyDescent="0.25">
      <c r="A45" s="13" t="s">
        <v>45</v>
      </c>
      <c r="B45" s="13" t="s">
        <v>10</v>
      </c>
      <c r="C45" s="14">
        <v>25572.21</v>
      </c>
      <c r="D45" s="13" t="s">
        <v>33</v>
      </c>
      <c r="E45" s="13" t="s">
        <v>73</v>
      </c>
      <c r="F45" s="15">
        <v>10800</v>
      </c>
      <c r="G45" s="14">
        <v>276179868</v>
      </c>
      <c r="H45" s="13" t="s">
        <v>78</v>
      </c>
    </row>
    <row r="46" spans="1:8" ht="15.75" customHeight="1" x14ac:dyDescent="0.25">
      <c r="A46" s="13" t="s">
        <v>45</v>
      </c>
      <c r="B46" s="13" t="s">
        <v>10</v>
      </c>
      <c r="C46" s="14">
        <v>25681.82</v>
      </c>
      <c r="D46" s="13" t="s">
        <v>23</v>
      </c>
      <c r="E46" s="13" t="s">
        <v>73</v>
      </c>
      <c r="F46" s="15">
        <v>10800</v>
      </c>
      <c r="G46" s="14">
        <v>277363656</v>
      </c>
      <c r="H46" s="16" t="s">
        <v>79</v>
      </c>
    </row>
    <row r="47" spans="1:8" ht="15.75" customHeight="1" x14ac:dyDescent="0.25">
      <c r="A47" s="13" t="s">
        <v>45</v>
      </c>
      <c r="B47" s="13" t="s">
        <v>10</v>
      </c>
      <c r="C47" s="14">
        <v>26180</v>
      </c>
      <c r="D47" s="13" t="s">
        <v>80</v>
      </c>
      <c r="E47" s="13" t="s">
        <v>73</v>
      </c>
      <c r="F47" s="15">
        <v>10800</v>
      </c>
      <c r="G47" s="14">
        <v>282744000</v>
      </c>
      <c r="H47" s="16" t="s">
        <v>81</v>
      </c>
    </row>
    <row r="48" spans="1:8" ht="15.75" customHeight="1" x14ac:dyDescent="0.25">
      <c r="A48" s="13" t="s">
        <v>45</v>
      </c>
      <c r="B48" s="13" t="s">
        <v>28</v>
      </c>
      <c r="C48" s="14">
        <v>28000</v>
      </c>
      <c r="D48" s="13" t="s">
        <v>67</v>
      </c>
      <c r="E48" s="13" t="s">
        <v>82</v>
      </c>
      <c r="F48" s="15">
        <v>10800</v>
      </c>
      <c r="G48" s="14">
        <v>302400000</v>
      </c>
      <c r="H48" s="16" t="s">
        <v>83</v>
      </c>
    </row>
    <row r="49" spans="1:8" ht="15.75" customHeight="1" x14ac:dyDescent="0.25">
      <c r="A49" s="13" t="s">
        <v>45</v>
      </c>
      <c r="B49" s="13" t="s">
        <v>10</v>
      </c>
      <c r="C49" s="14">
        <v>29025</v>
      </c>
      <c r="D49" s="13" t="s">
        <v>17</v>
      </c>
      <c r="E49" s="13" t="s">
        <v>73</v>
      </c>
      <c r="F49" s="15">
        <v>1200</v>
      </c>
      <c r="G49" s="14">
        <v>34830000</v>
      </c>
      <c r="H49" s="13" t="s">
        <v>84</v>
      </c>
    </row>
    <row r="50" spans="1:8" ht="15.75" customHeight="1" x14ac:dyDescent="0.25">
      <c r="C50" s="10"/>
      <c r="F50" s="17"/>
      <c r="G50" s="10"/>
    </row>
    <row r="51" spans="1:8" ht="15.75" customHeight="1" x14ac:dyDescent="0.25">
      <c r="A51" s="41" t="s">
        <v>85</v>
      </c>
      <c r="B51" s="42"/>
      <c r="C51" s="42"/>
      <c r="D51" s="42"/>
      <c r="E51" s="42"/>
      <c r="F51" s="42"/>
      <c r="G51" s="42"/>
      <c r="H51" s="43"/>
    </row>
    <row r="52" spans="1:8" ht="15.75" customHeight="1" x14ac:dyDescent="0.25">
      <c r="C52" s="10"/>
      <c r="E52" s="11" t="s">
        <v>7571</v>
      </c>
      <c r="F52" s="12">
        <v>60000</v>
      </c>
      <c r="G52" s="10"/>
    </row>
    <row r="53" spans="1:8" ht="15.75" customHeight="1" x14ac:dyDescent="0.25">
      <c r="A53" s="13" t="s">
        <v>0</v>
      </c>
      <c r="B53" s="13" t="s">
        <v>1</v>
      </c>
      <c r="C53" s="13" t="s">
        <v>2</v>
      </c>
      <c r="D53" s="13" t="s">
        <v>4</v>
      </c>
      <c r="E53" s="13" t="s">
        <v>5</v>
      </c>
      <c r="F53" s="13" t="s">
        <v>6</v>
      </c>
      <c r="G53" s="13" t="s">
        <v>7</v>
      </c>
      <c r="H53" s="13" t="s">
        <v>8</v>
      </c>
    </row>
    <row r="54" spans="1:8" ht="15.75" customHeight="1" x14ac:dyDescent="0.25">
      <c r="A54" s="13" t="s">
        <v>382</v>
      </c>
      <c r="B54" s="13" t="s">
        <v>28</v>
      </c>
      <c r="C54" s="14">
        <v>280.33</v>
      </c>
      <c r="D54" s="13" t="s">
        <v>20</v>
      </c>
      <c r="E54" s="13" t="s">
        <v>87</v>
      </c>
      <c r="F54" s="15">
        <v>60000</v>
      </c>
      <c r="G54" s="14">
        <v>16819800</v>
      </c>
      <c r="H54" s="16" t="s">
        <v>88</v>
      </c>
    </row>
    <row r="55" spans="1:8" ht="15.75" customHeight="1" x14ac:dyDescent="0.25">
      <c r="A55" s="13" t="s">
        <v>382</v>
      </c>
      <c r="B55" s="13" t="s">
        <v>10</v>
      </c>
      <c r="C55" s="14">
        <v>284.47000000000003</v>
      </c>
      <c r="D55" s="13" t="s">
        <v>33</v>
      </c>
      <c r="E55" s="13" t="s">
        <v>87</v>
      </c>
      <c r="F55" s="15">
        <v>60000</v>
      </c>
      <c r="G55" s="14">
        <v>17068200</v>
      </c>
      <c r="H55" s="13" t="s">
        <v>89</v>
      </c>
    </row>
    <row r="56" spans="1:8" ht="15.75" customHeight="1" x14ac:dyDescent="0.25">
      <c r="A56" s="13" t="s">
        <v>382</v>
      </c>
      <c r="B56" s="13" t="s">
        <v>10</v>
      </c>
      <c r="C56" s="14">
        <v>302.11</v>
      </c>
      <c r="D56" s="13" t="s">
        <v>26</v>
      </c>
      <c r="E56" s="13" t="s">
        <v>87</v>
      </c>
      <c r="F56" s="15">
        <v>60000</v>
      </c>
      <c r="G56" s="14">
        <v>18126600</v>
      </c>
      <c r="H56" s="13" t="s">
        <v>90</v>
      </c>
    </row>
    <row r="57" spans="1:8" ht="15.75" customHeight="1" x14ac:dyDescent="0.25">
      <c r="A57" s="13" t="s">
        <v>382</v>
      </c>
      <c r="B57" s="13" t="s">
        <v>10</v>
      </c>
      <c r="C57" s="14">
        <v>335.25</v>
      </c>
      <c r="D57" s="13" t="s">
        <v>67</v>
      </c>
      <c r="E57" s="13" t="s">
        <v>91</v>
      </c>
      <c r="F57" s="15">
        <v>60000</v>
      </c>
      <c r="G57" s="14">
        <v>20115000</v>
      </c>
      <c r="H57" s="16" t="s">
        <v>92</v>
      </c>
    </row>
    <row r="58" spans="1:8" ht="15.75" customHeight="1" x14ac:dyDescent="0.25">
      <c r="A58" s="13" t="s">
        <v>382</v>
      </c>
      <c r="B58" s="13" t="s">
        <v>10</v>
      </c>
      <c r="C58" s="14">
        <v>337.83</v>
      </c>
      <c r="D58" s="13" t="s">
        <v>38</v>
      </c>
      <c r="E58" s="13" t="s">
        <v>93</v>
      </c>
      <c r="F58" s="15">
        <v>60000</v>
      </c>
      <c r="G58" s="14">
        <v>20269800</v>
      </c>
      <c r="H58" s="16" t="s">
        <v>94</v>
      </c>
    </row>
    <row r="59" spans="1:8" ht="15.75" customHeight="1" x14ac:dyDescent="0.25">
      <c r="A59" s="13" t="s">
        <v>382</v>
      </c>
      <c r="B59" s="13" t="s">
        <v>10</v>
      </c>
      <c r="C59" s="14">
        <v>402.21</v>
      </c>
      <c r="D59" s="13" t="s">
        <v>70</v>
      </c>
      <c r="E59" s="13" t="s">
        <v>95</v>
      </c>
      <c r="F59" s="15">
        <v>60000</v>
      </c>
      <c r="G59" s="14">
        <v>24132600</v>
      </c>
      <c r="H59" s="13" t="s">
        <v>96</v>
      </c>
    </row>
    <row r="60" spans="1:8" ht="15.75" customHeight="1" x14ac:dyDescent="0.25">
      <c r="A60" s="13" t="s">
        <v>382</v>
      </c>
      <c r="B60" s="13" t="s">
        <v>10</v>
      </c>
      <c r="C60" s="14">
        <v>407.75</v>
      </c>
      <c r="D60" s="13" t="s">
        <v>80</v>
      </c>
      <c r="E60" s="13" t="s">
        <v>95</v>
      </c>
      <c r="F60" s="15">
        <v>60000</v>
      </c>
      <c r="G60" s="14">
        <v>24465000</v>
      </c>
      <c r="H60" s="16" t="s">
        <v>97</v>
      </c>
    </row>
    <row r="61" spans="1:8" ht="15.75" customHeight="1" x14ac:dyDescent="0.25">
      <c r="A61" s="13" t="s">
        <v>382</v>
      </c>
      <c r="B61" s="13" t="s">
        <v>10</v>
      </c>
      <c r="C61" s="14">
        <v>423.56</v>
      </c>
      <c r="D61" s="13" t="s">
        <v>20</v>
      </c>
      <c r="E61" s="13" t="s">
        <v>95</v>
      </c>
      <c r="F61" s="15">
        <v>60000</v>
      </c>
      <c r="G61" s="14">
        <v>25413600</v>
      </c>
      <c r="H61" s="16" t="s">
        <v>98</v>
      </c>
    </row>
    <row r="62" spans="1:8" ht="15.75" customHeight="1" x14ac:dyDescent="0.25">
      <c r="A62" s="13" t="s">
        <v>382</v>
      </c>
      <c r="B62" s="13" t="s">
        <v>10</v>
      </c>
      <c r="C62" s="14">
        <v>428.04</v>
      </c>
      <c r="D62" s="13" t="s">
        <v>14</v>
      </c>
      <c r="E62" s="13" t="s">
        <v>99</v>
      </c>
      <c r="F62" s="15">
        <v>60000</v>
      </c>
      <c r="G62" s="14">
        <v>25682400</v>
      </c>
      <c r="H62" s="16" t="s">
        <v>100</v>
      </c>
    </row>
    <row r="63" spans="1:8" ht="15.75" customHeight="1" x14ac:dyDescent="0.25">
      <c r="A63" s="13" t="s">
        <v>382</v>
      </c>
      <c r="B63" s="13" t="s">
        <v>28</v>
      </c>
      <c r="C63" s="14">
        <v>434.51</v>
      </c>
      <c r="D63" s="13" t="s">
        <v>26</v>
      </c>
      <c r="E63" s="13" t="s">
        <v>95</v>
      </c>
      <c r="F63" s="15">
        <v>60000</v>
      </c>
      <c r="G63" s="14">
        <v>26070600</v>
      </c>
      <c r="H63" s="13" t="s">
        <v>101</v>
      </c>
    </row>
    <row r="64" spans="1:8" ht="15.75" customHeight="1" x14ac:dyDescent="0.25">
      <c r="A64" s="13" t="s">
        <v>382</v>
      </c>
      <c r="B64" s="13" t="s">
        <v>10</v>
      </c>
      <c r="C64" s="14">
        <v>435</v>
      </c>
      <c r="D64" s="13" t="s">
        <v>75</v>
      </c>
      <c r="E64" s="13" t="s">
        <v>99</v>
      </c>
      <c r="F64" s="15">
        <v>60000</v>
      </c>
      <c r="G64" s="14">
        <v>26100000</v>
      </c>
      <c r="H64" s="16" t="s">
        <v>102</v>
      </c>
    </row>
    <row r="65" spans="1:8" ht="15.75" customHeight="1" x14ac:dyDescent="0.25">
      <c r="A65" s="13" t="s">
        <v>382</v>
      </c>
      <c r="B65" s="13" t="s">
        <v>28</v>
      </c>
      <c r="C65" s="14">
        <v>494.46</v>
      </c>
      <c r="D65" s="13" t="s">
        <v>67</v>
      </c>
      <c r="E65" s="13" t="s">
        <v>103</v>
      </c>
      <c r="F65" s="15">
        <v>60000</v>
      </c>
      <c r="G65" s="14">
        <v>29667600</v>
      </c>
      <c r="H65" s="16" t="s">
        <v>104</v>
      </c>
    </row>
    <row r="66" spans="1:8" ht="15.75" customHeight="1" x14ac:dyDescent="0.25">
      <c r="A66" s="13" t="s">
        <v>382</v>
      </c>
      <c r="B66" s="13" t="s">
        <v>10</v>
      </c>
      <c r="C66" s="14">
        <v>532.28</v>
      </c>
      <c r="D66" s="13" t="s">
        <v>43</v>
      </c>
      <c r="E66" s="13" t="s">
        <v>95</v>
      </c>
      <c r="F66" s="15">
        <v>60000</v>
      </c>
      <c r="G66" s="14">
        <v>31936800</v>
      </c>
      <c r="H66" s="16" t="s">
        <v>105</v>
      </c>
    </row>
    <row r="67" spans="1:8" ht="15.75" customHeight="1" x14ac:dyDescent="0.25">
      <c r="A67" s="13" t="s">
        <v>382</v>
      </c>
      <c r="B67" s="13" t="s">
        <v>45</v>
      </c>
      <c r="C67" s="14">
        <v>587.41999999999996</v>
      </c>
      <c r="D67" s="13" t="s">
        <v>26</v>
      </c>
      <c r="E67" s="13" t="s">
        <v>106</v>
      </c>
      <c r="F67" s="15">
        <v>60000</v>
      </c>
      <c r="G67" s="14">
        <v>35245200</v>
      </c>
      <c r="H67" s="16" t="s">
        <v>107</v>
      </c>
    </row>
    <row r="68" spans="1:8" ht="15.75" customHeight="1" x14ac:dyDescent="0.25">
      <c r="A68" s="13" t="s">
        <v>382</v>
      </c>
      <c r="B68" s="13" t="s">
        <v>45</v>
      </c>
      <c r="C68" s="14">
        <v>618.26</v>
      </c>
      <c r="D68" s="13" t="s">
        <v>20</v>
      </c>
      <c r="E68" s="13" t="s">
        <v>106</v>
      </c>
      <c r="F68" s="15">
        <v>60000</v>
      </c>
      <c r="G68" s="14">
        <v>37095600</v>
      </c>
      <c r="H68" s="13" t="s">
        <v>108</v>
      </c>
    </row>
    <row r="69" spans="1:8" ht="15.75" customHeight="1" x14ac:dyDescent="0.25">
      <c r="A69" s="13" t="s">
        <v>382</v>
      </c>
      <c r="B69" s="13" t="s">
        <v>10</v>
      </c>
      <c r="C69" s="14">
        <v>631.91</v>
      </c>
      <c r="D69" s="13" t="s">
        <v>109</v>
      </c>
      <c r="E69" s="13" t="s">
        <v>87</v>
      </c>
      <c r="F69" s="15">
        <v>60000</v>
      </c>
      <c r="G69" s="14">
        <v>37914600</v>
      </c>
      <c r="H69" s="16" t="s">
        <v>110</v>
      </c>
    </row>
    <row r="70" spans="1:8" ht="15.75" customHeight="1" x14ac:dyDescent="0.25">
      <c r="A70" s="13" t="s">
        <v>382</v>
      </c>
      <c r="B70" s="13" t="s">
        <v>28</v>
      </c>
      <c r="C70" s="14">
        <v>634.4</v>
      </c>
      <c r="D70" s="13" t="s">
        <v>17</v>
      </c>
      <c r="E70" s="13" t="s">
        <v>95</v>
      </c>
      <c r="F70" s="15">
        <v>60000</v>
      </c>
      <c r="G70" s="14">
        <v>38064000</v>
      </c>
      <c r="H70" s="13" t="s">
        <v>111</v>
      </c>
    </row>
    <row r="71" spans="1:8" ht="15.75" customHeight="1" x14ac:dyDescent="0.25">
      <c r="A71" s="13" t="s">
        <v>382</v>
      </c>
      <c r="B71" s="13" t="s">
        <v>10</v>
      </c>
      <c r="C71" s="14">
        <v>639.29999999999995</v>
      </c>
      <c r="D71" s="13" t="s">
        <v>17</v>
      </c>
      <c r="E71" s="13" t="s">
        <v>106</v>
      </c>
      <c r="F71" s="15">
        <v>60000</v>
      </c>
      <c r="G71" s="14">
        <v>38358000</v>
      </c>
      <c r="H71" s="13" t="s">
        <v>112</v>
      </c>
    </row>
    <row r="72" spans="1:8" ht="15.75" customHeight="1" x14ac:dyDescent="0.25">
      <c r="C72" s="10"/>
      <c r="F72" s="17"/>
      <c r="G72" s="10"/>
    </row>
    <row r="73" spans="1:8" ht="15.75" customHeight="1" x14ac:dyDescent="0.25">
      <c r="A73" s="41" t="s">
        <v>113</v>
      </c>
      <c r="B73" s="42"/>
      <c r="C73" s="42"/>
      <c r="D73" s="42"/>
      <c r="E73" s="42"/>
      <c r="F73" s="42"/>
      <c r="G73" s="42"/>
      <c r="H73" s="43"/>
    </row>
    <row r="74" spans="1:8" ht="15.75" customHeight="1" x14ac:dyDescent="0.25">
      <c r="C74" s="10"/>
      <c r="E74" s="11" t="s">
        <v>7571</v>
      </c>
      <c r="F74" s="12">
        <v>19269</v>
      </c>
      <c r="G74" s="10"/>
    </row>
    <row r="75" spans="1:8" ht="15.75" customHeight="1" x14ac:dyDescent="0.25">
      <c r="A75" s="13" t="s">
        <v>0</v>
      </c>
      <c r="B75" s="13" t="s">
        <v>1</v>
      </c>
      <c r="C75" s="13" t="s">
        <v>2</v>
      </c>
      <c r="D75" s="13" t="s">
        <v>4</v>
      </c>
      <c r="E75" s="13" t="s">
        <v>5</v>
      </c>
      <c r="F75" s="13" t="s">
        <v>6</v>
      </c>
      <c r="G75" s="13" t="s">
        <v>7</v>
      </c>
      <c r="H75" s="13" t="s">
        <v>8</v>
      </c>
    </row>
    <row r="76" spans="1:8" ht="15.75" customHeight="1" x14ac:dyDescent="0.25">
      <c r="A76" s="13" t="s">
        <v>413</v>
      </c>
      <c r="B76" s="13" t="s">
        <v>28</v>
      </c>
      <c r="C76" s="14">
        <v>189.79</v>
      </c>
      <c r="D76" s="13" t="s">
        <v>20</v>
      </c>
      <c r="E76" s="13" t="s">
        <v>87</v>
      </c>
      <c r="F76" s="15">
        <v>19269</v>
      </c>
      <c r="G76" s="14">
        <v>3657063.51</v>
      </c>
      <c r="H76" s="13" t="s">
        <v>115</v>
      </c>
    </row>
    <row r="77" spans="1:8" ht="15.75" customHeight="1" x14ac:dyDescent="0.25">
      <c r="A77" s="13" t="s">
        <v>413</v>
      </c>
      <c r="B77" s="13" t="s">
        <v>10</v>
      </c>
      <c r="C77" s="14">
        <v>192.59</v>
      </c>
      <c r="D77" s="13" t="s">
        <v>33</v>
      </c>
      <c r="E77" s="13" t="s">
        <v>87</v>
      </c>
      <c r="F77" s="15">
        <v>19269</v>
      </c>
      <c r="G77" s="14">
        <v>3711016.71</v>
      </c>
      <c r="H77" s="13" t="s">
        <v>116</v>
      </c>
    </row>
    <row r="78" spans="1:8" ht="15.75" customHeight="1" x14ac:dyDescent="0.25">
      <c r="A78" s="13" t="s">
        <v>413</v>
      </c>
      <c r="B78" s="13" t="s">
        <v>10</v>
      </c>
      <c r="C78" s="14">
        <v>203.32</v>
      </c>
      <c r="D78" s="13" t="s">
        <v>26</v>
      </c>
      <c r="E78" s="13" t="s">
        <v>117</v>
      </c>
      <c r="F78" s="15">
        <v>19269</v>
      </c>
      <c r="G78" s="14">
        <v>3917773.08</v>
      </c>
      <c r="H78" s="16" t="s">
        <v>118</v>
      </c>
    </row>
    <row r="79" spans="1:8" ht="15.75" customHeight="1" x14ac:dyDescent="0.25">
      <c r="A79" s="13" t="s">
        <v>413</v>
      </c>
      <c r="B79" s="13" t="s">
        <v>10</v>
      </c>
      <c r="C79" s="14">
        <v>369.39</v>
      </c>
      <c r="D79" s="13" t="s">
        <v>20</v>
      </c>
      <c r="E79" s="13" t="s">
        <v>106</v>
      </c>
      <c r="F79" s="15">
        <v>19269</v>
      </c>
      <c r="G79" s="14">
        <v>7117775.9100000001</v>
      </c>
      <c r="H79" s="16" t="s">
        <v>119</v>
      </c>
    </row>
    <row r="80" spans="1:8" ht="15.75" customHeight="1" x14ac:dyDescent="0.25">
      <c r="A80" s="13" t="s">
        <v>413</v>
      </c>
      <c r="B80" s="13" t="s">
        <v>10</v>
      </c>
      <c r="C80" s="14">
        <v>374.03</v>
      </c>
      <c r="D80" s="13" t="s">
        <v>43</v>
      </c>
      <c r="E80" s="13" t="s">
        <v>120</v>
      </c>
      <c r="F80" s="15">
        <v>19269</v>
      </c>
      <c r="G80" s="14">
        <v>7207184.0700000003</v>
      </c>
      <c r="H80" s="16" t="s">
        <v>121</v>
      </c>
    </row>
    <row r="81" spans="1:8" ht="15.75" customHeight="1" x14ac:dyDescent="0.25">
      <c r="A81" s="13" t="s">
        <v>413</v>
      </c>
      <c r="B81" s="13" t="s">
        <v>10</v>
      </c>
      <c r="C81" s="14">
        <v>426.3</v>
      </c>
      <c r="D81" s="13" t="s">
        <v>38</v>
      </c>
      <c r="E81" s="13" t="s">
        <v>122</v>
      </c>
      <c r="F81" s="15">
        <v>19269</v>
      </c>
      <c r="G81" s="14">
        <v>8214374.7000000002</v>
      </c>
      <c r="H81" s="13" t="s">
        <v>123</v>
      </c>
    </row>
    <row r="82" spans="1:8" ht="15.75" customHeight="1" x14ac:dyDescent="0.25">
      <c r="A82" s="13" t="s">
        <v>413</v>
      </c>
      <c r="B82" s="13" t="s">
        <v>10</v>
      </c>
      <c r="C82" s="14">
        <v>427.82</v>
      </c>
      <c r="D82" s="13" t="s">
        <v>109</v>
      </c>
      <c r="E82" s="13" t="s">
        <v>87</v>
      </c>
      <c r="F82" s="15">
        <v>19269</v>
      </c>
      <c r="G82" s="14">
        <v>8243663.5800000001</v>
      </c>
      <c r="H82" s="16" t="s">
        <v>124</v>
      </c>
    </row>
    <row r="83" spans="1:8" ht="15.75" customHeight="1" x14ac:dyDescent="0.25">
      <c r="A83" s="13" t="s">
        <v>413</v>
      </c>
      <c r="B83" s="13" t="s">
        <v>10</v>
      </c>
      <c r="C83" s="14">
        <v>478</v>
      </c>
      <c r="D83" s="13" t="s">
        <v>75</v>
      </c>
      <c r="E83" s="13" t="s">
        <v>125</v>
      </c>
      <c r="F83" s="15">
        <v>19269</v>
      </c>
      <c r="G83" s="14">
        <v>9210582</v>
      </c>
      <c r="H83" s="16" t="s">
        <v>126</v>
      </c>
    </row>
    <row r="84" spans="1:8" ht="15.75" customHeight="1" x14ac:dyDescent="0.25">
      <c r="C84" s="10"/>
      <c r="F84" s="17"/>
      <c r="G84" s="10"/>
    </row>
    <row r="85" spans="1:8" ht="15.75" customHeight="1" x14ac:dyDescent="0.25">
      <c r="A85" s="41" t="s">
        <v>127</v>
      </c>
      <c r="B85" s="42"/>
      <c r="C85" s="42"/>
      <c r="D85" s="42"/>
      <c r="E85" s="42"/>
      <c r="F85" s="42"/>
      <c r="G85" s="42"/>
      <c r="H85" s="43"/>
    </row>
    <row r="86" spans="1:8" ht="15.75" customHeight="1" x14ac:dyDescent="0.25">
      <c r="C86" s="10"/>
      <c r="E86" s="11" t="s">
        <v>7571</v>
      </c>
      <c r="F86" s="12">
        <v>1500000</v>
      </c>
      <c r="G86" s="10"/>
    </row>
    <row r="87" spans="1:8" ht="15.75" customHeight="1" x14ac:dyDescent="0.25">
      <c r="A87" s="13" t="s">
        <v>0</v>
      </c>
      <c r="B87" s="13" t="s">
        <v>1</v>
      </c>
      <c r="C87" s="13" t="s">
        <v>2</v>
      </c>
      <c r="D87" s="13" t="s">
        <v>4</v>
      </c>
      <c r="E87" s="13" t="s">
        <v>5</v>
      </c>
      <c r="F87" s="13" t="s">
        <v>6</v>
      </c>
      <c r="G87" s="13" t="s">
        <v>7</v>
      </c>
      <c r="H87" s="13" t="s">
        <v>8</v>
      </c>
    </row>
    <row r="88" spans="1:8" ht="15.75" customHeight="1" x14ac:dyDescent="0.25">
      <c r="A88" s="13" t="s">
        <v>434</v>
      </c>
      <c r="B88" s="13" t="s">
        <v>10</v>
      </c>
      <c r="C88" s="14">
        <v>11.93</v>
      </c>
      <c r="D88" s="13" t="s">
        <v>80</v>
      </c>
      <c r="E88" s="13" t="s">
        <v>128</v>
      </c>
      <c r="F88" s="15">
        <v>1500000</v>
      </c>
      <c r="G88" s="14">
        <v>17895000</v>
      </c>
      <c r="H88" s="16" t="s">
        <v>129</v>
      </c>
    </row>
    <row r="89" spans="1:8" ht="15.75" customHeight="1" x14ac:dyDescent="0.25">
      <c r="A89" s="13" t="s">
        <v>434</v>
      </c>
      <c r="B89" s="13" t="s">
        <v>10</v>
      </c>
      <c r="C89" s="14">
        <v>12.09</v>
      </c>
      <c r="D89" s="13" t="s">
        <v>20</v>
      </c>
      <c r="E89" s="13" t="s">
        <v>128</v>
      </c>
      <c r="F89" s="15">
        <v>1500000</v>
      </c>
      <c r="G89" s="14">
        <v>18135000</v>
      </c>
      <c r="H89" s="16" t="s">
        <v>131</v>
      </c>
    </row>
    <row r="90" spans="1:8" ht="15.75" customHeight="1" x14ac:dyDescent="0.25">
      <c r="A90" s="13" t="s">
        <v>434</v>
      </c>
      <c r="B90" s="13" t="s">
        <v>10</v>
      </c>
      <c r="C90" s="14">
        <v>12.62</v>
      </c>
      <c r="D90" s="13" t="s">
        <v>26</v>
      </c>
      <c r="E90" s="13" t="s">
        <v>132</v>
      </c>
      <c r="F90" s="15">
        <v>1500000</v>
      </c>
      <c r="G90" s="14">
        <v>18930000</v>
      </c>
      <c r="H90" s="13" t="s">
        <v>133</v>
      </c>
    </row>
    <row r="91" spans="1:8" ht="15.75" customHeight="1" x14ac:dyDescent="0.25">
      <c r="A91" s="13" t="s">
        <v>434</v>
      </c>
      <c r="B91" s="13" t="s">
        <v>10</v>
      </c>
      <c r="C91" s="14">
        <v>12.9</v>
      </c>
      <c r="D91" s="13" t="s">
        <v>11</v>
      </c>
      <c r="E91" s="13" t="s">
        <v>134</v>
      </c>
      <c r="F91" s="15">
        <v>1500000</v>
      </c>
      <c r="G91" s="14">
        <v>19350000</v>
      </c>
      <c r="H91" s="13" t="s">
        <v>135</v>
      </c>
    </row>
    <row r="92" spans="1:8" ht="15.75" customHeight="1" x14ac:dyDescent="0.25">
      <c r="A92" s="13" t="s">
        <v>434</v>
      </c>
      <c r="B92" s="13" t="s">
        <v>10</v>
      </c>
      <c r="C92" s="14">
        <v>13.13</v>
      </c>
      <c r="D92" s="13" t="s">
        <v>33</v>
      </c>
      <c r="E92" s="13" t="s">
        <v>128</v>
      </c>
      <c r="F92" s="15">
        <v>1500000</v>
      </c>
      <c r="G92" s="14">
        <v>19695000</v>
      </c>
      <c r="H92" s="13" t="s">
        <v>136</v>
      </c>
    </row>
    <row r="93" spans="1:8" ht="15.75" customHeight="1" x14ac:dyDescent="0.25">
      <c r="A93" s="13" t="s">
        <v>434</v>
      </c>
      <c r="B93" s="13" t="s">
        <v>10</v>
      </c>
      <c r="C93" s="14">
        <v>14.5</v>
      </c>
      <c r="D93" s="13" t="s">
        <v>17</v>
      </c>
      <c r="E93" s="13" t="s">
        <v>137</v>
      </c>
      <c r="F93" s="15">
        <v>600000</v>
      </c>
      <c r="G93" s="14">
        <v>8700000</v>
      </c>
      <c r="H93" s="13" t="s">
        <v>138</v>
      </c>
    </row>
    <row r="94" spans="1:8" ht="15.75" customHeight="1" x14ac:dyDescent="0.25">
      <c r="A94" s="13" t="s">
        <v>434</v>
      </c>
      <c r="B94" s="13" t="s">
        <v>10</v>
      </c>
      <c r="C94" s="14">
        <v>15.41</v>
      </c>
      <c r="D94" s="13" t="s">
        <v>67</v>
      </c>
      <c r="E94" s="13" t="s">
        <v>139</v>
      </c>
      <c r="F94" s="15">
        <v>1500000</v>
      </c>
      <c r="G94" s="14">
        <v>23115000</v>
      </c>
      <c r="H94" s="16" t="s">
        <v>140</v>
      </c>
    </row>
    <row r="95" spans="1:8" ht="15.75" customHeight="1" x14ac:dyDescent="0.25">
      <c r="A95" s="13" t="s">
        <v>434</v>
      </c>
      <c r="B95" s="13" t="s">
        <v>10</v>
      </c>
      <c r="C95" s="14">
        <v>17.05</v>
      </c>
      <c r="D95" s="13" t="s">
        <v>38</v>
      </c>
      <c r="E95" s="13" t="s">
        <v>141</v>
      </c>
      <c r="F95" s="15">
        <v>1500000</v>
      </c>
      <c r="G95" s="14">
        <v>25575000</v>
      </c>
      <c r="H95" s="16" t="s">
        <v>142</v>
      </c>
    </row>
    <row r="96" spans="1:8" ht="15.75" customHeight="1" x14ac:dyDescent="0.25">
      <c r="A96" s="13" t="s">
        <v>434</v>
      </c>
      <c r="B96" s="13" t="s">
        <v>10</v>
      </c>
      <c r="C96" s="14">
        <v>17.53</v>
      </c>
      <c r="D96" s="13" t="s">
        <v>35</v>
      </c>
      <c r="E96" s="13" t="s">
        <v>143</v>
      </c>
      <c r="F96" s="15">
        <v>28000</v>
      </c>
      <c r="G96" s="14">
        <v>490840</v>
      </c>
      <c r="H96" s="16" t="s">
        <v>144</v>
      </c>
    </row>
    <row r="97" spans="1:8" ht="15.75" customHeight="1" x14ac:dyDescent="0.25">
      <c r="A97" s="13" t="s">
        <v>434</v>
      </c>
      <c r="B97" s="13" t="s">
        <v>10</v>
      </c>
      <c r="C97" s="14">
        <v>19.489999999999998</v>
      </c>
      <c r="D97" s="13" t="s">
        <v>43</v>
      </c>
      <c r="E97" s="13" t="s">
        <v>145</v>
      </c>
      <c r="F97" s="15">
        <v>1500000</v>
      </c>
      <c r="G97" s="14">
        <v>29235000</v>
      </c>
      <c r="H97" s="16" t="s">
        <v>146</v>
      </c>
    </row>
    <row r="98" spans="1:8" ht="15.75" customHeight="1" x14ac:dyDescent="0.25">
      <c r="A98" s="13" t="s">
        <v>434</v>
      </c>
      <c r="B98" s="13" t="s">
        <v>28</v>
      </c>
      <c r="C98" s="14">
        <v>107.04</v>
      </c>
      <c r="D98" s="13" t="s">
        <v>20</v>
      </c>
      <c r="E98" s="13" t="s">
        <v>147</v>
      </c>
      <c r="F98" s="15">
        <v>1500000</v>
      </c>
      <c r="G98" s="14">
        <v>160560000</v>
      </c>
      <c r="H98" s="16" t="s">
        <v>148</v>
      </c>
    </row>
    <row r="99" spans="1:8" ht="15.75" customHeight="1" x14ac:dyDescent="0.25">
      <c r="C99" s="10"/>
      <c r="F99" s="17"/>
      <c r="G99" s="10"/>
    </row>
    <row r="100" spans="1:8" ht="15.75" customHeight="1" x14ac:dyDescent="0.25">
      <c r="A100" s="41" t="s">
        <v>149</v>
      </c>
      <c r="B100" s="42"/>
      <c r="C100" s="42"/>
      <c r="D100" s="42"/>
      <c r="E100" s="42"/>
      <c r="F100" s="42"/>
      <c r="G100" s="42"/>
      <c r="H100" s="43"/>
    </row>
    <row r="101" spans="1:8" ht="15.75" customHeight="1" x14ac:dyDescent="0.25">
      <c r="C101" s="10"/>
      <c r="E101" s="11" t="s">
        <v>7571</v>
      </c>
      <c r="F101" s="12">
        <v>1200</v>
      </c>
      <c r="G101" s="10"/>
    </row>
    <row r="102" spans="1:8" ht="15.75" customHeight="1" x14ac:dyDescent="0.25">
      <c r="A102" s="13" t="s">
        <v>0</v>
      </c>
      <c r="B102" s="13" t="s">
        <v>1</v>
      </c>
      <c r="C102" s="13" t="s">
        <v>2</v>
      </c>
      <c r="D102" s="13" t="s">
        <v>4</v>
      </c>
      <c r="E102" s="13" t="s">
        <v>5</v>
      </c>
      <c r="F102" s="13" t="s">
        <v>6</v>
      </c>
      <c r="G102" s="13" t="s">
        <v>7</v>
      </c>
      <c r="H102" s="13" t="s">
        <v>8</v>
      </c>
    </row>
    <row r="103" spans="1:8" ht="15.75" customHeight="1" x14ac:dyDescent="0.25">
      <c r="A103" s="13" t="s">
        <v>460</v>
      </c>
      <c r="B103" s="13" t="s">
        <v>10</v>
      </c>
      <c r="C103" s="14">
        <v>18759.98</v>
      </c>
      <c r="D103" s="13" t="s">
        <v>14</v>
      </c>
      <c r="E103" s="13" t="s">
        <v>150</v>
      </c>
      <c r="F103" s="15">
        <v>1200</v>
      </c>
      <c r="G103" s="14">
        <v>22511976</v>
      </c>
      <c r="H103" s="16" t="s">
        <v>151</v>
      </c>
    </row>
    <row r="104" spans="1:8" ht="15.75" customHeight="1" x14ac:dyDescent="0.25">
      <c r="A104" s="13" t="s">
        <v>460</v>
      </c>
      <c r="B104" s="13" t="s">
        <v>10</v>
      </c>
      <c r="C104" s="14">
        <v>19419.38</v>
      </c>
      <c r="D104" s="13" t="s">
        <v>35</v>
      </c>
      <c r="E104" s="13" t="s">
        <v>152</v>
      </c>
      <c r="F104" s="15">
        <v>1200</v>
      </c>
      <c r="G104" s="14">
        <v>23303256</v>
      </c>
      <c r="H104" s="16" t="s">
        <v>153</v>
      </c>
    </row>
    <row r="105" spans="1:8" ht="15.75" customHeight="1" x14ac:dyDescent="0.25">
      <c r="A105" s="13" t="s">
        <v>460</v>
      </c>
      <c r="B105" s="13" t="s">
        <v>10</v>
      </c>
      <c r="C105" s="14">
        <v>21981</v>
      </c>
      <c r="D105" s="13" t="s">
        <v>38</v>
      </c>
      <c r="E105" s="13" t="s">
        <v>154</v>
      </c>
      <c r="F105" s="15">
        <v>1200</v>
      </c>
      <c r="G105" s="14">
        <v>26377200</v>
      </c>
      <c r="H105" s="16" t="s">
        <v>155</v>
      </c>
    </row>
    <row r="106" spans="1:8" ht="15.75" customHeight="1" x14ac:dyDescent="0.25">
      <c r="A106" s="13" t="s">
        <v>460</v>
      </c>
      <c r="B106" s="13" t="s">
        <v>10</v>
      </c>
      <c r="C106" s="14">
        <v>30772.26</v>
      </c>
      <c r="D106" s="13" t="s">
        <v>20</v>
      </c>
      <c r="E106" s="13" t="s">
        <v>156</v>
      </c>
      <c r="F106" s="15">
        <v>1200</v>
      </c>
      <c r="G106" s="14">
        <v>36926712</v>
      </c>
      <c r="H106" s="16" t="s">
        <v>157</v>
      </c>
    </row>
    <row r="107" spans="1:8" ht="15.75" customHeight="1" x14ac:dyDescent="0.25">
      <c r="A107" s="13" t="s">
        <v>460</v>
      </c>
      <c r="B107" s="13" t="s">
        <v>28</v>
      </c>
      <c r="C107" s="14">
        <v>35987.69</v>
      </c>
      <c r="D107" s="13" t="s">
        <v>33</v>
      </c>
      <c r="E107" s="13" t="s">
        <v>156</v>
      </c>
      <c r="F107" s="15">
        <v>1200</v>
      </c>
      <c r="G107" s="14">
        <v>43185228</v>
      </c>
      <c r="H107" s="13" t="s">
        <v>158</v>
      </c>
    </row>
    <row r="108" spans="1:8" ht="15.75" customHeight="1" x14ac:dyDescent="0.25">
      <c r="A108" s="13" t="s">
        <v>460</v>
      </c>
      <c r="B108" s="13" t="s">
        <v>10</v>
      </c>
      <c r="C108" s="14">
        <v>60800</v>
      </c>
      <c r="D108" s="13" t="s">
        <v>75</v>
      </c>
      <c r="E108" s="13" t="s">
        <v>150</v>
      </c>
      <c r="F108" s="15">
        <v>1200</v>
      </c>
      <c r="G108" s="14">
        <v>72960000</v>
      </c>
      <c r="H108" s="16" t="s">
        <v>159</v>
      </c>
    </row>
    <row r="109" spans="1:8" ht="15.75" customHeight="1" x14ac:dyDescent="0.25">
      <c r="A109" s="13" t="s">
        <v>460</v>
      </c>
      <c r="B109" s="13" t="s">
        <v>10</v>
      </c>
      <c r="C109" s="14">
        <v>62647.69</v>
      </c>
      <c r="D109" s="13" t="s">
        <v>33</v>
      </c>
      <c r="E109" s="13" t="s">
        <v>160</v>
      </c>
      <c r="F109" s="15">
        <v>1200</v>
      </c>
      <c r="G109" s="14">
        <v>75177228</v>
      </c>
      <c r="H109" s="13" t="s">
        <v>161</v>
      </c>
    </row>
    <row r="110" spans="1:8" ht="15.75" customHeight="1" x14ac:dyDescent="0.25">
      <c r="C110" s="10"/>
      <c r="F110" s="17"/>
      <c r="G110" s="10"/>
    </row>
    <row r="111" spans="1:8" ht="15.75" customHeight="1" x14ac:dyDescent="0.25">
      <c r="A111" s="41" t="s">
        <v>162</v>
      </c>
      <c r="B111" s="42"/>
      <c r="C111" s="42"/>
      <c r="D111" s="42"/>
      <c r="E111" s="42"/>
      <c r="F111" s="42"/>
      <c r="G111" s="42"/>
      <c r="H111" s="43"/>
    </row>
    <row r="112" spans="1:8" ht="15.75" customHeight="1" x14ac:dyDescent="0.25">
      <c r="C112" s="10"/>
      <c r="E112" s="11" t="s">
        <v>7571</v>
      </c>
      <c r="F112" s="12">
        <v>480000</v>
      </c>
      <c r="G112" s="10"/>
    </row>
    <row r="113" spans="1:8" ht="15.75" customHeight="1" x14ac:dyDescent="0.25">
      <c r="A113" s="13" t="s">
        <v>0</v>
      </c>
      <c r="B113" s="13" t="s">
        <v>1</v>
      </c>
      <c r="C113" s="13" t="s">
        <v>2</v>
      </c>
      <c r="D113" s="13" t="s">
        <v>4</v>
      </c>
      <c r="E113" s="13" t="s">
        <v>5</v>
      </c>
      <c r="F113" s="13" t="s">
        <v>6</v>
      </c>
      <c r="G113" s="13" t="s">
        <v>7</v>
      </c>
      <c r="H113" s="13" t="s">
        <v>8</v>
      </c>
    </row>
    <row r="114" spans="1:8" ht="15.75" customHeight="1" x14ac:dyDescent="0.25">
      <c r="A114" s="13" t="s">
        <v>458</v>
      </c>
      <c r="B114" s="13" t="s">
        <v>28</v>
      </c>
      <c r="C114" s="14">
        <v>35.43</v>
      </c>
      <c r="D114" s="13" t="s">
        <v>20</v>
      </c>
      <c r="E114" s="13" t="s">
        <v>164</v>
      </c>
      <c r="F114" s="15">
        <v>480000</v>
      </c>
      <c r="G114" s="14">
        <v>17006400</v>
      </c>
      <c r="H114" s="16" t="s">
        <v>165</v>
      </c>
    </row>
    <row r="115" spans="1:8" ht="15.75" customHeight="1" x14ac:dyDescent="0.25">
      <c r="A115" s="13" t="s">
        <v>458</v>
      </c>
      <c r="B115" s="13" t="s">
        <v>10</v>
      </c>
      <c r="C115" s="14">
        <v>35.61</v>
      </c>
      <c r="D115" s="13" t="s">
        <v>20</v>
      </c>
      <c r="E115" s="13" t="s">
        <v>166</v>
      </c>
      <c r="F115" s="15">
        <v>480000</v>
      </c>
      <c r="G115" s="14">
        <v>17092800</v>
      </c>
      <c r="H115" s="16" t="s">
        <v>167</v>
      </c>
    </row>
    <row r="116" spans="1:8" ht="15.75" customHeight="1" x14ac:dyDescent="0.25">
      <c r="A116" s="13" t="s">
        <v>458</v>
      </c>
      <c r="B116" s="13" t="s">
        <v>10</v>
      </c>
      <c r="C116" s="14">
        <v>35.92</v>
      </c>
      <c r="D116" s="13" t="s">
        <v>23</v>
      </c>
      <c r="E116" s="13" t="s">
        <v>166</v>
      </c>
      <c r="F116" s="15">
        <v>480000</v>
      </c>
      <c r="G116" s="14">
        <v>17241600</v>
      </c>
      <c r="H116" s="16" t="s">
        <v>168</v>
      </c>
    </row>
    <row r="117" spans="1:8" ht="15.75" customHeight="1" x14ac:dyDescent="0.25">
      <c r="A117" s="13" t="s">
        <v>458</v>
      </c>
      <c r="B117" s="13" t="s">
        <v>10</v>
      </c>
      <c r="C117" s="14">
        <v>36.049999999999997</v>
      </c>
      <c r="D117" s="13" t="s">
        <v>14</v>
      </c>
      <c r="E117" s="13" t="s">
        <v>169</v>
      </c>
      <c r="F117" s="15">
        <v>480000</v>
      </c>
      <c r="G117" s="14">
        <v>17304000</v>
      </c>
      <c r="H117" s="16" t="s">
        <v>170</v>
      </c>
    </row>
    <row r="118" spans="1:8" ht="15.75" customHeight="1" x14ac:dyDescent="0.25">
      <c r="A118" s="13" t="s">
        <v>458</v>
      </c>
      <c r="B118" s="13" t="s">
        <v>10</v>
      </c>
      <c r="C118" s="14">
        <v>37.75</v>
      </c>
      <c r="D118" s="13" t="s">
        <v>171</v>
      </c>
      <c r="E118" s="13" t="s">
        <v>172</v>
      </c>
      <c r="F118" s="15">
        <v>480000</v>
      </c>
      <c r="G118" s="14">
        <v>18120000</v>
      </c>
      <c r="H118" s="16" t="s">
        <v>173</v>
      </c>
    </row>
    <row r="119" spans="1:8" ht="15.75" customHeight="1" x14ac:dyDescent="0.25">
      <c r="A119" s="13" t="s">
        <v>458</v>
      </c>
      <c r="B119" s="13" t="s">
        <v>10</v>
      </c>
      <c r="C119" s="14">
        <v>37.92</v>
      </c>
      <c r="D119" s="13" t="s">
        <v>80</v>
      </c>
      <c r="E119" s="13" t="s">
        <v>166</v>
      </c>
      <c r="F119" s="15">
        <v>480000</v>
      </c>
      <c r="G119" s="14">
        <v>18201600</v>
      </c>
      <c r="H119" s="16" t="s">
        <v>174</v>
      </c>
    </row>
    <row r="120" spans="1:8" ht="15.75" customHeight="1" x14ac:dyDescent="0.25">
      <c r="A120" s="13" t="s">
        <v>458</v>
      </c>
      <c r="B120" s="13" t="s">
        <v>10</v>
      </c>
      <c r="C120" s="14">
        <v>38.24</v>
      </c>
      <c r="D120" s="13" t="s">
        <v>11</v>
      </c>
      <c r="E120" s="13" t="s">
        <v>175</v>
      </c>
      <c r="F120" s="15">
        <v>480000</v>
      </c>
      <c r="G120" s="14">
        <v>18355200</v>
      </c>
      <c r="H120" s="13" t="s">
        <v>176</v>
      </c>
    </row>
    <row r="121" spans="1:8" ht="15.75" customHeight="1" x14ac:dyDescent="0.25">
      <c r="A121" s="13" t="s">
        <v>458</v>
      </c>
      <c r="B121" s="13" t="s">
        <v>10</v>
      </c>
      <c r="C121" s="14">
        <v>38.450000000000003</v>
      </c>
      <c r="D121" s="13" t="s">
        <v>177</v>
      </c>
      <c r="E121" s="13" t="s">
        <v>178</v>
      </c>
      <c r="F121" s="15">
        <v>480000</v>
      </c>
      <c r="G121" s="14">
        <v>18456000</v>
      </c>
      <c r="H121" s="13" t="s">
        <v>179</v>
      </c>
    </row>
    <row r="122" spans="1:8" ht="15.75" customHeight="1" x14ac:dyDescent="0.25">
      <c r="A122" s="13" t="s">
        <v>458</v>
      </c>
      <c r="B122" s="13" t="s">
        <v>10</v>
      </c>
      <c r="C122" s="14">
        <v>38.49</v>
      </c>
      <c r="D122" s="13" t="s">
        <v>75</v>
      </c>
      <c r="E122" s="13" t="s">
        <v>180</v>
      </c>
      <c r="F122" s="15">
        <v>480000</v>
      </c>
      <c r="G122" s="14">
        <v>18475200</v>
      </c>
      <c r="H122" s="16" t="s">
        <v>181</v>
      </c>
    </row>
    <row r="123" spans="1:8" ht="15.75" customHeight="1" x14ac:dyDescent="0.25">
      <c r="A123" s="13" t="s">
        <v>458</v>
      </c>
      <c r="B123" s="13" t="s">
        <v>28</v>
      </c>
      <c r="C123" s="14">
        <v>38.630000000000003</v>
      </c>
      <c r="D123" s="13" t="s">
        <v>11</v>
      </c>
      <c r="E123" s="13" t="s">
        <v>182</v>
      </c>
      <c r="F123" s="15">
        <v>480000</v>
      </c>
      <c r="G123" s="14">
        <v>18542400</v>
      </c>
      <c r="H123" s="16" t="s">
        <v>183</v>
      </c>
    </row>
    <row r="124" spans="1:8" ht="15.75" customHeight="1" x14ac:dyDescent="0.25">
      <c r="A124" s="13" t="s">
        <v>458</v>
      </c>
      <c r="B124" s="13" t="s">
        <v>10</v>
      </c>
      <c r="C124" s="14">
        <v>39.19</v>
      </c>
      <c r="D124" s="13" t="s">
        <v>33</v>
      </c>
      <c r="E124" s="13" t="s">
        <v>166</v>
      </c>
      <c r="F124" s="15">
        <v>480000</v>
      </c>
      <c r="G124" s="14">
        <v>18811200</v>
      </c>
      <c r="H124" s="13" t="s">
        <v>184</v>
      </c>
    </row>
    <row r="125" spans="1:8" ht="15.75" customHeight="1" x14ac:dyDescent="0.25">
      <c r="A125" s="13" t="s">
        <v>458</v>
      </c>
      <c r="B125" s="13" t="s">
        <v>28</v>
      </c>
      <c r="C125" s="14">
        <v>39.33</v>
      </c>
      <c r="D125" s="13" t="s">
        <v>14</v>
      </c>
      <c r="E125" s="13" t="s">
        <v>185</v>
      </c>
      <c r="F125" s="15">
        <v>480000</v>
      </c>
      <c r="G125" s="14">
        <v>18878400</v>
      </c>
      <c r="H125" s="16" t="s">
        <v>186</v>
      </c>
    </row>
    <row r="126" spans="1:8" ht="15.75" customHeight="1" x14ac:dyDescent="0.25">
      <c r="A126" s="13" t="s">
        <v>458</v>
      </c>
      <c r="B126" s="13" t="s">
        <v>10</v>
      </c>
      <c r="C126" s="14">
        <v>40.369999999999997</v>
      </c>
      <c r="D126" s="13" t="s">
        <v>35</v>
      </c>
      <c r="E126" s="13" t="s">
        <v>187</v>
      </c>
      <c r="F126" s="15">
        <v>480000</v>
      </c>
      <c r="G126" s="14">
        <v>19377600</v>
      </c>
      <c r="H126" s="16" t="s">
        <v>188</v>
      </c>
    </row>
    <row r="127" spans="1:8" ht="15.75" customHeight="1" x14ac:dyDescent="0.25">
      <c r="A127" s="13" t="s">
        <v>458</v>
      </c>
      <c r="B127" s="13" t="s">
        <v>10</v>
      </c>
      <c r="C127" s="14">
        <v>40.39</v>
      </c>
      <c r="D127" s="13" t="s">
        <v>26</v>
      </c>
      <c r="E127" s="13" t="s">
        <v>166</v>
      </c>
      <c r="F127" s="15">
        <v>480000</v>
      </c>
      <c r="G127" s="14">
        <v>19387200</v>
      </c>
      <c r="H127" s="16" t="s">
        <v>189</v>
      </c>
    </row>
    <row r="128" spans="1:8" ht="15.75" customHeight="1" x14ac:dyDescent="0.25">
      <c r="A128" s="13" t="s">
        <v>458</v>
      </c>
      <c r="B128" s="13" t="s">
        <v>45</v>
      </c>
      <c r="C128" s="14">
        <v>40.39</v>
      </c>
      <c r="D128" s="13" t="s">
        <v>26</v>
      </c>
      <c r="E128" s="13" t="s">
        <v>164</v>
      </c>
      <c r="F128" s="15">
        <v>480000</v>
      </c>
      <c r="G128" s="14">
        <v>19387200</v>
      </c>
      <c r="H128" s="13" t="s">
        <v>190</v>
      </c>
    </row>
    <row r="129" spans="1:8" ht="15.75" customHeight="1" x14ac:dyDescent="0.25">
      <c r="A129" s="13" t="s">
        <v>458</v>
      </c>
      <c r="B129" s="13" t="s">
        <v>10</v>
      </c>
      <c r="C129" s="14">
        <v>41.53</v>
      </c>
      <c r="D129" s="13" t="s">
        <v>109</v>
      </c>
      <c r="E129" s="13" t="s">
        <v>166</v>
      </c>
      <c r="F129" s="15">
        <v>480000</v>
      </c>
      <c r="G129" s="14">
        <v>19934400</v>
      </c>
      <c r="H129" s="16" t="s">
        <v>191</v>
      </c>
    </row>
    <row r="130" spans="1:8" ht="15.75" customHeight="1" x14ac:dyDescent="0.25">
      <c r="A130" s="13" t="s">
        <v>458</v>
      </c>
      <c r="B130" s="13" t="s">
        <v>10</v>
      </c>
      <c r="C130" s="14">
        <v>42.45</v>
      </c>
      <c r="D130" s="13" t="s">
        <v>67</v>
      </c>
      <c r="E130" s="13" t="s">
        <v>192</v>
      </c>
      <c r="F130" s="15">
        <v>480000</v>
      </c>
      <c r="G130" s="14">
        <v>20376000</v>
      </c>
      <c r="H130" s="16" t="s">
        <v>193</v>
      </c>
    </row>
    <row r="131" spans="1:8" ht="15.75" customHeight="1" x14ac:dyDescent="0.25">
      <c r="A131" s="13" t="s">
        <v>458</v>
      </c>
      <c r="B131" s="13" t="s">
        <v>28</v>
      </c>
      <c r="C131" s="14">
        <v>42.9</v>
      </c>
      <c r="D131" s="13" t="s">
        <v>17</v>
      </c>
      <c r="E131" s="13" t="s">
        <v>166</v>
      </c>
      <c r="F131" s="15">
        <v>480000</v>
      </c>
      <c r="G131" s="14">
        <v>20592000</v>
      </c>
      <c r="H131" s="13" t="s">
        <v>194</v>
      </c>
    </row>
    <row r="132" spans="1:8" ht="15.75" customHeight="1" x14ac:dyDescent="0.25">
      <c r="A132" s="13" t="s">
        <v>458</v>
      </c>
      <c r="B132" s="13" t="s">
        <v>45</v>
      </c>
      <c r="C132" s="14">
        <v>43.01</v>
      </c>
      <c r="D132" s="13" t="s">
        <v>20</v>
      </c>
      <c r="E132" s="13" t="s">
        <v>87</v>
      </c>
      <c r="F132" s="15">
        <v>480000</v>
      </c>
      <c r="G132" s="14">
        <v>20644800</v>
      </c>
      <c r="H132" s="16" t="s">
        <v>195</v>
      </c>
    </row>
    <row r="133" spans="1:8" ht="15.75" customHeight="1" x14ac:dyDescent="0.25">
      <c r="A133" s="13" t="s">
        <v>458</v>
      </c>
      <c r="B133" s="13" t="s">
        <v>10</v>
      </c>
      <c r="C133" s="14">
        <v>43.72</v>
      </c>
      <c r="D133" s="13" t="s">
        <v>38</v>
      </c>
      <c r="E133" s="13" t="s">
        <v>196</v>
      </c>
      <c r="F133" s="15">
        <v>480000</v>
      </c>
      <c r="G133" s="14">
        <v>20985600</v>
      </c>
      <c r="H133" s="16" t="s">
        <v>197</v>
      </c>
    </row>
    <row r="134" spans="1:8" ht="15.75" customHeight="1" x14ac:dyDescent="0.25">
      <c r="A134" s="13" t="s">
        <v>458</v>
      </c>
      <c r="B134" s="13" t="s">
        <v>28</v>
      </c>
      <c r="C134" s="14">
        <v>43.76</v>
      </c>
      <c r="D134" s="13" t="s">
        <v>33</v>
      </c>
      <c r="E134" s="13" t="s">
        <v>87</v>
      </c>
      <c r="F134" s="15">
        <v>480000</v>
      </c>
      <c r="G134" s="14">
        <v>21004800</v>
      </c>
      <c r="H134" s="13" t="s">
        <v>198</v>
      </c>
    </row>
    <row r="135" spans="1:8" ht="15.75" customHeight="1" x14ac:dyDescent="0.25">
      <c r="A135" s="13" t="s">
        <v>458</v>
      </c>
      <c r="B135" s="13" t="s">
        <v>28</v>
      </c>
      <c r="C135" s="14">
        <v>45.16</v>
      </c>
      <c r="D135" s="13" t="s">
        <v>26</v>
      </c>
      <c r="E135" s="13" t="s">
        <v>87</v>
      </c>
      <c r="F135" s="15">
        <v>480000</v>
      </c>
      <c r="G135" s="14">
        <v>21676800</v>
      </c>
      <c r="H135" s="16" t="s">
        <v>199</v>
      </c>
    </row>
    <row r="136" spans="1:8" ht="15.75" customHeight="1" x14ac:dyDescent="0.25">
      <c r="A136" s="13" t="s">
        <v>458</v>
      </c>
      <c r="B136" s="13" t="s">
        <v>10</v>
      </c>
      <c r="C136" s="14">
        <v>54.71</v>
      </c>
      <c r="D136" s="13" t="s">
        <v>43</v>
      </c>
      <c r="E136" s="13" t="s">
        <v>166</v>
      </c>
      <c r="F136" s="15">
        <v>480000</v>
      </c>
      <c r="G136" s="14">
        <v>26260800</v>
      </c>
      <c r="H136" s="16" t="s">
        <v>200</v>
      </c>
    </row>
    <row r="137" spans="1:8" ht="15.75" customHeight="1" x14ac:dyDescent="0.25">
      <c r="A137" s="13" t="s">
        <v>458</v>
      </c>
      <c r="B137" s="13" t="s">
        <v>10</v>
      </c>
      <c r="C137" s="14">
        <v>54.95</v>
      </c>
      <c r="D137" s="13" t="s">
        <v>201</v>
      </c>
      <c r="E137" s="13" t="s">
        <v>164</v>
      </c>
      <c r="F137" s="15">
        <v>480000</v>
      </c>
      <c r="G137" s="14">
        <v>26376000</v>
      </c>
      <c r="H137" s="16" t="s">
        <v>202</v>
      </c>
    </row>
    <row r="138" spans="1:8" ht="15.75" customHeight="1" x14ac:dyDescent="0.25">
      <c r="A138" s="13" t="s">
        <v>458</v>
      </c>
      <c r="B138" s="13" t="s">
        <v>10</v>
      </c>
      <c r="C138" s="14">
        <v>60.07</v>
      </c>
      <c r="D138" s="13" t="s">
        <v>17</v>
      </c>
      <c r="E138" s="13" t="s">
        <v>164</v>
      </c>
      <c r="F138" s="15">
        <v>480000</v>
      </c>
      <c r="G138" s="14">
        <v>28833600</v>
      </c>
      <c r="H138" s="13" t="s">
        <v>203</v>
      </c>
    </row>
    <row r="139" spans="1:8" ht="15.75" customHeight="1" x14ac:dyDescent="0.25">
      <c r="C139" s="10"/>
      <c r="F139" s="17"/>
      <c r="G139" s="10"/>
    </row>
    <row r="140" spans="1:8" ht="15.75" customHeight="1" x14ac:dyDescent="0.25">
      <c r="A140" s="41" t="s">
        <v>204</v>
      </c>
      <c r="B140" s="42"/>
      <c r="C140" s="42"/>
      <c r="D140" s="42"/>
      <c r="E140" s="42"/>
      <c r="F140" s="42"/>
      <c r="G140" s="42"/>
      <c r="H140" s="43"/>
    </row>
    <row r="141" spans="1:8" ht="15.75" customHeight="1" x14ac:dyDescent="0.25">
      <c r="C141" s="10"/>
      <c r="E141" s="11" t="s">
        <v>7571</v>
      </c>
      <c r="F141" s="12">
        <v>3000</v>
      </c>
      <c r="G141" s="10"/>
    </row>
    <row r="142" spans="1:8" ht="15.75" customHeight="1" x14ac:dyDescent="0.25">
      <c r="A142" s="13" t="s">
        <v>0</v>
      </c>
      <c r="B142" s="13" t="s">
        <v>1</v>
      </c>
      <c r="C142" s="13" t="s">
        <v>2</v>
      </c>
      <c r="D142" s="13" t="s">
        <v>4</v>
      </c>
      <c r="E142" s="13" t="s">
        <v>5</v>
      </c>
      <c r="F142" s="13" t="s">
        <v>6</v>
      </c>
      <c r="G142" s="13" t="s">
        <v>7</v>
      </c>
      <c r="H142" s="13" t="s">
        <v>8</v>
      </c>
    </row>
    <row r="143" spans="1:8" ht="15.75" customHeight="1" x14ac:dyDescent="0.25">
      <c r="A143" s="13" t="s">
        <v>1572</v>
      </c>
      <c r="B143" s="13" t="s">
        <v>10</v>
      </c>
      <c r="C143" s="14">
        <v>2280.29</v>
      </c>
      <c r="D143" s="13" t="s">
        <v>20</v>
      </c>
      <c r="E143" s="13" t="s">
        <v>164</v>
      </c>
      <c r="F143" s="15">
        <v>3000</v>
      </c>
      <c r="G143" s="14">
        <v>6840870</v>
      </c>
      <c r="H143" s="16" t="s">
        <v>206</v>
      </c>
    </row>
    <row r="144" spans="1:8" ht="15.75" customHeight="1" x14ac:dyDescent="0.25">
      <c r="A144" s="13" t="s">
        <v>1572</v>
      </c>
      <c r="B144" s="13" t="s">
        <v>10</v>
      </c>
      <c r="C144" s="14">
        <v>2402.6</v>
      </c>
      <c r="D144" s="13" t="s">
        <v>75</v>
      </c>
      <c r="E144" s="13" t="s">
        <v>180</v>
      </c>
      <c r="F144" s="15">
        <v>3000</v>
      </c>
      <c r="G144" s="14">
        <v>7207800</v>
      </c>
      <c r="H144" s="16" t="s">
        <v>207</v>
      </c>
    </row>
    <row r="145" spans="1:8" ht="15.75" customHeight="1" x14ac:dyDescent="0.25">
      <c r="A145" s="13" t="s">
        <v>1572</v>
      </c>
      <c r="B145" s="13" t="s">
        <v>10</v>
      </c>
      <c r="C145" s="14">
        <v>2444.62</v>
      </c>
      <c r="D145" s="13" t="s">
        <v>11</v>
      </c>
      <c r="E145" s="16" t="s">
        <v>208</v>
      </c>
      <c r="F145" s="15">
        <v>3000</v>
      </c>
      <c r="G145" s="14">
        <v>7333860</v>
      </c>
      <c r="H145" s="13" t="s">
        <v>209</v>
      </c>
    </row>
    <row r="146" spans="1:8" ht="15.75" customHeight="1" x14ac:dyDescent="0.25">
      <c r="A146" s="13" t="s">
        <v>1572</v>
      </c>
      <c r="B146" s="13" t="s">
        <v>10</v>
      </c>
      <c r="C146" s="14">
        <v>2449.87</v>
      </c>
      <c r="D146" s="13" t="s">
        <v>33</v>
      </c>
      <c r="E146" s="13" t="s">
        <v>164</v>
      </c>
      <c r="F146" s="15">
        <v>3000</v>
      </c>
      <c r="G146" s="14">
        <v>7349610</v>
      </c>
      <c r="H146" s="13" t="s">
        <v>203</v>
      </c>
    </row>
    <row r="147" spans="1:8" ht="15.75" customHeight="1" x14ac:dyDescent="0.25">
      <c r="A147" s="13" t="s">
        <v>1572</v>
      </c>
      <c r="B147" s="13" t="s">
        <v>10</v>
      </c>
      <c r="C147" s="14">
        <v>2452.16</v>
      </c>
      <c r="D147" s="13" t="s">
        <v>14</v>
      </c>
      <c r="E147" s="13" t="s">
        <v>210</v>
      </c>
      <c r="F147" s="15">
        <v>3000</v>
      </c>
      <c r="G147" s="14">
        <v>7356480</v>
      </c>
      <c r="H147" s="16" t="s">
        <v>211</v>
      </c>
    </row>
    <row r="148" spans="1:8" ht="15.75" customHeight="1" x14ac:dyDescent="0.25">
      <c r="A148" s="13" t="s">
        <v>1572</v>
      </c>
      <c r="B148" s="13" t="s">
        <v>10</v>
      </c>
      <c r="C148" s="14">
        <v>2506</v>
      </c>
      <c r="D148" s="13" t="s">
        <v>201</v>
      </c>
      <c r="E148" s="13" t="s">
        <v>164</v>
      </c>
      <c r="F148" s="15">
        <v>3000</v>
      </c>
      <c r="G148" s="14">
        <v>7518000</v>
      </c>
      <c r="H148" s="16" t="s">
        <v>212</v>
      </c>
    </row>
    <row r="149" spans="1:8" ht="15.75" customHeight="1" x14ac:dyDescent="0.25">
      <c r="A149" s="13" t="s">
        <v>1572</v>
      </c>
      <c r="B149" s="13" t="s">
        <v>10</v>
      </c>
      <c r="C149" s="14">
        <v>2531.89</v>
      </c>
      <c r="D149" s="13" t="s">
        <v>35</v>
      </c>
      <c r="E149" s="13" t="s">
        <v>213</v>
      </c>
      <c r="F149" s="15">
        <v>3000</v>
      </c>
      <c r="G149" s="14">
        <v>7595670</v>
      </c>
      <c r="H149" s="16" t="s">
        <v>214</v>
      </c>
    </row>
    <row r="150" spans="1:8" ht="15.75" customHeight="1" x14ac:dyDescent="0.25">
      <c r="A150" s="13" t="s">
        <v>1572</v>
      </c>
      <c r="B150" s="13" t="s">
        <v>10</v>
      </c>
      <c r="C150" s="14">
        <v>2534.62</v>
      </c>
      <c r="D150" s="13" t="s">
        <v>26</v>
      </c>
      <c r="E150" s="13" t="s">
        <v>164</v>
      </c>
      <c r="F150" s="15">
        <v>3000</v>
      </c>
      <c r="G150" s="14">
        <v>7603860</v>
      </c>
      <c r="H150" s="13" t="s">
        <v>215</v>
      </c>
    </row>
    <row r="151" spans="1:8" ht="15.75" customHeight="1" x14ac:dyDescent="0.25">
      <c r="A151" s="13" t="s">
        <v>1572</v>
      </c>
      <c r="B151" s="13" t="s">
        <v>10</v>
      </c>
      <c r="C151" s="14">
        <v>2628.85</v>
      </c>
      <c r="D151" s="13" t="s">
        <v>17</v>
      </c>
      <c r="E151" s="13" t="s">
        <v>164</v>
      </c>
      <c r="F151" s="15">
        <v>3000</v>
      </c>
      <c r="G151" s="14">
        <v>7886550</v>
      </c>
      <c r="H151" s="13" t="s">
        <v>203</v>
      </c>
    </row>
    <row r="152" spans="1:8" ht="15.75" customHeight="1" x14ac:dyDescent="0.25">
      <c r="A152" s="13" t="s">
        <v>1572</v>
      </c>
      <c r="B152" s="13" t="s">
        <v>10</v>
      </c>
      <c r="C152" s="14">
        <v>2835.3</v>
      </c>
      <c r="D152" s="13" t="s">
        <v>109</v>
      </c>
      <c r="E152" s="13" t="s">
        <v>164</v>
      </c>
      <c r="F152" s="15">
        <v>3000</v>
      </c>
      <c r="G152" s="14">
        <v>8505900</v>
      </c>
      <c r="H152" s="16" t="s">
        <v>216</v>
      </c>
    </row>
    <row r="153" spans="1:8" ht="15.75" customHeight="1" x14ac:dyDescent="0.25">
      <c r="A153" s="13" t="s">
        <v>1572</v>
      </c>
      <c r="B153" s="13" t="s">
        <v>10</v>
      </c>
      <c r="C153" s="14">
        <v>3077</v>
      </c>
      <c r="D153" s="13" t="s">
        <v>38</v>
      </c>
      <c r="E153" s="13" t="s">
        <v>217</v>
      </c>
      <c r="F153" s="15">
        <v>3000</v>
      </c>
      <c r="G153" s="14">
        <v>9231000</v>
      </c>
      <c r="H153" s="16" t="s">
        <v>218</v>
      </c>
    </row>
    <row r="154" spans="1:8" ht="15.75" customHeight="1" x14ac:dyDescent="0.25">
      <c r="A154" s="13" t="s">
        <v>1572</v>
      </c>
      <c r="B154" s="13" t="s">
        <v>28</v>
      </c>
      <c r="C154" s="14">
        <v>5464.2</v>
      </c>
      <c r="D154" s="13" t="s">
        <v>20</v>
      </c>
      <c r="E154" s="13" t="s">
        <v>219</v>
      </c>
      <c r="F154" s="15">
        <v>3000</v>
      </c>
      <c r="G154" s="14">
        <v>16392600</v>
      </c>
      <c r="H154" s="16" t="s">
        <v>220</v>
      </c>
    </row>
    <row r="155" spans="1:8" ht="15.75" customHeight="1" x14ac:dyDescent="0.25">
      <c r="C155" s="10"/>
      <c r="F155" s="17"/>
      <c r="G155" s="10"/>
    </row>
    <row r="156" spans="1:8" ht="15.75" customHeight="1" x14ac:dyDescent="0.25">
      <c r="A156" s="41" t="s">
        <v>221</v>
      </c>
      <c r="B156" s="42"/>
      <c r="C156" s="42"/>
      <c r="D156" s="42"/>
      <c r="E156" s="42"/>
      <c r="F156" s="42"/>
      <c r="G156" s="42"/>
      <c r="H156" s="43"/>
    </row>
    <row r="157" spans="1:8" ht="15.75" customHeight="1" x14ac:dyDescent="0.25">
      <c r="C157" s="10"/>
      <c r="E157" s="11" t="s">
        <v>7571</v>
      </c>
      <c r="F157" s="12">
        <v>108000</v>
      </c>
      <c r="G157" s="10"/>
    </row>
    <row r="158" spans="1:8" ht="15.75" customHeight="1" x14ac:dyDescent="0.25">
      <c r="A158" s="13" t="s">
        <v>0</v>
      </c>
      <c r="B158" s="13" t="s">
        <v>1</v>
      </c>
      <c r="C158" s="13" t="s">
        <v>2</v>
      </c>
      <c r="D158" s="13" t="s">
        <v>4</v>
      </c>
      <c r="E158" s="13" t="s">
        <v>5</v>
      </c>
      <c r="F158" s="13" t="s">
        <v>6</v>
      </c>
      <c r="G158" s="13" t="s">
        <v>7</v>
      </c>
      <c r="H158" s="13" t="s">
        <v>8</v>
      </c>
    </row>
    <row r="159" spans="1:8" ht="15.75" customHeight="1" x14ac:dyDescent="0.25">
      <c r="A159" s="13" t="s">
        <v>4700</v>
      </c>
      <c r="B159" s="13" t="s">
        <v>10</v>
      </c>
      <c r="C159" s="14">
        <v>202.7</v>
      </c>
      <c r="D159" s="13" t="s">
        <v>38</v>
      </c>
      <c r="E159" s="13" t="s">
        <v>223</v>
      </c>
      <c r="F159" s="15">
        <v>108000</v>
      </c>
      <c r="G159" s="14">
        <v>21891600</v>
      </c>
      <c r="H159" s="16" t="s">
        <v>224</v>
      </c>
    </row>
    <row r="160" spans="1:8" ht="15.75" customHeight="1" x14ac:dyDescent="0.25">
      <c r="A160" s="13" t="s">
        <v>4700</v>
      </c>
      <c r="B160" s="13" t="s">
        <v>28</v>
      </c>
      <c r="C160" s="14">
        <v>202.7</v>
      </c>
      <c r="D160" s="13" t="s">
        <v>38</v>
      </c>
      <c r="E160" s="13" t="s">
        <v>225</v>
      </c>
      <c r="F160" s="15">
        <v>108000</v>
      </c>
      <c r="G160" s="14">
        <v>21891600</v>
      </c>
      <c r="H160" s="16" t="s">
        <v>226</v>
      </c>
    </row>
    <row r="161" spans="1:8" ht="15.75" customHeight="1" x14ac:dyDescent="0.25">
      <c r="A161" s="13" t="s">
        <v>4700</v>
      </c>
      <c r="B161" s="13" t="s">
        <v>28</v>
      </c>
      <c r="C161" s="14">
        <v>220.4</v>
      </c>
      <c r="D161" s="13" t="s">
        <v>14</v>
      </c>
      <c r="E161" s="13" t="s">
        <v>227</v>
      </c>
      <c r="F161" s="15">
        <v>108000</v>
      </c>
      <c r="G161" s="14">
        <v>23803200</v>
      </c>
      <c r="H161" s="16" t="s">
        <v>228</v>
      </c>
    </row>
    <row r="162" spans="1:8" ht="15.75" customHeight="1" x14ac:dyDescent="0.25">
      <c r="A162" s="13" t="s">
        <v>4700</v>
      </c>
      <c r="B162" s="13" t="s">
        <v>10</v>
      </c>
      <c r="C162" s="14">
        <v>221.59</v>
      </c>
      <c r="D162" s="13" t="s">
        <v>33</v>
      </c>
      <c r="E162" s="13" t="s">
        <v>225</v>
      </c>
      <c r="F162" s="15">
        <v>108000</v>
      </c>
      <c r="G162" s="14">
        <v>23931720</v>
      </c>
      <c r="H162" s="13" t="s">
        <v>229</v>
      </c>
    </row>
    <row r="163" spans="1:8" ht="15.75" customHeight="1" x14ac:dyDescent="0.25">
      <c r="A163" s="13" t="s">
        <v>4700</v>
      </c>
      <c r="B163" s="13" t="s">
        <v>28</v>
      </c>
      <c r="C163" s="14">
        <v>350</v>
      </c>
      <c r="D163" s="13" t="s">
        <v>17</v>
      </c>
      <c r="E163" s="13" t="s">
        <v>230</v>
      </c>
      <c r="F163" s="15">
        <v>10000</v>
      </c>
      <c r="G163" s="14">
        <v>3500000</v>
      </c>
      <c r="H163" s="13" t="s">
        <v>231</v>
      </c>
    </row>
    <row r="164" spans="1:8" ht="15.75" customHeight="1" x14ac:dyDescent="0.25">
      <c r="A164" s="13" t="s">
        <v>4700</v>
      </c>
      <c r="B164" s="13" t="s">
        <v>28</v>
      </c>
      <c r="C164" s="14">
        <v>372.4</v>
      </c>
      <c r="D164" s="13" t="s">
        <v>20</v>
      </c>
      <c r="E164" s="13" t="s">
        <v>225</v>
      </c>
      <c r="F164" s="15">
        <v>108000</v>
      </c>
      <c r="G164" s="14">
        <v>40219200</v>
      </c>
      <c r="H164" s="13" t="s">
        <v>232</v>
      </c>
    </row>
    <row r="165" spans="1:8" ht="15.75" customHeight="1" x14ac:dyDescent="0.25">
      <c r="A165" s="13" t="s">
        <v>4700</v>
      </c>
      <c r="B165" s="13" t="s">
        <v>10</v>
      </c>
      <c r="C165" s="14">
        <v>379.92</v>
      </c>
      <c r="D165" s="13" t="s">
        <v>26</v>
      </c>
      <c r="E165" s="13" t="s">
        <v>225</v>
      </c>
      <c r="F165" s="15">
        <v>108000</v>
      </c>
      <c r="G165" s="14">
        <v>41031360</v>
      </c>
      <c r="H165" s="13" t="s">
        <v>233</v>
      </c>
    </row>
    <row r="166" spans="1:8" ht="15.75" customHeight="1" x14ac:dyDescent="0.25">
      <c r="A166" s="13" t="s">
        <v>4700</v>
      </c>
      <c r="B166" s="13" t="s">
        <v>10</v>
      </c>
      <c r="C166" s="14">
        <v>380.86</v>
      </c>
      <c r="D166" s="13" t="s">
        <v>43</v>
      </c>
      <c r="E166" s="13" t="s">
        <v>223</v>
      </c>
      <c r="F166" s="15">
        <v>108000</v>
      </c>
      <c r="G166" s="14">
        <v>41132880</v>
      </c>
      <c r="H166" s="16" t="s">
        <v>234</v>
      </c>
    </row>
    <row r="167" spans="1:8" ht="15.75" customHeight="1" x14ac:dyDescent="0.25">
      <c r="A167" s="13" t="s">
        <v>4700</v>
      </c>
      <c r="B167" s="13" t="s">
        <v>10</v>
      </c>
      <c r="C167" s="14">
        <v>407.77</v>
      </c>
      <c r="D167" s="13" t="s">
        <v>67</v>
      </c>
      <c r="E167" s="13" t="s">
        <v>235</v>
      </c>
      <c r="F167" s="15">
        <v>108000</v>
      </c>
      <c r="G167" s="14">
        <v>44039160</v>
      </c>
      <c r="H167" s="13" t="s">
        <v>236</v>
      </c>
    </row>
    <row r="168" spans="1:8" ht="15.75" customHeight="1" x14ac:dyDescent="0.25">
      <c r="A168" s="13" t="s">
        <v>4700</v>
      </c>
      <c r="B168" s="13" t="s">
        <v>10</v>
      </c>
      <c r="C168" s="14">
        <v>703.31</v>
      </c>
      <c r="D168" s="13" t="s">
        <v>20</v>
      </c>
      <c r="E168" s="13" t="s">
        <v>164</v>
      </c>
      <c r="F168" s="15">
        <v>108000</v>
      </c>
      <c r="G168" s="14">
        <v>75957480</v>
      </c>
      <c r="H168" s="16" t="s">
        <v>237</v>
      </c>
    </row>
    <row r="169" spans="1:8" ht="15.75" customHeight="1" x14ac:dyDescent="0.25">
      <c r="A169" s="13" t="s">
        <v>4700</v>
      </c>
      <c r="B169" s="13" t="s">
        <v>10</v>
      </c>
      <c r="C169" s="14">
        <v>744.26</v>
      </c>
      <c r="D169" s="13" t="s">
        <v>11</v>
      </c>
      <c r="E169" s="13" t="s">
        <v>238</v>
      </c>
      <c r="F169" s="15">
        <v>108000</v>
      </c>
      <c r="G169" s="14">
        <v>80380080</v>
      </c>
      <c r="H169" s="13" t="s">
        <v>239</v>
      </c>
    </row>
    <row r="170" spans="1:8" ht="15.75" customHeight="1" x14ac:dyDescent="0.25">
      <c r="A170" s="13" t="s">
        <v>4700</v>
      </c>
      <c r="B170" s="13" t="s">
        <v>10</v>
      </c>
      <c r="C170" s="14">
        <v>744.6</v>
      </c>
      <c r="D170" s="13" t="s">
        <v>75</v>
      </c>
      <c r="E170" s="13" t="s">
        <v>240</v>
      </c>
      <c r="F170" s="15">
        <v>108000</v>
      </c>
      <c r="G170" s="14">
        <v>80416800</v>
      </c>
      <c r="H170" s="16" t="s">
        <v>241</v>
      </c>
    </row>
    <row r="171" spans="1:8" ht="15.75" customHeight="1" x14ac:dyDescent="0.25">
      <c r="A171" s="13" t="s">
        <v>4700</v>
      </c>
      <c r="B171" s="13" t="s">
        <v>10</v>
      </c>
      <c r="C171" s="14">
        <v>759.96</v>
      </c>
      <c r="D171" s="13" t="s">
        <v>14</v>
      </c>
      <c r="E171" s="13" t="s">
        <v>242</v>
      </c>
      <c r="F171" s="15">
        <v>108000</v>
      </c>
      <c r="G171" s="14">
        <v>82075680</v>
      </c>
      <c r="H171" s="16" t="s">
        <v>243</v>
      </c>
    </row>
    <row r="172" spans="1:8" ht="15.75" customHeight="1" x14ac:dyDescent="0.25">
      <c r="A172" s="13" t="s">
        <v>4700</v>
      </c>
      <c r="B172" s="13" t="s">
        <v>10</v>
      </c>
      <c r="C172" s="14">
        <v>788</v>
      </c>
      <c r="D172" s="13" t="s">
        <v>35</v>
      </c>
      <c r="E172" s="13" t="s">
        <v>244</v>
      </c>
      <c r="F172" s="15">
        <v>108000</v>
      </c>
      <c r="G172" s="14">
        <v>85104000</v>
      </c>
      <c r="H172" s="16" t="s">
        <v>245</v>
      </c>
    </row>
    <row r="173" spans="1:8" ht="15.75" customHeight="1" x14ac:dyDescent="0.25">
      <c r="A173" s="13" t="s">
        <v>4700</v>
      </c>
      <c r="B173" s="13" t="s">
        <v>10</v>
      </c>
      <c r="C173" s="14">
        <v>808.03</v>
      </c>
      <c r="D173" s="13" t="s">
        <v>17</v>
      </c>
      <c r="E173" s="13" t="s">
        <v>164</v>
      </c>
      <c r="F173" s="15">
        <v>10000</v>
      </c>
      <c r="G173" s="14">
        <v>8080300</v>
      </c>
      <c r="H173" s="13" t="s">
        <v>246</v>
      </c>
    </row>
    <row r="174" spans="1:8" ht="15.75" customHeight="1" x14ac:dyDescent="0.25">
      <c r="C174" s="10"/>
      <c r="F174" s="17"/>
      <c r="G174" s="10"/>
    </row>
    <row r="175" spans="1:8" ht="15.75" customHeight="1" x14ac:dyDescent="0.25">
      <c r="A175" s="41" t="s">
        <v>247</v>
      </c>
      <c r="B175" s="42"/>
      <c r="C175" s="42"/>
      <c r="D175" s="42"/>
      <c r="E175" s="42"/>
      <c r="F175" s="42"/>
      <c r="G175" s="42"/>
      <c r="H175" s="43"/>
    </row>
    <row r="176" spans="1:8" ht="15.75" customHeight="1" x14ac:dyDescent="0.25">
      <c r="C176" s="10"/>
      <c r="E176" s="11" t="s">
        <v>7571</v>
      </c>
      <c r="F176" s="12">
        <v>7200</v>
      </c>
      <c r="G176" s="10"/>
    </row>
    <row r="177" spans="1:8" ht="15.75" customHeight="1" x14ac:dyDescent="0.25">
      <c r="A177" s="13" t="s">
        <v>0</v>
      </c>
      <c r="B177" s="13" t="s">
        <v>1</v>
      </c>
      <c r="C177" s="13" t="s">
        <v>2</v>
      </c>
      <c r="D177" s="13" t="s">
        <v>4</v>
      </c>
      <c r="E177" s="13" t="s">
        <v>5</v>
      </c>
      <c r="F177" s="13" t="s">
        <v>6</v>
      </c>
      <c r="G177" s="13" t="s">
        <v>7</v>
      </c>
      <c r="H177" s="13" t="s">
        <v>8</v>
      </c>
    </row>
    <row r="178" spans="1:8" ht="15.75" customHeight="1" x14ac:dyDescent="0.25">
      <c r="A178" s="13" t="s">
        <v>7573</v>
      </c>
      <c r="B178" s="13" t="s">
        <v>10</v>
      </c>
      <c r="C178" s="14">
        <v>3350</v>
      </c>
      <c r="D178" s="13" t="s">
        <v>70</v>
      </c>
      <c r="E178" s="13" t="s">
        <v>95</v>
      </c>
      <c r="F178" s="15">
        <v>7200</v>
      </c>
      <c r="G178" s="14">
        <v>24120000</v>
      </c>
      <c r="H178" s="13" t="s">
        <v>248</v>
      </c>
    </row>
    <row r="179" spans="1:8" ht="15.75" customHeight="1" x14ac:dyDescent="0.25">
      <c r="A179" s="13" t="s">
        <v>7573</v>
      </c>
      <c r="B179" s="13" t="s">
        <v>10</v>
      </c>
      <c r="C179" s="14">
        <v>3396.29</v>
      </c>
      <c r="D179" s="13" t="s">
        <v>80</v>
      </c>
      <c r="E179" s="13" t="s">
        <v>95</v>
      </c>
      <c r="F179" s="15">
        <v>7200</v>
      </c>
      <c r="G179" s="14">
        <v>24453288</v>
      </c>
      <c r="H179" s="16" t="s">
        <v>249</v>
      </c>
    </row>
    <row r="180" spans="1:8" ht="15.75" customHeight="1" x14ac:dyDescent="0.25">
      <c r="A180" s="13" t="s">
        <v>7573</v>
      </c>
      <c r="B180" s="13" t="s">
        <v>10</v>
      </c>
      <c r="C180" s="14">
        <v>3514.22</v>
      </c>
      <c r="D180" s="13" t="s">
        <v>33</v>
      </c>
      <c r="E180" s="13" t="s">
        <v>95</v>
      </c>
      <c r="F180" s="15">
        <v>7200</v>
      </c>
      <c r="G180" s="14">
        <v>25302384</v>
      </c>
      <c r="H180" s="13" t="s">
        <v>248</v>
      </c>
    </row>
    <row r="181" spans="1:8" ht="15.75" customHeight="1" x14ac:dyDescent="0.25">
      <c r="A181" s="13" t="s">
        <v>7573</v>
      </c>
      <c r="B181" s="13" t="s">
        <v>10</v>
      </c>
      <c r="C181" s="14">
        <v>3528.05</v>
      </c>
      <c r="D181" s="13" t="s">
        <v>20</v>
      </c>
      <c r="E181" s="13" t="s">
        <v>95</v>
      </c>
      <c r="F181" s="15">
        <v>7200</v>
      </c>
      <c r="G181" s="14">
        <v>25401960</v>
      </c>
      <c r="H181" s="16" t="s">
        <v>250</v>
      </c>
    </row>
    <row r="182" spans="1:8" ht="15.75" customHeight="1" x14ac:dyDescent="0.25">
      <c r="A182" s="13" t="s">
        <v>7573</v>
      </c>
      <c r="B182" s="13" t="s">
        <v>10</v>
      </c>
      <c r="C182" s="14">
        <v>3532.97</v>
      </c>
      <c r="D182" s="13" t="s">
        <v>26</v>
      </c>
      <c r="E182" s="13" t="s">
        <v>95</v>
      </c>
      <c r="F182" s="15">
        <v>7200</v>
      </c>
      <c r="G182" s="14">
        <v>25437384</v>
      </c>
      <c r="H182" s="13" t="s">
        <v>251</v>
      </c>
    </row>
    <row r="183" spans="1:8" ht="15.75" customHeight="1" x14ac:dyDescent="0.25">
      <c r="A183" s="13" t="s">
        <v>7573</v>
      </c>
      <c r="B183" s="13" t="s">
        <v>10</v>
      </c>
      <c r="C183" s="14">
        <v>3626</v>
      </c>
      <c r="D183" s="13" t="s">
        <v>75</v>
      </c>
      <c r="E183" s="13" t="s">
        <v>252</v>
      </c>
      <c r="F183" s="15">
        <v>7200</v>
      </c>
      <c r="G183" s="14">
        <v>26107200</v>
      </c>
      <c r="H183" s="16" t="s">
        <v>253</v>
      </c>
    </row>
    <row r="184" spans="1:8" ht="15.75" customHeight="1" x14ac:dyDescent="0.25">
      <c r="A184" s="13" t="s">
        <v>7573</v>
      </c>
      <c r="B184" s="13" t="s">
        <v>10</v>
      </c>
      <c r="C184" s="14">
        <v>4288</v>
      </c>
      <c r="D184" s="13" t="s">
        <v>67</v>
      </c>
      <c r="E184" s="13" t="s">
        <v>103</v>
      </c>
      <c r="F184" s="15">
        <v>7200</v>
      </c>
      <c r="G184" s="14">
        <v>30873600</v>
      </c>
      <c r="H184" s="16" t="s">
        <v>254</v>
      </c>
    </row>
    <row r="185" spans="1:8" ht="15.75" customHeight="1" x14ac:dyDescent="0.25">
      <c r="A185" s="13" t="s">
        <v>7573</v>
      </c>
      <c r="B185" s="13" t="s">
        <v>10</v>
      </c>
      <c r="C185" s="14">
        <v>4659.83</v>
      </c>
      <c r="D185" s="13" t="s">
        <v>38</v>
      </c>
      <c r="E185" s="13" t="s">
        <v>255</v>
      </c>
      <c r="F185" s="15">
        <v>7200</v>
      </c>
      <c r="G185" s="14">
        <v>33550776</v>
      </c>
      <c r="H185" s="16" t="s">
        <v>256</v>
      </c>
    </row>
    <row r="186" spans="1:8" ht="15.75" customHeight="1" x14ac:dyDescent="0.25">
      <c r="A186" s="13" t="s">
        <v>7573</v>
      </c>
      <c r="B186" s="13" t="s">
        <v>28</v>
      </c>
      <c r="C186" s="14">
        <v>4659.83</v>
      </c>
      <c r="D186" s="13" t="s">
        <v>38</v>
      </c>
      <c r="E186" s="13" t="s">
        <v>257</v>
      </c>
      <c r="F186" s="15">
        <v>7200</v>
      </c>
      <c r="G186" s="14">
        <v>33550776</v>
      </c>
      <c r="H186" s="16" t="s">
        <v>258</v>
      </c>
    </row>
    <row r="187" spans="1:8" ht="15.75" customHeight="1" x14ac:dyDescent="0.25">
      <c r="A187" s="13" t="s">
        <v>7573</v>
      </c>
      <c r="B187" s="13" t="s">
        <v>10</v>
      </c>
      <c r="C187" s="14">
        <v>5736.7</v>
      </c>
      <c r="D187" s="13" t="s">
        <v>109</v>
      </c>
      <c r="E187" s="13" t="s">
        <v>259</v>
      </c>
      <c r="F187" s="15">
        <v>7200</v>
      </c>
      <c r="G187" s="14">
        <v>41304240</v>
      </c>
      <c r="H187" s="16" t="s">
        <v>260</v>
      </c>
    </row>
    <row r="188" spans="1:8" ht="15.75" customHeight="1" x14ac:dyDescent="0.25">
      <c r="A188" s="13" t="s">
        <v>7573</v>
      </c>
      <c r="B188" s="13" t="s">
        <v>45</v>
      </c>
      <c r="C188" s="14">
        <v>5957.57</v>
      </c>
      <c r="D188" s="13" t="s">
        <v>14</v>
      </c>
      <c r="E188" s="13" t="s">
        <v>261</v>
      </c>
      <c r="F188" s="15">
        <v>7200</v>
      </c>
      <c r="G188" s="14">
        <v>42894504</v>
      </c>
      <c r="H188" s="16" t="s">
        <v>262</v>
      </c>
    </row>
    <row r="189" spans="1:8" ht="15.75" customHeight="1" x14ac:dyDescent="0.25">
      <c r="A189" s="13" t="s">
        <v>7573</v>
      </c>
      <c r="B189" s="13" t="s">
        <v>28</v>
      </c>
      <c r="C189" s="14">
        <v>6071.99</v>
      </c>
      <c r="D189" s="13" t="s">
        <v>26</v>
      </c>
      <c r="E189" s="13" t="s">
        <v>263</v>
      </c>
      <c r="F189" s="15">
        <v>7200</v>
      </c>
      <c r="G189" s="14">
        <v>43718328</v>
      </c>
      <c r="H189" s="16" t="s">
        <v>264</v>
      </c>
    </row>
    <row r="190" spans="1:8" ht="15.75" customHeight="1" x14ac:dyDescent="0.25">
      <c r="A190" s="13" t="s">
        <v>7573</v>
      </c>
      <c r="B190" s="13" t="s">
        <v>28</v>
      </c>
      <c r="C190" s="14">
        <v>6175.26</v>
      </c>
      <c r="D190" s="13" t="s">
        <v>20</v>
      </c>
      <c r="E190" s="13" t="s">
        <v>40</v>
      </c>
      <c r="F190" s="15">
        <v>7200</v>
      </c>
      <c r="G190" s="14">
        <v>44461872</v>
      </c>
      <c r="H190" s="16" t="s">
        <v>265</v>
      </c>
    </row>
    <row r="191" spans="1:8" ht="15.75" customHeight="1" x14ac:dyDescent="0.25">
      <c r="A191" s="13" t="s">
        <v>7573</v>
      </c>
      <c r="B191" s="13" t="s">
        <v>28</v>
      </c>
      <c r="C191" s="14">
        <v>6340.17</v>
      </c>
      <c r="D191" s="13" t="s">
        <v>14</v>
      </c>
      <c r="E191" s="13" t="s">
        <v>252</v>
      </c>
      <c r="F191" s="15">
        <v>7200</v>
      </c>
      <c r="G191" s="14">
        <v>45649224</v>
      </c>
      <c r="H191" s="13" t="s">
        <v>266</v>
      </c>
    </row>
    <row r="192" spans="1:8" ht="15.75" customHeight="1" x14ac:dyDescent="0.25">
      <c r="A192" s="13" t="s">
        <v>7573</v>
      </c>
      <c r="B192" s="13" t="s">
        <v>10</v>
      </c>
      <c r="C192" s="14">
        <v>6633.09</v>
      </c>
      <c r="D192" s="13" t="s">
        <v>14</v>
      </c>
      <c r="E192" s="13" t="s">
        <v>267</v>
      </c>
      <c r="F192" s="15">
        <v>7200</v>
      </c>
      <c r="G192" s="14">
        <v>47758248</v>
      </c>
      <c r="H192" s="16" t="s">
        <v>268</v>
      </c>
    </row>
    <row r="193" spans="1:8" ht="15.75" customHeight="1" x14ac:dyDescent="0.25">
      <c r="A193" s="13" t="s">
        <v>7573</v>
      </c>
      <c r="B193" s="13" t="s">
        <v>10</v>
      </c>
      <c r="C193" s="14">
        <v>7811.85</v>
      </c>
      <c r="D193" s="13" t="s">
        <v>43</v>
      </c>
      <c r="E193" s="13" t="s">
        <v>269</v>
      </c>
      <c r="F193" s="15">
        <v>7200</v>
      </c>
      <c r="G193" s="14">
        <v>56245320</v>
      </c>
      <c r="H193" s="16" t="s">
        <v>270</v>
      </c>
    </row>
    <row r="194" spans="1:8" ht="15.75" customHeight="1" x14ac:dyDescent="0.25">
      <c r="C194" s="10"/>
      <c r="F194" s="17"/>
      <c r="G194" s="10"/>
    </row>
    <row r="195" spans="1:8" ht="15.75" customHeight="1" x14ac:dyDescent="0.25">
      <c r="A195" s="41" t="s">
        <v>271</v>
      </c>
      <c r="B195" s="42"/>
      <c r="C195" s="42"/>
      <c r="D195" s="42"/>
      <c r="E195" s="42"/>
      <c r="F195" s="42"/>
      <c r="G195" s="42"/>
      <c r="H195" s="43"/>
    </row>
    <row r="196" spans="1:8" ht="15.75" customHeight="1" x14ac:dyDescent="0.25">
      <c r="C196" s="10"/>
      <c r="E196" s="11" t="s">
        <v>7571</v>
      </c>
      <c r="F196" s="12">
        <v>1080000</v>
      </c>
      <c r="G196" s="10"/>
    </row>
    <row r="197" spans="1:8" ht="15.75" customHeight="1" x14ac:dyDescent="0.25">
      <c r="A197" s="13" t="s">
        <v>0</v>
      </c>
      <c r="B197" s="13" t="s">
        <v>1</v>
      </c>
      <c r="C197" s="13" t="s">
        <v>2</v>
      </c>
      <c r="D197" s="13" t="s">
        <v>4</v>
      </c>
      <c r="E197" s="13" t="s">
        <v>5</v>
      </c>
      <c r="F197" s="13" t="s">
        <v>6</v>
      </c>
      <c r="G197" s="13" t="s">
        <v>7</v>
      </c>
      <c r="H197" s="13" t="s">
        <v>8</v>
      </c>
    </row>
    <row r="198" spans="1:8" ht="15.75" customHeight="1" x14ac:dyDescent="0.25">
      <c r="A198" s="13" t="s">
        <v>7574</v>
      </c>
      <c r="B198" s="13" t="s">
        <v>28</v>
      </c>
      <c r="C198" s="14">
        <v>343.89</v>
      </c>
      <c r="D198" s="13" t="s">
        <v>26</v>
      </c>
      <c r="E198" s="13" t="s">
        <v>263</v>
      </c>
      <c r="F198" s="15">
        <v>1080000</v>
      </c>
      <c r="G198" s="14">
        <v>371401200</v>
      </c>
      <c r="H198" s="16" t="s">
        <v>272</v>
      </c>
    </row>
    <row r="199" spans="1:8" ht="15.75" customHeight="1" x14ac:dyDescent="0.25">
      <c r="A199" s="13" t="s">
        <v>7574</v>
      </c>
      <c r="B199" s="13" t="s">
        <v>10</v>
      </c>
      <c r="C199" s="14">
        <v>368.42</v>
      </c>
      <c r="D199" s="13" t="s">
        <v>38</v>
      </c>
      <c r="E199" s="13" t="s">
        <v>273</v>
      </c>
      <c r="F199" s="15">
        <v>1080000</v>
      </c>
      <c r="G199" s="14">
        <v>397893600</v>
      </c>
      <c r="H199" s="16" t="s">
        <v>274</v>
      </c>
    </row>
    <row r="200" spans="1:8" ht="15.75" customHeight="1" x14ac:dyDescent="0.25">
      <c r="A200" s="13" t="s">
        <v>7574</v>
      </c>
      <c r="B200" s="13" t="s">
        <v>28</v>
      </c>
      <c r="C200" s="14">
        <v>368.42</v>
      </c>
      <c r="D200" s="13" t="s">
        <v>38</v>
      </c>
      <c r="E200" s="13" t="s">
        <v>259</v>
      </c>
      <c r="F200" s="15">
        <v>1080000</v>
      </c>
      <c r="G200" s="14">
        <v>397893600</v>
      </c>
      <c r="H200" s="16" t="s">
        <v>275</v>
      </c>
    </row>
    <row r="201" spans="1:8" ht="15.75" customHeight="1" x14ac:dyDescent="0.25">
      <c r="A201" s="13" t="s">
        <v>7574</v>
      </c>
      <c r="B201" s="13" t="s">
        <v>10</v>
      </c>
      <c r="C201" s="14">
        <v>388</v>
      </c>
      <c r="D201" s="13" t="s">
        <v>70</v>
      </c>
      <c r="E201" s="13" t="s">
        <v>95</v>
      </c>
      <c r="F201" s="15">
        <v>1080000</v>
      </c>
      <c r="G201" s="14">
        <v>419040000</v>
      </c>
      <c r="H201" s="13" t="s">
        <v>248</v>
      </c>
    </row>
    <row r="202" spans="1:8" ht="15.75" customHeight="1" x14ac:dyDescent="0.25">
      <c r="A202" s="13" t="s">
        <v>7574</v>
      </c>
      <c r="B202" s="13" t="s">
        <v>10</v>
      </c>
      <c r="C202" s="14">
        <v>392</v>
      </c>
      <c r="D202" s="13" t="s">
        <v>80</v>
      </c>
      <c r="E202" s="13" t="s">
        <v>95</v>
      </c>
      <c r="F202" s="15">
        <v>1080000</v>
      </c>
      <c r="G202" s="14">
        <v>423360000</v>
      </c>
      <c r="H202" s="16" t="s">
        <v>276</v>
      </c>
    </row>
    <row r="203" spans="1:8" ht="15.75" customHeight="1" x14ac:dyDescent="0.25">
      <c r="A203" s="13" t="s">
        <v>7574</v>
      </c>
      <c r="B203" s="13" t="s">
        <v>10</v>
      </c>
      <c r="C203" s="14">
        <v>394.99</v>
      </c>
      <c r="D203" s="13" t="s">
        <v>26</v>
      </c>
      <c r="E203" s="13" t="s">
        <v>95</v>
      </c>
      <c r="F203" s="15">
        <v>1080000</v>
      </c>
      <c r="G203" s="14">
        <v>426589200</v>
      </c>
      <c r="H203" s="16" t="s">
        <v>277</v>
      </c>
    </row>
    <row r="204" spans="1:8" ht="15.75" customHeight="1" x14ac:dyDescent="0.25">
      <c r="A204" s="13" t="s">
        <v>7574</v>
      </c>
      <c r="B204" s="13" t="s">
        <v>10</v>
      </c>
      <c r="C204" s="14">
        <v>406.85</v>
      </c>
      <c r="D204" s="13" t="s">
        <v>33</v>
      </c>
      <c r="E204" s="13" t="s">
        <v>95</v>
      </c>
      <c r="F204" s="15">
        <v>1080000</v>
      </c>
      <c r="G204" s="14">
        <v>439398000</v>
      </c>
      <c r="H204" s="13" t="s">
        <v>248</v>
      </c>
    </row>
    <row r="205" spans="1:8" ht="15.75" customHeight="1" x14ac:dyDescent="0.25">
      <c r="A205" s="13" t="s">
        <v>7574</v>
      </c>
      <c r="B205" s="13" t="s">
        <v>10</v>
      </c>
      <c r="C205" s="14">
        <v>406.96</v>
      </c>
      <c r="D205" s="13" t="s">
        <v>20</v>
      </c>
      <c r="E205" s="13" t="s">
        <v>95</v>
      </c>
      <c r="F205" s="15">
        <v>1080000</v>
      </c>
      <c r="G205" s="14">
        <v>439516800</v>
      </c>
      <c r="H205" s="16" t="s">
        <v>278</v>
      </c>
    </row>
    <row r="206" spans="1:8" ht="15.75" customHeight="1" x14ac:dyDescent="0.25">
      <c r="A206" s="13" t="s">
        <v>7574</v>
      </c>
      <c r="B206" s="13" t="s">
        <v>28</v>
      </c>
      <c r="C206" s="14">
        <v>412.84</v>
      </c>
      <c r="D206" s="13" t="s">
        <v>14</v>
      </c>
      <c r="E206" s="13" t="s">
        <v>255</v>
      </c>
      <c r="F206" s="15">
        <v>1080000</v>
      </c>
      <c r="G206" s="14">
        <v>445867200</v>
      </c>
      <c r="H206" s="16" t="s">
        <v>279</v>
      </c>
    </row>
    <row r="207" spans="1:8" ht="15.75" customHeight="1" x14ac:dyDescent="0.25">
      <c r="A207" s="13" t="s">
        <v>7574</v>
      </c>
      <c r="B207" s="13" t="s">
        <v>45</v>
      </c>
      <c r="C207" s="14">
        <v>417.71</v>
      </c>
      <c r="D207" s="13" t="s">
        <v>14</v>
      </c>
      <c r="E207" s="13" t="s">
        <v>280</v>
      </c>
      <c r="F207" s="15">
        <v>1080000</v>
      </c>
      <c r="G207" s="14">
        <v>451126800</v>
      </c>
      <c r="H207" s="16" t="s">
        <v>281</v>
      </c>
    </row>
    <row r="208" spans="1:8" ht="15.75" customHeight="1" x14ac:dyDescent="0.25">
      <c r="A208" s="13" t="s">
        <v>7574</v>
      </c>
      <c r="B208" s="13" t="s">
        <v>10</v>
      </c>
      <c r="C208" s="14">
        <v>444.41</v>
      </c>
      <c r="D208" s="13" t="s">
        <v>109</v>
      </c>
      <c r="E208" s="13" t="s">
        <v>259</v>
      </c>
      <c r="F208" s="15">
        <v>1080000</v>
      </c>
      <c r="G208" s="14">
        <v>479962800</v>
      </c>
      <c r="H208" s="13" t="s">
        <v>282</v>
      </c>
    </row>
    <row r="209" spans="1:8" ht="15.75" customHeight="1" x14ac:dyDescent="0.25">
      <c r="A209" s="13" t="s">
        <v>7574</v>
      </c>
      <c r="B209" s="13" t="s">
        <v>10</v>
      </c>
      <c r="C209" s="14">
        <v>476.99</v>
      </c>
      <c r="D209" s="13" t="s">
        <v>43</v>
      </c>
      <c r="E209" s="13" t="s">
        <v>283</v>
      </c>
      <c r="F209" s="15">
        <v>1080000</v>
      </c>
      <c r="G209" s="14">
        <v>515149200</v>
      </c>
      <c r="H209" s="16" t="s">
        <v>284</v>
      </c>
    </row>
    <row r="210" spans="1:8" ht="15.75" customHeight="1" x14ac:dyDescent="0.25">
      <c r="A210" s="13" t="s">
        <v>7574</v>
      </c>
      <c r="B210" s="13" t="s">
        <v>10</v>
      </c>
      <c r="C210" s="14">
        <v>489</v>
      </c>
      <c r="D210" s="13" t="s">
        <v>67</v>
      </c>
      <c r="E210" s="13" t="s">
        <v>103</v>
      </c>
      <c r="F210" s="15">
        <v>1080000</v>
      </c>
      <c r="G210" s="14">
        <v>528120000</v>
      </c>
      <c r="H210" s="16" t="s">
        <v>285</v>
      </c>
    </row>
    <row r="211" spans="1:8" ht="15.75" customHeight="1" x14ac:dyDescent="0.25">
      <c r="A211" s="13" t="s">
        <v>7574</v>
      </c>
      <c r="B211" s="13" t="s">
        <v>28</v>
      </c>
      <c r="C211" s="14">
        <v>525</v>
      </c>
      <c r="D211" s="13" t="s">
        <v>67</v>
      </c>
      <c r="E211" s="13" t="s">
        <v>286</v>
      </c>
      <c r="F211" s="15">
        <v>1080000</v>
      </c>
      <c r="G211" s="14">
        <v>567000000</v>
      </c>
      <c r="H211" s="16" t="s">
        <v>287</v>
      </c>
    </row>
    <row r="212" spans="1:8" ht="15.75" customHeight="1" x14ac:dyDescent="0.25">
      <c r="A212" s="13" t="s">
        <v>7574</v>
      </c>
      <c r="B212" s="13" t="s">
        <v>28</v>
      </c>
      <c r="C212" s="14">
        <v>573.70000000000005</v>
      </c>
      <c r="D212" s="13" t="s">
        <v>20</v>
      </c>
      <c r="E212" s="13" t="s">
        <v>40</v>
      </c>
      <c r="F212" s="15">
        <v>1080000</v>
      </c>
      <c r="G212" s="14">
        <v>619596000</v>
      </c>
      <c r="H212" s="16" t="s">
        <v>288</v>
      </c>
    </row>
    <row r="213" spans="1:8" ht="15.75" customHeight="1" x14ac:dyDescent="0.25">
      <c r="A213" s="13" t="s">
        <v>7574</v>
      </c>
      <c r="B213" s="13" t="s">
        <v>10</v>
      </c>
      <c r="C213" s="14">
        <v>667.93</v>
      </c>
      <c r="D213" s="13" t="s">
        <v>14</v>
      </c>
      <c r="E213" s="13" t="s">
        <v>289</v>
      </c>
      <c r="F213" s="15">
        <v>1080000</v>
      </c>
      <c r="G213" s="14">
        <v>721364400</v>
      </c>
      <c r="H213" s="16" t="s">
        <v>290</v>
      </c>
    </row>
    <row r="214" spans="1:8" ht="15.75" customHeight="1" x14ac:dyDescent="0.25">
      <c r="A214" s="13" t="s">
        <v>7574</v>
      </c>
      <c r="B214" s="13" t="s">
        <v>10</v>
      </c>
      <c r="C214" s="14">
        <v>913.62</v>
      </c>
      <c r="D214" s="13" t="s">
        <v>17</v>
      </c>
      <c r="E214" s="13" t="s">
        <v>291</v>
      </c>
      <c r="F214" s="15">
        <v>60000</v>
      </c>
      <c r="G214" s="14">
        <v>54817200</v>
      </c>
      <c r="H214" s="13" t="s">
        <v>292</v>
      </c>
    </row>
    <row r="215" spans="1:8" ht="15.75" customHeight="1" x14ac:dyDescent="0.25">
      <c r="C215" s="10"/>
      <c r="F215" s="17"/>
      <c r="G215" s="10"/>
    </row>
    <row r="216" spans="1:8" ht="15.75" customHeight="1" x14ac:dyDescent="0.25">
      <c r="A216" s="41" t="s">
        <v>293</v>
      </c>
      <c r="B216" s="42"/>
      <c r="C216" s="42"/>
      <c r="D216" s="42"/>
      <c r="E216" s="42"/>
      <c r="F216" s="42"/>
      <c r="G216" s="42"/>
      <c r="H216" s="43"/>
    </row>
    <row r="217" spans="1:8" ht="15.75" customHeight="1" x14ac:dyDescent="0.25">
      <c r="C217" s="10"/>
      <c r="E217" s="11" t="s">
        <v>7571</v>
      </c>
      <c r="F217" s="12">
        <v>90000</v>
      </c>
      <c r="G217" s="10"/>
    </row>
    <row r="218" spans="1:8" ht="15.75" customHeight="1" x14ac:dyDescent="0.25">
      <c r="A218" s="13" t="s">
        <v>0</v>
      </c>
      <c r="B218" s="13" t="s">
        <v>1</v>
      </c>
      <c r="C218" s="13" t="s">
        <v>2</v>
      </c>
      <c r="D218" s="13" t="s">
        <v>4</v>
      </c>
      <c r="E218" s="13" t="s">
        <v>5</v>
      </c>
      <c r="F218" s="13" t="s">
        <v>6</v>
      </c>
      <c r="G218" s="13" t="s">
        <v>7</v>
      </c>
      <c r="H218" s="13" t="s">
        <v>8</v>
      </c>
    </row>
    <row r="219" spans="1:8" ht="15.75" customHeight="1" x14ac:dyDescent="0.25">
      <c r="A219" s="13" t="s">
        <v>7575</v>
      </c>
      <c r="B219" s="13" t="s">
        <v>10</v>
      </c>
      <c r="C219" s="14">
        <v>210.1</v>
      </c>
      <c r="D219" s="13" t="s">
        <v>14</v>
      </c>
      <c r="E219" s="13" t="s">
        <v>294</v>
      </c>
      <c r="F219" s="15">
        <v>90000</v>
      </c>
      <c r="G219" s="14">
        <v>18909000</v>
      </c>
      <c r="H219" s="16" t="s">
        <v>295</v>
      </c>
    </row>
    <row r="220" spans="1:8" ht="15.75" customHeight="1" x14ac:dyDescent="0.25">
      <c r="A220" s="13" t="s">
        <v>7575</v>
      </c>
      <c r="B220" s="13" t="s">
        <v>10</v>
      </c>
      <c r="C220" s="14">
        <v>222.46</v>
      </c>
      <c r="D220" s="13" t="s">
        <v>38</v>
      </c>
      <c r="E220" s="13" t="s">
        <v>296</v>
      </c>
      <c r="F220" s="15">
        <v>90000</v>
      </c>
      <c r="G220" s="14">
        <v>20021400</v>
      </c>
      <c r="H220" s="16" t="s">
        <v>297</v>
      </c>
    </row>
    <row r="221" spans="1:8" ht="15.75" customHeight="1" x14ac:dyDescent="0.25">
      <c r="A221" s="13" t="s">
        <v>7575</v>
      </c>
      <c r="B221" s="13" t="s">
        <v>28</v>
      </c>
      <c r="C221" s="14">
        <v>222.46</v>
      </c>
      <c r="D221" s="13" t="s">
        <v>38</v>
      </c>
      <c r="E221" s="13" t="s">
        <v>259</v>
      </c>
      <c r="F221" s="15">
        <v>90000</v>
      </c>
      <c r="G221" s="14">
        <v>20021400</v>
      </c>
      <c r="H221" s="16" t="s">
        <v>298</v>
      </c>
    </row>
    <row r="222" spans="1:8" ht="15.75" customHeight="1" x14ac:dyDescent="0.25">
      <c r="A222" s="13" t="s">
        <v>7575</v>
      </c>
      <c r="B222" s="13" t="s">
        <v>10</v>
      </c>
      <c r="C222" s="14">
        <v>225.96</v>
      </c>
      <c r="D222" s="13" t="s">
        <v>33</v>
      </c>
      <c r="E222" s="13" t="s">
        <v>259</v>
      </c>
      <c r="F222" s="15">
        <v>90000</v>
      </c>
      <c r="G222" s="14">
        <v>20336400</v>
      </c>
      <c r="H222" s="13" t="s">
        <v>299</v>
      </c>
    </row>
    <row r="223" spans="1:8" ht="15.75" customHeight="1" x14ac:dyDescent="0.25">
      <c r="A223" s="13" t="s">
        <v>7575</v>
      </c>
      <c r="B223" s="13" t="s">
        <v>10</v>
      </c>
      <c r="C223" s="14">
        <v>248.44</v>
      </c>
      <c r="D223" s="13" t="s">
        <v>109</v>
      </c>
      <c r="E223" s="13" t="s">
        <v>259</v>
      </c>
      <c r="F223" s="15">
        <v>90000</v>
      </c>
      <c r="G223" s="14">
        <v>22359600</v>
      </c>
      <c r="H223" s="13" t="s">
        <v>282</v>
      </c>
    </row>
    <row r="224" spans="1:8" ht="15.75" customHeight="1" x14ac:dyDescent="0.25">
      <c r="A224" s="13" t="s">
        <v>7575</v>
      </c>
      <c r="B224" s="13" t="s">
        <v>10</v>
      </c>
      <c r="C224" s="14">
        <v>273.99</v>
      </c>
      <c r="D224" s="13" t="s">
        <v>26</v>
      </c>
      <c r="E224" s="13" t="s">
        <v>300</v>
      </c>
      <c r="F224" s="15">
        <v>90000</v>
      </c>
      <c r="G224" s="14">
        <v>24659100</v>
      </c>
      <c r="H224" s="13" t="s">
        <v>301</v>
      </c>
    </row>
    <row r="225" spans="1:8" ht="15.75" customHeight="1" x14ac:dyDescent="0.25">
      <c r="A225" s="13" t="s">
        <v>7575</v>
      </c>
      <c r="B225" s="13" t="s">
        <v>10</v>
      </c>
      <c r="C225" s="14">
        <v>298.61</v>
      </c>
      <c r="D225" s="13" t="s">
        <v>43</v>
      </c>
      <c r="E225" s="13" t="s">
        <v>283</v>
      </c>
      <c r="F225" s="15">
        <v>90000</v>
      </c>
      <c r="G225" s="14">
        <v>26874900</v>
      </c>
      <c r="H225" s="16" t="s">
        <v>302</v>
      </c>
    </row>
    <row r="226" spans="1:8" ht="15.75" customHeight="1" x14ac:dyDescent="0.25">
      <c r="A226" s="13" t="s">
        <v>7575</v>
      </c>
      <c r="B226" s="13" t="s">
        <v>28</v>
      </c>
      <c r="C226" s="14">
        <v>305.19</v>
      </c>
      <c r="D226" s="13" t="s">
        <v>14</v>
      </c>
      <c r="E226" s="13" t="s">
        <v>303</v>
      </c>
      <c r="F226" s="15">
        <v>90000</v>
      </c>
      <c r="G226" s="14">
        <v>27467100</v>
      </c>
      <c r="H226" s="16" t="s">
        <v>304</v>
      </c>
    </row>
    <row r="227" spans="1:8" ht="15.75" customHeight="1" x14ac:dyDescent="0.25">
      <c r="A227" s="13" t="s">
        <v>7575</v>
      </c>
      <c r="B227" s="13" t="s">
        <v>28</v>
      </c>
      <c r="C227" s="14">
        <v>314.93</v>
      </c>
      <c r="D227" s="13" t="s">
        <v>26</v>
      </c>
      <c r="E227" s="13" t="s">
        <v>263</v>
      </c>
      <c r="F227" s="15">
        <v>90000</v>
      </c>
      <c r="G227" s="14">
        <v>28343700</v>
      </c>
      <c r="H227" s="16" t="s">
        <v>305</v>
      </c>
    </row>
    <row r="228" spans="1:8" ht="15.75" customHeight="1" x14ac:dyDescent="0.25">
      <c r="A228" s="13" t="s">
        <v>7575</v>
      </c>
      <c r="B228" s="13" t="s">
        <v>10</v>
      </c>
      <c r="C228" s="14">
        <v>396.16</v>
      </c>
      <c r="D228" s="13" t="s">
        <v>80</v>
      </c>
      <c r="E228" s="13" t="s">
        <v>306</v>
      </c>
      <c r="F228" s="15">
        <v>90000</v>
      </c>
      <c r="G228" s="14">
        <v>35654400</v>
      </c>
      <c r="H228" s="16" t="s">
        <v>307</v>
      </c>
    </row>
    <row r="229" spans="1:8" ht="15.75" customHeight="1" x14ac:dyDescent="0.25">
      <c r="A229" s="13" t="s">
        <v>7575</v>
      </c>
      <c r="B229" s="13" t="s">
        <v>10</v>
      </c>
      <c r="C229" s="14">
        <v>398.73</v>
      </c>
      <c r="D229" s="13" t="s">
        <v>20</v>
      </c>
      <c r="E229" s="13" t="s">
        <v>306</v>
      </c>
      <c r="F229" s="15">
        <v>90000</v>
      </c>
      <c r="G229" s="14">
        <v>35885700</v>
      </c>
      <c r="H229" s="16" t="s">
        <v>308</v>
      </c>
    </row>
    <row r="230" spans="1:8" ht="15.75" customHeight="1" x14ac:dyDescent="0.25">
      <c r="A230" s="13" t="s">
        <v>7575</v>
      </c>
      <c r="B230" s="13" t="s">
        <v>10</v>
      </c>
      <c r="C230" s="14">
        <v>496</v>
      </c>
      <c r="D230" s="13" t="s">
        <v>67</v>
      </c>
      <c r="E230" s="13" t="s">
        <v>286</v>
      </c>
      <c r="F230" s="15">
        <v>90000</v>
      </c>
      <c r="G230" s="14">
        <v>44640000</v>
      </c>
      <c r="H230" s="16" t="s">
        <v>309</v>
      </c>
    </row>
    <row r="231" spans="1:8" ht="15.75" customHeight="1" x14ac:dyDescent="0.25">
      <c r="A231" s="13" t="s">
        <v>7575</v>
      </c>
      <c r="B231" s="13" t="s">
        <v>10</v>
      </c>
      <c r="C231" s="14">
        <v>504.93</v>
      </c>
      <c r="D231" s="13" t="s">
        <v>17</v>
      </c>
      <c r="E231" s="13" t="s">
        <v>291</v>
      </c>
      <c r="F231" s="15">
        <v>24000</v>
      </c>
      <c r="G231" s="14">
        <v>12118320</v>
      </c>
      <c r="H231" s="13" t="s">
        <v>292</v>
      </c>
    </row>
    <row r="232" spans="1:8" ht="15.75" customHeight="1" x14ac:dyDescent="0.25">
      <c r="C232" s="10"/>
      <c r="F232" s="17"/>
      <c r="G232" s="10"/>
    </row>
    <row r="233" spans="1:8" ht="15.75" customHeight="1" x14ac:dyDescent="0.25">
      <c r="A233" s="41" t="s">
        <v>310</v>
      </c>
      <c r="B233" s="42"/>
      <c r="C233" s="42"/>
      <c r="D233" s="42"/>
      <c r="E233" s="42"/>
      <c r="F233" s="42"/>
      <c r="G233" s="42"/>
      <c r="H233" s="43"/>
    </row>
    <row r="234" spans="1:8" ht="15.75" customHeight="1" x14ac:dyDescent="0.25">
      <c r="C234" s="10"/>
      <c r="E234" s="11" t="s">
        <v>7571</v>
      </c>
      <c r="F234" s="12">
        <v>840000</v>
      </c>
      <c r="G234" s="10"/>
    </row>
    <row r="235" spans="1:8" ht="15.75" customHeight="1" x14ac:dyDescent="0.25">
      <c r="A235" s="13" t="s">
        <v>0</v>
      </c>
      <c r="B235" s="13" t="s">
        <v>1</v>
      </c>
      <c r="C235" s="13" t="s">
        <v>2</v>
      </c>
      <c r="D235" s="13" t="s">
        <v>4</v>
      </c>
      <c r="E235" s="13" t="s">
        <v>5</v>
      </c>
      <c r="F235" s="13" t="s">
        <v>6</v>
      </c>
      <c r="G235" s="13" t="s">
        <v>7</v>
      </c>
      <c r="H235" s="13" t="s">
        <v>8</v>
      </c>
    </row>
    <row r="236" spans="1:8" ht="15.75" customHeight="1" x14ac:dyDescent="0.25">
      <c r="A236" s="13" t="s">
        <v>7576</v>
      </c>
      <c r="B236" s="13" t="s">
        <v>10</v>
      </c>
      <c r="C236" s="14">
        <v>537.71</v>
      </c>
      <c r="D236" s="13" t="s">
        <v>26</v>
      </c>
      <c r="E236" s="13" t="s">
        <v>263</v>
      </c>
      <c r="F236" s="15">
        <v>840000</v>
      </c>
      <c r="G236" s="14">
        <v>451676400</v>
      </c>
      <c r="H236" s="16" t="s">
        <v>311</v>
      </c>
    </row>
    <row r="237" spans="1:8" ht="15.75" customHeight="1" x14ac:dyDescent="0.25">
      <c r="A237" s="13" t="s">
        <v>7576</v>
      </c>
      <c r="B237" s="13" t="s">
        <v>10</v>
      </c>
      <c r="C237" s="14">
        <v>556.65</v>
      </c>
      <c r="D237" s="13" t="s">
        <v>14</v>
      </c>
      <c r="E237" s="13" t="s">
        <v>312</v>
      </c>
      <c r="F237" s="15">
        <v>840000</v>
      </c>
      <c r="G237" s="14">
        <v>467586000</v>
      </c>
      <c r="H237" s="16" t="s">
        <v>313</v>
      </c>
    </row>
    <row r="238" spans="1:8" ht="15.75" customHeight="1" x14ac:dyDescent="0.25">
      <c r="A238" s="13" t="s">
        <v>7576</v>
      </c>
      <c r="B238" s="13" t="s">
        <v>10</v>
      </c>
      <c r="C238" s="14">
        <v>705.4</v>
      </c>
      <c r="D238" s="13" t="s">
        <v>80</v>
      </c>
      <c r="E238" s="13" t="s">
        <v>306</v>
      </c>
      <c r="F238" s="15">
        <v>840000</v>
      </c>
      <c r="G238" s="14">
        <v>592536000</v>
      </c>
      <c r="H238" s="16" t="s">
        <v>314</v>
      </c>
    </row>
    <row r="239" spans="1:8" ht="15.75" customHeight="1" x14ac:dyDescent="0.25">
      <c r="A239" s="13" t="s">
        <v>7576</v>
      </c>
      <c r="B239" s="13" t="s">
        <v>10</v>
      </c>
      <c r="C239" s="14">
        <v>709.01</v>
      </c>
      <c r="D239" s="13" t="s">
        <v>20</v>
      </c>
      <c r="E239" s="13" t="s">
        <v>306</v>
      </c>
      <c r="F239" s="15">
        <v>840000</v>
      </c>
      <c r="G239" s="14">
        <v>595568400</v>
      </c>
      <c r="H239" s="16" t="s">
        <v>315</v>
      </c>
    </row>
    <row r="240" spans="1:8" ht="15.75" customHeight="1" x14ac:dyDescent="0.25">
      <c r="A240" s="13" t="s">
        <v>7576</v>
      </c>
      <c r="B240" s="13" t="s">
        <v>10</v>
      </c>
      <c r="C240" s="14">
        <v>808.17</v>
      </c>
      <c r="D240" s="13" t="s">
        <v>38</v>
      </c>
      <c r="E240" s="13" t="s">
        <v>316</v>
      </c>
      <c r="F240" s="15">
        <v>840000</v>
      </c>
      <c r="G240" s="14">
        <v>678862800</v>
      </c>
      <c r="H240" s="16" t="s">
        <v>317</v>
      </c>
    </row>
    <row r="241" spans="1:8" ht="15.75" customHeight="1" x14ac:dyDescent="0.25">
      <c r="A241" s="13" t="s">
        <v>7576</v>
      </c>
      <c r="B241" s="13" t="s">
        <v>10</v>
      </c>
      <c r="C241" s="14">
        <v>869</v>
      </c>
      <c r="D241" s="13" t="s">
        <v>67</v>
      </c>
      <c r="E241" s="13" t="s">
        <v>286</v>
      </c>
      <c r="F241" s="15">
        <v>840000</v>
      </c>
      <c r="G241" s="14">
        <v>729960000</v>
      </c>
      <c r="H241" s="16" t="s">
        <v>318</v>
      </c>
    </row>
    <row r="242" spans="1:8" ht="15.75" customHeight="1" x14ac:dyDescent="0.25">
      <c r="A242" s="13" t="s">
        <v>7576</v>
      </c>
      <c r="B242" s="13" t="s">
        <v>10</v>
      </c>
      <c r="C242" s="14">
        <v>1036.49</v>
      </c>
      <c r="D242" s="13" t="s">
        <v>43</v>
      </c>
      <c r="E242" s="13" t="s">
        <v>319</v>
      </c>
      <c r="F242" s="15">
        <v>840000</v>
      </c>
      <c r="G242" s="14">
        <v>870651600</v>
      </c>
      <c r="H242" s="16" t="s">
        <v>320</v>
      </c>
    </row>
    <row r="243" spans="1:8" ht="15.75" customHeight="1" x14ac:dyDescent="0.25">
      <c r="C243" s="10"/>
      <c r="F243" s="17"/>
      <c r="G243" s="10"/>
    </row>
    <row r="244" spans="1:8" ht="15.75" customHeight="1" x14ac:dyDescent="0.25">
      <c r="A244" s="41" t="s">
        <v>321</v>
      </c>
      <c r="B244" s="42"/>
      <c r="C244" s="42"/>
      <c r="D244" s="42"/>
      <c r="E244" s="42"/>
      <c r="F244" s="42"/>
      <c r="G244" s="42"/>
      <c r="H244" s="43"/>
    </row>
    <row r="245" spans="1:8" ht="15.75" customHeight="1" x14ac:dyDescent="0.25">
      <c r="C245" s="10"/>
      <c r="E245" s="11" t="s">
        <v>7571</v>
      </c>
      <c r="F245" s="12">
        <v>132000</v>
      </c>
      <c r="G245" s="10"/>
    </row>
    <row r="246" spans="1:8" ht="15.75" customHeight="1" x14ac:dyDescent="0.25">
      <c r="A246" s="13" t="s">
        <v>0</v>
      </c>
      <c r="B246" s="13" t="s">
        <v>1</v>
      </c>
      <c r="C246" s="13" t="s">
        <v>2</v>
      </c>
      <c r="D246" s="13" t="s">
        <v>4</v>
      </c>
      <c r="E246" s="13" t="s">
        <v>5</v>
      </c>
      <c r="F246" s="13" t="s">
        <v>6</v>
      </c>
      <c r="G246" s="13" t="s">
        <v>7</v>
      </c>
      <c r="H246" s="13" t="s">
        <v>8</v>
      </c>
    </row>
    <row r="247" spans="1:8" ht="15.75" customHeight="1" x14ac:dyDescent="0.25">
      <c r="A247" s="13" t="s">
        <v>7577</v>
      </c>
      <c r="B247" s="13" t="s">
        <v>10</v>
      </c>
      <c r="C247" s="14">
        <v>244.13</v>
      </c>
      <c r="D247" s="13" t="s">
        <v>26</v>
      </c>
      <c r="E247" s="13" t="s">
        <v>263</v>
      </c>
      <c r="F247" s="15">
        <v>132000</v>
      </c>
      <c r="G247" s="14">
        <v>32225160</v>
      </c>
      <c r="H247" s="16" t="s">
        <v>322</v>
      </c>
    </row>
    <row r="248" spans="1:8" ht="15.75" customHeight="1" x14ac:dyDescent="0.25">
      <c r="A248" s="13" t="s">
        <v>7577</v>
      </c>
      <c r="B248" s="13" t="s">
        <v>10</v>
      </c>
      <c r="C248" s="14">
        <v>257.38</v>
      </c>
      <c r="D248" s="13" t="s">
        <v>14</v>
      </c>
      <c r="E248" s="13" t="s">
        <v>323</v>
      </c>
      <c r="F248" s="15">
        <v>132000</v>
      </c>
      <c r="G248" s="14">
        <v>33974160</v>
      </c>
      <c r="H248" s="16" t="s">
        <v>324</v>
      </c>
    </row>
    <row r="249" spans="1:8" ht="15.75" customHeight="1" x14ac:dyDescent="0.25">
      <c r="A249" s="13" t="s">
        <v>7577</v>
      </c>
      <c r="B249" s="13" t="s">
        <v>10</v>
      </c>
      <c r="C249" s="14">
        <v>372.75</v>
      </c>
      <c r="D249" s="13" t="s">
        <v>80</v>
      </c>
      <c r="E249" s="13" t="s">
        <v>306</v>
      </c>
      <c r="F249" s="15">
        <v>132000</v>
      </c>
      <c r="G249" s="14">
        <v>49203000</v>
      </c>
      <c r="H249" s="16" t="s">
        <v>325</v>
      </c>
    </row>
    <row r="250" spans="1:8" ht="15.75" customHeight="1" x14ac:dyDescent="0.25">
      <c r="A250" s="13" t="s">
        <v>7577</v>
      </c>
      <c r="B250" s="13" t="s">
        <v>10</v>
      </c>
      <c r="C250" s="14">
        <v>375.16</v>
      </c>
      <c r="D250" s="13" t="s">
        <v>20</v>
      </c>
      <c r="E250" s="13" t="s">
        <v>306</v>
      </c>
      <c r="F250" s="15">
        <v>132000</v>
      </c>
      <c r="G250" s="14">
        <v>49521120</v>
      </c>
      <c r="H250" s="16" t="s">
        <v>326</v>
      </c>
    </row>
    <row r="251" spans="1:8" ht="15.75" customHeight="1" x14ac:dyDescent="0.25">
      <c r="A251" s="13" t="s">
        <v>7577</v>
      </c>
      <c r="B251" s="13" t="s">
        <v>10</v>
      </c>
      <c r="C251" s="14">
        <v>427.41</v>
      </c>
      <c r="D251" s="13" t="s">
        <v>38</v>
      </c>
      <c r="E251" s="13" t="s">
        <v>327</v>
      </c>
      <c r="F251" s="15">
        <v>132000</v>
      </c>
      <c r="G251" s="14">
        <v>56418120</v>
      </c>
      <c r="H251" s="16" t="s">
        <v>328</v>
      </c>
    </row>
    <row r="252" spans="1:8" ht="15.75" customHeight="1" x14ac:dyDescent="0.25">
      <c r="A252" s="13" t="s">
        <v>7577</v>
      </c>
      <c r="B252" s="13" t="s">
        <v>10</v>
      </c>
      <c r="C252" s="14">
        <v>465</v>
      </c>
      <c r="D252" s="13" t="s">
        <v>67</v>
      </c>
      <c r="E252" s="13" t="s">
        <v>286</v>
      </c>
      <c r="F252" s="15">
        <v>132000</v>
      </c>
      <c r="G252" s="14">
        <v>61380000</v>
      </c>
      <c r="H252" s="16" t="s">
        <v>329</v>
      </c>
    </row>
    <row r="253" spans="1:8" ht="15.75" customHeight="1" x14ac:dyDescent="0.25">
      <c r="A253" s="13" t="s">
        <v>7577</v>
      </c>
      <c r="B253" s="13" t="s">
        <v>10</v>
      </c>
      <c r="C253" s="14">
        <v>513.44000000000005</v>
      </c>
      <c r="D253" s="13" t="s">
        <v>43</v>
      </c>
      <c r="E253" s="13" t="s">
        <v>319</v>
      </c>
      <c r="F253" s="15">
        <v>132000</v>
      </c>
      <c r="G253" s="14">
        <v>67774080</v>
      </c>
      <c r="H253" s="16" t="s">
        <v>330</v>
      </c>
    </row>
    <row r="254" spans="1:8" ht="15.75" customHeight="1" x14ac:dyDescent="0.25">
      <c r="C254" s="10"/>
      <c r="F254" s="17"/>
      <c r="G254" s="10"/>
    </row>
    <row r="255" spans="1:8" ht="15.75" customHeight="1" x14ac:dyDescent="0.25">
      <c r="A255" s="41" t="s">
        <v>331</v>
      </c>
      <c r="B255" s="42"/>
      <c r="C255" s="42"/>
      <c r="D255" s="42"/>
      <c r="E255" s="42"/>
      <c r="F255" s="42"/>
      <c r="G255" s="42"/>
      <c r="H255" s="43"/>
    </row>
    <row r="256" spans="1:8" ht="15.75" customHeight="1" x14ac:dyDescent="0.25">
      <c r="C256" s="10"/>
      <c r="E256" s="11" t="s">
        <v>7571</v>
      </c>
      <c r="F256" s="12">
        <v>3000</v>
      </c>
      <c r="G256" s="10"/>
    </row>
    <row r="257" spans="1:8" ht="15.75" customHeight="1" x14ac:dyDescent="0.25">
      <c r="A257" s="13" t="s">
        <v>0</v>
      </c>
      <c r="B257" s="13" t="s">
        <v>1</v>
      </c>
      <c r="C257" s="13" t="s">
        <v>2</v>
      </c>
      <c r="D257" s="13" t="s">
        <v>4</v>
      </c>
      <c r="E257" s="13" t="s">
        <v>5</v>
      </c>
      <c r="F257" s="13" t="s">
        <v>6</v>
      </c>
      <c r="G257" s="13" t="s">
        <v>7</v>
      </c>
      <c r="H257" s="13" t="s">
        <v>8</v>
      </c>
    </row>
    <row r="258" spans="1:8" ht="15.75" customHeight="1" x14ac:dyDescent="0.25">
      <c r="A258" s="13" t="s">
        <v>7578</v>
      </c>
      <c r="B258" s="13" t="s">
        <v>10</v>
      </c>
      <c r="C258" s="14">
        <v>1265.82</v>
      </c>
      <c r="D258" s="13" t="s">
        <v>80</v>
      </c>
      <c r="E258" s="13" t="s">
        <v>332</v>
      </c>
      <c r="F258" s="15">
        <v>3000</v>
      </c>
      <c r="G258" s="14">
        <v>3797460</v>
      </c>
      <c r="H258" s="16" t="s">
        <v>333</v>
      </c>
    </row>
    <row r="259" spans="1:8" ht="15.75" customHeight="1" x14ac:dyDescent="0.25">
      <c r="A259" s="13" t="s">
        <v>7578</v>
      </c>
      <c r="B259" s="13" t="s">
        <v>10</v>
      </c>
      <c r="C259" s="14">
        <v>1299.5</v>
      </c>
      <c r="D259" s="13" t="s">
        <v>75</v>
      </c>
      <c r="E259" s="13" t="s">
        <v>332</v>
      </c>
      <c r="F259" s="15">
        <v>3000</v>
      </c>
      <c r="G259" s="14">
        <v>3898500</v>
      </c>
      <c r="H259" s="16" t="s">
        <v>334</v>
      </c>
    </row>
    <row r="260" spans="1:8" ht="15.75" customHeight="1" x14ac:dyDescent="0.25">
      <c r="A260" s="13" t="s">
        <v>7578</v>
      </c>
      <c r="B260" s="13" t="s">
        <v>10</v>
      </c>
      <c r="C260" s="14">
        <v>1299.93</v>
      </c>
      <c r="D260" s="13" t="s">
        <v>26</v>
      </c>
      <c r="E260" s="13" t="s">
        <v>332</v>
      </c>
      <c r="F260" s="15">
        <v>3000</v>
      </c>
      <c r="G260" s="14">
        <v>3899790</v>
      </c>
      <c r="H260" s="13" t="s">
        <v>335</v>
      </c>
    </row>
    <row r="261" spans="1:8" ht="15.75" customHeight="1" x14ac:dyDescent="0.25">
      <c r="A261" s="13" t="s">
        <v>7578</v>
      </c>
      <c r="B261" s="13" t="s">
        <v>10</v>
      </c>
      <c r="C261" s="14">
        <v>1381.17</v>
      </c>
      <c r="D261" s="13" t="s">
        <v>20</v>
      </c>
      <c r="E261" s="13" t="s">
        <v>332</v>
      </c>
      <c r="F261" s="15">
        <v>3000</v>
      </c>
      <c r="G261" s="14">
        <v>4143510</v>
      </c>
      <c r="H261" s="16" t="s">
        <v>336</v>
      </c>
    </row>
    <row r="262" spans="1:8" ht="15.75" customHeight="1" x14ac:dyDescent="0.25">
      <c r="A262" s="13" t="s">
        <v>7578</v>
      </c>
      <c r="B262" s="13" t="s">
        <v>10</v>
      </c>
      <c r="C262" s="14">
        <v>1583.55</v>
      </c>
      <c r="D262" s="13" t="s">
        <v>109</v>
      </c>
      <c r="E262" s="13" t="s">
        <v>332</v>
      </c>
      <c r="F262" s="15">
        <v>3000</v>
      </c>
      <c r="G262" s="14">
        <v>4750650</v>
      </c>
      <c r="H262" s="16" t="s">
        <v>337</v>
      </c>
    </row>
    <row r="263" spans="1:8" ht="15.75" customHeight="1" x14ac:dyDescent="0.25">
      <c r="A263" s="13" t="s">
        <v>7578</v>
      </c>
      <c r="B263" s="13" t="s">
        <v>10</v>
      </c>
      <c r="C263" s="14">
        <v>1779.44</v>
      </c>
      <c r="D263" s="13" t="s">
        <v>43</v>
      </c>
      <c r="E263" s="13" t="s">
        <v>332</v>
      </c>
      <c r="F263" s="15">
        <v>3000</v>
      </c>
      <c r="G263" s="14">
        <v>5338320</v>
      </c>
      <c r="H263" s="16" t="s">
        <v>338</v>
      </c>
    </row>
    <row r="264" spans="1:8" ht="15.75" customHeight="1" x14ac:dyDescent="0.25">
      <c r="A264" s="13" t="s">
        <v>7578</v>
      </c>
      <c r="B264" s="13" t="s">
        <v>10</v>
      </c>
      <c r="C264" s="14">
        <v>1916.67</v>
      </c>
      <c r="D264" s="13" t="s">
        <v>38</v>
      </c>
      <c r="E264" s="13" t="s">
        <v>339</v>
      </c>
      <c r="F264" s="15">
        <v>3000</v>
      </c>
      <c r="G264" s="14">
        <v>5750010</v>
      </c>
      <c r="H264" s="13" t="s">
        <v>340</v>
      </c>
    </row>
    <row r="265" spans="1:8" ht="15.75" customHeight="1" x14ac:dyDescent="0.25">
      <c r="C265" s="10"/>
      <c r="F265" s="17"/>
      <c r="G265" s="10"/>
    </row>
    <row r="266" spans="1:8" ht="15.75" customHeight="1" x14ac:dyDescent="0.25">
      <c r="A266" s="41" t="s">
        <v>341</v>
      </c>
      <c r="B266" s="42"/>
      <c r="C266" s="42"/>
      <c r="D266" s="42"/>
      <c r="E266" s="42"/>
      <c r="F266" s="42"/>
      <c r="G266" s="42"/>
      <c r="H266" s="43"/>
    </row>
    <row r="267" spans="1:8" ht="15.75" customHeight="1" x14ac:dyDescent="0.25">
      <c r="C267" s="10"/>
      <c r="E267" s="11" t="s">
        <v>7571</v>
      </c>
      <c r="F267" s="12">
        <v>12000</v>
      </c>
      <c r="G267" s="10"/>
    </row>
    <row r="268" spans="1:8" ht="15.75" customHeight="1" x14ac:dyDescent="0.25">
      <c r="A268" s="13" t="s">
        <v>0</v>
      </c>
      <c r="B268" s="13" t="s">
        <v>1</v>
      </c>
      <c r="C268" s="13" t="s">
        <v>2</v>
      </c>
      <c r="D268" s="13" t="s">
        <v>4</v>
      </c>
      <c r="E268" s="13" t="s">
        <v>5</v>
      </c>
      <c r="F268" s="13" t="s">
        <v>6</v>
      </c>
      <c r="G268" s="13" t="s">
        <v>7</v>
      </c>
      <c r="H268" s="13" t="s">
        <v>8</v>
      </c>
    </row>
    <row r="269" spans="1:8" ht="15.75" customHeight="1" x14ac:dyDescent="0.25">
      <c r="A269" s="13" t="s">
        <v>7579</v>
      </c>
      <c r="B269" s="13" t="s">
        <v>10</v>
      </c>
      <c r="C269" s="14">
        <v>259.89999999999998</v>
      </c>
      <c r="D269" s="13" t="s">
        <v>75</v>
      </c>
      <c r="E269" s="13" t="s">
        <v>332</v>
      </c>
      <c r="F269" s="15">
        <v>12000</v>
      </c>
      <c r="G269" s="14">
        <v>3118800</v>
      </c>
      <c r="H269" s="16" t="s">
        <v>342</v>
      </c>
    </row>
    <row r="270" spans="1:8" ht="15.75" customHeight="1" x14ac:dyDescent="0.25">
      <c r="A270" s="13" t="s">
        <v>7579</v>
      </c>
      <c r="B270" s="13" t="s">
        <v>10</v>
      </c>
      <c r="C270" s="14">
        <v>274.11</v>
      </c>
      <c r="D270" s="13" t="s">
        <v>26</v>
      </c>
      <c r="E270" s="13" t="s">
        <v>332</v>
      </c>
      <c r="F270" s="15">
        <v>12000</v>
      </c>
      <c r="G270" s="14">
        <v>3289320</v>
      </c>
      <c r="H270" s="16" t="s">
        <v>343</v>
      </c>
    </row>
    <row r="271" spans="1:8" ht="15.75" customHeight="1" x14ac:dyDescent="0.25">
      <c r="A271" s="13" t="s">
        <v>7579</v>
      </c>
      <c r="B271" s="13" t="s">
        <v>28</v>
      </c>
      <c r="C271" s="14">
        <v>295.70999999999998</v>
      </c>
      <c r="D271" s="13" t="s">
        <v>20</v>
      </c>
      <c r="E271" s="13" t="s">
        <v>332</v>
      </c>
      <c r="F271" s="15">
        <v>12000</v>
      </c>
      <c r="G271" s="14">
        <v>3548520</v>
      </c>
      <c r="H271" s="16" t="s">
        <v>344</v>
      </c>
    </row>
    <row r="272" spans="1:8" ht="15.75" customHeight="1" x14ac:dyDescent="0.25">
      <c r="A272" s="13" t="s">
        <v>7579</v>
      </c>
      <c r="B272" s="13" t="s">
        <v>28</v>
      </c>
      <c r="C272" s="14">
        <v>304.20999999999998</v>
      </c>
      <c r="D272" s="13" t="s">
        <v>26</v>
      </c>
      <c r="E272" s="13" t="s">
        <v>345</v>
      </c>
      <c r="F272" s="15">
        <v>12000</v>
      </c>
      <c r="G272" s="14">
        <v>3650520</v>
      </c>
      <c r="H272" s="16" t="s">
        <v>346</v>
      </c>
    </row>
    <row r="273" spans="1:8" ht="15.75" customHeight="1" x14ac:dyDescent="0.25">
      <c r="A273" s="13" t="s">
        <v>7579</v>
      </c>
      <c r="B273" s="13" t="s">
        <v>10</v>
      </c>
      <c r="C273" s="14">
        <v>319.8</v>
      </c>
      <c r="D273" s="13" t="s">
        <v>17</v>
      </c>
      <c r="E273" s="13" t="s">
        <v>345</v>
      </c>
      <c r="F273" s="15">
        <v>12000</v>
      </c>
      <c r="G273" s="14">
        <v>3837600</v>
      </c>
      <c r="H273" s="13" t="s">
        <v>347</v>
      </c>
    </row>
    <row r="274" spans="1:8" ht="15.75" customHeight="1" x14ac:dyDescent="0.25">
      <c r="A274" s="13" t="s">
        <v>7579</v>
      </c>
      <c r="B274" s="13" t="s">
        <v>10</v>
      </c>
      <c r="C274" s="14">
        <v>340.2</v>
      </c>
      <c r="D274" s="13" t="s">
        <v>109</v>
      </c>
      <c r="E274" s="13" t="s">
        <v>332</v>
      </c>
      <c r="F274" s="15">
        <v>12000</v>
      </c>
      <c r="G274" s="14">
        <v>4082400</v>
      </c>
      <c r="H274" s="16" t="s">
        <v>348</v>
      </c>
    </row>
    <row r="275" spans="1:8" ht="15.75" customHeight="1" x14ac:dyDescent="0.25">
      <c r="A275" s="13" t="s">
        <v>7579</v>
      </c>
      <c r="B275" s="13" t="s">
        <v>10</v>
      </c>
      <c r="C275" s="14">
        <v>384.47</v>
      </c>
      <c r="D275" s="13" t="s">
        <v>20</v>
      </c>
      <c r="E275" s="13" t="s">
        <v>349</v>
      </c>
      <c r="F275" s="15">
        <v>12000</v>
      </c>
      <c r="G275" s="14">
        <v>4613640</v>
      </c>
      <c r="H275" s="16" t="s">
        <v>350</v>
      </c>
    </row>
    <row r="276" spans="1:8" ht="15.75" customHeight="1" x14ac:dyDescent="0.25">
      <c r="A276" s="13" t="s">
        <v>7579</v>
      </c>
      <c r="B276" s="13" t="s">
        <v>10</v>
      </c>
      <c r="C276" s="14">
        <v>466.67</v>
      </c>
      <c r="D276" s="13" t="s">
        <v>38</v>
      </c>
      <c r="E276" s="13" t="s">
        <v>351</v>
      </c>
      <c r="F276" s="15">
        <v>12000</v>
      </c>
      <c r="G276" s="14">
        <v>5600040</v>
      </c>
      <c r="H276" s="16" t="s">
        <v>352</v>
      </c>
    </row>
    <row r="277" spans="1:8" ht="15.75" customHeight="1" x14ac:dyDescent="0.25">
      <c r="A277" s="13" t="s">
        <v>7579</v>
      </c>
      <c r="B277" s="13" t="s">
        <v>10</v>
      </c>
      <c r="C277" s="14">
        <v>538.91</v>
      </c>
      <c r="D277" s="13" t="s">
        <v>43</v>
      </c>
      <c r="E277" s="13" t="s">
        <v>349</v>
      </c>
      <c r="F277" s="15">
        <v>12000</v>
      </c>
      <c r="G277" s="14">
        <v>6466920</v>
      </c>
      <c r="H277" s="16" t="s">
        <v>353</v>
      </c>
    </row>
    <row r="278" spans="1:8" ht="15.75" customHeight="1" x14ac:dyDescent="0.25">
      <c r="C278" s="10"/>
      <c r="F278" s="17"/>
      <c r="G278" s="10"/>
    </row>
    <row r="279" spans="1:8" ht="15.75" customHeight="1" x14ac:dyDescent="0.25">
      <c r="A279" s="41" t="s">
        <v>354</v>
      </c>
      <c r="B279" s="42"/>
      <c r="C279" s="42"/>
      <c r="D279" s="42"/>
      <c r="E279" s="42"/>
      <c r="F279" s="42"/>
      <c r="G279" s="42"/>
      <c r="H279" s="43"/>
    </row>
    <row r="280" spans="1:8" ht="15.75" customHeight="1" x14ac:dyDescent="0.25">
      <c r="C280" s="10"/>
      <c r="E280" s="11" t="s">
        <v>7571</v>
      </c>
      <c r="F280" s="12">
        <v>204000</v>
      </c>
      <c r="G280" s="10"/>
    </row>
    <row r="281" spans="1:8" ht="15.75" customHeight="1" x14ac:dyDescent="0.25">
      <c r="A281" s="13" t="s">
        <v>0</v>
      </c>
      <c r="B281" s="13" t="s">
        <v>1</v>
      </c>
      <c r="C281" s="13" t="s">
        <v>2</v>
      </c>
      <c r="D281" s="13" t="s">
        <v>4</v>
      </c>
      <c r="E281" s="13" t="s">
        <v>5</v>
      </c>
      <c r="F281" s="13" t="s">
        <v>6</v>
      </c>
      <c r="G281" s="13" t="s">
        <v>7</v>
      </c>
      <c r="H281" s="13" t="s">
        <v>8</v>
      </c>
    </row>
    <row r="282" spans="1:8" ht="15.75" customHeight="1" x14ac:dyDescent="0.25">
      <c r="A282" s="13" t="s">
        <v>7580</v>
      </c>
      <c r="B282" s="13" t="s">
        <v>10</v>
      </c>
      <c r="C282" s="14">
        <v>177</v>
      </c>
      <c r="D282" s="13" t="s">
        <v>177</v>
      </c>
      <c r="E282" s="13" t="s">
        <v>356</v>
      </c>
      <c r="F282" s="15">
        <v>204000</v>
      </c>
      <c r="G282" s="14">
        <v>36108000</v>
      </c>
      <c r="H282" s="13" t="s">
        <v>357</v>
      </c>
    </row>
    <row r="283" spans="1:8" ht="15.75" customHeight="1" x14ac:dyDescent="0.25">
      <c r="A283" s="13" t="s">
        <v>7580</v>
      </c>
      <c r="B283" s="13" t="s">
        <v>10</v>
      </c>
      <c r="C283" s="14">
        <v>229.6</v>
      </c>
      <c r="D283" s="13" t="s">
        <v>80</v>
      </c>
      <c r="E283" s="13" t="s">
        <v>358</v>
      </c>
      <c r="F283" s="15">
        <v>204000</v>
      </c>
      <c r="G283" s="14">
        <v>46838400</v>
      </c>
      <c r="H283" s="16" t="s">
        <v>359</v>
      </c>
    </row>
    <row r="284" spans="1:8" ht="15.75" customHeight="1" x14ac:dyDescent="0.25">
      <c r="A284" s="13" t="s">
        <v>7580</v>
      </c>
      <c r="B284" s="13" t="s">
        <v>10</v>
      </c>
      <c r="C284" s="14">
        <v>255.1</v>
      </c>
      <c r="D284" s="13" t="s">
        <v>43</v>
      </c>
      <c r="E284" s="13" t="s">
        <v>360</v>
      </c>
      <c r="F284" s="15">
        <v>204000</v>
      </c>
      <c r="G284" s="14">
        <v>52040400</v>
      </c>
      <c r="H284" s="16" t="s">
        <v>361</v>
      </c>
    </row>
    <row r="285" spans="1:8" ht="15.75" customHeight="1" x14ac:dyDescent="0.25">
      <c r="A285" s="13" t="s">
        <v>7580</v>
      </c>
      <c r="B285" s="13" t="s">
        <v>10</v>
      </c>
      <c r="C285" s="14">
        <v>261.89999999999998</v>
      </c>
      <c r="D285" s="13" t="s">
        <v>11</v>
      </c>
      <c r="E285" s="16" t="s">
        <v>362</v>
      </c>
      <c r="F285" s="15">
        <v>204000</v>
      </c>
      <c r="G285" s="14">
        <v>53427600</v>
      </c>
      <c r="H285" s="16" t="s">
        <v>363</v>
      </c>
    </row>
    <row r="286" spans="1:8" ht="15.75" customHeight="1" x14ac:dyDescent="0.25">
      <c r="A286" s="13" t="s">
        <v>7580</v>
      </c>
      <c r="B286" s="13" t="s">
        <v>28</v>
      </c>
      <c r="C286" s="14">
        <v>262.27</v>
      </c>
      <c r="D286" s="13" t="s">
        <v>33</v>
      </c>
      <c r="E286" s="13" t="s">
        <v>349</v>
      </c>
      <c r="F286" s="15">
        <v>204000</v>
      </c>
      <c r="G286" s="14">
        <v>53503080</v>
      </c>
      <c r="H286" s="13" t="s">
        <v>364</v>
      </c>
    </row>
    <row r="287" spans="1:8" ht="15.75" customHeight="1" x14ac:dyDescent="0.25">
      <c r="A287" s="13" t="s">
        <v>7580</v>
      </c>
      <c r="B287" s="13" t="s">
        <v>10</v>
      </c>
      <c r="C287" s="14">
        <v>264.5</v>
      </c>
      <c r="D287" s="13" t="s">
        <v>75</v>
      </c>
      <c r="E287" s="13" t="s">
        <v>349</v>
      </c>
      <c r="F287" s="15">
        <v>204000</v>
      </c>
      <c r="G287" s="14">
        <v>53958000</v>
      </c>
      <c r="H287" s="16" t="s">
        <v>365</v>
      </c>
    </row>
    <row r="288" spans="1:8" ht="15.75" customHeight="1" x14ac:dyDescent="0.25">
      <c r="A288" s="13" t="s">
        <v>7580</v>
      </c>
      <c r="B288" s="13" t="s">
        <v>10</v>
      </c>
      <c r="C288" s="14">
        <v>265</v>
      </c>
      <c r="D288" s="13" t="s">
        <v>366</v>
      </c>
      <c r="E288" s="13" t="s">
        <v>367</v>
      </c>
      <c r="F288" s="15">
        <v>204000</v>
      </c>
      <c r="G288" s="14">
        <v>54060000</v>
      </c>
      <c r="H288" s="16" t="s">
        <v>368</v>
      </c>
    </row>
    <row r="289" spans="1:8" ht="15.75" customHeight="1" x14ac:dyDescent="0.25">
      <c r="A289" s="13" t="s">
        <v>7580</v>
      </c>
      <c r="B289" s="13" t="s">
        <v>45</v>
      </c>
      <c r="C289" s="14">
        <v>267.95999999999998</v>
      </c>
      <c r="D289" s="13" t="s">
        <v>20</v>
      </c>
      <c r="E289" s="13" t="s">
        <v>349</v>
      </c>
      <c r="F289" s="15">
        <v>204000</v>
      </c>
      <c r="G289" s="14">
        <v>54663840</v>
      </c>
      <c r="H289" s="16" t="s">
        <v>369</v>
      </c>
    </row>
    <row r="290" spans="1:8" ht="15.75" customHeight="1" x14ac:dyDescent="0.25">
      <c r="A290" s="13" t="s">
        <v>7580</v>
      </c>
      <c r="B290" s="13" t="s">
        <v>10</v>
      </c>
      <c r="C290" s="14">
        <v>269.51</v>
      </c>
      <c r="D290" s="13" t="s">
        <v>26</v>
      </c>
      <c r="E290" s="13" t="s">
        <v>345</v>
      </c>
      <c r="F290" s="15">
        <v>204000</v>
      </c>
      <c r="G290" s="14">
        <v>54980040</v>
      </c>
      <c r="H290" s="16" t="s">
        <v>370</v>
      </c>
    </row>
    <row r="291" spans="1:8" ht="15.75" customHeight="1" x14ac:dyDescent="0.25">
      <c r="A291" s="13" t="s">
        <v>7580</v>
      </c>
      <c r="B291" s="13" t="s">
        <v>10</v>
      </c>
      <c r="C291" s="14">
        <v>273.62</v>
      </c>
      <c r="D291" s="13" t="s">
        <v>20</v>
      </c>
      <c r="E291" s="13" t="s">
        <v>371</v>
      </c>
      <c r="F291" s="15">
        <v>204000</v>
      </c>
      <c r="G291" s="14">
        <v>55818480</v>
      </c>
      <c r="H291" s="16" t="s">
        <v>372</v>
      </c>
    </row>
    <row r="292" spans="1:8" ht="15.75" customHeight="1" x14ac:dyDescent="0.25">
      <c r="A292" s="13" t="s">
        <v>7580</v>
      </c>
      <c r="B292" s="13" t="s">
        <v>28</v>
      </c>
      <c r="C292" s="14">
        <v>290.07</v>
      </c>
      <c r="D292" s="13" t="s">
        <v>26</v>
      </c>
      <c r="E292" s="13" t="s">
        <v>373</v>
      </c>
      <c r="F292" s="15">
        <v>204000</v>
      </c>
      <c r="G292" s="14">
        <v>59174280</v>
      </c>
      <c r="H292" s="16" t="s">
        <v>374</v>
      </c>
    </row>
    <row r="293" spans="1:8" ht="15.75" customHeight="1" x14ac:dyDescent="0.25">
      <c r="A293" s="13" t="s">
        <v>7580</v>
      </c>
      <c r="B293" s="13" t="s">
        <v>10</v>
      </c>
      <c r="C293" s="14">
        <v>293.33</v>
      </c>
      <c r="D293" s="13" t="s">
        <v>38</v>
      </c>
      <c r="E293" s="13" t="s">
        <v>375</v>
      </c>
      <c r="F293" s="15">
        <v>204000</v>
      </c>
      <c r="G293" s="14">
        <v>59839320</v>
      </c>
      <c r="H293" s="16" t="s">
        <v>376</v>
      </c>
    </row>
    <row r="294" spans="1:8" ht="15.75" customHeight="1" x14ac:dyDescent="0.25">
      <c r="A294" s="13" t="s">
        <v>7580</v>
      </c>
      <c r="B294" s="13" t="s">
        <v>28</v>
      </c>
      <c r="C294" s="14">
        <v>293.33</v>
      </c>
      <c r="D294" s="13" t="s">
        <v>38</v>
      </c>
      <c r="E294" s="13" t="s">
        <v>349</v>
      </c>
      <c r="F294" s="15">
        <v>204000</v>
      </c>
      <c r="G294" s="14">
        <v>59839320</v>
      </c>
      <c r="H294" s="16" t="s">
        <v>377</v>
      </c>
    </row>
    <row r="295" spans="1:8" ht="15.75" customHeight="1" x14ac:dyDescent="0.25">
      <c r="A295" s="13" t="s">
        <v>7580</v>
      </c>
      <c r="B295" s="13" t="s">
        <v>45</v>
      </c>
      <c r="C295" s="14">
        <v>293.35000000000002</v>
      </c>
      <c r="D295" s="13" t="s">
        <v>26</v>
      </c>
      <c r="E295" s="13" t="s">
        <v>358</v>
      </c>
      <c r="F295" s="15">
        <v>204000</v>
      </c>
      <c r="G295" s="14">
        <v>59843400</v>
      </c>
      <c r="H295" s="16" t="s">
        <v>378</v>
      </c>
    </row>
    <row r="296" spans="1:8" ht="15.75" customHeight="1" x14ac:dyDescent="0.25">
      <c r="A296" s="13" t="s">
        <v>7580</v>
      </c>
      <c r="B296" s="13" t="s">
        <v>10</v>
      </c>
      <c r="C296" s="14">
        <v>294</v>
      </c>
      <c r="D296" s="13" t="s">
        <v>70</v>
      </c>
      <c r="E296" s="13" t="s">
        <v>71</v>
      </c>
      <c r="F296" s="15">
        <v>204000</v>
      </c>
      <c r="G296" s="14">
        <v>59976000</v>
      </c>
      <c r="H296" s="13" t="s">
        <v>379</v>
      </c>
    </row>
    <row r="297" spans="1:8" ht="15.75" customHeight="1" x14ac:dyDescent="0.25">
      <c r="A297" s="13" t="s">
        <v>7580</v>
      </c>
      <c r="B297" s="13" t="s">
        <v>10</v>
      </c>
      <c r="C297" s="14">
        <v>299</v>
      </c>
      <c r="D297" s="13" t="s">
        <v>17</v>
      </c>
      <c r="E297" s="13" t="s">
        <v>345</v>
      </c>
      <c r="F297" s="15">
        <v>60000</v>
      </c>
      <c r="G297" s="14">
        <v>17940000</v>
      </c>
      <c r="H297" s="13" t="s">
        <v>380</v>
      </c>
    </row>
    <row r="298" spans="1:8" ht="15.75" customHeight="1" x14ac:dyDescent="0.25">
      <c r="A298" s="13" t="s">
        <v>7580</v>
      </c>
      <c r="B298" s="13" t="s">
        <v>28</v>
      </c>
      <c r="C298" s="14">
        <v>300.89999999999998</v>
      </c>
      <c r="D298" s="13" t="s">
        <v>20</v>
      </c>
      <c r="E298" s="13" t="s">
        <v>73</v>
      </c>
      <c r="F298" s="15">
        <v>204000</v>
      </c>
      <c r="G298" s="14">
        <v>61383600</v>
      </c>
      <c r="H298" s="16" t="s">
        <v>381</v>
      </c>
    </row>
    <row r="299" spans="1:8" ht="15.75" customHeight="1" x14ac:dyDescent="0.25">
      <c r="A299" s="13" t="s">
        <v>7580</v>
      </c>
      <c r="B299" s="13" t="s">
        <v>382</v>
      </c>
      <c r="C299" s="14">
        <v>305.5</v>
      </c>
      <c r="D299" s="13" t="s">
        <v>17</v>
      </c>
      <c r="E299" s="13" t="s">
        <v>358</v>
      </c>
      <c r="F299" s="15">
        <v>60000</v>
      </c>
      <c r="G299" s="14">
        <v>18330000</v>
      </c>
      <c r="H299" s="13" t="s">
        <v>383</v>
      </c>
    </row>
    <row r="300" spans="1:8" ht="15.75" customHeight="1" x14ac:dyDescent="0.25">
      <c r="A300" s="13" t="s">
        <v>7580</v>
      </c>
      <c r="B300" s="13" t="s">
        <v>10</v>
      </c>
      <c r="C300" s="14">
        <v>306.55</v>
      </c>
      <c r="D300" s="13" t="s">
        <v>33</v>
      </c>
      <c r="E300" s="13" t="s">
        <v>73</v>
      </c>
      <c r="F300" s="15">
        <v>204000</v>
      </c>
      <c r="G300" s="14">
        <v>62536200</v>
      </c>
      <c r="H300" s="13" t="s">
        <v>384</v>
      </c>
    </row>
    <row r="301" spans="1:8" ht="15.75" customHeight="1" x14ac:dyDescent="0.25">
      <c r="A301" s="13" t="s">
        <v>7580</v>
      </c>
      <c r="B301" s="13" t="s">
        <v>10</v>
      </c>
      <c r="C301" s="14">
        <v>306.82</v>
      </c>
      <c r="D301" s="13" t="s">
        <v>23</v>
      </c>
      <c r="E301" s="13" t="s">
        <v>73</v>
      </c>
      <c r="F301" s="15">
        <v>204000</v>
      </c>
      <c r="G301" s="14">
        <v>62591280</v>
      </c>
      <c r="H301" s="16" t="s">
        <v>385</v>
      </c>
    </row>
    <row r="302" spans="1:8" ht="15.75" customHeight="1" x14ac:dyDescent="0.25">
      <c r="A302" s="13" t="s">
        <v>7580</v>
      </c>
      <c r="B302" s="13" t="s">
        <v>28</v>
      </c>
      <c r="C302" s="14">
        <v>337.5</v>
      </c>
      <c r="D302" s="13" t="s">
        <v>17</v>
      </c>
      <c r="E302" s="13" t="s">
        <v>73</v>
      </c>
      <c r="F302" s="15">
        <v>60000</v>
      </c>
      <c r="G302" s="14">
        <v>20250000</v>
      </c>
      <c r="H302" s="13" t="s">
        <v>386</v>
      </c>
    </row>
    <row r="303" spans="1:8" ht="15.75" customHeight="1" x14ac:dyDescent="0.25">
      <c r="A303" s="13" t="s">
        <v>7580</v>
      </c>
      <c r="B303" s="13" t="s">
        <v>45</v>
      </c>
      <c r="C303" s="14">
        <v>358.4</v>
      </c>
      <c r="D303" s="13" t="s">
        <v>17</v>
      </c>
      <c r="E303" s="13" t="s">
        <v>371</v>
      </c>
      <c r="F303" s="15">
        <v>60000</v>
      </c>
      <c r="G303" s="14">
        <v>21504000</v>
      </c>
      <c r="H303" s="13" t="s">
        <v>387</v>
      </c>
    </row>
    <row r="304" spans="1:8" ht="15.75" customHeight="1" x14ac:dyDescent="0.25">
      <c r="C304" s="10"/>
      <c r="F304" s="17"/>
      <c r="G304" s="10"/>
    </row>
    <row r="305" spans="1:8" ht="15.75" customHeight="1" x14ac:dyDescent="0.25">
      <c r="A305" s="41" t="s">
        <v>388</v>
      </c>
      <c r="B305" s="42"/>
      <c r="C305" s="42"/>
      <c r="D305" s="42"/>
      <c r="E305" s="42"/>
      <c r="F305" s="42"/>
      <c r="G305" s="42"/>
      <c r="H305" s="43"/>
    </row>
    <row r="306" spans="1:8" ht="15.75" customHeight="1" x14ac:dyDescent="0.25">
      <c r="C306" s="10"/>
      <c r="E306" s="11" t="s">
        <v>7571</v>
      </c>
      <c r="F306" s="12">
        <v>150000</v>
      </c>
      <c r="G306" s="10"/>
    </row>
    <row r="307" spans="1:8" ht="15.75" customHeight="1" x14ac:dyDescent="0.25">
      <c r="A307" s="13" t="s">
        <v>0</v>
      </c>
      <c r="B307" s="13" t="s">
        <v>1</v>
      </c>
      <c r="C307" s="13" t="s">
        <v>2</v>
      </c>
      <c r="D307" s="13" t="s">
        <v>4</v>
      </c>
      <c r="E307" s="13" t="s">
        <v>5</v>
      </c>
      <c r="F307" s="13" t="s">
        <v>6</v>
      </c>
      <c r="G307" s="13" t="s">
        <v>7</v>
      </c>
      <c r="H307" s="13" t="s">
        <v>8</v>
      </c>
    </row>
    <row r="308" spans="1:8" ht="15.75" customHeight="1" x14ac:dyDescent="0.25">
      <c r="A308" s="13" t="s">
        <v>7581</v>
      </c>
      <c r="B308" s="13" t="s">
        <v>10</v>
      </c>
      <c r="C308" s="14">
        <v>117.68</v>
      </c>
      <c r="D308" s="13" t="s">
        <v>23</v>
      </c>
      <c r="E308" s="13" t="s">
        <v>389</v>
      </c>
      <c r="F308" s="15">
        <v>150000</v>
      </c>
      <c r="G308" s="14">
        <v>17652000</v>
      </c>
      <c r="H308" s="16" t="s">
        <v>390</v>
      </c>
    </row>
    <row r="309" spans="1:8" ht="15.75" customHeight="1" x14ac:dyDescent="0.25">
      <c r="A309" s="13" t="s">
        <v>7581</v>
      </c>
      <c r="B309" s="13" t="s">
        <v>45</v>
      </c>
      <c r="C309" s="14">
        <v>118.8</v>
      </c>
      <c r="D309" s="13" t="s">
        <v>20</v>
      </c>
      <c r="E309" s="13" t="s">
        <v>389</v>
      </c>
      <c r="F309" s="15">
        <v>150000</v>
      </c>
      <c r="G309" s="14">
        <v>17820000</v>
      </c>
      <c r="H309" s="13" t="s">
        <v>391</v>
      </c>
    </row>
    <row r="310" spans="1:8" ht="15.75" customHeight="1" x14ac:dyDescent="0.25">
      <c r="A310" s="13" t="s">
        <v>7581</v>
      </c>
      <c r="B310" s="13" t="s">
        <v>10</v>
      </c>
      <c r="C310" s="14">
        <v>119.5</v>
      </c>
      <c r="D310" s="13" t="s">
        <v>38</v>
      </c>
      <c r="E310" s="13" t="s">
        <v>392</v>
      </c>
      <c r="F310" s="15">
        <v>150000</v>
      </c>
      <c r="G310" s="14">
        <v>17925000</v>
      </c>
      <c r="H310" s="13" t="s">
        <v>393</v>
      </c>
    </row>
    <row r="311" spans="1:8" ht="15.75" customHeight="1" x14ac:dyDescent="0.25">
      <c r="A311" s="13" t="s">
        <v>7581</v>
      </c>
      <c r="B311" s="13" t="s">
        <v>28</v>
      </c>
      <c r="C311" s="14">
        <v>119.5</v>
      </c>
      <c r="D311" s="13" t="s">
        <v>38</v>
      </c>
      <c r="E311" s="13" t="s">
        <v>389</v>
      </c>
      <c r="F311" s="15">
        <v>150000</v>
      </c>
      <c r="G311" s="14">
        <v>17925000</v>
      </c>
      <c r="H311" s="16" t="s">
        <v>394</v>
      </c>
    </row>
    <row r="312" spans="1:8" ht="15.75" customHeight="1" x14ac:dyDescent="0.25">
      <c r="A312" s="13" t="s">
        <v>7581</v>
      </c>
      <c r="B312" s="13" t="s">
        <v>10</v>
      </c>
      <c r="C312" s="14">
        <v>121.08</v>
      </c>
      <c r="D312" s="13" t="s">
        <v>33</v>
      </c>
      <c r="E312" s="13" t="s">
        <v>389</v>
      </c>
      <c r="F312" s="15">
        <v>150000</v>
      </c>
      <c r="G312" s="14">
        <v>18162000</v>
      </c>
      <c r="H312" s="13" t="s">
        <v>395</v>
      </c>
    </row>
    <row r="313" spans="1:8" ht="15.75" customHeight="1" x14ac:dyDescent="0.25">
      <c r="A313" s="13" t="s">
        <v>7581</v>
      </c>
      <c r="B313" s="13" t="s">
        <v>10</v>
      </c>
      <c r="C313" s="14">
        <v>123.01</v>
      </c>
      <c r="D313" s="13" t="s">
        <v>14</v>
      </c>
      <c r="E313" s="13" t="s">
        <v>396</v>
      </c>
      <c r="F313" s="15">
        <v>150000</v>
      </c>
      <c r="G313" s="14">
        <v>18451500</v>
      </c>
      <c r="H313" s="13" t="s">
        <v>397</v>
      </c>
    </row>
    <row r="314" spans="1:8" ht="15.75" customHeight="1" x14ac:dyDescent="0.25">
      <c r="A314" s="13" t="s">
        <v>7581</v>
      </c>
      <c r="B314" s="13" t="s">
        <v>10</v>
      </c>
      <c r="C314" s="14">
        <v>124.26</v>
      </c>
      <c r="D314" s="13" t="s">
        <v>70</v>
      </c>
      <c r="E314" s="13" t="s">
        <v>398</v>
      </c>
      <c r="F314" s="15">
        <v>150000</v>
      </c>
      <c r="G314" s="14">
        <v>18639000</v>
      </c>
      <c r="H314" s="13" t="s">
        <v>399</v>
      </c>
    </row>
    <row r="315" spans="1:8" ht="15.75" customHeight="1" x14ac:dyDescent="0.25">
      <c r="A315" s="13" t="s">
        <v>7581</v>
      </c>
      <c r="B315" s="13" t="s">
        <v>10</v>
      </c>
      <c r="C315" s="14">
        <v>125.23</v>
      </c>
      <c r="D315" s="13" t="s">
        <v>26</v>
      </c>
      <c r="E315" s="13" t="s">
        <v>389</v>
      </c>
      <c r="F315" s="15">
        <v>150000</v>
      </c>
      <c r="G315" s="14">
        <v>18784500</v>
      </c>
      <c r="H315" s="13" t="s">
        <v>400</v>
      </c>
    </row>
    <row r="316" spans="1:8" ht="15.75" customHeight="1" x14ac:dyDescent="0.25">
      <c r="A316" s="13" t="s">
        <v>7581</v>
      </c>
      <c r="B316" s="13" t="s">
        <v>28</v>
      </c>
      <c r="C316" s="14">
        <v>127.66</v>
      </c>
      <c r="D316" s="13" t="s">
        <v>26</v>
      </c>
      <c r="E316" s="13" t="s">
        <v>106</v>
      </c>
      <c r="F316" s="15">
        <v>150000</v>
      </c>
      <c r="G316" s="14">
        <v>19149000</v>
      </c>
      <c r="H316" s="13" t="s">
        <v>401</v>
      </c>
    </row>
    <row r="317" spans="1:8" ht="15.75" customHeight="1" x14ac:dyDescent="0.25">
      <c r="A317" s="13" t="s">
        <v>7581</v>
      </c>
      <c r="B317" s="13" t="s">
        <v>28</v>
      </c>
      <c r="C317" s="14">
        <v>131.72</v>
      </c>
      <c r="D317" s="13" t="s">
        <v>17</v>
      </c>
      <c r="E317" s="13" t="s">
        <v>389</v>
      </c>
      <c r="F317" s="15">
        <v>60000</v>
      </c>
      <c r="G317" s="14">
        <v>7903200</v>
      </c>
      <c r="H317" s="13" t="s">
        <v>395</v>
      </c>
    </row>
    <row r="318" spans="1:8" ht="15.75" customHeight="1" x14ac:dyDescent="0.25">
      <c r="A318" s="13" t="s">
        <v>7581</v>
      </c>
      <c r="B318" s="13" t="s">
        <v>28</v>
      </c>
      <c r="C318" s="14">
        <v>131.80000000000001</v>
      </c>
      <c r="D318" s="13" t="s">
        <v>20</v>
      </c>
      <c r="E318" s="13" t="s">
        <v>106</v>
      </c>
      <c r="F318" s="15">
        <v>150000</v>
      </c>
      <c r="G318" s="14">
        <v>19770000</v>
      </c>
      <c r="H318" s="16" t="s">
        <v>402</v>
      </c>
    </row>
    <row r="319" spans="1:8" ht="15.75" customHeight="1" x14ac:dyDescent="0.25">
      <c r="A319" s="13" t="s">
        <v>7581</v>
      </c>
      <c r="B319" s="13" t="s">
        <v>10</v>
      </c>
      <c r="C319" s="14">
        <v>136.5</v>
      </c>
      <c r="D319" s="13" t="s">
        <v>75</v>
      </c>
      <c r="E319" s="13" t="s">
        <v>403</v>
      </c>
      <c r="F319" s="15">
        <v>150000</v>
      </c>
      <c r="G319" s="14">
        <v>20475000</v>
      </c>
      <c r="H319" s="16" t="s">
        <v>404</v>
      </c>
    </row>
    <row r="320" spans="1:8" ht="15.75" customHeight="1" x14ac:dyDescent="0.25">
      <c r="A320" s="13" t="s">
        <v>7581</v>
      </c>
      <c r="B320" s="13" t="s">
        <v>10</v>
      </c>
      <c r="C320" s="14">
        <v>140.6</v>
      </c>
      <c r="D320" s="13" t="s">
        <v>109</v>
      </c>
      <c r="E320" s="13" t="s">
        <v>389</v>
      </c>
      <c r="F320" s="15">
        <v>150000</v>
      </c>
      <c r="G320" s="14">
        <v>21090000</v>
      </c>
      <c r="H320" s="16" t="s">
        <v>405</v>
      </c>
    </row>
    <row r="321" spans="1:8" ht="15.75" customHeight="1" x14ac:dyDescent="0.25">
      <c r="A321" s="13" t="s">
        <v>7581</v>
      </c>
      <c r="B321" s="13" t="s">
        <v>10</v>
      </c>
      <c r="C321" s="14">
        <v>143</v>
      </c>
      <c r="D321" s="13" t="s">
        <v>406</v>
      </c>
      <c r="E321" s="13" t="s">
        <v>407</v>
      </c>
      <c r="F321" s="15">
        <v>150000</v>
      </c>
      <c r="G321" s="14">
        <v>21450000</v>
      </c>
      <c r="H321" s="13" t="s">
        <v>408</v>
      </c>
    </row>
    <row r="322" spans="1:8" ht="15.75" customHeight="1" x14ac:dyDescent="0.25">
      <c r="A322" s="13" t="s">
        <v>7581</v>
      </c>
      <c r="B322" s="13" t="s">
        <v>10</v>
      </c>
      <c r="C322" s="14">
        <v>178.28</v>
      </c>
      <c r="D322" s="13" t="s">
        <v>43</v>
      </c>
      <c r="E322" s="13" t="s">
        <v>392</v>
      </c>
      <c r="F322" s="15">
        <v>150000</v>
      </c>
      <c r="G322" s="14">
        <v>26742000</v>
      </c>
      <c r="H322" s="16" t="s">
        <v>409</v>
      </c>
    </row>
    <row r="323" spans="1:8" ht="15.75" customHeight="1" x14ac:dyDescent="0.25">
      <c r="A323" s="13" t="s">
        <v>7581</v>
      </c>
      <c r="B323" s="13" t="s">
        <v>10</v>
      </c>
      <c r="C323" s="14">
        <v>205.37</v>
      </c>
      <c r="D323" s="13" t="s">
        <v>20</v>
      </c>
      <c r="E323" s="13" t="s">
        <v>291</v>
      </c>
      <c r="F323" s="15">
        <v>150000</v>
      </c>
      <c r="G323" s="14">
        <v>30805500</v>
      </c>
      <c r="H323" s="16" t="s">
        <v>410</v>
      </c>
    </row>
    <row r="324" spans="1:8" ht="15.75" customHeight="1" x14ac:dyDescent="0.25">
      <c r="A324" s="13" t="s">
        <v>7581</v>
      </c>
      <c r="B324" s="13" t="s">
        <v>10</v>
      </c>
      <c r="C324" s="14">
        <v>291.85000000000002</v>
      </c>
      <c r="D324" s="13" t="s">
        <v>17</v>
      </c>
      <c r="E324" s="13" t="s">
        <v>291</v>
      </c>
      <c r="F324" s="15">
        <v>60000</v>
      </c>
      <c r="G324" s="14">
        <v>17511000</v>
      </c>
      <c r="H324" s="13" t="s">
        <v>411</v>
      </c>
    </row>
    <row r="325" spans="1:8" ht="15.75" customHeight="1" x14ac:dyDescent="0.25">
      <c r="C325" s="10"/>
      <c r="F325" s="17"/>
      <c r="G325" s="10"/>
    </row>
    <row r="326" spans="1:8" ht="15.75" customHeight="1" x14ac:dyDescent="0.25">
      <c r="A326" s="41" t="s">
        <v>412</v>
      </c>
      <c r="B326" s="42"/>
      <c r="C326" s="42"/>
      <c r="D326" s="42"/>
      <c r="E326" s="42"/>
      <c r="F326" s="42"/>
      <c r="G326" s="42"/>
      <c r="H326" s="43"/>
    </row>
    <row r="327" spans="1:8" ht="15.75" customHeight="1" x14ac:dyDescent="0.25">
      <c r="C327" s="10"/>
      <c r="E327" s="11" t="s">
        <v>7571</v>
      </c>
      <c r="F327" s="12">
        <v>720000</v>
      </c>
      <c r="G327" s="10"/>
    </row>
    <row r="328" spans="1:8" ht="15.75" customHeight="1" x14ac:dyDescent="0.25">
      <c r="A328" s="13" t="s">
        <v>0</v>
      </c>
      <c r="B328" s="13" t="s">
        <v>1</v>
      </c>
      <c r="C328" s="13" t="s">
        <v>2</v>
      </c>
      <c r="D328" s="13" t="s">
        <v>4</v>
      </c>
      <c r="E328" s="13" t="s">
        <v>5</v>
      </c>
      <c r="F328" s="13" t="s">
        <v>6</v>
      </c>
      <c r="G328" s="13" t="s">
        <v>7</v>
      </c>
      <c r="H328" s="13" t="s">
        <v>8</v>
      </c>
    </row>
    <row r="329" spans="1:8" ht="15.75" customHeight="1" x14ac:dyDescent="0.25">
      <c r="A329" s="13" t="s">
        <v>7582</v>
      </c>
      <c r="B329" s="13" t="s">
        <v>413</v>
      </c>
      <c r="C329" s="14">
        <v>20.91</v>
      </c>
      <c r="D329" s="13" t="s">
        <v>17</v>
      </c>
      <c r="E329" s="13" t="s">
        <v>24</v>
      </c>
      <c r="F329" s="15">
        <v>120000</v>
      </c>
      <c r="G329" s="14">
        <v>2509200</v>
      </c>
      <c r="H329" s="13" t="s">
        <v>415</v>
      </c>
    </row>
    <row r="330" spans="1:8" ht="15.75" customHeight="1" x14ac:dyDescent="0.25">
      <c r="A330" s="13" t="s">
        <v>7582</v>
      </c>
      <c r="B330" s="13" t="s">
        <v>10</v>
      </c>
      <c r="C330" s="14">
        <v>21.8</v>
      </c>
      <c r="D330" s="13" t="s">
        <v>70</v>
      </c>
      <c r="E330" s="13" t="s">
        <v>71</v>
      </c>
      <c r="F330" s="15">
        <v>720000</v>
      </c>
      <c r="G330" s="14">
        <v>15696000</v>
      </c>
      <c r="H330" s="13" t="s">
        <v>416</v>
      </c>
    </row>
    <row r="331" spans="1:8" ht="15.75" customHeight="1" x14ac:dyDescent="0.25">
      <c r="A331" s="13" t="s">
        <v>7582</v>
      </c>
      <c r="B331" s="13" t="s">
        <v>382</v>
      </c>
      <c r="C331" s="14">
        <v>22.28</v>
      </c>
      <c r="D331" s="13" t="s">
        <v>20</v>
      </c>
      <c r="E331" s="13" t="s">
        <v>73</v>
      </c>
      <c r="F331" s="15">
        <v>720000</v>
      </c>
      <c r="G331" s="14">
        <v>16041600</v>
      </c>
      <c r="H331" s="16" t="s">
        <v>417</v>
      </c>
    </row>
    <row r="332" spans="1:8" ht="15.75" customHeight="1" x14ac:dyDescent="0.25">
      <c r="A332" s="13" t="s">
        <v>7582</v>
      </c>
      <c r="B332" s="13" t="s">
        <v>10</v>
      </c>
      <c r="C332" s="14">
        <v>22.73</v>
      </c>
      <c r="D332" s="13" t="s">
        <v>23</v>
      </c>
      <c r="E332" s="13" t="s">
        <v>73</v>
      </c>
      <c r="F332" s="15">
        <v>720000</v>
      </c>
      <c r="G332" s="14">
        <v>16365600</v>
      </c>
      <c r="H332" s="16" t="s">
        <v>418</v>
      </c>
    </row>
    <row r="333" spans="1:8" ht="15.75" customHeight="1" x14ac:dyDescent="0.25">
      <c r="A333" s="13" t="s">
        <v>7582</v>
      </c>
      <c r="B333" s="13" t="s">
        <v>10</v>
      </c>
      <c r="C333" s="14">
        <v>22.73</v>
      </c>
      <c r="D333" s="13" t="s">
        <v>33</v>
      </c>
      <c r="E333" s="13" t="s">
        <v>73</v>
      </c>
      <c r="F333" s="15">
        <v>720000</v>
      </c>
      <c r="G333" s="14">
        <v>16365600</v>
      </c>
      <c r="H333" s="13" t="s">
        <v>419</v>
      </c>
    </row>
    <row r="334" spans="1:8" ht="15.75" customHeight="1" x14ac:dyDescent="0.25">
      <c r="A334" s="13" t="s">
        <v>7582</v>
      </c>
      <c r="B334" s="13" t="s">
        <v>10</v>
      </c>
      <c r="C334" s="14">
        <v>24.6</v>
      </c>
      <c r="D334" s="13" t="s">
        <v>17</v>
      </c>
      <c r="E334" s="13" t="s">
        <v>73</v>
      </c>
      <c r="F334" s="15">
        <v>120000</v>
      </c>
      <c r="G334" s="14">
        <v>2952000</v>
      </c>
      <c r="H334" s="13" t="s">
        <v>420</v>
      </c>
    </row>
    <row r="335" spans="1:8" ht="15.75" customHeight="1" x14ac:dyDescent="0.25">
      <c r="A335" s="13" t="s">
        <v>7582</v>
      </c>
      <c r="B335" s="13" t="s">
        <v>10</v>
      </c>
      <c r="C335" s="14">
        <v>26.82</v>
      </c>
      <c r="D335" s="13" t="s">
        <v>38</v>
      </c>
      <c r="E335" s="13" t="s">
        <v>421</v>
      </c>
      <c r="F335" s="15">
        <v>720000</v>
      </c>
      <c r="G335" s="14">
        <v>19310400</v>
      </c>
      <c r="H335" s="13" t="s">
        <v>422</v>
      </c>
    </row>
    <row r="336" spans="1:8" ht="15.75" customHeight="1" x14ac:dyDescent="0.25">
      <c r="A336" s="13" t="s">
        <v>7582</v>
      </c>
      <c r="B336" s="13" t="s">
        <v>28</v>
      </c>
      <c r="C336" s="14">
        <v>26.82</v>
      </c>
      <c r="D336" s="13" t="s">
        <v>38</v>
      </c>
      <c r="E336" s="13" t="s">
        <v>73</v>
      </c>
      <c r="F336" s="15">
        <v>720000</v>
      </c>
      <c r="G336" s="14">
        <v>19310400</v>
      </c>
      <c r="H336" s="16" t="s">
        <v>423</v>
      </c>
    </row>
    <row r="337" spans="1:8" ht="15.75" customHeight="1" x14ac:dyDescent="0.25">
      <c r="A337" s="13" t="s">
        <v>7582</v>
      </c>
      <c r="B337" s="13" t="s">
        <v>28</v>
      </c>
      <c r="C337" s="14">
        <v>28.99</v>
      </c>
      <c r="D337" s="13" t="s">
        <v>33</v>
      </c>
      <c r="E337" s="13" t="s">
        <v>24</v>
      </c>
      <c r="F337" s="15">
        <v>720000</v>
      </c>
      <c r="G337" s="14">
        <v>20872800</v>
      </c>
      <c r="H337" s="13" t="s">
        <v>415</v>
      </c>
    </row>
    <row r="338" spans="1:8" ht="15.75" customHeight="1" x14ac:dyDescent="0.25">
      <c r="A338" s="13" t="s">
        <v>7582</v>
      </c>
      <c r="B338" s="13" t="s">
        <v>28</v>
      </c>
      <c r="C338" s="14">
        <v>32</v>
      </c>
      <c r="D338" s="13" t="s">
        <v>17</v>
      </c>
      <c r="E338" s="13" t="s">
        <v>424</v>
      </c>
      <c r="F338" s="15">
        <v>120000</v>
      </c>
      <c r="G338" s="14">
        <v>3840000</v>
      </c>
      <c r="H338" s="13" t="s">
        <v>425</v>
      </c>
    </row>
    <row r="339" spans="1:8" ht="15.75" customHeight="1" x14ac:dyDescent="0.25">
      <c r="A339" s="13" t="s">
        <v>7582</v>
      </c>
      <c r="B339" s="13" t="s">
        <v>10</v>
      </c>
      <c r="C339" s="14">
        <v>35.22</v>
      </c>
      <c r="D339" s="13" t="s">
        <v>43</v>
      </c>
      <c r="E339" s="13" t="s">
        <v>73</v>
      </c>
      <c r="F339" s="15">
        <v>720000</v>
      </c>
      <c r="G339" s="14">
        <v>25358400</v>
      </c>
      <c r="H339" s="16" t="s">
        <v>426</v>
      </c>
    </row>
    <row r="340" spans="1:8" ht="15.75" customHeight="1" x14ac:dyDescent="0.25">
      <c r="A340" s="13" t="s">
        <v>7582</v>
      </c>
      <c r="B340" s="13" t="s">
        <v>10</v>
      </c>
      <c r="C340" s="14">
        <v>44.03</v>
      </c>
      <c r="D340" s="13" t="s">
        <v>11</v>
      </c>
      <c r="E340" s="13" t="s">
        <v>427</v>
      </c>
      <c r="F340" s="15">
        <v>720000</v>
      </c>
      <c r="G340" s="14">
        <v>31701600</v>
      </c>
      <c r="H340" s="13" t="s">
        <v>428</v>
      </c>
    </row>
    <row r="341" spans="1:8" ht="15.75" customHeight="1" x14ac:dyDescent="0.25">
      <c r="A341" s="13" t="s">
        <v>7582</v>
      </c>
      <c r="B341" s="13" t="s">
        <v>10</v>
      </c>
      <c r="C341" s="14">
        <v>45.86</v>
      </c>
      <c r="D341" s="13" t="s">
        <v>14</v>
      </c>
      <c r="E341" s="13" t="s">
        <v>429</v>
      </c>
      <c r="F341" s="15">
        <v>720000</v>
      </c>
      <c r="G341" s="14">
        <v>33019200</v>
      </c>
      <c r="H341" s="13" t="s">
        <v>430</v>
      </c>
    </row>
    <row r="342" spans="1:8" ht="15.75" customHeight="1" x14ac:dyDescent="0.25">
      <c r="A342" s="13" t="s">
        <v>7582</v>
      </c>
      <c r="B342" s="13" t="s">
        <v>10</v>
      </c>
      <c r="C342" s="14">
        <v>46.22</v>
      </c>
      <c r="D342" s="13" t="s">
        <v>26</v>
      </c>
      <c r="E342" s="13" t="s">
        <v>24</v>
      </c>
      <c r="F342" s="15">
        <v>720000</v>
      </c>
      <c r="G342" s="14">
        <v>33278400</v>
      </c>
      <c r="H342" s="13" t="s">
        <v>431</v>
      </c>
    </row>
    <row r="343" spans="1:8" ht="15.75" customHeight="1" x14ac:dyDescent="0.25">
      <c r="A343" s="13" t="s">
        <v>7582</v>
      </c>
      <c r="B343" s="13" t="s">
        <v>10</v>
      </c>
      <c r="C343" s="14">
        <v>47.34</v>
      </c>
      <c r="D343" s="13" t="s">
        <v>35</v>
      </c>
      <c r="E343" s="13" t="s">
        <v>432</v>
      </c>
      <c r="F343" s="15">
        <v>720000</v>
      </c>
      <c r="G343" s="14">
        <v>34084800</v>
      </c>
      <c r="H343" s="16" t="s">
        <v>433</v>
      </c>
    </row>
    <row r="344" spans="1:8" ht="15.75" customHeight="1" x14ac:dyDescent="0.25">
      <c r="A344" s="13" t="s">
        <v>7582</v>
      </c>
      <c r="B344" s="13" t="s">
        <v>434</v>
      </c>
      <c r="C344" s="14">
        <v>48.81</v>
      </c>
      <c r="D344" s="13" t="s">
        <v>20</v>
      </c>
      <c r="E344" s="13" t="s">
        <v>166</v>
      </c>
      <c r="F344" s="15">
        <v>720000</v>
      </c>
      <c r="G344" s="14">
        <v>35143200</v>
      </c>
      <c r="H344" s="16" t="s">
        <v>435</v>
      </c>
    </row>
    <row r="345" spans="1:8" ht="15.75" customHeight="1" x14ac:dyDescent="0.25">
      <c r="A345" s="13" t="s">
        <v>7582</v>
      </c>
      <c r="B345" s="13" t="s">
        <v>413</v>
      </c>
      <c r="C345" s="14">
        <v>49.14</v>
      </c>
      <c r="D345" s="13" t="s">
        <v>20</v>
      </c>
      <c r="E345" s="13" t="s">
        <v>40</v>
      </c>
      <c r="F345" s="15">
        <v>720000</v>
      </c>
      <c r="G345" s="14">
        <v>35380800</v>
      </c>
      <c r="H345" s="16" t="s">
        <v>436</v>
      </c>
    </row>
    <row r="346" spans="1:8" ht="15.75" customHeight="1" x14ac:dyDescent="0.25">
      <c r="A346" s="13" t="s">
        <v>7582</v>
      </c>
      <c r="B346" s="13" t="s">
        <v>28</v>
      </c>
      <c r="C346" s="14">
        <v>49.21</v>
      </c>
      <c r="D346" s="13" t="s">
        <v>14</v>
      </c>
      <c r="E346" s="13" t="s">
        <v>437</v>
      </c>
      <c r="F346" s="15">
        <v>720000</v>
      </c>
      <c r="G346" s="14">
        <v>35431200</v>
      </c>
      <c r="H346" s="16" t="s">
        <v>438</v>
      </c>
    </row>
    <row r="347" spans="1:8" ht="15.75" customHeight="1" x14ac:dyDescent="0.25">
      <c r="A347" s="13" t="s">
        <v>7582</v>
      </c>
      <c r="B347" s="13" t="s">
        <v>10</v>
      </c>
      <c r="C347" s="14">
        <v>51.52</v>
      </c>
      <c r="D347" s="13" t="s">
        <v>171</v>
      </c>
      <c r="E347" s="13" t="s">
        <v>439</v>
      </c>
      <c r="F347" s="15">
        <v>720000</v>
      </c>
      <c r="G347" s="14">
        <v>37094400</v>
      </c>
      <c r="H347" s="16" t="s">
        <v>440</v>
      </c>
    </row>
    <row r="348" spans="1:8" ht="15.75" customHeight="1" x14ac:dyDescent="0.25">
      <c r="A348" s="13" t="s">
        <v>7582</v>
      </c>
      <c r="B348" s="13" t="s">
        <v>10</v>
      </c>
      <c r="C348" s="14">
        <v>52.45</v>
      </c>
      <c r="D348" s="13" t="s">
        <v>177</v>
      </c>
      <c r="E348" s="13" t="s">
        <v>178</v>
      </c>
      <c r="F348" s="15">
        <v>720000</v>
      </c>
      <c r="G348" s="14">
        <v>37764000</v>
      </c>
      <c r="H348" s="16" t="s">
        <v>441</v>
      </c>
    </row>
    <row r="349" spans="1:8" ht="15.75" customHeight="1" x14ac:dyDescent="0.25">
      <c r="A349" s="13" t="s">
        <v>7582</v>
      </c>
      <c r="B349" s="13" t="s">
        <v>28</v>
      </c>
      <c r="C349" s="14">
        <v>52.45</v>
      </c>
      <c r="D349" s="13" t="s">
        <v>11</v>
      </c>
      <c r="E349" s="13" t="s">
        <v>442</v>
      </c>
      <c r="F349" s="15">
        <v>720000</v>
      </c>
      <c r="G349" s="14">
        <v>37764000</v>
      </c>
      <c r="H349" s="13" t="s">
        <v>443</v>
      </c>
    </row>
    <row r="350" spans="1:8" ht="15.75" customHeight="1" x14ac:dyDescent="0.25">
      <c r="A350" s="13" t="s">
        <v>7582</v>
      </c>
      <c r="B350" s="13" t="s">
        <v>28</v>
      </c>
      <c r="C350" s="14">
        <v>55.17</v>
      </c>
      <c r="D350" s="13" t="s">
        <v>26</v>
      </c>
      <c r="E350" s="13" t="s">
        <v>166</v>
      </c>
      <c r="F350" s="15">
        <v>720000</v>
      </c>
      <c r="G350" s="14">
        <v>39722400</v>
      </c>
      <c r="H350" s="16" t="s">
        <v>444</v>
      </c>
    </row>
    <row r="351" spans="1:8" ht="15.75" customHeight="1" x14ac:dyDescent="0.25">
      <c r="A351" s="13" t="s">
        <v>7582</v>
      </c>
      <c r="B351" s="13" t="s">
        <v>10</v>
      </c>
      <c r="C351" s="14">
        <v>56.68</v>
      </c>
      <c r="D351" s="13" t="s">
        <v>109</v>
      </c>
      <c r="E351" s="13" t="s">
        <v>166</v>
      </c>
      <c r="F351" s="15">
        <v>720000</v>
      </c>
      <c r="G351" s="14">
        <v>40809600</v>
      </c>
      <c r="H351" s="16" t="s">
        <v>445</v>
      </c>
    </row>
    <row r="352" spans="1:8" ht="15.75" customHeight="1" x14ac:dyDescent="0.25">
      <c r="A352" s="13" t="s">
        <v>7582</v>
      </c>
      <c r="B352" s="13" t="s">
        <v>10</v>
      </c>
      <c r="C352" s="14">
        <v>57.5</v>
      </c>
      <c r="D352" s="13" t="s">
        <v>75</v>
      </c>
      <c r="E352" s="13" t="s">
        <v>446</v>
      </c>
      <c r="F352" s="15">
        <v>720000</v>
      </c>
      <c r="G352" s="14">
        <v>41400000</v>
      </c>
      <c r="H352" s="16" t="s">
        <v>447</v>
      </c>
    </row>
    <row r="353" spans="1:8" ht="15.75" customHeight="1" x14ac:dyDescent="0.25">
      <c r="A353" s="13" t="s">
        <v>7582</v>
      </c>
      <c r="B353" s="13" t="s">
        <v>10</v>
      </c>
      <c r="C353" s="14">
        <v>57.94</v>
      </c>
      <c r="D353" s="13" t="s">
        <v>67</v>
      </c>
      <c r="E353" s="13" t="s">
        <v>192</v>
      </c>
      <c r="F353" s="15">
        <v>720000</v>
      </c>
      <c r="G353" s="14">
        <v>41716800</v>
      </c>
      <c r="H353" s="13" t="s">
        <v>448</v>
      </c>
    </row>
    <row r="354" spans="1:8" ht="15.75" customHeight="1" x14ac:dyDescent="0.25">
      <c r="A354" s="13" t="s">
        <v>7582</v>
      </c>
      <c r="B354" s="13" t="s">
        <v>434</v>
      </c>
      <c r="C354" s="14">
        <v>58.55</v>
      </c>
      <c r="D354" s="13" t="s">
        <v>17</v>
      </c>
      <c r="E354" s="13" t="s">
        <v>166</v>
      </c>
      <c r="F354" s="15">
        <v>120000</v>
      </c>
      <c r="G354" s="14">
        <v>7026000</v>
      </c>
      <c r="H354" s="13" t="s">
        <v>449</v>
      </c>
    </row>
    <row r="355" spans="1:8" ht="15.75" customHeight="1" x14ac:dyDescent="0.25">
      <c r="A355" s="13" t="s">
        <v>7582</v>
      </c>
      <c r="B355" s="13" t="s">
        <v>10</v>
      </c>
      <c r="C355" s="14">
        <v>59.84</v>
      </c>
      <c r="D355" s="13" t="s">
        <v>20</v>
      </c>
      <c r="E355" s="13" t="s">
        <v>450</v>
      </c>
      <c r="F355" s="15">
        <v>720000</v>
      </c>
      <c r="G355" s="14">
        <v>43084800</v>
      </c>
      <c r="H355" s="13" t="s">
        <v>451</v>
      </c>
    </row>
    <row r="356" spans="1:8" ht="15.75" customHeight="1" x14ac:dyDescent="0.25">
      <c r="A356" s="13" t="s">
        <v>7582</v>
      </c>
      <c r="B356" s="13" t="s">
        <v>382</v>
      </c>
      <c r="C356" s="14">
        <v>71.98</v>
      </c>
      <c r="D356" s="13" t="s">
        <v>26</v>
      </c>
      <c r="E356" s="13" t="s">
        <v>40</v>
      </c>
      <c r="F356" s="15">
        <v>720000</v>
      </c>
      <c r="G356" s="14">
        <v>51825600</v>
      </c>
      <c r="H356" s="13" t="s">
        <v>452</v>
      </c>
    </row>
    <row r="357" spans="1:8" ht="15.75" customHeight="1" x14ac:dyDescent="0.25">
      <c r="A357" s="13" t="s">
        <v>7582</v>
      </c>
      <c r="B357" s="13" t="s">
        <v>45</v>
      </c>
      <c r="C357" s="14">
        <v>72.37</v>
      </c>
      <c r="D357" s="13" t="s">
        <v>20</v>
      </c>
      <c r="E357" s="13" t="s">
        <v>21</v>
      </c>
      <c r="F357" s="15">
        <v>720000</v>
      </c>
      <c r="G357" s="14">
        <v>52106400</v>
      </c>
      <c r="H357" s="13" t="s">
        <v>453</v>
      </c>
    </row>
    <row r="358" spans="1:8" ht="15.75" customHeight="1" x14ac:dyDescent="0.25">
      <c r="A358" s="13" t="s">
        <v>7582</v>
      </c>
      <c r="B358" s="13" t="s">
        <v>45</v>
      </c>
      <c r="C358" s="14">
        <v>74.680000000000007</v>
      </c>
      <c r="D358" s="13" t="s">
        <v>11</v>
      </c>
      <c r="E358" s="13" t="s">
        <v>454</v>
      </c>
      <c r="F358" s="15">
        <v>720000</v>
      </c>
      <c r="G358" s="14">
        <v>53769600</v>
      </c>
      <c r="H358" s="16" t="s">
        <v>455</v>
      </c>
    </row>
    <row r="359" spans="1:8" ht="15.75" customHeight="1" x14ac:dyDescent="0.25">
      <c r="A359" s="13" t="s">
        <v>7582</v>
      </c>
      <c r="B359" s="13" t="s">
        <v>45</v>
      </c>
      <c r="C359" s="14">
        <v>76.989999999999995</v>
      </c>
      <c r="D359" s="13" t="s">
        <v>26</v>
      </c>
      <c r="E359" s="13" t="s">
        <v>21</v>
      </c>
      <c r="F359" s="15">
        <v>720000</v>
      </c>
      <c r="G359" s="14">
        <v>55432800</v>
      </c>
      <c r="H359" s="16" t="s">
        <v>456</v>
      </c>
    </row>
    <row r="360" spans="1:8" ht="15.75" customHeight="1" x14ac:dyDescent="0.25">
      <c r="A360" s="13" t="s">
        <v>7582</v>
      </c>
      <c r="B360" s="13" t="s">
        <v>45</v>
      </c>
      <c r="C360" s="14">
        <v>89.66</v>
      </c>
      <c r="D360" s="13" t="s">
        <v>17</v>
      </c>
      <c r="E360" s="13" t="s">
        <v>21</v>
      </c>
      <c r="F360" s="15">
        <v>120000</v>
      </c>
      <c r="G360" s="14">
        <v>10759200</v>
      </c>
      <c r="H360" s="13" t="s">
        <v>457</v>
      </c>
    </row>
    <row r="361" spans="1:8" ht="15.75" customHeight="1" x14ac:dyDescent="0.25">
      <c r="A361" s="13" t="s">
        <v>7582</v>
      </c>
      <c r="B361" s="13" t="s">
        <v>458</v>
      </c>
      <c r="C361" s="14">
        <v>91.98</v>
      </c>
      <c r="D361" s="13" t="s">
        <v>20</v>
      </c>
      <c r="E361" s="13" t="s">
        <v>225</v>
      </c>
      <c r="F361" s="15">
        <v>720000</v>
      </c>
      <c r="G361" s="14">
        <v>66225600</v>
      </c>
      <c r="H361" s="13" t="s">
        <v>459</v>
      </c>
    </row>
    <row r="362" spans="1:8" ht="15.75" customHeight="1" x14ac:dyDescent="0.25">
      <c r="A362" s="13" t="s">
        <v>7582</v>
      </c>
      <c r="B362" s="13" t="s">
        <v>460</v>
      </c>
      <c r="C362" s="14">
        <v>104.89</v>
      </c>
      <c r="D362" s="13" t="s">
        <v>20</v>
      </c>
      <c r="E362" s="13" t="s">
        <v>461</v>
      </c>
      <c r="F362" s="15">
        <v>720000</v>
      </c>
      <c r="G362" s="14">
        <v>75520800</v>
      </c>
      <c r="H362" s="16" t="s">
        <v>462</v>
      </c>
    </row>
    <row r="363" spans="1:8" ht="15.75" customHeight="1" x14ac:dyDescent="0.25">
      <c r="A363" s="13" t="s">
        <v>7582</v>
      </c>
      <c r="B363" s="13" t="s">
        <v>28</v>
      </c>
      <c r="C363" s="14">
        <v>174.73</v>
      </c>
      <c r="D363" s="13" t="s">
        <v>20</v>
      </c>
      <c r="E363" s="13" t="s">
        <v>291</v>
      </c>
      <c r="F363" s="15">
        <v>720000</v>
      </c>
      <c r="G363" s="14">
        <v>125805600</v>
      </c>
      <c r="H363" s="16" t="s">
        <v>463</v>
      </c>
    </row>
    <row r="364" spans="1:8" ht="15.75" customHeight="1" x14ac:dyDescent="0.25">
      <c r="A364" s="13" t="s">
        <v>7582</v>
      </c>
      <c r="B364" s="13" t="s">
        <v>382</v>
      </c>
      <c r="C364" s="14">
        <v>248.27</v>
      </c>
      <c r="D364" s="13" t="s">
        <v>17</v>
      </c>
      <c r="E364" s="13" t="s">
        <v>291</v>
      </c>
      <c r="F364" s="15">
        <v>120000</v>
      </c>
      <c r="G364" s="14">
        <v>29792400</v>
      </c>
      <c r="H364" s="13" t="s">
        <v>464</v>
      </c>
    </row>
    <row r="365" spans="1:8" ht="15.75" customHeight="1" x14ac:dyDescent="0.25">
      <c r="C365" s="10"/>
      <c r="F365" s="17"/>
      <c r="G365" s="10"/>
    </row>
    <row r="366" spans="1:8" ht="15.75" customHeight="1" x14ac:dyDescent="0.25">
      <c r="A366" s="41" t="s">
        <v>465</v>
      </c>
      <c r="B366" s="42"/>
      <c r="C366" s="42"/>
      <c r="D366" s="42"/>
      <c r="E366" s="42"/>
      <c r="F366" s="42"/>
      <c r="G366" s="42"/>
      <c r="H366" s="43"/>
    </row>
    <row r="367" spans="1:8" ht="15.75" customHeight="1" x14ac:dyDescent="0.25">
      <c r="C367" s="10"/>
      <c r="E367" s="11" t="s">
        <v>7571</v>
      </c>
      <c r="F367" s="12">
        <v>240</v>
      </c>
      <c r="G367" s="10"/>
    </row>
    <row r="368" spans="1:8" ht="15.75" customHeight="1" x14ac:dyDescent="0.25">
      <c r="A368" s="13" t="s">
        <v>0</v>
      </c>
      <c r="B368" s="13" t="s">
        <v>1</v>
      </c>
      <c r="C368" s="13" t="s">
        <v>2</v>
      </c>
      <c r="D368" s="13" t="s">
        <v>4</v>
      </c>
      <c r="E368" s="13" t="s">
        <v>5</v>
      </c>
      <c r="F368" s="13" t="s">
        <v>6</v>
      </c>
      <c r="G368" s="13" t="s">
        <v>7</v>
      </c>
      <c r="H368" s="13" t="s">
        <v>8</v>
      </c>
    </row>
    <row r="369" spans="1:8" ht="15.75" customHeight="1" x14ac:dyDescent="0.25">
      <c r="A369" s="13" t="s">
        <v>7583</v>
      </c>
      <c r="B369" s="13" t="s">
        <v>10</v>
      </c>
      <c r="C369" s="14">
        <v>13960.73</v>
      </c>
      <c r="D369" s="13" t="s">
        <v>467</v>
      </c>
      <c r="E369" s="13" t="s">
        <v>468</v>
      </c>
      <c r="F369" s="15">
        <v>48</v>
      </c>
      <c r="G369" s="14">
        <v>670115.04</v>
      </c>
      <c r="H369" s="16" t="s">
        <v>469</v>
      </c>
    </row>
    <row r="370" spans="1:8" ht="15.75" customHeight="1" x14ac:dyDescent="0.25">
      <c r="A370" s="13" t="s">
        <v>7583</v>
      </c>
      <c r="B370" s="13" t="s">
        <v>10</v>
      </c>
      <c r="C370" s="14">
        <v>13974.22</v>
      </c>
      <c r="D370" s="13" t="s">
        <v>26</v>
      </c>
      <c r="E370" s="13" t="s">
        <v>470</v>
      </c>
      <c r="F370" s="15">
        <v>240</v>
      </c>
      <c r="G370" s="14">
        <v>3353812.8</v>
      </c>
      <c r="H370" s="16" t="s">
        <v>471</v>
      </c>
    </row>
    <row r="371" spans="1:8" ht="15.75" customHeight="1" x14ac:dyDescent="0.25">
      <c r="A371" s="13" t="s">
        <v>7583</v>
      </c>
      <c r="B371" s="13" t="s">
        <v>10</v>
      </c>
      <c r="C371" s="14">
        <v>14242.48</v>
      </c>
      <c r="D371" s="13" t="s">
        <v>80</v>
      </c>
      <c r="E371" s="13" t="s">
        <v>470</v>
      </c>
      <c r="F371" s="15">
        <v>240</v>
      </c>
      <c r="G371" s="14">
        <v>3418195.2</v>
      </c>
      <c r="H371" s="16" t="s">
        <v>472</v>
      </c>
    </row>
    <row r="372" spans="1:8" ht="15.75" customHeight="1" x14ac:dyDescent="0.25">
      <c r="A372" s="13" t="s">
        <v>7583</v>
      </c>
      <c r="B372" s="13" t="s">
        <v>10</v>
      </c>
      <c r="C372" s="14">
        <v>14871</v>
      </c>
      <c r="D372" s="13" t="s">
        <v>70</v>
      </c>
      <c r="E372" s="13" t="s">
        <v>470</v>
      </c>
      <c r="F372" s="15">
        <v>240</v>
      </c>
      <c r="G372" s="14">
        <v>3569040</v>
      </c>
      <c r="H372" s="13" t="s">
        <v>473</v>
      </c>
    </row>
    <row r="373" spans="1:8" ht="15.75" customHeight="1" x14ac:dyDescent="0.25">
      <c r="A373" s="13" t="s">
        <v>7583</v>
      </c>
      <c r="B373" s="13" t="s">
        <v>10</v>
      </c>
      <c r="C373" s="14">
        <v>15384.51</v>
      </c>
      <c r="D373" s="13" t="s">
        <v>20</v>
      </c>
      <c r="E373" s="13" t="s">
        <v>470</v>
      </c>
      <c r="F373" s="15">
        <v>240</v>
      </c>
      <c r="G373" s="14">
        <v>3692282.4</v>
      </c>
      <c r="H373" s="16" t="s">
        <v>474</v>
      </c>
    </row>
    <row r="374" spans="1:8" ht="15.75" customHeight="1" x14ac:dyDescent="0.25">
      <c r="A374" s="13" t="s">
        <v>7583</v>
      </c>
      <c r="B374" s="13" t="s">
        <v>10</v>
      </c>
      <c r="C374" s="14">
        <v>15511.97</v>
      </c>
      <c r="D374" s="13" t="s">
        <v>33</v>
      </c>
      <c r="E374" s="13" t="s">
        <v>470</v>
      </c>
      <c r="F374" s="15">
        <v>240</v>
      </c>
      <c r="G374" s="14">
        <v>3722872.8</v>
      </c>
      <c r="H374" s="13" t="s">
        <v>475</v>
      </c>
    </row>
    <row r="375" spans="1:8" ht="15.75" customHeight="1" x14ac:dyDescent="0.25">
      <c r="A375" s="13" t="s">
        <v>7583</v>
      </c>
      <c r="B375" s="13" t="s">
        <v>10</v>
      </c>
      <c r="C375" s="14">
        <v>15962.02</v>
      </c>
      <c r="D375" s="13" t="s">
        <v>35</v>
      </c>
      <c r="E375" s="13" t="s">
        <v>470</v>
      </c>
      <c r="F375" s="15">
        <v>240</v>
      </c>
      <c r="G375" s="14">
        <v>3830884.8</v>
      </c>
      <c r="H375" s="16" t="s">
        <v>476</v>
      </c>
    </row>
    <row r="376" spans="1:8" ht="15.75" customHeight="1" x14ac:dyDescent="0.25">
      <c r="A376" s="13" t="s">
        <v>7583</v>
      </c>
      <c r="B376" s="13" t="s">
        <v>10</v>
      </c>
      <c r="C376" s="14">
        <v>16951.73</v>
      </c>
      <c r="D376" s="13" t="s">
        <v>43</v>
      </c>
      <c r="E376" s="13" t="s">
        <v>470</v>
      </c>
      <c r="F376" s="15">
        <v>240</v>
      </c>
      <c r="G376" s="14">
        <v>4068415.2</v>
      </c>
      <c r="H376" s="16" t="s">
        <v>477</v>
      </c>
    </row>
    <row r="377" spans="1:8" ht="15.75" customHeight="1" x14ac:dyDescent="0.25">
      <c r="A377" s="13" t="s">
        <v>7583</v>
      </c>
      <c r="B377" s="13" t="s">
        <v>10</v>
      </c>
      <c r="C377" s="14">
        <v>17462.72</v>
      </c>
      <c r="D377" s="13" t="s">
        <v>7584</v>
      </c>
      <c r="E377" s="13" t="s">
        <v>470</v>
      </c>
      <c r="F377" s="15">
        <v>240</v>
      </c>
      <c r="G377" s="14">
        <v>4191052.8</v>
      </c>
      <c r="H377" s="13" t="s">
        <v>479</v>
      </c>
    </row>
    <row r="378" spans="1:8" ht="15.75" customHeight="1" x14ac:dyDescent="0.25">
      <c r="A378" s="13" t="s">
        <v>7583</v>
      </c>
      <c r="B378" s="13" t="s">
        <v>10</v>
      </c>
      <c r="C378" s="14">
        <v>18606</v>
      </c>
      <c r="D378" s="13" t="s">
        <v>17</v>
      </c>
      <c r="E378" s="13" t="s">
        <v>470</v>
      </c>
      <c r="F378" s="15">
        <v>240</v>
      </c>
      <c r="G378" s="14">
        <v>4465440</v>
      </c>
      <c r="H378" s="13" t="s">
        <v>475</v>
      </c>
    </row>
    <row r="379" spans="1:8" ht="15.75" customHeight="1" x14ac:dyDescent="0.25">
      <c r="A379" s="13" t="s">
        <v>7583</v>
      </c>
      <c r="B379" s="13" t="s">
        <v>10</v>
      </c>
      <c r="C379" s="14">
        <v>20464.13</v>
      </c>
      <c r="D379" s="13" t="s">
        <v>38</v>
      </c>
      <c r="E379" s="13" t="s">
        <v>470</v>
      </c>
      <c r="F379" s="15">
        <v>240</v>
      </c>
      <c r="G379" s="14">
        <v>4911391.2</v>
      </c>
      <c r="H379" s="16" t="s">
        <v>480</v>
      </c>
    </row>
    <row r="380" spans="1:8" ht="15.75" customHeight="1" x14ac:dyDescent="0.25">
      <c r="C380" s="10"/>
      <c r="F380" s="17"/>
      <c r="G380" s="10"/>
    </row>
    <row r="381" spans="1:8" ht="15.75" customHeight="1" x14ac:dyDescent="0.25">
      <c r="A381" s="41" t="s">
        <v>481</v>
      </c>
      <c r="B381" s="42"/>
      <c r="C381" s="42"/>
      <c r="D381" s="42"/>
      <c r="E381" s="42"/>
      <c r="F381" s="42"/>
      <c r="G381" s="42"/>
      <c r="H381" s="43"/>
    </row>
    <row r="382" spans="1:8" ht="15.75" customHeight="1" x14ac:dyDescent="0.25">
      <c r="C382" s="10"/>
      <c r="E382" s="11" t="s">
        <v>7571</v>
      </c>
      <c r="F382" s="12">
        <v>8400</v>
      </c>
      <c r="G382" s="10"/>
    </row>
    <row r="383" spans="1:8" ht="15.75" customHeight="1" x14ac:dyDescent="0.25">
      <c r="A383" s="13" t="s">
        <v>0</v>
      </c>
      <c r="B383" s="13" t="s">
        <v>1</v>
      </c>
      <c r="C383" s="13" t="s">
        <v>2</v>
      </c>
      <c r="D383" s="13" t="s">
        <v>4</v>
      </c>
      <c r="E383" s="13" t="s">
        <v>5</v>
      </c>
      <c r="F383" s="13" t="s">
        <v>6</v>
      </c>
      <c r="G383" s="13" t="s">
        <v>7</v>
      </c>
      <c r="H383" s="13" t="s">
        <v>8</v>
      </c>
    </row>
    <row r="384" spans="1:8" ht="15.75" customHeight="1" x14ac:dyDescent="0.25">
      <c r="A384" s="13" t="s">
        <v>7585</v>
      </c>
      <c r="B384" s="13" t="s">
        <v>10</v>
      </c>
      <c r="C384" s="14">
        <v>582.20000000000005</v>
      </c>
      <c r="D384" s="13" t="s">
        <v>177</v>
      </c>
      <c r="E384" s="13" t="s">
        <v>483</v>
      </c>
      <c r="F384" s="15">
        <v>8400</v>
      </c>
      <c r="G384" s="14">
        <v>4890480</v>
      </c>
      <c r="H384" s="16" t="s">
        <v>484</v>
      </c>
    </row>
    <row r="385" spans="1:8" ht="15.75" customHeight="1" x14ac:dyDescent="0.25">
      <c r="A385" s="13" t="s">
        <v>7585</v>
      </c>
      <c r="B385" s="13" t="s">
        <v>10</v>
      </c>
      <c r="C385" s="14">
        <v>588.27</v>
      </c>
      <c r="D385" s="13" t="s">
        <v>11</v>
      </c>
      <c r="E385" s="16" t="s">
        <v>485</v>
      </c>
      <c r="F385" s="15">
        <v>8400</v>
      </c>
      <c r="G385" s="14">
        <v>4941468</v>
      </c>
      <c r="H385" s="16" t="s">
        <v>486</v>
      </c>
    </row>
    <row r="386" spans="1:8" ht="15.75" customHeight="1" x14ac:dyDescent="0.25">
      <c r="A386" s="13" t="s">
        <v>7585</v>
      </c>
      <c r="B386" s="13" t="s">
        <v>10</v>
      </c>
      <c r="C386" s="14">
        <v>591.76</v>
      </c>
      <c r="D386" s="13" t="s">
        <v>14</v>
      </c>
      <c r="E386" s="13" t="s">
        <v>487</v>
      </c>
      <c r="F386" s="15">
        <v>8400</v>
      </c>
      <c r="G386" s="14">
        <v>4970784</v>
      </c>
      <c r="H386" s="16" t="s">
        <v>488</v>
      </c>
    </row>
    <row r="387" spans="1:8" ht="15.75" customHeight="1" x14ac:dyDescent="0.25">
      <c r="A387" s="13" t="s">
        <v>7585</v>
      </c>
      <c r="B387" s="13" t="s">
        <v>10</v>
      </c>
      <c r="C387" s="14">
        <v>599.47</v>
      </c>
      <c r="D387" s="13" t="s">
        <v>33</v>
      </c>
      <c r="E387" s="13" t="s">
        <v>489</v>
      </c>
      <c r="F387" s="15">
        <v>8400</v>
      </c>
      <c r="G387" s="14">
        <v>5035548</v>
      </c>
      <c r="H387" s="13" t="s">
        <v>490</v>
      </c>
    </row>
    <row r="388" spans="1:8" ht="15.75" customHeight="1" x14ac:dyDescent="0.25">
      <c r="A388" s="13" t="s">
        <v>7585</v>
      </c>
      <c r="B388" s="13" t="s">
        <v>28</v>
      </c>
      <c r="C388" s="14">
        <v>605.47</v>
      </c>
      <c r="D388" s="13" t="s">
        <v>20</v>
      </c>
      <c r="E388" s="13" t="s">
        <v>371</v>
      </c>
      <c r="F388" s="15">
        <v>8400</v>
      </c>
      <c r="G388" s="14">
        <v>5085948</v>
      </c>
      <c r="H388" s="16" t="s">
        <v>491</v>
      </c>
    </row>
    <row r="389" spans="1:8" ht="15.75" customHeight="1" x14ac:dyDescent="0.25">
      <c r="A389" s="13" t="s">
        <v>7585</v>
      </c>
      <c r="B389" s="13" t="s">
        <v>10</v>
      </c>
      <c r="C389" s="14">
        <v>617.69000000000005</v>
      </c>
      <c r="D389" s="13" t="s">
        <v>20</v>
      </c>
      <c r="E389" s="13" t="s">
        <v>349</v>
      </c>
      <c r="F389" s="15">
        <v>8400</v>
      </c>
      <c r="G389" s="14">
        <v>5188596</v>
      </c>
      <c r="H389" s="16" t="s">
        <v>492</v>
      </c>
    </row>
    <row r="390" spans="1:8" ht="15.75" customHeight="1" x14ac:dyDescent="0.25">
      <c r="A390" s="13" t="s">
        <v>7585</v>
      </c>
      <c r="B390" s="13" t="s">
        <v>10</v>
      </c>
      <c r="C390" s="14">
        <v>645</v>
      </c>
      <c r="D390" s="13" t="s">
        <v>75</v>
      </c>
      <c r="E390" s="13" t="s">
        <v>349</v>
      </c>
      <c r="F390" s="15">
        <v>8400</v>
      </c>
      <c r="G390" s="14">
        <v>5418000</v>
      </c>
      <c r="H390" s="16" t="s">
        <v>493</v>
      </c>
    </row>
    <row r="391" spans="1:8" ht="15.75" customHeight="1" x14ac:dyDescent="0.25">
      <c r="A391" s="13" t="s">
        <v>7585</v>
      </c>
      <c r="B391" s="13" t="s">
        <v>10</v>
      </c>
      <c r="C391" s="14">
        <v>702</v>
      </c>
      <c r="D391" s="13" t="s">
        <v>17</v>
      </c>
      <c r="E391" s="13" t="s">
        <v>494</v>
      </c>
      <c r="F391" s="15">
        <v>8400</v>
      </c>
      <c r="G391" s="14">
        <v>5896800</v>
      </c>
      <c r="H391" s="13" t="s">
        <v>495</v>
      </c>
    </row>
    <row r="392" spans="1:8" ht="15.75" customHeight="1" x14ac:dyDescent="0.25">
      <c r="A392" s="13" t="s">
        <v>7585</v>
      </c>
      <c r="B392" s="13" t="s">
        <v>10</v>
      </c>
      <c r="C392" s="14">
        <v>784</v>
      </c>
      <c r="D392" s="13" t="s">
        <v>38</v>
      </c>
      <c r="E392" s="13" t="s">
        <v>349</v>
      </c>
      <c r="F392" s="15">
        <v>8400</v>
      </c>
      <c r="G392" s="14">
        <v>6585600</v>
      </c>
      <c r="H392" s="16" t="s">
        <v>496</v>
      </c>
    </row>
    <row r="393" spans="1:8" ht="15.75" customHeight="1" x14ac:dyDescent="0.25">
      <c r="A393" s="13" t="s">
        <v>7585</v>
      </c>
      <c r="B393" s="13" t="s">
        <v>10</v>
      </c>
      <c r="C393" s="14">
        <v>870</v>
      </c>
      <c r="D393" s="13" t="s">
        <v>406</v>
      </c>
      <c r="E393" s="13" t="s">
        <v>407</v>
      </c>
      <c r="F393" s="15">
        <v>8400</v>
      </c>
      <c r="G393" s="14">
        <v>7308000</v>
      </c>
      <c r="H393" s="13" t="s">
        <v>497</v>
      </c>
    </row>
    <row r="394" spans="1:8" ht="15.75" customHeight="1" x14ac:dyDescent="0.25">
      <c r="A394" s="13" t="s">
        <v>7585</v>
      </c>
      <c r="B394" s="13" t="s">
        <v>10</v>
      </c>
      <c r="C394" s="14">
        <v>1075.31</v>
      </c>
      <c r="D394" s="13" t="s">
        <v>43</v>
      </c>
      <c r="E394" s="13" t="s">
        <v>349</v>
      </c>
      <c r="F394" s="15">
        <v>8400</v>
      </c>
      <c r="G394" s="14">
        <v>9032604</v>
      </c>
      <c r="H394" s="13" t="s">
        <v>498</v>
      </c>
    </row>
    <row r="395" spans="1:8" ht="15.75" customHeight="1" x14ac:dyDescent="0.25">
      <c r="C395" s="10"/>
      <c r="F395" s="17"/>
      <c r="G395" s="10"/>
    </row>
    <row r="396" spans="1:8" ht="15.75" customHeight="1" x14ac:dyDescent="0.25">
      <c r="A396" s="41" t="s">
        <v>499</v>
      </c>
      <c r="B396" s="42"/>
      <c r="C396" s="42"/>
      <c r="D396" s="42"/>
      <c r="E396" s="42"/>
      <c r="F396" s="42"/>
      <c r="G396" s="42"/>
      <c r="H396" s="43"/>
    </row>
    <row r="397" spans="1:8" ht="15.75" customHeight="1" x14ac:dyDescent="0.25">
      <c r="C397" s="10"/>
      <c r="E397" s="11" t="s">
        <v>7571</v>
      </c>
      <c r="F397" s="12">
        <v>600</v>
      </c>
      <c r="G397" s="10"/>
    </row>
    <row r="398" spans="1:8" ht="15.75" customHeight="1" x14ac:dyDescent="0.25">
      <c r="A398" s="13" t="s">
        <v>0</v>
      </c>
      <c r="B398" s="13" t="s">
        <v>1</v>
      </c>
      <c r="C398" s="13" t="s">
        <v>2</v>
      </c>
      <c r="D398" s="13" t="s">
        <v>4</v>
      </c>
      <c r="E398" s="13" t="s">
        <v>5</v>
      </c>
      <c r="F398" s="13" t="s">
        <v>6</v>
      </c>
      <c r="G398" s="13" t="s">
        <v>7</v>
      </c>
      <c r="H398" s="13" t="s">
        <v>8</v>
      </c>
    </row>
    <row r="399" spans="1:8" ht="15.75" customHeight="1" x14ac:dyDescent="0.25">
      <c r="A399" s="13" t="s">
        <v>7586</v>
      </c>
      <c r="B399" s="13" t="s">
        <v>10</v>
      </c>
      <c r="C399" s="14">
        <v>515.07000000000005</v>
      </c>
      <c r="D399" s="13" t="s">
        <v>20</v>
      </c>
      <c r="E399" s="13" t="s">
        <v>407</v>
      </c>
      <c r="F399" s="15">
        <v>600</v>
      </c>
      <c r="G399" s="14">
        <v>309042</v>
      </c>
      <c r="H399" s="16" t="s">
        <v>500</v>
      </c>
    </row>
    <row r="400" spans="1:8" ht="15.75" customHeight="1" x14ac:dyDescent="0.25">
      <c r="A400" s="13" t="s">
        <v>7586</v>
      </c>
      <c r="B400" s="13" t="s">
        <v>28</v>
      </c>
      <c r="C400" s="14">
        <v>566.04</v>
      </c>
      <c r="D400" s="13" t="s">
        <v>20</v>
      </c>
      <c r="E400" s="13" t="s">
        <v>371</v>
      </c>
      <c r="F400" s="15">
        <v>600</v>
      </c>
      <c r="G400" s="14">
        <v>339624</v>
      </c>
      <c r="H400" s="16" t="s">
        <v>501</v>
      </c>
    </row>
    <row r="401" spans="1:8" ht="15.75" customHeight="1" x14ac:dyDescent="0.25">
      <c r="C401" s="10"/>
      <c r="F401" s="17"/>
      <c r="G401" s="10"/>
    </row>
    <row r="402" spans="1:8" ht="15.75" customHeight="1" x14ac:dyDescent="0.25">
      <c r="A402" s="41" t="s">
        <v>502</v>
      </c>
      <c r="B402" s="42"/>
      <c r="C402" s="42"/>
      <c r="D402" s="42"/>
      <c r="E402" s="42"/>
      <c r="F402" s="42"/>
      <c r="G402" s="42"/>
      <c r="H402" s="43"/>
    </row>
    <row r="403" spans="1:8" ht="15.75" customHeight="1" x14ac:dyDescent="0.25">
      <c r="C403" s="10"/>
      <c r="E403" s="11" t="s">
        <v>7571</v>
      </c>
      <c r="F403" s="12">
        <v>96000</v>
      </c>
      <c r="G403" s="10"/>
    </row>
    <row r="404" spans="1:8" ht="15.75" customHeight="1" x14ac:dyDescent="0.25">
      <c r="A404" s="13" t="s">
        <v>0</v>
      </c>
      <c r="B404" s="13" t="s">
        <v>1</v>
      </c>
      <c r="C404" s="13" t="s">
        <v>2</v>
      </c>
      <c r="D404" s="13" t="s">
        <v>4</v>
      </c>
      <c r="E404" s="13" t="s">
        <v>5</v>
      </c>
      <c r="F404" s="13" t="s">
        <v>6</v>
      </c>
      <c r="G404" s="13" t="s">
        <v>7</v>
      </c>
      <c r="H404" s="13" t="s">
        <v>8</v>
      </c>
    </row>
    <row r="405" spans="1:8" ht="15.75" customHeight="1" x14ac:dyDescent="0.25">
      <c r="A405" s="13" t="s">
        <v>7587</v>
      </c>
      <c r="B405" s="13" t="s">
        <v>10</v>
      </c>
      <c r="C405" s="14">
        <v>176.35</v>
      </c>
      <c r="D405" s="13" t="s">
        <v>38</v>
      </c>
      <c r="E405" s="13" t="s">
        <v>95</v>
      </c>
      <c r="F405" s="15">
        <v>96000</v>
      </c>
      <c r="G405" s="14">
        <v>16929600</v>
      </c>
      <c r="H405" s="16" t="s">
        <v>504</v>
      </c>
    </row>
    <row r="406" spans="1:8" ht="15.75" customHeight="1" x14ac:dyDescent="0.25">
      <c r="A406" s="13" t="s">
        <v>7587</v>
      </c>
      <c r="B406" s="13" t="s">
        <v>10</v>
      </c>
      <c r="C406" s="14">
        <v>187.99</v>
      </c>
      <c r="D406" s="13" t="s">
        <v>26</v>
      </c>
      <c r="E406" s="13" t="s">
        <v>95</v>
      </c>
      <c r="F406" s="15">
        <v>96000</v>
      </c>
      <c r="G406" s="14">
        <v>18047040</v>
      </c>
      <c r="H406" s="13" t="s">
        <v>505</v>
      </c>
    </row>
    <row r="407" spans="1:8" ht="15.75" customHeight="1" x14ac:dyDescent="0.25">
      <c r="A407" s="13" t="s">
        <v>7587</v>
      </c>
      <c r="B407" s="13" t="s">
        <v>10</v>
      </c>
      <c r="C407" s="14">
        <v>189</v>
      </c>
      <c r="D407" s="13" t="s">
        <v>70</v>
      </c>
      <c r="E407" s="13" t="s">
        <v>95</v>
      </c>
      <c r="F407" s="15">
        <v>96000</v>
      </c>
      <c r="G407" s="14">
        <v>18144000</v>
      </c>
      <c r="H407" s="13" t="s">
        <v>506</v>
      </c>
    </row>
    <row r="408" spans="1:8" ht="15.75" customHeight="1" x14ac:dyDescent="0.25">
      <c r="A408" s="13" t="s">
        <v>7587</v>
      </c>
      <c r="B408" s="13" t="s">
        <v>10</v>
      </c>
      <c r="C408" s="14">
        <v>191.78</v>
      </c>
      <c r="D408" s="13" t="s">
        <v>80</v>
      </c>
      <c r="E408" s="13" t="s">
        <v>95</v>
      </c>
      <c r="F408" s="15">
        <v>96000</v>
      </c>
      <c r="G408" s="14">
        <v>18410880</v>
      </c>
      <c r="H408" s="16" t="s">
        <v>507</v>
      </c>
    </row>
    <row r="409" spans="1:8" ht="15.75" customHeight="1" x14ac:dyDescent="0.25">
      <c r="A409" s="13" t="s">
        <v>7587</v>
      </c>
      <c r="B409" s="13" t="s">
        <v>10</v>
      </c>
      <c r="C409" s="14">
        <v>198.39</v>
      </c>
      <c r="D409" s="13" t="s">
        <v>33</v>
      </c>
      <c r="E409" s="13" t="s">
        <v>95</v>
      </c>
      <c r="F409" s="15">
        <v>96000</v>
      </c>
      <c r="G409" s="14">
        <v>19045440</v>
      </c>
      <c r="H409" s="13" t="s">
        <v>508</v>
      </c>
    </row>
    <row r="410" spans="1:8" ht="15.75" customHeight="1" x14ac:dyDescent="0.25">
      <c r="A410" s="13" t="s">
        <v>7587</v>
      </c>
      <c r="B410" s="13" t="s">
        <v>10</v>
      </c>
      <c r="C410" s="14">
        <v>199.22</v>
      </c>
      <c r="D410" s="13" t="s">
        <v>20</v>
      </c>
      <c r="E410" s="13" t="s">
        <v>95</v>
      </c>
      <c r="F410" s="15">
        <v>96000</v>
      </c>
      <c r="G410" s="14">
        <v>19125120</v>
      </c>
      <c r="H410" s="16" t="s">
        <v>509</v>
      </c>
    </row>
    <row r="411" spans="1:8" ht="15.75" customHeight="1" x14ac:dyDescent="0.25">
      <c r="A411" s="13" t="s">
        <v>7587</v>
      </c>
      <c r="B411" s="13" t="s">
        <v>10</v>
      </c>
      <c r="C411" s="14">
        <v>201.33</v>
      </c>
      <c r="D411" s="13" t="s">
        <v>14</v>
      </c>
      <c r="E411" s="13" t="s">
        <v>510</v>
      </c>
      <c r="F411" s="15">
        <v>96000</v>
      </c>
      <c r="G411" s="14">
        <v>19327680</v>
      </c>
      <c r="H411" s="16" t="s">
        <v>511</v>
      </c>
    </row>
    <row r="412" spans="1:8" ht="15.75" customHeight="1" x14ac:dyDescent="0.25">
      <c r="A412" s="13" t="s">
        <v>7587</v>
      </c>
      <c r="B412" s="13" t="s">
        <v>10</v>
      </c>
      <c r="C412" s="14">
        <v>204.9</v>
      </c>
      <c r="D412" s="13" t="s">
        <v>75</v>
      </c>
      <c r="E412" s="13" t="s">
        <v>95</v>
      </c>
      <c r="F412" s="15">
        <v>96000</v>
      </c>
      <c r="G412" s="14">
        <v>19670400</v>
      </c>
      <c r="H412" s="16" t="s">
        <v>512</v>
      </c>
    </row>
    <row r="413" spans="1:8" ht="15.75" customHeight="1" x14ac:dyDescent="0.25">
      <c r="A413" s="13" t="s">
        <v>7587</v>
      </c>
      <c r="B413" s="13" t="s">
        <v>10</v>
      </c>
      <c r="C413" s="14">
        <v>232.57</v>
      </c>
      <c r="D413" s="13" t="s">
        <v>67</v>
      </c>
      <c r="E413" s="13" t="s">
        <v>103</v>
      </c>
      <c r="F413" s="15">
        <v>96000</v>
      </c>
      <c r="G413" s="14">
        <v>22326720</v>
      </c>
      <c r="H413" s="16" t="s">
        <v>513</v>
      </c>
    </row>
    <row r="414" spans="1:8" ht="15.75" customHeight="1" x14ac:dyDescent="0.25">
      <c r="A414" s="13" t="s">
        <v>7587</v>
      </c>
      <c r="B414" s="13" t="s">
        <v>10</v>
      </c>
      <c r="C414" s="14">
        <v>245</v>
      </c>
      <c r="D414" s="13" t="s">
        <v>406</v>
      </c>
      <c r="E414" s="13" t="s">
        <v>407</v>
      </c>
      <c r="F414" s="15">
        <v>96000</v>
      </c>
      <c r="G414" s="14">
        <v>23520000</v>
      </c>
      <c r="H414" s="13" t="s">
        <v>514</v>
      </c>
    </row>
    <row r="415" spans="1:8" ht="15.75" customHeight="1" x14ac:dyDescent="0.25">
      <c r="A415" s="13" t="s">
        <v>7587</v>
      </c>
      <c r="B415" s="13" t="s">
        <v>28</v>
      </c>
      <c r="C415" s="14">
        <v>442.94</v>
      </c>
      <c r="D415" s="13" t="s">
        <v>20</v>
      </c>
      <c r="E415" s="13" t="s">
        <v>515</v>
      </c>
      <c r="F415" s="15">
        <v>96000</v>
      </c>
      <c r="G415" s="14">
        <v>42522240</v>
      </c>
      <c r="H415" s="16" t="s">
        <v>516</v>
      </c>
    </row>
    <row r="416" spans="1:8" ht="15.75" customHeight="1" x14ac:dyDescent="0.25">
      <c r="C416" s="10"/>
      <c r="F416" s="17"/>
      <c r="G416" s="10"/>
    </row>
    <row r="417" spans="1:8" ht="15.75" customHeight="1" x14ac:dyDescent="0.25">
      <c r="A417" s="41" t="s">
        <v>517</v>
      </c>
      <c r="B417" s="42"/>
      <c r="C417" s="42"/>
      <c r="D417" s="42"/>
      <c r="E417" s="42"/>
      <c r="F417" s="42"/>
      <c r="G417" s="42"/>
      <c r="H417" s="43"/>
    </row>
    <row r="418" spans="1:8" ht="15.75" customHeight="1" x14ac:dyDescent="0.25">
      <c r="C418" s="10"/>
      <c r="E418" s="11" t="s">
        <v>7571</v>
      </c>
      <c r="F418" s="12">
        <v>8400</v>
      </c>
      <c r="G418" s="10"/>
    </row>
    <row r="419" spans="1:8" ht="15.75" customHeight="1" x14ac:dyDescent="0.25">
      <c r="A419" s="13" t="s">
        <v>0</v>
      </c>
      <c r="B419" s="13" t="s">
        <v>1</v>
      </c>
      <c r="C419" s="13" t="s">
        <v>2</v>
      </c>
      <c r="D419" s="13" t="s">
        <v>4</v>
      </c>
      <c r="E419" s="13" t="s">
        <v>5</v>
      </c>
      <c r="F419" s="13" t="s">
        <v>6</v>
      </c>
      <c r="G419" s="13" t="s">
        <v>7</v>
      </c>
      <c r="H419" s="13" t="s">
        <v>8</v>
      </c>
    </row>
    <row r="420" spans="1:8" ht="15.75" customHeight="1" x14ac:dyDescent="0.25">
      <c r="A420" s="13" t="s">
        <v>7588</v>
      </c>
      <c r="B420" s="13" t="s">
        <v>10</v>
      </c>
      <c r="C420" s="14">
        <v>1176.1600000000001</v>
      </c>
      <c r="D420" s="13" t="s">
        <v>14</v>
      </c>
      <c r="E420" s="13" t="s">
        <v>519</v>
      </c>
      <c r="F420" s="15">
        <v>8400</v>
      </c>
      <c r="G420" s="14">
        <v>9879744</v>
      </c>
      <c r="H420" s="16" t="s">
        <v>520</v>
      </c>
    </row>
    <row r="421" spans="1:8" ht="15.75" customHeight="1" x14ac:dyDescent="0.25">
      <c r="A421" s="13" t="s">
        <v>7588</v>
      </c>
      <c r="B421" s="13" t="s">
        <v>10</v>
      </c>
      <c r="C421" s="14">
        <v>1369</v>
      </c>
      <c r="D421" s="13" t="s">
        <v>67</v>
      </c>
      <c r="E421" s="13" t="s">
        <v>521</v>
      </c>
      <c r="F421" s="15">
        <v>8400</v>
      </c>
      <c r="G421" s="14">
        <v>11499600</v>
      </c>
      <c r="H421" s="16" t="s">
        <v>522</v>
      </c>
    </row>
    <row r="422" spans="1:8" ht="15.75" customHeight="1" x14ac:dyDescent="0.25">
      <c r="A422" s="13" t="s">
        <v>7588</v>
      </c>
      <c r="B422" s="13" t="s">
        <v>28</v>
      </c>
      <c r="C422" s="14">
        <v>1386</v>
      </c>
      <c r="D422" s="13" t="s">
        <v>67</v>
      </c>
      <c r="E422" s="13" t="s">
        <v>523</v>
      </c>
      <c r="F422" s="15">
        <v>8400</v>
      </c>
      <c r="G422" s="14">
        <v>11642400</v>
      </c>
      <c r="H422" s="16" t="s">
        <v>524</v>
      </c>
    </row>
    <row r="423" spans="1:8" ht="15.75" customHeight="1" x14ac:dyDescent="0.25">
      <c r="A423" s="13" t="s">
        <v>7588</v>
      </c>
      <c r="B423" s="13" t="s">
        <v>10</v>
      </c>
      <c r="C423" s="14">
        <v>1392</v>
      </c>
      <c r="D423" s="13" t="s">
        <v>75</v>
      </c>
      <c r="E423" s="13" t="s">
        <v>525</v>
      </c>
      <c r="F423" s="15">
        <v>8400</v>
      </c>
      <c r="G423" s="14">
        <v>11692800</v>
      </c>
      <c r="H423" s="16" t="s">
        <v>526</v>
      </c>
    </row>
    <row r="424" spans="1:8" ht="15.75" customHeight="1" x14ac:dyDescent="0.25">
      <c r="A424" s="13" t="s">
        <v>7588</v>
      </c>
      <c r="B424" s="13" t="s">
        <v>10</v>
      </c>
      <c r="C424" s="14">
        <v>1486.49</v>
      </c>
      <c r="D424" s="13" t="s">
        <v>38</v>
      </c>
      <c r="E424" s="13" t="s">
        <v>527</v>
      </c>
      <c r="F424" s="15">
        <v>8400</v>
      </c>
      <c r="G424" s="14">
        <v>12486516</v>
      </c>
      <c r="H424" s="16" t="s">
        <v>528</v>
      </c>
    </row>
    <row r="425" spans="1:8" ht="15.75" customHeight="1" x14ac:dyDescent="0.25">
      <c r="A425" s="13" t="s">
        <v>7588</v>
      </c>
      <c r="B425" s="13" t="s">
        <v>28</v>
      </c>
      <c r="C425" s="14">
        <v>1486.49</v>
      </c>
      <c r="D425" s="13" t="s">
        <v>38</v>
      </c>
      <c r="E425" s="13" t="s">
        <v>523</v>
      </c>
      <c r="F425" s="15">
        <v>8400</v>
      </c>
      <c r="G425" s="14">
        <v>12486516</v>
      </c>
      <c r="H425" s="16" t="s">
        <v>529</v>
      </c>
    </row>
    <row r="426" spans="1:8" ht="15.75" customHeight="1" x14ac:dyDescent="0.25">
      <c r="A426" s="13" t="s">
        <v>7588</v>
      </c>
      <c r="B426" s="13" t="s">
        <v>10</v>
      </c>
      <c r="C426" s="14">
        <v>1537.39</v>
      </c>
      <c r="D426" s="13" t="s">
        <v>33</v>
      </c>
      <c r="E426" s="13" t="s">
        <v>489</v>
      </c>
      <c r="F426" s="15">
        <v>8400</v>
      </c>
      <c r="G426" s="14">
        <v>12914076</v>
      </c>
      <c r="H426" s="13" t="s">
        <v>530</v>
      </c>
    </row>
    <row r="427" spans="1:8" ht="15.75" customHeight="1" x14ac:dyDescent="0.25">
      <c r="A427" s="13" t="s">
        <v>7588</v>
      </c>
      <c r="B427" s="13" t="s">
        <v>10</v>
      </c>
      <c r="C427" s="14">
        <v>1761.01</v>
      </c>
      <c r="D427" s="13" t="s">
        <v>20</v>
      </c>
      <c r="E427" s="13" t="s">
        <v>371</v>
      </c>
      <c r="F427" s="15">
        <v>8400</v>
      </c>
      <c r="G427" s="14">
        <v>14792484</v>
      </c>
      <c r="H427" s="16" t="s">
        <v>531</v>
      </c>
    </row>
    <row r="428" spans="1:8" ht="15.75" customHeight="1" x14ac:dyDescent="0.25">
      <c r="C428" s="10"/>
      <c r="F428" s="17"/>
      <c r="G428" s="10"/>
    </row>
    <row r="429" spans="1:8" ht="15.75" customHeight="1" x14ac:dyDescent="0.25">
      <c r="A429" s="41" t="s">
        <v>532</v>
      </c>
      <c r="B429" s="42"/>
      <c r="C429" s="42"/>
      <c r="D429" s="42"/>
      <c r="E429" s="42"/>
      <c r="F429" s="42"/>
      <c r="G429" s="42"/>
      <c r="H429" s="43"/>
    </row>
    <row r="430" spans="1:8" ht="15.75" customHeight="1" x14ac:dyDescent="0.25">
      <c r="C430" s="10"/>
      <c r="E430" s="11" t="s">
        <v>7571</v>
      </c>
      <c r="F430" s="12">
        <v>312000</v>
      </c>
      <c r="G430" s="10"/>
    </row>
    <row r="431" spans="1:8" ht="15.75" customHeight="1" x14ac:dyDescent="0.25">
      <c r="A431" s="13" t="s">
        <v>0</v>
      </c>
      <c r="B431" s="13" t="s">
        <v>1</v>
      </c>
      <c r="C431" s="13" t="s">
        <v>2</v>
      </c>
      <c r="D431" s="13" t="s">
        <v>4</v>
      </c>
      <c r="E431" s="13" t="s">
        <v>5</v>
      </c>
      <c r="F431" s="13" t="s">
        <v>6</v>
      </c>
      <c r="G431" s="13" t="s">
        <v>7</v>
      </c>
      <c r="H431" s="13" t="s">
        <v>8</v>
      </c>
    </row>
    <row r="432" spans="1:8" ht="15.75" customHeight="1" x14ac:dyDescent="0.25">
      <c r="A432" s="13" t="s">
        <v>7589</v>
      </c>
      <c r="B432" s="13" t="s">
        <v>10</v>
      </c>
      <c r="C432" s="14">
        <v>44.2</v>
      </c>
      <c r="D432" s="13" t="s">
        <v>80</v>
      </c>
      <c r="E432" s="13" t="s">
        <v>533</v>
      </c>
      <c r="F432" s="15">
        <v>312000</v>
      </c>
      <c r="G432" s="14">
        <v>13790400</v>
      </c>
      <c r="H432" s="16" t="s">
        <v>534</v>
      </c>
    </row>
    <row r="433" spans="1:8" ht="15.75" customHeight="1" x14ac:dyDescent="0.25">
      <c r="A433" s="13" t="s">
        <v>7589</v>
      </c>
      <c r="B433" s="13" t="s">
        <v>10</v>
      </c>
      <c r="C433" s="14">
        <v>44.72</v>
      </c>
      <c r="D433" s="13" t="s">
        <v>26</v>
      </c>
      <c r="E433" s="13" t="s">
        <v>533</v>
      </c>
      <c r="F433" s="15">
        <v>312000</v>
      </c>
      <c r="G433" s="14">
        <v>13952640</v>
      </c>
      <c r="H433" s="16" t="s">
        <v>535</v>
      </c>
    </row>
    <row r="434" spans="1:8" ht="15.75" customHeight="1" x14ac:dyDescent="0.25">
      <c r="A434" s="13" t="s">
        <v>7589</v>
      </c>
      <c r="B434" s="13" t="s">
        <v>10</v>
      </c>
      <c r="C434" s="14">
        <v>47.3</v>
      </c>
      <c r="D434" s="13" t="s">
        <v>38</v>
      </c>
      <c r="E434" s="13" t="s">
        <v>533</v>
      </c>
      <c r="F434" s="15">
        <v>312000</v>
      </c>
      <c r="G434" s="14">
        <v>14757600</v>
      </c>
      <c r="H434" s="16" t="s">
        <v>536</v>
      </c>
    </row>
    <row r="435" spans="1:8" ht="15.75" customHeight="1" x14ac:dyDescent="0.25">
      <c r="A435" s="13" t="s">
        <v>7589</v>
      </c>
      <c r="B435" s="13" t="s">
        <v>28</v>
      </c>
      <c r="C435" s="14">
        <v>47.3</v>
      </c>
      <c r="D435" s="13" t="s">
        <v>38</v>
      </c>
      <c r="E435" s="13" t="s">
        <v>24</v>
      </c>
      <c r="F435" s="15">
        <v>312000</v>
      </c>
      <c r="G435" s="14">
        <v>14757600</v>
      </c>
      <c r="H435" s="16" t="s">
        <v>538</v>
      </c>
    </row>
    <row r="436" spans="1:8" ht="15.75" customHeight="1" x14ac:dyDescent="0.25">
      <c r="A436" s="13" t="s">
        <v>7589</v>
      </c>
      <c r="B436" s="13" t="s">
        <v>10</v>
      </c>
      <c r="C436" s="14">
        <v>48.19</v>
      </c>
      <c r="D436" s="13" t="s">
        <v>17</v>
      </c>
      <c r="E436" s="13" t="s">
        <v>24</v>
      </c>
      <c r="F436" s="15">
        <v>312000</v>
      </c>
      <c r="G436" s="14">
        <v>15035280</v>
      </c>
      <c r="H436" s="13" t="s">
        <v>539</v>
      </c>
    </row>
    <row r="437" spans="1:8" ht="15.75" customHeight="1" x14ac:dyDescent="0.25">
      <c r="A437" s="13" t="s">
        <v>7589</v>
      </c>
      <c r="B437" s="13" t="s">
        <v>28</v>
      </c>
      <c r="C437" s="14">
        <v>49.55</v>
      </c>
      <c r="D437" s="13" t="s">
        <v>33</v>
      </c>
      <c r="E437" s="13" t="s">
        <v>533</v>
      </c>
      <c r="F437" s="15">
        <v>312000</v>
      </c>
      <c r="G437" s="14">
        <v>15459600</v>
      </c>
      <c r="H437" s="13" t="s">
        <v>540</v>
      </c>
    </row>
    <row r="438" spans="1:8" ht="15.75" customHeight="1" x14ac:dyDescent="0.25">
      <c r="A438" s="13" t="s">
        <v>7589</v>
      </c>
      <c r="B438" s="13" t="s">
        <v>10</v>
      </c>
      <c r="C438" s="14">
        <v>56.33</v>
      </c>
      <c r="D438" s="13" t="s">
        <v>11</v>
      </c>
      <c r="E438" s="13" t="s">
        <v>541</v>
      </c>
      <c r="F438" s="15">
        <v>312000</v>
      </c>
      <c r="G438" s="14">
        <v>17574960</v>
      </c>
      <c r="H438" s="13" t="s">
        <v>542</v>
      </c>
    </row>
    <row r="439" spans="1:8" ht="15.75" customHeight="1" x14ac:dyDescent="0.25">
      <c r="A439" s="13" t="s">
        <v>7589</v>
      </c>
      <c r="B439" s="13" t="s">
        <v>10</v>
      </c>
      <c r="C439" s="14">
        <v>56.8</v>
      </c>
      <c r="D439" s="13" t="s">
        <v>23</v>
      </c>
      <c r="E439" s="13" t="s">
        <v>24</v>
      </c>
      <c r="F439" s="15">
        <v>312000</v>
      </c>
      <c r="G439" s="14">
        <v>17721600</v>
      </c>
      <c r="H439" s="16" t="s">
        <v>543</v>
      </c>
    </row>
    <row r="440" spans="1:8" ht="15.75" customHeight="1" x14ac:dyDescent="0.25">
      <c r="A440" s="13" t="s">
        <v>7589</v>
      </c>
      <c r="B440" s="13" t="s">
        <v>10</v>
      </c>
      <c r="C440" s="14">
        <v>57.95</v>
      </c>
      <c r="D440" s="13" t="s">
        <v>33</v>
      </c>
      <c r="E440" s="13" t="s">
        <v>24</v>
      </c>
      <c r="F440" s="15">
        <v>312000</v>
      </c>
      <c r="G440" s="14">
        <v>18080400</v>
      </c>
      <c r="H440" s="13" t="s">
        <v>539</v>
      </c>
    </row>
    <row r="441" spans="1:8" ht="15.75" customHeight="1" x14ac:dyDescent="0.25">
      <c r="A441" s="13" t="s">
        <v>7589</v>
      </c>
      <c r="B441" s="13" t="s">
        <v>10</v>
      </c>
      <c r="C441" s="14">
        <v>58.06</v>
      </c>
      <c r="D441" s="13" t="s">
        <v>43</v>
      </c>
      <c r="E441" s="13" t="s">
        <v>544</v>
      </c>
      <c r="F441" s="15">
        <v>312000</v>
      </c>
      <c r="G441" s="14">
        <v>18114720</v>
      </c>
      <c r="H441" s="16" t="s">
        <v>545</v>
      </c>
    </row>
    <row r="442" spans="1:8" ht="15.75" customHeight="1" x14ac:dyDescent="0.25">
      <c r="A442" s="13" t="s">
        <v>7589</v>
      </c>
      <c r="B442" s="13" t="s">
        <v>10</v>
      </c>
      <c r="C442" s="14">
        <v>58.44</v>
      </c>
      <c r="D442" s="13" t="s">
        <v>14</v>
      </c>
      <c r="E442" s="13" t="s">
        <v>546</v>
      </c>
      <c r="F442" s="15">
        <v>312000</v>
      </c>
      <c r="G442" s="14">
        <v>18233280</v>
      </c>
      <c r="H442" s="16" t="s">
        <v>547</v>
      </c>
    </row>
    <row r="443" spans="1:8" ht="15.75" customHeight="1" x14ac:dyDescent="0.25">
      <c r="A443" s="13" t="s">
        <v>7589</v>
      </c>
      <c r="B443" s="13" t="s">
        <v>28</v>
      </c>
      <c r="C443" s="14">
        <v>58.76</v>
      </c>
      <c r="D443" s="13" t="s">
        <v>26</v>
      </c>
      <c r="E443" s="13" t="s">
        <v>24</v>
      </c>
      <c r="F443" s="15">
        <v>312000</v>
      </c>
      <c r="G443" s="14">
        <v>18333120</v>
      </c>
      <c r="H443" s="13" t="s">
        <v>548</v>
      </c>
    </row>
    <row r="444" spans="1:8" ht="15.75" customHeight="1" x14ac:dyDescent="0.25">
      <c r="A444" s="13" t="s">
        <v>7589</v>
      </c>
      <c r="B444" s="13" t="s">
        <v>10</v>
      </c>
      <c r="C444" s="14">
        <v>60.32</v>
      </c>
      <c r="D444" s="13" t="s">
        <v>35</v>
      </c>
      <c r="E444" s="13" t="s">
        <v>549</v>
      </c>
      <c r="F444" s="15">
        <v>312000</v>
      </c>
      <c r="G444" s="14">
        <v>18819840</v>
      </c>
      <c r="H444" s="16" t="s">
        <v>550</v>
      </c>
    </row>
    <row r="445" spans="1:8" ht="15.75" customHeight="1" x14ac:dyDescent="0.25">
      <c r="A445" s="13" t="s">
        <v>7589</v>
      </c>
      <c r="B445" s="13" t="s">
        <v>28</v>
      </c>
      <c r="C445" s="14">
        <v>89.17</v>
      </c>
      <c r="D445" s="13" t="s">
        <v>20</v>
      </c>
      <c r="E445" s="13" t="s">
        <v>40</v>
      </c>
      <c r="F445" s="15">
        <v>312000</v>
      </c>
      <c r="G445" s="14">
        <v>27821040</v>
      </c>
      <c r="H445" s="16" t="s">
        <v>551</v>
      </c>
    </row>
    <row r="446" spans="1:8" ht="15.75" customHeight="1" x14ac:dyDescent="0.25">
      <c r="A446" s="13" t="s">
        <v>7589</v>
      </c>
      <c r="B446" s="13" t="s">
        <v>10</v>
      </c>
      <c r="C446" s="14">
        <v>119.06</v>
      </c>
      <c r="D446" s="13" t="s">
        <v>20</v>
      </c>
      <c r="E446" s="13" t="s">
        <v>24</v>
      </c>
      <c r="F446" s="15">
        <v>312000</v>
      </c>
      <c r="G446" s="14">
        <v>37146720</v>
      </c>
      <c r="H446" s="13" t="s">
        <v>552</v>
      </c>
    </row>
    <row r="447" spans="1:8" ht="15.75" customHeight="1" x14ac:dyDescent="0.25">
      <c r="A447" s="13" t="s">
        <v>7589</v>
      </c>
      <c r="B447" s="13" t="s">
        <v>28</v>
      </c>
      <c r="C447" s="14">
        <v>248.95</v>
      </c>
      <c r="D447" s="13" t="s">
        <v>14</v>
      </c>
      <c r="E447" s="13" t="s">
        <v>553</v>
      </c>
      <c r="F447" s="15">
        <v>312000</v>
      </c>
      <c r="G447" s="14">
        <v>77672400</v>
      </c>
      <c r="H447" s="13" t="s">
        <v>554</v>
      </c>
    </row>
    <row r="448" spans="1:8" ht="15.75" customHeight="1" x14ac:dyDescent="0.25">
      <c r="C448" s="10"/>
      <c r="F448" s="17"/>
      <c r="G448" s="10"/>
    </row>
    <row r="449" spans="1:8" ht="15.75" customHeight="1" x14ac:dyDescent="0.25">
      <c r="A449" s="41" t="s">
        <v>555</v>
      </c>
      <c r="B449" s="42"/>
      <c r="C449" s="42"/>
      <c r="D449" s="42"/>
      <c r="E449" s="42"/>
      <c r="F449" s="42"/>
      <c r="G449" s="42"/>
      <c r="H449" s="43"/>
    </row>
    <row r="450" spans="1:8" ht="15.75" customHeight="1" x14ac:dyDescent="0.25">
      <c r="C450" s="10"/>
      <c r="E450" s="11" t="s">
        <v>7571</v>
      </c>
      <c r="F450" s="12">
        <v>120000</v>
      </c>
      <c r="G450" s="10"/>
    </row>
    <row r="451" spans="1:8" ht="15.75" customHeight="1" x14ac:dyDescent="0.25">
      <c r="A451" s="13" t="s">
        <v>0</v>
      </c>
      <c r="B451" s="13" t="s">
        <v>1</v>
      </c>
      <c r="C451" s="13" t="s">
        <v>2</v>
      </c>
      <c r="D451" s="13" t="s">
        <v>4</v>
      </c>
      <c r="E451" s="13" t="s">
        <v>5</v>
      </c>
      <c r="F451" s="13" t="s">
        <v>6</v>
      </c>
      <c r="G451" s="13" t="s">
        <v>7</v>
      </c>
      <c r="H451" s="13" t="s">
        <v>8</v>
      </c>
    </row>
    <row r="452" spans="1:8" ht="15.75" customHeight="1" x14ac:dyDescent="0.25">
      <c r="A452" s="13" t="s">
        <v>7590</v>
      </c>
      <c r="B452" s="13" t="s">
        <v>10</v>
      </c>
      <c r="C452" s="14">
        <v>66.3</v>
      </c>
      <c r="D452" s="13" t="s">
        <v>80</v>
      </c>
      <c r="E452" s="13" t="s">
        <v>556</v>
      </c>
      <c r="F452" s="15">
        <v>120000</v>
      </c>
      <c r="G452" s="14">
        <v>7956000</v>
      </c>
      <c r="H452" s="16" t="s">
        <v>557</v>
      </c>
    </row>
    <row r="453" spans="1:8" ht="15.75" customHeight="1" x14ac:dyDescent="0.25">
      <c r="A453" s="13" t="s">
        <v>7590</v>
      </c>
      <c r="B453" s="13" t="s">
        <v>10</v>
      </c>
      <c r="C453" s="14">
        <v>67.099999999999994</v>
      </c>
      <c r="D453" s="13" t="s">
        <v>17</v>
      </c>
      <c r="E453" s="13" t="s">
        <v>24</v>
      </c>
      <c r="F453" s="15">
        <v>120000</v>
      </c>
      <c r="G453" s="14">
        <v>8052000</v>
      </c>
      <c r="H453" s="13" t="s">
        <v>539</v>
      </c>
    </row>
    <row r="454" spans="1:8" ht="15.75" customHeight="1" x14ac:dyDescent="0.25">
      <c r="A454" s="13" t="s">
        <v>7590</v>
      </c>
      <c r="B454" s="13" t="s">
        <v>10</v>
      </c>
      <c r="C454" s="14">
        <v>69.209999999999994</v>
      </c>
      <c r="D454" s="13" t="s">
        <v>26</v>
      </c>
      <c r="E454" s="13" t="s">
        <v>558</v>
      </c>
      <c r="F454" s="15">
        <v>120000</v>
      </c>
      <c r="G454" s="14">
        <v>8305200</v>
      </c>
      <c r="H454" s="16" t="s">
        <v>559</v>
      </c>
    </row>
    <row r="455" spans="1:8" ht="15.75" customHeight="1" x14ac:dyDescent="0.25">
      <c r="A455" s="13" t="s">
        <v>7590</v>
      </c>
      <c r="B455" s="13" t="s">
        <v>10</v>
      </c>
      <c r="C455" s="14">
        <v>76.06</v>
      </c>
      <c r="D455" s="13" t="s">
        <v>38</v>
      </c>
      <c r="E455" s="13" t="s">
        <v>24</v>
      </c>
      <c r="F455" s="15">
        <v>120000</v>
      </c>
      <c r="G455" s="14">
        <v>9127200</v>
      </c>
      <c r="H455" s="16" t="s">
        <v>560</v>
      </c>
    </row>
    <row r="456" spans="1:8" ht="15.75" customHeight="1" x14ac:dyDescent="0.25">
      <c r="A456" s="13" t="s">
        <v>7590</v>
      </c>
      <c r="B456" s="13" t="s">
        <v>28</v>
      </c>
      <c r="C456" s="14">
        <v>76.06</v>
      </c>
      <c r="D456" s="13" t="s">
        <v>38</v>
      </c>
      <c r="E456" s="13" t="s">
        <v>533</v>
      </c>
      <c r="F456" s="15">
        <v>120000</v>
      </c>
      <c r="G456" s="14">
        <v>9127200</v>
      </c>
      <c r="H456" s="16" t="s">
        <v>561</v>
      </c>
    </row>
    <row r="457" spans="1:8" ht="15.75" customHeight="1" x14ac:dyDescent="0.25">
      <c r="A457" s="13" t="s">
        <v>7590</v>
      </c>
      <c r="B457" s="13" t="s">
        <v>10</v>
      </c>
      <c r="C457" s="14">
        <v>76.97</v>
      </c>
      <c r="D457" s="13" t="s">
        <v>11</v>
      </c>
      <c r="E457" s="13" t="s">
        <v>562</v>
      </c>
      <c r="F457" s="15">
        <v>120000</v>
      </c>
      <c r="G457" s="14">
        <v>9236400</v>
      </c>
      <c r="H457" s="16" t="s">
        <v>563</v>
      </c>
    </row>
    <row r="458" spans="1:8" ht="15.75" customHeight="1" x14ac:dyDescent="0.25">
      <c r="A458" s="13" t="s">
        <v>7590</v>
      </c>
      <c r="B458" s="13" t="s">
        <v>10</v>
      </c>
      <c r="C458" s="14">
        <v>77.61</v>
      </c>
      <c r="D458" s="13" t="s">
        <v>23</v>
      </c>
      <c r="E458" s="13" t="s">
        <v>24</v>
      </c>
      <c r="F458" s="15">
        <v>120000</v>
      </c>
      <c r="G458" s="14">
        <v>9313200</v>
      </c>
      <c r="H458" s="16" t="s">
        <v>564</v>
      </c>
    </row>
    <row r="459" spans="1:8" ht="15.75" customHeight="1" x14ac:dyDescent="0.25">
      <c r="A459" s="13" t="s">
        <v>7590</v>
      </c>
      <c r="B459" s="13" t="s">
        <v>10</v>
      </c>
      <c r="C459" s="14">
        <v>79.84</v>
      </c>
      <c r="D459" s="13" t="s">
        <v>14</v>
      </c>
      <c r="E459" s="13" t="s">
        <v>565</v>
      </c>
      <c r="F459" s="15">
        <v>120000</v>
      </c>
      <c r="G459" s="14">
        <v>9580800</v>
      </c>
      <c r="H459" s="16" t="s">
        <v>566</v>
      </c>
    </row>
    <row r="460" spans="1:8" ht="15.75" customHeight="1" x14ac:dyDescent="0.25">
      <c r="A460" s="13" t="s">
        <v>7590</v>
      </c>
      <c r="B460" s="13" t="s">
        <v>10</v>
      </c>
      <c r="C460" s="14">
        <v>79.95</v>
      </c>
      <c r="D460" s="13" t="s">
        <v>33</v>
      </c>
      <c r="E460" s="13" t="s">
        <v>24</v>
      </c>
      <c r="F460" s="15">
        <v>120000</v>
      </c>
      <c r="G460" s="14">
        <v>9594000</v>
      </c>
      <c r="H460" s="13" t="s">
        <v>539</v>
      </c>
    </row>
    <row r="461" spans="1:8" ht="15.75" customHeight="1" x14ac:dyDescent="0.25">
      <c r="A461" s="13" t="s">
        <v>7590</v>
      </c>
      <c r="B461" s="13" t="s">
        <v>28</v>
      </c>
      <c r="C461" s="14">
        <v>80.59</v>
      </c>
      <c r="D461" s="13" t="s">
        <v>26</v>
      </c>
      <c r="E461" s="13" t="s">
        <v>567</v>
      </c>
      <c r="F461" s="15">
        <v>120000</v>
      </c>
      <c r="G461" s="14">
        <v>9670800</v>
      </c>
      <c r="H461" s="13" t="s">
        <v>568</v>
      </c>
    </row>
    <row r="462" spans="1:8" ht="15.75" customHeight="1" x14ac:dyDescent="0.25">
      <c r="A462" s="13" t="s">
        <v>7590</v>
      </c>
      <c r="B462" s="13" t="s">
        <v>10</v>
      </c>
      <c r="C462" s="14">
        <v>82.41</v>
      </c>
      <c r="D462" s="13" t="s">
        <v>35</v>
      </c>
      <c r="E462" s="13" t="s">
        <v>24</v>
      </c>
      <c r="F462" s="15">
        <v>120000</v>
      </c>
      <c r="G462" s="14">
        <v>9889200</v>
      </c>
      <c r="H462" s="16" t="s">
        <v>569</v>
      </c>
    </row>
    <row r="463" spans="1:8" ht="15.75" customHeight="1" x14ac:dyDescent="0.25">
      <c r="A463" s="13" t="s">
        <v>7590</v>
      </c>
      <c r="B463" s="13" t="s">
        <v>28</v>
      </c>
      <c r="C463" s="14">
        <v>156.35</v>
      </c>
      <c r="D463" s="13" t="s">
        <v>20</v>
      </c>
      <c r="E463" s="13" t="s">
        <v>40</v>
      </c>
      <c r="F463" s="15">
        <v>120000</v>
      </c>
      <c r="G463" s="14">
        <v>18762000</v>
      </c>
      <c r="H463" s="16" t="s">
        <v>570</v>
      </c>
    </row>
    <row r="464" spans="1:8" ht="15.75" customHeight="1" x14ac:dyDescent="0.25">
      <c r="A464" s="13" t="s">
        <v>7590</v>
      </c>
      <c r="B464" s="13" t="s">
        <v>10</v>
      </c>
      <c r="C464" s="14">
        <v>162.66</v>
      </c>
      <c r="D464" s="13" t="s">
        <v>20</v>
      </c>
      <c r="E464" s="13" t="s">
        <v>24</v>
      </c>
      <c r="F464" s="15">
        <v>120000</v>
      </c>
      <c r="G464" s="14">
        <v>19519200</v>
      </c>
      <c r="H464" s="16" t="s">
        <v>571</v>
      </c>
    </row>
    <row r="465" spans="1:8" ht="15.75" customHeight="1" x14ac:dyDescent="0.25">
      <c r="A465" s="13" t="s">
        <v>7590</v>
      </c>
      <c r="B465" s="13" t="s">
        <v>28</v>
      </c>
      <c r="C465" s="14">
        <v>502.95</v>
      </c>
      <c r="D465" s="13" t="s">
        <v>14</v>
      </c>
      <c r="E465" s="13" t="s">
        <v>572</v>
      </c>
      <c r="F465" s="15">
        <v>120000</v>
      </c>
      <c r="G465" s="14">
        <v>60354000</v>
      </c>
      <c r="H465" s="13" t="s">
        <v>573</v>
      </c>
    </row>
    <row r="466" spans="1:8" ht="15.75" customHeight="1" x14ac:dyDescent="0.25">
      <c r="C466" s="10"/>
      <c r="F466" s="17"/>
      <c r="G466" s="10"/>
    </row>
    <row r="467" spans="1:8" ht="15.75" customHeight="1" x14ac:dyDescent="0.25">
      <c r="A467" s="41" t="s">
        <v>574</v>
      </c>
      <c r="B467" s="42"/>
      <c r="C467" s="42"/>
      <c r="D467" s="42"/>
      <c r="E467" s="42"/>
      <c r="F467" s="42"/>
      <c r="G467" s="42"/>
      <c r="H467" s="43"/>
    </row>
    <row r="468" spans="1:8" ht="15.75" customHeight="1" x14ac:dyDescent="0.25">
      <c r="C468" s="10"/>
      <c r="E468" s="11" t="s">
        <v>7571</v>
      </c>
      <c r="F468" s="12">
        <v>2220000</v>
      </c>
      <c r="G468" s="10"/>
    </row>
    <row r="469" spans="1:8" ht="15.75" customHeight="1" x14ac:dyDescent="0.25">
      <c r="A469" s="13" t="s">
        <v>0</v>
      </c>
      <c r="B469" s="13" t="s">
        <v>1</v>
      </c>
      <c r="C469" s="13" t="s">
        <v>2</v>
      </c>
      <c r="D469" s="13" t="s">
        <v>4</v>
      </c>
      <c r="E469" s="13" t="s">
        <v>5</v>
      </c>
      <c r="F469" s="13" t="s">
        <v>6</v>
      </c>
      <c r="G469" s="13" t="s">
        <v>7</v>
      </c>
      <c r="H469" s="13" t="s">
        <v>8</v>
      </c>
    </row>
    <row r="470" spans="1:8" ht="15.75" customHeight="1" x14ac:dyDescent="0.25">
      <c r="A470" s="13" t="s">
        <v>7591</v>
      </c>
      <c r="B470" s="13" t="s">
        <v>382</v>
      </c>
      <c r="C470" s="14">
        <v>26.84</v>
      </c>
      <c r="D470" s="13" t="s">
        <v>17</v>
      </c>
      <c r="E470" s="13" t="s">
        <v>24</v>
      </c>
      <c r="F470" s="15">
        <v>600000</v>
      </c>
      <c r="G470" s="14">
        <v>16104000</v>
      </c>
      <c r="H470" s="13" t="s">
        <v>575</v>
      </c>
    </row>
    <row r="471" spans="1:8" ht="15.75" customHeight="1" x14ac:dyDescent="0.25">
      <c r="A471" s="13" t="s">
        <v>7591</v>
      </c>
      <c r="B471" s="13" t="s">
        <v>10</v>
      </c>
      <c r="C471" s="14">
        <v>34.72</v>
      </c>
      <c r="D471" s="13" t="s">
        <v>38</v>
      </c>
      <c r="E471" s="13" t="s">
        <v>24</v>
      </c>
      <c r="F471" s="15">
        <v>2220000</v>
      </c>
      <c r="G471" s="14">
        <v>77078400</v>
      </c>
      <c r="H471" s="13" t="s">
        <v>576</v>
      </c>
    </row>
    <row r="472" spans="1:8" ht="15.75" customHeight="1" x14ac:dyDescent="0.25">
      <c r="A472" s="13" t="s">
        <v>7591</v>
      </c>
      <c r="B472" s="13" t="s">
        <v>45</v>
      </c>
      <c r="C472" s="14">
        <v>37.42</v>
      </c>
      <c r="D472" s="13" t="s">
        <v>20</v>
      </c>
      <c r="E472" s="13" t="s">
        <v>166</v>
      </c>
      <c r="F472" s="15">
        <v>2220000</v>
      </c>
      <c r="G472" s="14">
        <v>83072400</v>
      </c>
      <c r="H472" s="16" t="s">
        <v>577</v>
      </c>
    </row>
    <row r="473" spans="1:8" ht="15.75" customHeight="1" x14ac:dyDescent="0.25">
      <c r="A473" s="13" t="s">
        <v>7591</v>
      </c>
      <c r="B473" s="13" t="s">
        <v>10</v>
      </c>
      <c r="C473" s="14">
        <v>38.049999999999997</v>
      </c>
      <c r="D473" s="13" t="s">
        <v>23</v>
      </c>
      <c r="E473" s="13" t="s">
        <v>166</v>
      </c>
      <c r="F473" s="15">
        <v>2220000</v>
      </c>
      <c r="G473" s="14">
        <v>84471000</v>
      </c>
      <c r="H473" s="16" t="s">
        <v>578</v>
      </c>
    </row>
    <row r="474" spans="1:8" ht="15.75" customHeight="1" x14ac:dyDescent="0.25">
      <c r="A474" s="13" t="s">
        <v>7591</v>
      </c>
      <c r="B474" s="13" t="s">
        <v>10</v>
      </c>
      <c r="C474" s="14">
        <v>38.19</v>
      </c>
      <c r="D474" s="13" t="s">
        <v>14</v>
      </c>
      <c r="E474" s="13" t="s">
        <v>579</v>
      </c>
      <c r="F474" s="15">
        <v>2220000</v>
      </c>
      <c r="G474" s="14">
        <v>84781800</v>
      </c>
      <c r="H474" s="16" t="s">
        <v>580</v>
      </c>
    </row>
    <row r="475" spans="1:8" ht="15.75" customHeight="1" x14ac:dyDescent="0.25">
      <c r="A475" s="13" t="s">
        <v>7591</v>
      </c>
      <c r="B475" s="13" t="s">
        <v>10</v>
      </c>
      <c r="C475" s="14">
        <v>39.99</v>
      </c>
      <c r="D475" s="13" t="s">
        <v>171</v>
      </c>
      <c r="E475" s="13" t="s">
        <v>581</v>
      </c>
      <c r="F475" s="15">
        <v>2220000</v>
      </c>
      <c r="G475" s="14">
        <v>88777800</v>
      </c>
      <c r="H475" s="16" t="s">
        <v>582</v>
      </c>
    </row>
    <row r="476" spans="1:8" ht="15.75" customHeight="1" x14ac:dyDescent="0.25">
      <c r="A476" s="13" t="s">
        <v>7591</v>
      </c>
      <c r="B476" s="13" t="s">
        <v>10</v>
      </c>
      <c r="C476" s="14">
        <v>40</v>
      </c>
      <c r="D476" s="13" t="s">
        <v>70</v>
      </c>
      <c r="E476" s="13" t="s">
        <v>73</v>
      </c>
      <c r="F476" s="15">
        <v>2220000</v>
      </c>
      <c r="G476" s="14">
        <v>88800000</v>
      </c>
      <c r="H476" s="13" t="s">
        <v>583</v>
      </c>
    </row>
    <row r="477" spans="1:8" ht="15.75" customHeight="1" x14ac:dyDescent="0.25">
      <c r="A477" s="13" t="s">
        <v>7591</v>
      </c>
      <c r="B477" s="13" t="s">
        <v>10</v>
      </c>
      <c r="C477" s="14">
        <v>40.51</v>
      </c>
      <c r="D477" s="13" t="s">
        <v>11</v>
      </c>
      <c r="E477" s="13" t="s">
        <v>584</v>
      </c>
      <c r="F477" s="15">
        <v>2220000</v>
      </c>
      <c r="G477" s="14">
        <v>89932200</v>
      </c>
      <c r="H477" s="16" t="s">
        <v>585</v>
      </c>
    </row>
    <row r="478" spans="1:8" ht="15.75" customHeight="1" x14ac:dyDescent="0.25">
      <c r="A478" s="13" t="s">
        <v>7591</v>
      </c>
      <c r="B478" s="13" t="s">
        <v>10</v>
      </c>
      <c r="C478" s="14">
        <v>40.53</v>
      </c>
      <c r="D478" s="13" t="s">
        <v>80</v>
      </c>
      <c r="E478" s="13" t="s">
        <v>166</v>
      </c>
      <c r="F478" s="15">
        <v>2220000</v>
      </c>
      <c r="G478" s="14">
        <v>89976600</v>
      </c>
      <c r="H478" s="16" t="s">
        <v>586</v>
      </c>
    </row>
    <row r="479" spans="1:8" ht="15.75" customHeight="1" x14ac:dyDescent="0.25">
      <c r="A479" s="13" t="s">
        <v>7591</v>
      </c>
      <c r="B479" s="13" t="s">
        <v>10</v>
      </c>
      <c r="C479" s="14">
        <v>40.700000000000003</v>
      </c>
      <c r="D479" s="13" t="s">
        <v>177</v>
      </c>
      <c r="E479" s="13" t="s">
        <v>178</v>
      </c>
      <c r="F479" s="15">
        <v>2220000</v>
      </c>
      <c r="G479" s="14">
        <v>90354000</v>
      </c>
      <c r="H479" s="13" t="s">
        <v>587</v>
      </c>
    </row>
    <row r="480" spans="1:8" ht="15.75" customHeight="1" x14ac:dyDescent="0.25">
      <c r="A480" s="13" t="s">
        <v>7591</v>
      </c>
      <c r="B480" s="13" t="s">
        <v>413</v>
      </c>
      <c r="C480" s="14">
        <v>41.22</v>
      </c>
      <c r="D480" s="13" t="s">
        <v>20</v>
      </c>
      <c r="E480" s="13" t="s">
        <v>73</v>
      </c>
      <c r="F480" s="15">
        <v>2220000</v>
      </c>
      <c r="G480" s="14">
        <v>91508400</v>
      </c>
      <c r="H480" s="16" t="s">
        <v>588</v>
      </c>
    </row>
    <row r="481" spans="1:8" ht="15.75" customHeight="1" x14ac:dyDescent="0.25">
      <c r="A481" s="13" t="s">
        <v>7591</v>
      </c>
      <c r="B481" s="13" t="s">
        <v>10</v>
      </c>
      <c r="C481" s="14">
        <v>41.4</v>
      </c>
      <c r="D481" s="13" t="s">
        <v>75</v>
      </c>
      <c r="E481" s="13" t="s">
        <v>589</v>
      </c>
      <c r="F481" s="15">
        <v>2220000</v>
      </c>
      <c r="G481" s="14">
        <v>91908000</v>
      </c>
      <c r="H481" s="16" t="s">
        <v>590</v>
      </c>
    </row>
    <row r="482" spans="1:8" ht="15.75" customHeight="1" x14ac:dyDescent="0.25">
      <c r="A482" s="13" t="s">
        <v>7591</v>
      </c>
      <c r="B482" s="13" t="s">
        <v>10</v>
      </c>
      <c r="C482" s="14">
        <v>41.52</v>
      </c>
      <c r="D482" s="13" t="s">
        <v>33</v>
      </c>
      <c r="E482" s="13" t="s">
        <v>73</v>
      </c>
      <c r="F482" s="15">
        <v>2200000</v>
      </c>
      <c r="G482" s="14">
        <v>91344000</v>
      </c>
      <c r="H482" s="13" t="s">
        <v>591</v>
      </c>
    </row>
    <row r="483" spans="1:8" ht="15.75" customHeight="1" x14ac:dyDescent="0.25">
      <c r="A483" s="13" t="s">
        <v>7591</v>
      </c>
      <c r="B483" s="13" t="s">
        <v>28</v>
      </c>
      <c r="C483" s="14">
        <v>41.52</v>
      </c>
      <c r="D483" s="13" t="s">
        <v>33</v>
      </c>
      <c r="E483" s="13" t="s">
        <v>166</v>
      </c>
      <c r="F483" s="15">
        <v>2200000</v>
      </c>
      <c r="G483" s="14">
        <v>91344000</v>
      </c>
      <c r="H483" s="13" t="s">
        <v>592</v>
      </c>
    </row>
    <row r="484" spans="1:8" ht="15.75" customHeight="1" x14ac:dyDescent="0.25">
      <c r="A484" s="13" t="s">
        <v>7591</v>
      </c>
      <c r="B484" s="13" t="s">
        <v>10</v>
      </c>
      <c r="C484" s="14">
        <v>42.61</v>
      </c>
      <c r="D484" s="13" t="s">
        <v>26</v>
      </c>
      <c r="E484" s="13" t="s">
        <v>166</v>
      </c>
      <c r="F484" s="15">
        <v>2220000</v>
      </c>
      <c r="G484" s="14">
        <v>94594200</v>
      </c>
      <c r="H484" s="16" t="s">
        <v>593</v>
      </c>
    </row>
    <row r="485" spans="1:8" ht="15.75" customHeight="1" x14ac:dyDescent="0.25">
      <c r="A485" s="13" t="s">
        <v>7591</v>
      </c>
      <c r="B485" s="13" t="s">
        <v>28</v>
      </c>
      <c r="C485" s="14">
        <v>43.69</v>
      </c>
      <c r="D485" s="13" t="s">
        <v>11</v>
      </c>
      <c r="E485" s="13" t="s">
        <v>594</v>
      </c>
      <c r="F485" s="15">
        <v>2220000</v>
      </c>
      <c r="G485" s="14">
        <v>96991800</v>
      </c>
      <c r="H485" s="16" t="s">
        <v>595</v>
      </c>
    </row>
    <row r="486" spans="1:8" ht="15.75" customHeight="1" x14ac:dyDescent="0.25">
      <c r="A486" s="13" t="s">
        <v>7591</v>
      </c>
      <c r="B486" s="13" t="s">
        <v>10</v>
      </c>
      <c r="C486" s="14">
        <v>43.8</v>
      </c>
      <c r="D486" s="13" t="s">
        <v>35</v>
      </c>
      <c r="E486" s="13" t="s">
        <v>166</v>
      </c>
      <c r="F486" s="15">
        <v>2220000</v>
      </c>
      <c r="G486" s="14">
        <v>97236000</v>
      </c>
      <c r="H486" s="16" t="s">
        <v>596</v>
      </c>
    </row>
    <row r="487" spans="1:8" ht="15.75" customHeight="1" x14ac:dyDescent="0.25">
      <c r="A487" s="13" t="s">
        <v>7591</v>
      </c>
      <c r="B487" s="13" t="s">
        <v>10</v>
      </c>
      <c r="C487" s="14">
        <v>43.98</v>
      </c>
      <c r="D487" s="13" t="s">
        <v>109</v>
      </c>
      <c r="E487" s="13" t="s">
        <v>166</v>
      </c>
      <c r="F487" s="15">
        <v>2220000</v>
      </c>
      <c r="G487" s="14">
        <v>97635600</v>
      </c>
      <c r="H487" s="16" t="s">
        <v>597</v>
      </c>
    </row>
    <row r="488" spans="1:8" ht="15.75" customHeight="1" x14ac:dyDescent="0.25">
      <c r="A488" s="13" t="s">
        <v>7591</v>
      </c>
      <c r="B488" s="13" t="s">
        <v>10</v>
      </c>
      <c r="C488" s="14">
        <v>44.97</v>
      </c>
      <c r="D488" s="13" t="s">
        <v>67</v>
      </c>
      <c r="E488" s="13" t="s">
        <v>166</v>
      </c>
      <c r="F488" s="15">
        <v>2220000</v>
      </c>
      <c r="G488" s="14">
        <v>99833400</v>
      </c>
      <c r="H488" s="16" t="s">
        <v>598</v>
      </c>
    </row>
    <row r="489" spans="1:8" ht="15.75" customHeight="1" x14ac:dyDescent="0.25">
      <c r="A489" s="13" t="s">
        <v>7591</v>
      </c>
      <c r="B489" s="13" t="s">
        <v>28</v>
      </c>
      <c r="C489" s="14">
        <v>45.1</v>
      </c>
      <c r="D489" s="13" t="s">
        <v>14</v>
      </c>
      <c r="E489" s="13" t="s">
        <v>599</v>
      </c>
      <c r="F489" s="15">
        <v>2220000</v>
      </c>
      <c r="G489" s="14">
        <v>100122000</v>
      </c>
      <c r="H489" s="13" t="s">
        <v>600</v>
      </c>
    </row>
    <row r="490" spans="1:8" ht="15.75" customHeight="1" x14ac:dyDescent="0.25">
      <c r="A490" s="13" t="s">
        <v>7591</v>
      </c>
      <c r="B490" s="13" t="s">
        <v>28</v>
      </c>
      <c r="C490" s="14">
        <v>45.37</v>
      </c>
      <c r="D490" s="13" t="s">
        <v>26</v>
      </c>
      <c r="E490" s="13" t="s">
        <v>24</v>
      </c>
      <c r="F490" s="15">
        <v>2220000</v>
      </c>
      <c r="G490" s="14">
        <v>100721400</v>
      </c>
      <c r="H490" s="13" t="s">
        <v>601</v>
      </c>
    </row>
    <row r="491" spans="1:8" ht="15.75" customHeight="1" x14ac:dyDescent="0.25">
      <c r="A491" s="13" t="s">
        <v>7591</v>
      </c>
      <c r="B491" s="13" t="s">
        <v>10</v>
      </c>
      <c r="C491" s="14">
        <v>45.88</v>
      </c>
      <c r="D491" s="13" t="s">
        <v>17</v>
      </c>
      <c r="E491" s="13" t="s">
        <v>73</v>
      </c>
      <c r="F491" s="15">
        <v>600000</v>
      </c>
      <c r="G491" s="14">
        <v>27528000</v>
      </c>
      <c r="H491" s="13" t="s">
        <v>602</v>
      </c>
    </row>
    <row r="492" spans="1:8" ht="15.75" customHeight="1" x14ac:dyDescent="0.25">
      <c r="A492" s="13" t="s">
        <v>7591</v>
      </c>
      <c r="B492" s="13" t="s">
        <v>413</v>
      </c>
      <c r="C492" s="14">
        <v>46.16</v>
      </c>
      <c r="D492" s="13" t="s">
        <v>17</v>
      </c>
      <c r="E492" s="13" t="s">
        <v>603</v>
      </c>
      <c r="F492" s="15">
        <v>600000</v>
      </c>
      <c r="G492" s="14">
        <v>27696000</v>
      </c>
      <c r="H492" s="13" t="s">
        <v>592</v>
      </c>
    </row>
    <row r="493" spans="1:8" ht="15.75" customHeight="1" x14ac:dyDescent="0.25">
      <c r="A493" s="13" t="s">
        <v>7591</v>
      </c>
      <c r="B493" s="13" t="s">
        <v>10</v>
      </c>
      <c r="C493" s="14">
        <v>58.06</v>
      </c>
      <c r="D493" s="13" t="s">
        <v>43</v>
      </c>
      <c r="E493" s="13" t="s">
        <v>166</v>
      </c>
      <c r="F493" s="15">
        <v>2220000</v>
      </c>
      <c r="G493" s="14">
        <v>128893200</v>
      </c>
      <c r="H493" s="16" t="s">
        <v>604</v>
      </c>
    </row>
    <row r="494" spans="1:8" ht="15.75" customHeight="1" x14ac:dyDescent="0.25">
      <c r="A494" s="13" t="s">
        <v>7591</v>
      </c>
      <c r="B494" s="13" t="s">
        <v>45</v>
      </c>
      <c r="C494" s="14">
        <v>84.72</v>
      </c>
      <c r="D494" s="13" t="s">
        <v>26</v>
      </c>
      <c r="E494" s="13" t="s">
        <v>106</v>
      </c>
      <c r="F494" s="15">
        <v>2220000</v>
      </c>
      <c r="G494" s="14">
        <v>188078400</v>
      </c>
      <c r="H494" s="13" t="s">
        <v>605</v>
      </c>
    </row>
    <row r="495" spans="1:8" ht="15.75" customHeight="1" x14ac:dyDescent="0.25">
      <c r="A495" s="13" t="s">
        <v>7591</v>
      </c>
      <c r="B495" s="13" t="s">
        <v>382</v>
      </c>
      <c r="C495" s="14">
        <v>86.14</v>
      </c>
      <c r="D495" s="13" t="s">
        <v>20</v>
      </c>
      <c r="E495" s="13" t="s">
        <v>24</v>
      </c>
      <c r="F495" s="15">
        <v>2220000</v>
      </c>
      <c r="G495" s="14">
        <v>191230800</v>
      </c>
      <c r="H495" s="13" t="s">
        <v>606</v>
      </c>
    </row>
    <row r="496" spans="1:8" ht="15.75" customHeight="1" x14ac:dyDescent="0.25">
      <c r="A496" s="13" t="s">
        <v>7591</v>
      </c>
      <c r="B496" s="13" t="s">
        <v>434</v>
      </c>
      <c r="C496" s="14">
        <v>89.88</v>
      </c>
      <c r="D496" s="13" t="s">
        <v>20</v>
      </c>
      <c r="E496" s="13" t="s">
        <v>40</v>
      </c>
      <c r="F496" s="15">
        <v>2220000</v>
      </c>
      <c r="G496" s="14">
        <v>199533600</v>
      </c>
      <c r="H496" s="16" t="s">
        <v>607</v>
      </c>
    </row>
    <row r="497" spans="1:8" ht="15.75" customHeight="1" x14ac:dyDescent="0.25">
      <c r="A497" s="13" t="s">
        <v>7591</v>
      </c>
      <c r="B497" s="13" t="s">
        <v>382</v>
      </c>
      <c r="C497" s="14">
        <v>94.18</v>
      </c>
      <c r="D497" s="13" t="s">
        <v>26</v>
      </c>
      <c r="E497" s="13" t="s">
        <v>21</v>
      </c>
      <c r="F497" s="15">
        <v>2220000</v>
      </c>
      <c r="G497" s="14">
        <v>209079600</v>
      </c>
      <c r="H497" s="13" t="s">
        <v>608</v>
      </c>
    </row>
    <row r="498" spans="1:8" ht="15.75" customHeight="1" x14ac:dyDescent="0.25">
      <c r="A498" s="13" t="s">
        <v>7591</v>
      </c>
      <c r="B498" s="13" t="s">
        <v>28</v>
      </c>
      <c r="C498" s="14">
        <v>95.69</v>
      </c>
      <c r="D498" s="13" t="s">
        <v>20</v>
      </c>
      <c r="E498" s="13" t="s">
        <v>21</v>
      </c>
      <c r="F498" s="15">
        <v>2220000</v>
      </c>
      <c r="G498" s="14">
        <v>212431800</v>
      </c>
      <c r="H498" s="16" t="s">
        <v>609</v>
      </c>
    </row>
    <row r="499" spans="1:8" ht="15.75" customHeight="1" x14ac:dyDescent="0.25">
      <c r="A499" s="13" t="s">
        <v>7591</v>
      </c>
      <c r="B499" s="13" t="s">
        <v>28</v>
      </c>
      <c r="C499" s="14">
        <v>96.56</v>
      </c>
      <c r="D499" s="13" t="s">
        <v>17</v>
      </c>
      <c r="E499" s="13" t="s">
        <v>106</v>
      </c>
      <c r="F499" s="15">
        <v>600000</v>
      </c>
      <c r="G499" s="14">
        <v>57936000</v>
      </c>
      <c r="H499" s="13" t="s">
        <v>610</v>
      </c>
    </row>
    <row r="500" spans="1:8" ht="15.75" customHeight="1" x14ac:dyDescent="0.25">
      <c r="A500" s="13" t="s">
        <v>7591</v>
      </c>
      <c r="B500" s="13" t="s">
        <v>10</v>
      </c>
      <c r="C500" s="14">
        <v>176.19</v>
      </c>
      <c r="D500" s="13" t="s">
        <v>20</v>
      </c>
      <c r="E500" s="13" t="s">
        <v>611</v>
      </c>
      <c r="F500" s="15">
        <v>2220000</v>
      </c>
      <c r="G500" s="14">
        <v>391141800</v>
      </c>
      <c r="H500" s="16" t="s">
        <v>612</v>
      </c>
    </row>
    <row r="501" spans="1:8" ht="15.75" customHeight="1" x14ac:dyDescent="0.25">
      <c r="A501" s="13" t="s">
        <v>7591</v>
      </c>
      <c r="B501" s="13" t="s">
        <v>45</v>
      </c>
      <c r="C501" s="14">
        <v>218.69</v>
      </c>
      <c r="D501" s="13" t="s">
        <v>17</v>
      </c>
      <c r="E501" s="13" t="s">
        <v>21</v>
      </c>
      <c r="F501" s="15">
        <v>600000</v>
      </c>
      <c r="G501" s="14">
        <v>131214000</v>
      </c>
      <c r="H501" s="13" t="s">
        <v>613</v>
      </c>
    </row>
    <row r="502" spans="1:8" ht="15.75" customHeight="1" x14ac:dyDescent="0.25">
      <c r="A502" s="13" t="s">
        <v>7591</v>
      </c>
      <c r="B502" s="13" t="s">
        <v>460</v>
      </c>
      <c r="C502" s="14">
        <v>240.93</v>
      </c>
      <c r="D502" s="13" t="s">
        <v>20</v>
      </c>
      <c r="E502" s="13" t="s">
        <v>614</v>
      </c>
      <c r="F502" s="15">
        <v>2220000</v>
      </c>
      <c r="G502" s="14">
        <v>534864600</v>
      </c>
      <c r="H502" s="13" t="s">
        <v>615</v>
      </c>
    </row>
    <row r="503" spans="1:8" ht="15.75" customHeight="1" x14ac:dyDescent="0.25">
      <c r="C503" s="10"/>
      <c r="F503" s="17"/>
      <c r="G503" s="10"/>
    </row>
    <row r="504" spans="1:8" ht="15.75" customHeight="1" x14ac:dyDescent="0.25">
      <c r="A504" s="41" t="s">
        <v>616</v>
      </c>
      <c r="B504" s="42"/>
      <c r="C504" s="42"/>
      <c r="D504" s="42"/>
      <c r="E504" s="42"/>
      <c r="F504" s="42"/>
      <c r="G504" s="42"/>
      <c r="H504" s="43"/>
    </row>
    <row r="505" spans="1:8" ht="15.75" customHeight="1" x14ac:dyDescent="0.25">
      <c r="C505" s="10"/>
      <c r="E505" s="11" t="s">
        <v>7571</v>
      </c>
      <c r="F505" s="12">
        <v>24000</v>
      </c>
      <c r="G505" s="10"/>
    </row>
    <row r="506" spans="1:8" ht="15.75" customHeight="1" x14ac:dyDescent="0.25">
      <c r="A506" s="13" t="s">
        <v>0</v>
      </c>
      <c r="B506" s="13" t="s">
        <v>1</v>
      </c>
      <c r="C506" s="13" t="s">
        <v>2</v>
      </c>
      <c r="D506" s="13" t="s">
        <v>4</v>
      </c>
      <c r="E506" s="13" t="s">
        <v>5</v>
      </c>
      <c r="F506" s="13" t="s">
        <v>6</v>
      </c>
      <c r="G506" s="13" t="s">
        <v>7</v>
      </c>
      <c r="H506" s="13" t="s">
        <v>8</v>
      </c>
    </row>
    <row r="507" spans="1:8" ht="15.75" customHeight="1" x14ac:dyDescent="0.25">
      <c r="A507" s="13" t="s">
        <v>7592</v>
      </c>
      <c r="B507" s="13" t="s">
        <v>382</v>
      </c>
      <c r="C507" s="14">
        <v>2062.33</v>
      </c>
      <c r="D507" s="13" t="s">
        <v>26</v>
      </c>
      <c r="E507" s="13" t="s">
        <v>618</v>
      </c>
      <c r="F507" s="15">
        <v>24000</v>
      </c>
      <c r="G507" s="14">
        <v>49495920</v>
      </c>
      <c r="H507" s="13" t="s">
        <v>619</v>
      </c>
    </row>
    <row r="508" spans="1:8" ht="15.75" customHeight="1" x14ac:dyDescent="0.25">
      <c r="A508" s="13" t="s">
        <v>7592</v>
      </c>
      <c r="B508" s="13" t="s">
        <v>10</v>
      </c>
      <c r="C508" s="14">
        <v>2092</v>
      </c>
      <c r="D508" s="13" t="s">
        <v>70</v>
      </c>
      <c r="E508" s="13" t="s">
        <v>71</v>
      </c>
      <c r="F508" s="15">
        <v>24000</v>
      </c>
      <c r="G508" s="14">
        <v>50208000</v>
      </c>
      <c r="H508" s="13" t="s">
        <v>620</v>
      </c>
    </row>
    <row r="509" spans="1:8" ht="15.75" customHeight="1" x14ac:dyDescent="0.25">
      <c r="A509" s="13" t="s">
        <v>7592</v>
      </c>
      <c r="B509" s="13" t="s">
        <v>28</v>
      </c>
      <c r="C509" s="14">
        <v>2139.7800000000002</v>
      </c>
      <c r="D509" s="13" t="s">
        <v>20</v>
      </c>
      <c r="E509" s="13" t="s">
        <v>73</v>
      </c>
      <c r="F509" s="15">
        <v>24000</v>
      </c>
      <c r="G509" s="14">
        <v>51354720</v>
      </c>
      <c r="H509" s="16" t="s">
        <v>621</v>
      </c>
    </row>
    <row r="510" spans="1:8" ht="15.75" customHeight="1" x14ac:dyDescent="0.25">
      <c r="A510" s="13" t="s">
        <v>7592</v>
      </c>
      <c r="B510" s="13" t="s">
        <v>10</v>
      </c>
      <c r="C510" s="14">
        <v>2181.8200000000002</v>
      </c>
      <c r="D510" s="13" t="s">
        <v>23</v>
      </c>
      <c r="E510" s="13" t="s">
        <v>73</v>
      </c>
      <c r="F510" s="15">
        <v>24000</v>
      </c>
      <c r="G510" s="14">
        <v>52363680</v>
      </c>
      <c r="H510" s="16" t="s">
        <v>622</v>
      </c>
    </row>
    <row r="511" spans="1:8" ht="15.75" customHeight="1" x14ac:dyDescent="0.25">
      <c r="A511" s="13" t="s">
        <v>7592</v>
      </c>
      <c r="B511" s="13" t="s">
        <v>10</v>
      </c>
      <c r="C511" s="14">
        <v>2192.85</v>
      </c>
      <c r="D511" s="13" t="s">
        <v>33</v>
      </c>
      <c r="E511" s="13" t="s">
        <v>73</v>
      </c>
      <c r="F511" s="15">
        <v>24000</v>
      </c>
      <c r="G511" s="14">
        <v>52628400</v>
      </c>
      <c r="H511" s="13" t="s">
        <v>623</v>
      </c>
    </row>
    <row r="512" spans="1:8" ht="15.75" customHeight="1" x14ac:dyDescent="0.25">
      <c r="A512" s="13" t="s">
        <v>7592</v>
      </c>
      <c r="B512" s="13" t="s">
        <v>10</v>
      </c>
      <c r="C512" s="14">
        <v>2214.9</v>
      </c>
      <c r="D512" s="13" t="s">
        <v>75</v>
      </c>
      <c r="E512" s="13" t="s">
        <v>73</v>
      </c>
      <c r="F512" s="15">
        <v>24000</v>
      </c>
      <c r="G512" s="14">
        <v>53157600</v>
      </c>
      <c r="H512" s="16" t="s">
        <v>624</v>
      </c>
    </row>
    <row r="513" spans="1:8" ht="15.75" customHeight="1" x14ac:dyDescent="0.25">
      <c r="A513" s="13" t="s">
        <v>7592</v>
      </c>
      <c r="B513" s="13" t="s">
        <v>10</v>
      </c>
      <c r="C513" s="14">
        <v>2250</v>
      </c>
      <c r="D513" s="13" t="s">
        <v>406</v>
      </c>
      <c r="E513" s="13" t="s">
        <v>625</v>
      </c>
      <c r="F513" s="15">
        <v>24000</v>
      </c>
      <c r="G513" s="14">
        <v>54000000</v>
      </c>
      <c r="H513" s="13" t="s">
        <v>626</v>
      </c>
    </row>
    <row r="514" spans="1:8" ht="15.75" customHeight="1" x14ac:dyDescent="0.25">
      <c r="A514" s="13" t="s">
        <v>7592</v>
      </c>
      <c r="B514" s="13" t="s">
        <v>10</v>
      </c>
      <c r="C514" s="14">
        <v>2312</v>
      </c>
      <c r="D514" s="13" t="s">
        <v>38</v>
      </c>
      <c r="E514" s="13" t="s">
        <v>627</v>
      </c>
      <c r="F514" s="15">
        <v>24000</v>
      </c>
      <c r="G514" s="14">
        <v>55488000</v>
      </c>
      <c r="H514" s="16" t="s">
        <v>628</v>
      </c>
    </row>
    <row r="515" spans="1:8" ht="15.75" customHeight="1" x14ac:dyDescent="0.25">
      <c r="A515" s="13" t="s">
        <v>7592</v>
      </c>
      <c r="B515" s="13" t="s">
        <v>28</v>
      </c>
      <c r="C515" s="14">
        <v>2312</v>
      </c>
      <c r="D515" s="13" t="s">
        <v>38</v>
      </c>
      <c r="E515" s="13" t="s">
        <v>73</v>
      </c>
      <c r="F515" s="15">
        <v>24000</v>
      </c>
      <c r="G515" s="14">
        <v>55488000</v>
      </c>
      <c r="H515" s="16" t="s">
        <v>629</v>
      </c>
    </row>
    <row r="516" spans="1:8" ht="15.75" customHeight="1" x14ac:dyDescent="0.25">
      <c r="A516" s="13" t="s">
        <v>7592</v>
      </c>
      <c r="B516" s="13" t="s">
        <v>10</v>
      </c>
      <c r="C516" s="14">
        <v>2362.29</v>
      </c>
      <c r="D516" s="13" t="s">
        <v>11</v>
      </c>
      <c r="E516" s="16" t="s">
        <v>630</v>
      </c>
      <c r="F516" s="15">
        <v>24000</v>
      </c>
      <c r="G516" s="14">
        <v>56694960</v>
      </c>
      <c r="H516" s="13" t="s">
        <v>631</v>
      </c>
    </row>
    <row r="517" spans="1:8" ht="15.75" customHeight="1" x14ac:dyDescent="0.25">
      <c r="A517" s="13" t="s">
        <v>7592</v>
      </c>
      <c r="B517" s="13" t="s">
        <v>28</v>
      </c>
      <c r="C517" s="14">
        <v>2380.8000000000002</v>
      </c>
      <c r="D517" s="13" t="s">
        <v>17</v>
      </c>
      <c r="E517" s="13" t="s">
        <v>73</v>
      </c>
      <c r="F517" s="15">
        <v>3600</v>
      </c>
      <c r="G517" s="14">
        <v>8570880</v>
      </c>
      <c r="H517" s="13" t="s">
        <v>623</v>
      </c>
    </row>
    <row r="518" spans="1:8" ht="15.75" customHeight="1" x14ac:dyDescent="0.25">
      <c r="A518" s="13" t="s">
        <v>7592</v>
      </c>
      <c r="B518" s="13" t="s">
        <v>10</v>
      </c>
      <c r="C518" s="14">
        <v>2395.5</v>
      </c>
      <c r="D518" s="13" t="s">
        <v>177</v>
      </c>
      <c r="E518" s="13" t="s">
        <v>632</v>
      </c>
      <c r="F518" s="15">
        <v>24000</v>
      </c>
      <c r="G518" s="14">
        <v>57492000</v>
      </c>
      <c r="H518" s="13" t="s">
        <v>633</v>
      </c>
    </row>
    <row r="519" spans="1:8" ht="15.75" customHeight="1" x14ac:dyDescent="0.25">
      <c r="A519" s="13" t="s">
        <v>7592</v>
      </c>
      <c r="B519" s="13" t="s">
        <v>10</v>
      </c>
      <c r="C519" s="14">
        <v>2432.94</v>
      </c>
      <c r="D519" s="13" t="s">
        <v>20</v>
      </c>
      <c r="E519" s="13" t="s">
        <v>21</v>
      </c>
      <c r="F519" s="15">
        <v>24000</v>
      </c>
      <c r="G519" s="14">
        <v>58390560</v>
      </c>
      <c r="H519" s="16" t="s">
        <v>634</v>
      </c>
    </row>
    <row r="520" spans="1:8" ht="15.75" customHeight="1" x14ac:dyDescent="0.25">
      <c r="A520" s="13" t="s">
        <v>7592</v>
      </c>
      <c r="B520" s="13" t="s">
        <v>413</v>
      </c>
      <c r="C520" s="14">
        <v>2443.62</v>
      </c>
      <c r="D520" s="13" t="s">
        <v>20</v>
      </c>
      <c r="E520" s="13" t="s">
        <v>635</v>
      </c>
      <c r="F520" s="15">
        <v>24000</v>
      </c>
      <c r="G520" s="14">
        <v>58646880</v>
      </c>
      <c r="H520" s="16" t="s">
        <v>636</v>
      </c>
    </row>
    <row r="521" spans="1:8" ht="15.75" customHeight="1" x14ac:dyDescent="0.25">
      <c r="A521" s="13" t="s">
        <v>7592</v>
      </c>
      <c r="B521" s="13" t="s">
        <v>28</v>
      </c>
      <c r="C521" s="14">
        <v>2459</v>
      </c>
      <c r="D521" s="13" t="s">
        <v>75</v>
      </c>
      <c r="E521" s="13" t="s">
        <v>637</v>
      </c>
      <c r="F521" s="15">
        <v>24000</v>
      </c>
      <c r="G521" s="14">
        <v>59016000</v>
      </c>
      <c r="H521" s="16" t="s">
        <v>638</v>
      </c>
    </row>
    <row r="522" spans="1:8" ht="15.75" customHeight="1" x14ac:dyDescent="0.25">
      <c r="A522" s="13" t="s">
        <v>7592</v>
      </c>
      <c r="B522" s="13" t="s">
        <v>10</v>
      </c>
      <c r="C522" s="14">
        <v>2497.46</v>
      </c>
      <c r="D522" s="13" t="s">
        <v>26</v>
      </c>
      <c r="E522" s="13" t="s">
        <v>21</v>
      </c>
      <c r="F522" s="15">
        <v>24000</v>
      </c>
      <c r="G522" s="14">
        <v>59939040</v>
      </c>
      <c r="H522" s="13" t="s">
        <v>639</v>
      </c>
    </row>
    <row r="523" spans="1:8" ht="15.75" customHeight="1" x14ac:dyDescent="0.25">
      <c r="A523" s="13" t="s">
        <v>7592</v>
      </c>
      <c r="B523" s="13" t="s">
        <v>28</v>
      </c>
      <c r="C523" s="14">
        <v>2702.16</v>
      </c>
      <c r="D523" s="13" t="s">
        <v>11</v>
      </c>
      <c r="E523" s="13" t="s">
        <v>640</v>
      </c>
      <c r="F523" s="15">
        <v>24000</v>
      </c>
      <c r="G523" s="14">
        <v>64851840</v>
      </c>
      <c r="H523" s="16" t="s">
        <v>641</v>
      </c>
    </row>
    <row r="524" spans="1:8" ht="15.75" customHeight="1" x14ac:dyDescent="0.25">
      <c r="A524" s="13" t="s">
        <v>7592</v>
      </c>
      <c r="B524" s="13" t="s">
        <v>45</v>
      </c>
      <c r="C524" s="14">
        <v>2713.6</v>
      </c>
      <c r="D524" s="13" t="s">
        <v>17</v>
      </c>
      <c r="E524" s="13" t="s">
        <v>642</v>
      </c>
      <c r="F524" s="15">
        <v>3600</v>
      </c>
      <c r="G524" s="14">
        <v>9768960</v>
      </c>
      <c r="H524" s="13" t="s">
        <v>643</v>
      </c>
    </row>
    <row r="525" spans="1:8" ht="15.75" customHeight="1" x14ac:dyDescent="0.25">
      <c r="A525" s="13" t="s">
        <v>7592</v>
      </c>
      <c r="B525" s="13" t="s">
        <v>10</v>
      </c>
      <c r="C525" s="14">
        <v>2731.93</v>
      </c>
      <c r="D525" s="13" t="s">
        <v>14</v>
      </c>
      <c r="E525" s="13" t="s">
        <v>644</v>
      </c>
      <c r="F525" s="15">
        <v>24000</v>
      </c>
      <c r="G525" s="14">
        <v>65566320</v>
      </c>
      <c r="H525" s="16" t="s">
        <v>645</v>
      </c>
    </row>
    <row r="526" spans="1:8" ht="15.75" customHeight="1" x14ac:dyDescent="0.25">
      <c r="A526" s="13" t="s">
        <v>7592</v>
      </c>
      <c r="B526" s="13" t="s">
        <v>382</v>
      </c>
      <c r="C526" s="14">
        <v>2758.09</v>
      </c>
      <c r="D526" s="13" t="s">
        <v>20</v>
      </c>
      <c r="E526" s="13" t="s">
        <v>618</v>
      </c>
      <c r="F526" s="15">
        <v>24000</v>
      </c>
      <c r="G526" s="14">
        <v>66194160</v>
      </c>
      <c r="H526" s="16" t="s">
        <v>646</v>
      </c>
    </row>
    <row r="527" spans="1:8" ht="15.75" customHeight="1" x14ac:dyDescent="0.25">
      <c r="A527" s="13" t="s">
        <v>7592</v>
      </c>
      <c r="B527" s="13" t="s">
        <v>10</v>
      </c>
      <c r="C527" s="14">
        <v>2814</v>
      </c>
      <c r="D527" s="13" t="s">
        <v>67</v>
      </c>
      <c r="E527" s="13" t="s">
        <v>647</v>
      </c>
      <c r="F527" s="15">
        <v>24000</v>
      </c>
      <c r="G527" s="14">
        <v>67536000</v>
      </c>
      <c r="H527" s="16" t="s">
        <v>648</v>
      </c>
    </row>
    <row r="528" spans="1:8" ht="15.75" customHeight="1" x14ac:dyDescent="0.25">
      <c r="A528" s="13" t="s">
        <v>7592</v>
      </c>
      <c r="B528" s="13" t="s">
        <v>10</v>
      </c>
      <c r="C528" s="14">
        <v>2903.72</v>
      </c>
      <c r="D528" s="13" t="s">
        <v>35</v>
      </c>
      <c r="E528" s="13" t="s">
        <v>649</v>
      </c>
      <c r="F528" s="15">
        <v>24000</v>
      </c>
      <c r="G528" s="14">
        <v>69689280</v>
      </c>
      <c r="H528" s="16" t="s">
        <v>650</v>
      </c>
    </row>
    <row r="529" spans="1:8" ht="15.75" customHeight="1" x14ac:dyDescent="0.25">
      <c r="A529" s="13" t="s">
        <v>7592</v>
      </c>
      <c r="B529" s="13" t="s">
        <v>10</v>
      </c>
      <c r="C529" s="14">
        <v>3000.81</v>
      </c>
      <c r="D529" s="13" t="s">
        <v>17</v>
      </c>
      <c r="E529" s="13" t="s">
        <v>21</v>
      </c>
      <c r="F529" s="15">
        <v>3600</v>
      </c>
      <c r="G529" s="14">
        <v>10802916</v>
      </c>
      <c r="H529" s="13" t="s">
        <v>651</v>
      </c>
    </row>
    <row r="530" spans="1:8" ht="15.75" customHeight="1" x14ac:dyDescent="0.25">
      <c r="A530" s="13" t="s">
        <v>7592</v>
      </c>
      <c r="B530" s="13" t="s">
        <v>382</v>
      </c>
      <c r="C530" s="14">
        <v>3053.95</v>
      </c>
      <c r="D530" s="13" t="s">
        <v>17</v>
      </c>
      <c r="E530" s="13" t="s">
        <v>618</v>
      </c>
      <c r="F530" s="15">
        <v>3600</v>
      </c>
      <c r="G530" s="14">
        <v>10994220</v>
      </c>
      <c r="H530" s="13" t="s">
        <v>652</v>
      </c>
    </row>
    <row r="531" spans="1:8" ht="15.75" customHeight="1" x14ac:dyDescent="0.25">
      <c r="A531" s="13" t="s">
        <v>7592</v>
      </c>
      <c r="B531" s="13" t="s">
        <v>28</v>
      </c>
      <c r="C531" s="14">
        <v>3096.21</v>
      </c>
      <c r="D531" s="13" t="s">
        <v>26</v>
      </c>
      <c r="E531" s="13" t="s">
        <v>653</v>
      </c>
      <c r="F531" s="15">
        <v>24000</v>
      </c>
      <c r="G531" s="14">
        <v>74309040</v>
      </c>
      <c r="H531" s="16" t="s">
        <v>654</v>
      </c>
    </row>
    <row r="532" spans="1:8" ht="15.75" customHeight="1" x14ac:dyDescent="0.25">
      <c r="A532" s="13" t="s">
        <v>7592</v>
      </c>
      <c r="B532" s="13" t="s">
        <v>10</v>
      </c>
      <c r="C532" s="14">
        <v>3192.6</v>
      </c>
      <c r="D532" s="13" t="s">
        <v>43</v>
      </c>
      <c r="E532" s="13" t="s">
        <v>618</v>
      </c>
      <c r="F532" s="15">
        <v>24000</v>
      </c>
      <c r="G532" s="14">
        <v>76622400</v>
      </c>
      <c r="H532" s="16" t="s">
        <v>655</v>
      </c>
    </row>
    <row r="533" spans="1:8" ht="15.75" customHeight="1" x14ac:dyDescent="0.25">
      <c r="A533" s="13" t="s">
        <v>7592</v>
      </c>
      <c r="B533" s="13" t="s">
        <v>413</v>
      </c>
      <c r="C533" s="14">
        <v>3362.5</v>
      </c>
      <c r="D533" s="13" t="s">
        <v>17</v>
      </c>
      <c r="E533" s="13" t="s">
        <v>470</v>
      </c>
      <c r="F533" s="15">
        <v>3600</v>
      </c>
      <c r="G533" s="14">
        <v>12105000</v>
      </c>
      <c r="H533" s="13" t="s">
        <v>656</v>
      </c>
    </row>
    <row r="534" spans="1:8" ht="15.75" customHeight="1" x14ac:dyDescent="0.25">
      <c r="A534" s="13" t="s">
        <v>7592</v>
      </c>
      <c r="B534" s="13" t="s">
        <v>28</v>
      </c>
      <c r="C534" s="14">
        <v>3518.6</v>
      </c>
      <c r="D534" s="13" t="s">
        <v>70</v>
      </c>
      <c r="E534" s="13" t="s">
        <v>470</v>
      </c>
      <c r="F534" s="15">
        <v>24000</v>
      </c>
      <c r="G534" s="14">
        <v>84446400</v>
      </c>
      <c r="H534" s="13" t="s">
        <v>657</v>
      </c>
    </row>
    <row r="535" spans="1:8" ht="15.75" customHeight="1" x14ac:dyDescent="0.25">
      <c r="A535" s="13" t="s">
        <v>7592</v>
      </c>
      <c r="B535" s="13" t="s">
        <v>45</v>
      </c>
      <c r="C535" s="14">
        <v>3599.73</v>
      </c>
      <c r="D535" s="13" t="s">
        <v>20</v>
      </c>
      <c r="E535" s="13" t="s">
        <v>470</v>
      </c>
      <c r="F535" s="15">
        <v>24000</v>
      </c>
      <c r="G535" s="14">
        <v>86393520</v>
      </c>
      <c r="H535" s="16" t="s">
        <v>658</v>
      </c>
    </row>
    <row r="536" spans="1:8" ht="15.75" customHeight="1" x14ac:dyDescent="0.25">
      <c r="A536" s="13" t="s">
        <v>7592</v>
      </c>
      <c r="B536" s="13" t="s">
        <v>45</v>
      </c>
      <c r="C536" s="14">
        <v>3798.66</v>
      </c>
      <c r="D536" s="13" t="s">
        <v>26</v>
      </c>
      <c r="E536" s="13" t="s">
        <v>470</v>
      </c>
      <c r="F536" s="15">
        <v>24000</v>
      </c>
      <c r="G536" s="14">
        <v>91167840</v>
      </c>
      <c r="H536" s="16" t="s">
        <v>659</v>
      </c>
    </row>
    <row r="537" spans="1:8" ht="15.75" customHeight="1" x14ac:dyDescent="0.25">
      <c r="C537" s="10"/>
      <c r="F537" s="17"/>
      <c r="G537" s="10"/>
    </row>
    <row r="538" spans="1:8" ht="15.75" customHeight="1" x14ac:dyDescent="0.25">
      <c r="A538" s="41" t="s">
        <v>660</v>
      </c>
      <c r="B538" s="42"/>
      <c r="C538" s="42"/>
      <c r="D538" s="42"/>
      <c r="E538" s="42"/>
      <c r="F538" s="42"/>
      <c r="G538" s="42"/>
      <c r="H538" s="43"/>
    </row>
    <row r="539" spans="1:8" ht="15.75" customHeight="1" x14ac:dyDescent="0.25">
      <c r="C539" s="10"/>
      <c r="E539" s="11" t="s">
        <v>7571</v>
      </c>
      <c r="F539" s="12">
        <v>180000</v>
      </c>
      <c r="G539" s="10"/>
    </row>
    <row r="540" spans="1:8" ht="15.75" customHeight="1" x14ac:dyDescent="0.25">
      <c r="A540" s="13" t="s">
        <v>0</v>
      </c>
      <c r="B540" s="13" t="s">
        <v>1</v>
      </c>
      <c r="C540" s="13" t="s">
        <v>2</v>
      </c>
      <c r="D540" s="13" t="s">
        <v>4</v>
      </c>
      <c r="E540" s="13" t="s">
        <v>5</v>
      </c>
      <c r="F540" s="13" t="s">
        <v>6</v>
      </c>
      <c r="G540" s="13" t="s">
        <v>7</v>
      </c>
      <c r="H540" s="13" t="s">
        <v>8</v>
      </c>
    </row>
    <row r="541" spans="1:8" ht="15.75" customHeight="1" x14ac:dyDescent="0.25">
      <c r="A541" s="13" t="s">
        <v>7593</v>
      </c>
      <c r="B541" s="13" t="s">
        <v>10</v>
      </c>
      <c r="C541" s="14">
        <v>91.78</v>
      </c>
      <c r="D541" s="13" t="s">
        <v>38</v>
      </c>
      <c r="E541" s="13" t="s">
        <v>618</v>
      </c>
      <c r="F541" s="15">
        <v>180000</v>
      </c>
      <c r="G541" s="14">
        <v>16520400</v>
      </c>
      <c r="H541" s="16" t="s">
        <v>661</v>
      </c>
    </row>
    <row r="542" spans="1:8" ht="15.75" customHeight="1" x14ac:dyDescent="0.25">
      <c r="A542" s="13" t="s">
        <v>7593</v>
      </c>
      <c r="B542" s="13" t="s">
        <v>28</v>
      </c>
      <c r="C542" s="14">
        <v>95.85</v>
      </c>
      <c r="D542" s="13" t="s">
        <v>33</v>
      </c>
      <c r="E542" s="13" t="s">
        <v>662</v>
      </c>
      <c r="F542" s="15">
        <v>180000</v>
      </c>
      <c r="G542" s="14">
        <v>17253000</v>
      </c>
      <c r="H542" s="13" t="s">
        <v>663</v>
      </c>
    </row>
    <row r="543" spans="1:8" ht="15.75" customHeight="1" x14ac:dyDescent="0.25">
      <c r="A543" s="13" t="s">
        <v>7593</v>
      </c>
      <c r="B543" s="13" t="s">
        <v>10</v>
      </c>
      <c r="C543" s="14">
        <v>100</v>
      </c>
      <c r="D543" s="13" t="s">
        <v>70</v>
      </c>
      <c r="E543" s="13" t="s">
        <v>71</v>
      </c>
      <c r="F543" s="15">
        <v>180000</v>
      </c>
      <c r="G543" s="14">
        <v>18000000</v>
      </c>
      <c r="H543" s="13" t="s">
        <v>620</v>
      </c>
    </row>
    <row r="544" spans="1:8" ht="15.75" customHeight="1" x14ac:dyDescent="0.25">
      <c r="A544" s="13" t="s">
        <v>7593</v>
      </c>
      <c r="B544" s="13" t="s">
        <v>10</v>
      </c>
      <c r="C544" s="14">
        <v>101.5</v>
      </c>
      <c r="D544" s="13" t="s">
        <v>177</v>
      </c>
      <c r="E544" s="13" t="s">
        <v>632</v>
      </c>
      <c r="F544" s="15">
        <v>180000</v>
      </c>
      <c r="G544" s="14">
        <v>18270000</v>
      </c>
      <c r="H544" s="16" t="s">
        <v>664</v>
      </c>
    </row>
    <row r="545" spans="1:8" ht="15.75" customHeight="1" x14ac:dyDescent="0.25">
      <c r="A545" s="13" t="s">
        <v>7593</v>
      </c>
      <c r="B545" s="13" t="s">
        <v>10</v>
      </c>
      <c r="C545" s="14">
        <v>102</v>
      </c>
      <c r="D545" s="13" t="s">
        <v>406</v>
      </c>
      <c r="E545" s="13" t="s">
        <v>625</v>
      </c>
      <c r="F545" s="15">
        <v>180000</v>
      </c>
      <c r="G545" s="14">
        <v>18360000</v>
      </c>
      <c r="H545" s="13" t="s">
        <v>666</v>
      </c>
    </row>
    <row r="546" spans="1:8" ht="15.75" customHeight="1" x14ac:dyDescent="0.25">
      <c r="A546" s="13" t="s">
        <v>7593</v>
      </c>
      <c r="B546" s="13" t="s">
        <v>28</v>
      </c>
      <c r="C546" s="14">
        <v>102.53</v>
      </c>
      <c r="D546" s="13" t="s">
        <v>20</v>
      </c>
      <c r="E546" s="13" t="s">
        <v>73</v>
      </c>
      <c r="F546" s="15">
        <v>180000</v>
      </c>
      <c r="G546" s="14">
        <v>18455400</v>
      </c>
      <c r="H546" s="13" t="s">
        <v>667</v>
      </c>
    </row>
    <row r="547" spans="1:8" ht="15.75" customHeight="1" x14ac:dyDescent="0.25">
      <c r="A547" s="13" t="s">
        <v>7593</v>
      </c>
      <c r="B547" s="13" t="s">
        <v>10</v>
      </c>
      <c r="C547" s="14">
        <v>103.03</v>
      </c>
      <c r="D547" s="13" t="s">
        <v>11</v>
      </c>
      <c r="E547" s="13" t="s">
        <v>668</v>
      </c>
      <c r="F547" s="15">
        <v>180000</v>
      </c>
      <c r="G547" s="14">
        <v>18545400</v>
      </c>
      <c r="H547" s="16" t="s">
        <v>669</v>
      </c>
    </row>
    <row r="548" spans="1:8" ht="15.75" customHeight="1" x14ac:dyDescent="0.25">
      <c r="A548" s="13" t="s">
        <v>7593</v>
      </c>
      <c r="B548" s="13" t="s">
        <v>28</v>
      </c>
      <c r="C548" s="14">
        <v>104.4</v>
      </c>
      <c r="D548" s="13" t="s">
        <v>75</v>
      </c>
      <c r="E548" s="13" t="s">
        <v>637</v>
      </c>
      <c r="F548" s="15">
        <v>180000</v>
      </c>
      <c r="G548" s="14">
        <v>18792000</v>
      </c>
      <c r="H548" s="16" t="s">
        <v>670</v>
      </c>
    </row>
    <row r="549" spans="1:8" ht="15.75" customHeight="1" x14ac:dyDescent="0.25">
      <c r="A549" s="13" t="s">
        <v>7593</v>
      </c>
      <c r="B549" s="13" t="s">
        <v>10</v>
      </c>
      <c r="C549" s="14">
        <v>104.55</v>
      </c>
      <c r="D549" s="13" t="s">
        <v>23</v>
      </c>
      <c r="E549" s="13" t="s">
        <v>73</v>
      </c>
      <c r="F549" s="15">
        <v>180000</v>
      </c>
      <c r="G549" s="14">
        <v>18819000</v>
      </c>
      <c r="H549" s="16" t="s">
        <v>671</v>
      </c>
    </row>
    <row r="550" spans="1:8" ht="15.75" customHeight="1" x14ac:dyDescent="0.25">
      <c r="A550" s="13" t="s">
        <v>7593</v>
      </c>
      <c r="B550" s="13" t="s">
        <v>10</v>
      </c>
      <c r="C550" s="14">
        <v>105.03</v>
      </c>
      <c r="D550" s="13" t="s">
        <v>33</v>
      </c>
      <c r="E550" s="13" t="s">
        <v>73</v>
      </c>
      <c r="F550" s="15">
        <v>180000</v>
      </c>
      <c r="G550" s="14">
        <v>18905400</v>
      </c>
      <c r="H550" s="13" t="s">
        <v>623</v>
      </c>
    </row>
    <row r="551" spans="1:8" ht="15.75" customHeight="1" x14ac:dyDescent="0.25">
      <c r="A551" s="13" t="s">
        <v>7593</v>
      </c>
      <c r="B551" s="13" t="s">
        <v>10</v>
      </c>
      <c r="C551" s="14">
        <v>106.1</v>
      </c>
      <c r="D551" s="13" t="s">
        <v>75</v>
      </c>
      <c r="E551" s="13" t="s">
        <v>73</v>
      </c>
      <c r="F551" s="15">
        <v>180000</v>
      </c>
      <c r="G551" s="14">
        <v>19098000</v>
      </c>
      <c r="H551" s="16" t="s">
        <v>672</v>
      </c>
    </row>
    <row r="552" spans="1:8" ht="15.75" customHeight="1" x14ac:dyDescent="0.25">
      <c r="A552" s="13" t="s">
        <v>7593</v>
      </c>
      <c r="B552" s="13" t="s">
        <v>28</v>
      </c>
      <c r="C552" s="14">
        <v>106.82</v>
      </c>
      <c r="D552" s="13" t="s">
        <v>11</v>
      </c>
      <c r="E552" s="13" t="s">
        <v>673</v>
      </c>
      <c r="F552" s="15">
        <v>180000</v>
      </c>
      <c r="G552" s="14">
        <v>19227600</v>
      </c>
      <c r="H552" s="16" t="s">
        <v>674</v>
      </c>
    </row>
    <row r="553" spans="1:8" ht="15.75" customHeight="1" x14ac:dyDescent="0.25">
      <c r="A553" s="13" t="s">
        <v>7593</v>
      </c>
      <c r="B553" s="13" t="s">
        <v>413</v>
      </c>
      <c r="C553" s="14">
        <v>107.58</v>
      </c>
      <c r="D553" s="13" t="s">
        <v>20</v>
      </c>
      <c r="E553" s="13" t="s">
        <v>642</v>
      </c>
      <c r="F553" s="15">
        <v>180000</v>
      </c>
      <c r="G553" s="14">
        <v>19364400</v>
      </c>
      <c r="H553" s="13" t="s">
        <v>675</v>
      </c>
    </row>
    <row r="554" spans="1:8" ht="15.75" customHeight="1" x14ac:dyDescent="0.25">
      <c r="A554" s="13" t="s">
        <v>7593</v>
      </c>
      <c r="B554" s="13" t="s">
        <v>10</v>
      </c>
      <c r="C554" s="14">
        <v>108.56</v>
      </c>
      <c r="D554" s="13" t="s">
        <v>35</v>
      </c>
      <c r="E554" s="13" t="s">
        <v>676</v>
      </c>
      <c r="F554" s="15">
        <v>180000</v>
      </c>
      <c r="G554" s="14">
        <v>19540800</v>
      </c>
      <c r="H554" s="16" t="s">
        <v>677</v>
      </c>
    </row>
    <row r="555" spans="1:8" ht="15.75" customHeight="1" x14ac:dyDescent="0.25">
      <c r="A555" s="13" t="s">
        <v>7593</v>
      </c>
      <c r="B555" s="13" t="s">
        <v>28</v>
      </c>
      <c r="C555" s="14">
        <v>114.08</v>
      </c>
      <c r="D555" s="13" t="s">
        <v>17</v>
      </c>
      <c r="E555" s="13" t="s">
        <v>73</v>
      </c>
      <c r="F555" s="15">
        <v>60000</v>
      </c>
      <c r="G555" s="14">
        <v>6844800</v>
      </c>
      <c r="H555" s="13" t="s">
        <v>623</v>
      </c>
    </row>
    <row r="556" spans="1:8" ht="15.75" customHeight="1" x14ac:dyDescent="0.25">
      <c r="A556" s="13" t="s">
        <v>7593</v>
      </c>
      <c r="B556" s="13" t="s">
        <v>45</v>
      </c>
      <c r="C556" s="14">
        <v>117.94</v>
      </c>
      <c r="D556" s="13" t="s">
        <v>20</v>
      </c>
      <c r="E556" s="13" t="s">
        <v>618</v>
      </c>
      <c r="F556" s="15">
        <v>180000</v>
      </c>
      <c r="G556" s="14">
        <v>21229200</v>
      </c>
      <c r="H556" s="16" t="s">
        <v>678</v>
      </c>
    </row>
    <row r="557" spans="1:8" ht="15.75" customHeight="1" x14ac:dyDescent="0.25">
      <c r="A557" s="13" t="s">
        <v>7593</v>
      </c>
      <c r="B557" s="13" t="s">
        <v>10</v>
      </c>
      <c r="C557" s="14">
        <v>118.07</v>
      </c>
      <c r="D557" s="13" t="s">
        <v>26</v>
      </c>
      <c r="E557" s="13" t="s">
        <v>635</v>
      </c>
      <c r="F557" s="15">
        <v>180000</v>
      </c>
      <c r="G557" s="14">
        <v>21252600</v>
      </c>
      <c r="H557" s="13" t="s">
        <v>679</v>
      </c>
    </row>
    <row r="558" spans="1:8" ht="15.75" customHeight="1" x14ac:dyDescent="0.25">
      <c r="A558" s="13" t="s">
        <v>7593</v>
      </c>
      <c r="B558" s="13" t="s">
        <v>10</v>
      </c>
      <c r="C558" s="14">
        <v>120.16</v>
      </c>
      <c r="D558" s="13" t="s">
        <v>20</v>
      </c>
      <c r="E558" s="13" t="s">
        <v>21</v>
      </c>
      <c r="F558" s="15">
        <v>180000</v>
      </c>
      <c r="G558" s="14">
        <v>21628800</v>
      </c>
      <c r="H558" s="13" t="s">
        <v>680</v>
      </c>
    </row>
    <row r="559" spans="1:8" ht="15.75" customHeight="1" x14ac:dyDescent="0.25">
      <c r="A559" s="13" t="s">
        <v>7593</v>
      </c>
      <c r="B559" s="13" t="s">
        <v>10</v>
      </c>
      <c r="C559" s="14">
        <v>120.42</v>
      </c>
      <c r="D559" s="13" t="s">
        <v>14</v>
      </c>
      <c r="E559" s="13" t="s">
        <v>681</v>
      </c>
      <c r="F559" s="15">
        <v>180000</v>
      </c>
      <c r="G559" s="14">
        <v>21675600</v>
      </c>
      <c r="H559" s="16" t="s">
        <v>682</v>
      </c>
    </row>
    <row r="560" spans="1:8" ht="15.75" customHeight="1" x14ac:dyDescent="0.25">
      <c r="A560" s="13" t="s">
        <v>7593</v>
      </c>
      <c r="B560" s="13" t="s">
        <v>10</v>
      </c>
      <c r="C560" s="14">
        <v>120.6</v>
      </c>
      <c r="D560" s="13" t="s">
        <v>67</v>
      </c>
      <c r="E560" s="13" t="s">
        <v>647</v>
      </c>
      <c r="F560" s="15">
        <v>180000</v>
      </c>
      <c r="G560" s="14">
        <v>21708000</v>
      </c>
      <c r="H560" s="16" t="s">
        <v>683</v>
      </c>
    </row>
    <row r="561" spans="1:8" ht="15.75" customHeight="1" x14ac:dyDescent="0.25">
      <c r="A561" s="13" t="s">
        <v>7593</v>
      </c>
      <c r="B561" s="13" t="s">
        <v>45</v>
      </c>
      <c r="C561" s="14">
        <v>121.6</v>
      </c>
      <c r="D561" s="13" t="s">
        <v>17</v>
      </c>
      <c r="E561" s="13" t="s">
        <v>642</v>
      </c>
      <c r="F561" s="15">
        <v>60000</v>
      </c>
      <c r="G561" s="14">
        <v>7296000</v>
      </c>
      <c r="H561" s="13" t="s">
        <v>643</v>
      </c>
    </row>
    <row r="562" spans="1:8" ht="15.75" customHeight="1" x14ac:dyDescent="0.25">
      <c r="A562" s="13" t="s">
        <v>7593</v>
      </c>
      <c r="B562" s="13" t="s">
        <v>28</v>
      </c>
      <c r="C562" s="14">
        <v>123.99</v>
      </c>
      <c r="D562" s="13" t="s">
        <v>26</v>
      </c>
      <c r="E562" s="13" t="s">
        <v>21</v>
      </c>
      <c r="F562" s="15">
        <v>180000</v>
      </c>
      <c r="G562" s="14">
        <v>22318200</v>
      </c>
      <c r="H562" s="13" t="s">
        <v>684</v>
      </c>
    </row>
    <row r="563" spans="1:8" ht="15.75" customHeight="1" x14ac:dyDescent="0.25">
      <c r="A563" s="13" t="s">
        <v>7593</v>
      </c>
      <c r="B563" s="13" t="s">
        <v>382</v>
      </c>
      <c r="C563" s="14">
        <v>130.6</v>
      </c>
      <c r="D563" s="13" t="s">
        <v>17</v>
      </c>
      <c r="E563" s="13" t="s">
        <v>618</v>
      </c>
      <c r="F563" s="15">
        <v>60000</v>
      </c>
      <c r="G563" s="14">
        <v>7836000</v>
      </c>
      <c r="H563" s="13" t="s">
        <v>663</v>
      </c>
    </row>
    <row r="564" spans="1:8" ht="15.75" customHeight="1" x14ac:dyDescent="0.25">
      <c r="A564" s="13" t="s">
        <v>7593</v>
      </c>
      <c r="B564" s="13" t="s">
        <v>10</v>
      </c>
      <c r="C564" s="14">
        <v>132.32</v>
      </c>
      <c r="D564" s="13" t="s">
        <v>17</v>
      </c>
      <c r="E564" s="13" t="s">
        <v>21</v>
      </c>
      <c r="F564" s="15">
        <v>60000</v>
      </c>
      <c r="G564" s="14">
        <v>7939200</v>
      </c>
      <c r="H564" s="13" t="s">
        <v>651</v>
      </c>
    </row>
    <row r="565" spans="1:8" ht="15.75" customHeight="1" x14ac:dyDescent="0.25">
      <c r="A565" s="13" t="s">
        <v>7593</v>
      </c>
      <c r="B565" s="13" t="s">
        <v>10</v>
      </c>
      <c r="C565" s="14">
        <v>157.19999999999999</v>
      </c>
      <c r="D565" s="13" t="s">
        <v>43</v>
      </c>
      <c r="E565" s="13" t="s">
        <v>685</v>
      </c>
      <c r="F565" s="15">
        <v>180000</v>
      </c>
      <c r="G565" s="14">
        <v>28296000</v>
      </c>
      <c r="H565" s="16" t="s">
        <v>686</v>
      </c>
    </row>
    <row r="566" spans="1:8" ht="15.75" customHeight="1" x14ac:dyDescent="0.25">
      <c r="A566" s="13" t="s">
        <v>7593</v>
      </c>
      <c r="B566" s="13" t="s">
        <v>45</v>
      </c>
      <c r="C566" s="14">
        <v>219.07</v>
      </c>
      <c r="D566" s="13" t="s">
        <v>26</v>
      </c>
      <c r="E566" s="13" t="s">
        <v>470</v>
      </c>
      <c r="F566" s="15">
        <v>180000</v>
      </c>
      <c r="G566" s="14">
        <v>39432600</v>
      </c>
      <c r="H566" s="16" t="s">
        <v>659</v>
      </c>
    </row>
    <row r="567" spans="1:8" ht="15.75" customHeight="1" x14ac:dyDescent="0.25">
      <c r="A567" s="13" t="s">
        <v>7593</v>
      </c>
      <c r="B567" s="13" t="s">
        <v>382</v>
      </c>
      <c r="C567" s="14">
        <v>247.83</v>
      </c>
      <c r="D567" s="13" t="s">
        <v>20</v>
      </c>
      <c r="E567" s="13" t="s">
        <v>40</v>
      </c>
      <c r="F567" s="15">
        <v>180000</v>
      </c>
      <c r="G567" s="14">
        <v>44609400</v>
      </c>
      <c r="H567" s="16" t="s">
        <v>687</v>
      </c>
    </row>
    <row r="568" spans="1:8" ht="15.75" customHeight="1" x14ac:dyDescent="0.25">
      <c r="A568" s="13" t="s">
        <v>7593</v>
      </c>
      <c r="B568" s="13" t="s">
        <v>413</v>
      </c>
      <c r="C568" s="14">
        <v>495</v>
      </c>
      <c r="D568" s="13" t="s">
        <v>17</v>
      </c>
      <c r="E568" s="13" t="s">
        <v>470</v>
      </c>
      <c r="F568" s="15">
        <v>60000</v>
      </c>
      <c r="G568" s="14">
        <v>29700000</v>
      </c>
      <c r="H568" s="13" t="s">
        <v>663</v>
      </c>
    </row>
    <row r="569" spans="1:8" ht="15.75" customHeight="1" x14ac:dyDescent="0.25">
      <c r="C569" s="10"/>
      <c r="F569" s="17"/>
      <c r="G569" s="10"/>
    </row>
    <row r="570" spans="1:8" ht="15.75" customHeight="1" x14ac:dyDescent="0.25">
      <c r="A570" s="41" t="s">
        <v>688</v>
      </c>
      <c r="B570" s="42"/>
      <c r="C570" s="42"/>
      <c r="D570" s="42"/>
      <c r="E570" s="42"/>
      <c r="F570" s="42"/>
      <c r="G570" s="42"/>
      <c r="H570" s="43"/>
    </row>
    <row r="571" spans="1:8" ht="15.75" customHeight="1" x14ac:dyDescent="0.25">
      <c r="C571" s="10"/>
      <c r="E571" s="11" t="s">
        <v>7571</v>
      </c>
      <c r="F571" s="12">
        <v>1800000</v>
      </c>
      <c r="G571" s="10"/>
    </row>
    <row r="572" spans="1:8" ht="15.75" customHeight="1" x14ac:dyDescent="0.25">
      <c r="A572" s="13" t="s">
        <v>0</v>
      </c>
      <c r="B572" s="13" t="s">
        <v>1</v>
      </c>
      <c r="C572" s="13" t="s">
        <v>2</v>
      </c>
      <c r="D572" s="13" t="s">
        <v>4</v>
      </c>
      <c r="E572" s="13" t="s">
        <v>5</v>
      </c>
      <c r="F572" s="13" t="s">
        <v>6</v>
      </c>
      <c r="G572" s="13" t="s">
        <v>7</v>
      </c>
      <c r="H572" s="13" t="s">
        <v>8</v>
      </c>
    </row>
    <row r="573" spans="1:8" ht="15.75" customHeight="1" x14ac:dyDescent="0.25">
      <c r="A573" s="13" t="s">
        <v>7594</v>
      </c>
      <c r="B573" s="13" t="s">
        <v>460</v>
      </c>
      <c r="C573" s="14">
        <v>230.19</v>
      </c>
      <c r="D573" s="13" t="s">
        <v>20</v>
      </c>
      <c r="E573" s="13" t="s">
        <v>87</v>
      </c>
      <c r="F573" s="15">
        <v>110000</v>
      </c>
      <c r="G573" s="14">
        <v>25320900</v>
      </c>
      <c r="H573" s="16" t="s">
        <v>690</v>
      </c>
    </row>
    <row r="574" spans="1:8" ht="15.75" customHeight="1" x14ac:dyDescent="0.25">
      <c r="A574" s="13" t="s">
        <v>7594</v>
      </c>
      <c r="B574" s="13" t="s">
        <v>10</v>
      </c>
      <c r="C574" s="14">
        <v>291.07</v>
      </c>
      <c r="D574" s="13" t="s">
        <v>26</v>
      </c>
      <c r="E574" s="13" t="s">
        <v>618</v>
      </c>
      <c r="F574" s="15">
        <v>1800000</v>
      </c>
      <c r="G574" s="14">
        <v>523926000</v>
      </c>
      <c r="H574" s="16" t="s">
        <v>691</v>
      </c>
    </row>
    <row r="575" spans="1:8" ht="15.75" customHeight="1" x14ac:dyDescent="0.25">
      <c r="A575" s="13" t="s">
        <v>7594</v>
      </c>
      <c r="B575" s="13" t="s">
        <v>10</v>
      </c>
      <c r="C575" s="14">
        <v>297.95999999999998</v>
      </c>
      <c r="D575" s="13" t="s">
        <v>38</v>
      </c>
      <c r="E575" s="13" t="s">
        <v>618</v>
      </c>
      <c r="F575" s="15">
        <v>1800000</v>
      </c>
      <c r="G575" s="14">
        <v>536328000</v>
      </c>
      <c r="H575" s="16" t="s">
        <v>692</v>
      </c>
    </row>
    <row r="576" spans="1:8" ht="15.75" customHeight="1" x14ac:dyDescent="0.25">
      <c r="A576" s="13" t="s">
        <v>7594</v>
      </c>
      <c r="B576" s="13" t="s">
        <v>10</v>
      </c>
      <c r="C576" s="14">
        <v>339.92</v>
      </c>
      <c r="D576" s="13" t="s">
        <v>11</v>
      </c>
      <c r="E576" s="13" t="s">
        <v>693</v>
      </c>
      <c r="F576" s="15">
        <v>1800000</v>
      </c>
      <c r="G576" s="14">
        <v>611856000</v>
      </c>
      <c r="H576" s="16" t="s">
        <v>694</v>
      </c>
    </row>
    <row r="577" spans="1:8" ht="15.75" customHeight="1" x14ac:dyDescent="0.25">
      <c r="A577" s="13" t="s">
        <v>7594</v>
      </c>
      <c r="B577" s="13" t="s">
        <v>10</v>
      </c>
      <c r="C577" s="14">
        <v>341.5</v>
      </c>
      <c r="D577" s="13" t="s">
        <v>177</v>
      </c>
      <c r="E577" s="13" t="s">
        <v>632</v>
      </c>
      <c r="F577" s="15">
        <v>1800000</v>
      </c>
      <c r="G577" s="14">
        <v>614700000</v>
      </c>
      <c r="H577" s="13" t="s">
        <v>695</v>
      </c>
    </row>
    <row r="578" spans="1:8" ht="15.75" customHeight="1" x14ac:dyDescent="0.25">
      <c r="A578" s="13" t="s">
        <v>7594</v>
      </c>
      <c r="B578" s="13" t="s">
        <v>10</v>
      </c>
      <c r="C578" s="14">
        <v>344.75</v>
      </c>
      <c r="D578" s="13" t="s">
        <v>20</v>
      </c>
      <c r="E578" s="13" t="s">
        <v>21</v>
      </c>
      <c r="F578" s="15">
        <v>1800000</v>
      </c>
      <c r="G578" s="14">
        <v>620550000</v>
      </c>
      <c r="H578" s="16" t="s">
        <v>696</v>
      </c>
    </row>
    <row r="579" spans="1:8" ht="15.75" customHeight="1" x14ac:dyDescent="0.25">
      <c r="A579" s="13" t="s">
        <v>7594</v>
      </c>
      <c r="B579" s="13" t="s">
        <v>413</v>
      </c>
      <c r="C579" s="14">
        <v>346.19</v>
      </c>
      <c r="D579" s="13" t="s">
        <v>20</v>
      </c>
      <c r="E579" s="13" t="s">
        <v>635</v>
      </c>
      <c r="F579" s="15">
        <v>1800000</v>
      </c>
      <c r="G579" s="14">
        <v>623142000</v>
      </c>
      <c r="H579" s="16" t="s">
        <v>697</v>
      </c>
    </row>
    <row r="580" spans="1:8" ht="15.75" customHeight="1" x14ac:dyDescent="0.25">
      <c r="A580" s="13" t="s">
        <v>7594</v>
      </c>
      <c r="B580" s="13" t="s">
        <v>10</v>
      </c>
      <c r="C580" s="14">
        <v>346.5</v>
      </c>
      <c r="D580" s="13" t="s">
        <v>14</v>
      </c>
      <c r="E580" s="13" t="s">
        <v>698</v>
      </c>
      <c r="F580" s="15">
        <v>1800000</v>
      </c>
      <c r="G580" s="14">
        <v>623700000</v>
      </c>
      <c r="H580" s="16" t="s">
        <v>699</v>
      </c>
    </row>
    <row r="581" spans="1:8" ht="15.75" customHeight="1" x14ac:dyDescent="0.25">
      <c r="A581" s="13" t="s">
        <v>7594</v>
      </c>
      <c r="B581" s="13" t="s">
        <v>45</v>
      </c>
      <c r="C581" s="14">
        <v>346.75</v>
      </c>
      <c r="D581" s="13" t="s">
        <v>33</v>
      </c>
      <c r="E581" s="13" t="s">
        <v>700</v>
      </c>
      <c r="F581" s="15">
        <v>1800000</v>
      </c>
      <c r="G581" s="14">
        <v>624150000</v>
      </c>
      <c r="H581" s="13" t="s">
        <v>701</v>
      </c>
    </row>
    <row r="582" spans="1:8" ht="15.75" customHeight="1" x14ac:dyDescent="0.25">
      <c r="A582" s="13" t="s">
        <v>7594</v>
      </c>
      <c r="B582" s="13" t="s">
        <v>28</v>
      </c>
      <c r="C582" s="14">
        <v>347.09</v>
      </c>
      <c r="D582" s="13" t="s">
        <v>14</v>
      </c>
      <c r="E582" s="13" t="s">
        <v>702</v>
      </c>
      <c r="F582" s="15">
        <v>1800000</v>
      </c>
      <c r="G582" s="14">
        <v>624762000</v>
      </c>
      <c r="H582" s="13" t="s">
        <v>703</v>
      </c>
    </row>
    <row r="583" spans="1:8" ht="15.75" customHeight="1" x14ac:dyDescent="0.25">
      <c r="A583" s="13" t="s">
        <v>7594</v>
      </c>
      <c r="B583" s="13" t="s">
        <v>28</v>
      </c>
      <c r="C583" s="14">
        <v>351.99</v>
      </c>
      <c r="D583" s="13" t="s">
        <v>26</v>
      </c>
      <c r="E583" s="13" t="s">
        <v>635</v>
      </c>
      <c r="F583" s="15">
        <v>1800000</v>
      </c>
      <c r="G583" s="14">
        <v>633582000</v>
      </c>
      <c r="H583" s="16" t="s">
        <v>704</v>
      </c>
    </row>
    <row r="584" spans="1:8" ht="15.75" customHeight="1" x14ac:dyDescent="0.25">
      <c r="A584" s="13" t="s">
        <v>7594</v>
      </c>
      <c r="B584" s="13" t="s">
        <v>10</v>
      </c>
      <c r="C584" s="14">
        <v>353.8</v>
      </c>
      <c r="D584" s="13" t="s">
        <v>75</v>
      </c>
      <c r="E584" s="13" t="s">
        <v>705</v>
      </c>
      <c r="F584" s="15">
        <v>1800000</v>
      </c>
      <c r="G584" s="14">
        <v>636840000</v>
      </c>
      <c r="H584" s="16" t="s">
        <v>706</v>
      </c>
    </row>
    <row r="585" spans="1:8" ht="15.75" customHeight="1" x14ac:dyDescent="0.25">
      <c r="A585" s="13" t="s">
        <v>7594</v>
      </c>
      <c r="B585" s="13" t="s">
        <v>45</v>
      </c>
      <c r="C585" s="14">
        <v>357.99</v>
      </c>
      <c r="D585" s="13" t="s">
        <v>26</v>
      </c>
      <c r="E585" s="13" t="s">
        <v>21</v>
      </c>
      <c r="F585" s="15">
        <v>1800000</v>
      </c>
      <c r="G585" s="14">
        <v>644382000</v>
      </c>
      <c r="H585" s="16" t="s">
        <v>707</v>
      </c>
    </row>
    <row r="586" spans="1:8" ht="15.75" customHeight="1" x14ac:dyDescent="0.25">
      <c r="A586" s="13" t="s">
        <v>7594</v>
      </c>
      <c r="B586" s="13" t="s">
        <v>10</v>
      </c>
      <c r="C586" s="14">
        <v>363</v>
      </c>
      <c r="D586" s="13" t="s">
        <v>80</v>
      </c>
      <c r="E586" s="13" t="s">
        <v>708</v>
      </c>
      <c r="F586" s="15">
        <v>1800000</v>
      </c>
      <c r="G586" s="14">
        <v>653400000</v>
      </c>
      <c r="H586" s="16" t="s">
        <v>709</v>
      </c>
    </row>
    <row r="587" spans="1:8" ht="15.75" customHeight="1" x14ac:dyDescent="0.25">
      <c r="A587" s="13" t="s">
        <v>7594</v>
      </c>
      <c r="B587" s="13" t="s">
        <v>434</v>
      </c>
      <c r="C587" s="14">
        <v>374.76</v>
      </c>
      <c r="D587" s="13" t="s">
        <v>20</v>
      </c>
      <c r="E587" s="13" t="s">
        <v>87</v>
      </c>
      <c r="F587" s="15">
        <v>1800000</v>
      </c>
      <c r="G587" s="14">
        <v>674568000</v>
      </c>
      <c r="H587" s="16" t="s">
        <v>710</v>
      </c>
    </row>
    <row r="588" spans="1:8" ht="15.75" customHeight="1" x14ac:dyDescent="0.25">
      <c r="A588" s="13" t="s">
        <v>7594</v>
      </c>
      <c r="B588" s="13" t="s">
        <v>10</v>
      </c>
      <c r="C588" s="14">
        <v>381</v>
      </c>
      <c r="D588" s="13" t="s">
        <v>70</v>
      </c>
      <c r="E588" s="13" t="s">
        <v>71</v>
      </c>
      <c r="F588" s="15">
        <v>1800000</v>
      </c>
      <c r="G588" s="14">
        <v>685800000</v>
      </c>
      <c r="H588" s="13" t="s">
        <v>711</v>
      </c>
    </row>
    <row r="589" spans="1:8" ht="15.75" customHeight="1" x14ac:dyDescent="0.25">
      <c r="A589" s="13" t="s">
        <v>7594</v>
      </c>
      <c r="B589" s="13" t="s">
        <v>10</v>
      </c>
      <c r="C589" s="14">
        <v>389.09</v>
      </c>
      <c r="D589" s="13" t="s">
        <v>33</v>
      </c>
      <c r="E589" s="13" t="s">
        <v>87</v>
      </c>
      <c r="F589" s="15">
        <v>1800000</v>
      </c>
      <c r="G589" s="14">
        <v>700362000</v>
      </c>
      <c r="H589" s="13" t="s">
        <v>712</v>
      </c>
    </row>
    <row r="590" spans="1:8" ht="15.75" customHeight="1" x14ac:dyDescent="0.25">
      <c r="A590" s="13" t="s">
        <v>7594</v>
      </c>
      <c r="B590" s="13" t="s">
        <v>45</v>
      </c>
      <c r="C590" s="14">
        <v>389.22</v>
      </c>
      <c r="D590" s="13" t="s">
        <v>20</v>
      </c>
      <c r="E590" s="13" t="s">
        <v>73</v>
      </c>
      <c r="F590" s="15">
        <v>1800000</v>
      </c>
      <c r="G590" s="14">
        <v>700596000</v>
      </c>
      <c r="H590" s="16" t="s">
        <v>713</v>
      </c>
    </row>
    <row r="591" spans="1:8" ht="15.75" customHeight="1" x14ac:dyDescent="0.25">
      <c r="A591" s="13" t="s">
        <v>7594</v>
      </c>
      <c r="B591" s="13" t="s">
        <v>28</v>
      </c>
      <c r="C591" s="14">
        <v>394.2</v>
      </c>
      <c r="D591" s="13" t="s">
        <v>11</v>
      </c>
      <c r="E591" s="13" t="s">
        <v>714</v>
      </c>
      <c r="F591" s="15">
        <v>1800000</v>
      </c>
      <c r="G591" s="14">
        <v>709560000</v>
      </c>
      <c r="H591" s="16" t="s">
        <v>715</v>
      </c>
    </row>
    <row r="592" spans="1:8" ht="15.75" customHeight="1" x14ac:dyDescent="0.25">
      <c r="A592" s="13" t="s">
        <v>7594</v>
      </c>
      <c r="B592" s="13" t="s">
        <v>382</v>
      </c>
      <c r="C592" s="14">
        <v>396.38</v>
      </c>
      <c r="D592" s="13" t="s">
        <v>26</v>
      </c>
      <c r="E592" s="13" t="s">
        <v>87</v>
      </c>
      <c r="F592" s="15">
        <v>1800000</v>
      </c>
      <c r="G592" s="14">
        <v>713484000</v>
      </c>
      <c r="H592" s="16" t="s">
        <v>716</v>
      </c>
    </row>
    <row r="593" spans="1:8" ht="15.75" customHeight="1" x14ac:dyDescent="0.25">
      <c r="A593" s="13" t="s">
        <v>7594</v>
      </c>
      <c r="B593" s="13" t="s">
        <v>28</v>
      </c>
      <c r="C593" s="14">
        <v>396.5</v>
      </c>
      <c r="D593" s="13" t="s">
        <v>17</v>
      </c>
      <c r="E593" s="13" t="s">
        <v>642</v>
      </c>
      <c r="F593" s="15">
        <v>60000</v>
      </c>
      <c r="G593" s="14">
        <v>23790000</v>
      </c>
      <c r="H593" s="13" t="s">
        <v>643</v>
      </c>
    </row>
    <row r="594" spans="1:8" ht="15.75" customHeight="1" x14ac:dyDescent="0.25">
      <c r="A594" s="13" t="s">
        <v>7594</v>
      </c>
      <c r="B594" s="13" t="s">
        <v>10</v>
      </c>
      <c r="C594" s="14">
        <v>397.73</v>
      </c>
      <c r="D594" s="13" t="s">
        <v>23</v>
      </c>
      <c r="E594" s="13" t="s">
        <v>73</v>
      </c>
      <c r="F594" s="15">
        <v>1800000</v>
      </c>
      <c r="G594" s="14">
        <v>715914000</v>
      </c>
      <c r="H594" s="16" t="s">
        <v>717</v>
      </c>
    </row>
    <row r="595" spans="1:8" ht="15.75" customHeight="1" x14ac:dyDescent="0.25">
      <c r="A595" s="13" t="s">
        <v>7594</v>
      </c>
      <c r="B595" s="13" t="s">
        <v>28</v>
      </c>
      <c r="C595" s="14">
        <v>397.94</v>
      </c>
      <c r="D595" s="13" t="s">
        <v>33</v>
      </c>
      <c r="E595" s="13" t="s">
        <v>73</v>
      </c>
      <c r="F595" s="15">
        <v>1800000</v>
      </c>
      <c r="G595" s="14">
        <v>716292000</v>
      </c>
      <c r="H595" s="13" t="s">
        <v>718</v>
      </c>
    </row>
    <row r="596" spans="1:8" ht="15.75" customHeight="1" x14ac:dyDescent="0.25">
      <c r="A596" s="13" t="s">
        <v>7594</v>
      </c>
      <c r="B596" s="13" t="s">
        <v>10</v>
      </c>
      <c r="C596" s="14">
        <v>402</v>
      </c>
      <c r="D596" s="13" t="s">
        <v>67</v>
      </c>
      <c r="E596" s="13" t="s">
        <v>647</v>
      </c>
      <c r="F596" s="15">
        <v>1800000</v>
      </c>
      <c r="G596" s="14">
        <v>723600000</v>
      </c>
      <c r="H596" s="16" t="s">
        <v>719</v>
      </c>
    </row>
    <row r="597" spans="1:8" ht="15.75" customHeight="1" x14ac:dyDescent="0.25">
      <c r="A597" s="13" t="s">
        <v>7594</v>
      </c>
      <c r="B597" s="13" t="s">
        <v>28</v>
      </c>
      <c r="C597" s="14">
        <v>403.5</v>
      </c>
      <c r="D597" s="13" t="s">
        <v>75</v>
      </c>
      <c r="E597" s="13" t="s">
        <v>720</v>
      </c>
      <c r="F597" s="15">
        <v>1800000</v>
      </c>
      <c r="G597" s="14">
        <v>726300000</v>
      </c>
      <c r="H597" s="16" t="s">
        <v>721</v>
      </c>
    </row>
    <row r="598" spans="1:8" ht="15.75" customHeight="1" x14ac:dyDescent="0.25">
      <c r="A598" s="13" t="s">
        <v>7594</v>
      </c>
      <c r="B598" s="13" t="s">
        <v>10</v>
      </c>
      <c r="C598" s="14">
        <v>412.65</v>
      </c>
      <c r="D598" s="13" t="s">
        <v>35</v>
      </c>
      <c r="E598" s="13" t="s">
        <v>722</v>
      </c>
      <c r="F598" s="15">
        <v>1800000</v>
      </c>
      <c r="G598" s="14">
        <v>742770000</v>
      </c>
      <c r="H598" s="16" t="s">
        <v>723</v>
      </c>
    </row>
    <row r="599" spans="1:8" ht="15.75" customHeight="1" x14ac:dyDescent="0.25">
      <c r="A599" s="13" t="s">
        <v>7594</v>
      </c>
      <c r="B599" s="13" t="s">
        <v>10</v>
      </c>
      <c r="C599" s="14">
        <v>448</v>
      </c>
      <c r="D599" s="13" t="s">
        <v>17</v>
      </c>
      <c r="E599" s="13" t="s">
        <v>73</v>
      </c>
      <c r="F599" s="15">
        <v>60000</v>
      </c>
      <c r="G599" s="14">
        <v>26880000</v>
      </c>
      <c r="H599" s="13" t="s">
        <v>718</v>
      </c>
    </row>
    <row r="600" spans="1:8" ht="15.75" customHeight="1" x14ac:dyDescent="0.25">
      <c r="A600" s="13" t="s">
        <v>7594</v>
      </c>
      <c r="B600" s="13" t="s">
        <v>10</v>
      </c>
      <c r="C600" s="14">
        <v>460</v>
      </c>
      <c r="D600" s="13" t="s">
        <v>406</v>
      </c>
      <c r="E600" s="13" t="s">
        <v>724</v>
      </c>
      <c r="F600" s="15">
        <v>1800000</v>
      </c>
      <c r="G600" s="14">
        <v>828000000</v>
      </c>
      <c r="H600" s="13" t="s">
        <v>725</v>
      </c>
    </row>
    <row r="601" spans="1:8" ht="15.75" customHeight="1" x14ac:dyDescent="0.25">
      <c r="A601" s="13" t="s">
        <v>7594</v>
      </c>
      <c r="B601" s="13" t="s">
        <v>10</v>
      </c>
      <c r="C601" s="14">
        <v>474.77</v>
      </c>
      <c r="D601" s="13" t="s">
        <v>43</v>
      </c>
      <c r="E601" s="13" t="s">
        <v>726</v>
      </c>
      <c r="F601" s="15">
        <v>1800000</v>
      </c>
      <c r="G601" s="14">
        <v>854586000</v>
      </c>
      <c r="H601" s="16" t="s">
        <v>727</v>
      </c>
    </row>
    <row r="602" spans="1:8" ht="15.75" customHeight="1" x14ac:dyDescent="0.25">
      <c r="A602" s="13" t="s">
        <v>7594</v>
      </c>
      <c r="B602" s="13" t="s">
        <v>413</v>
      </c>
      <c r="C602" s="14">
        <v>524.16</v>
      </c>
      <c r="D602" s="13" t="s">
        <v>26</v>
      </c>
      <c r="E602" s="13" t="s">
        <v>470</v>
      </c>
      <c r="F602" s="15">
        <v>1800000</v>
      </c>
      <c r="G602" s="14">
        <v>943488000</v>
      </c>
      <c r="H602" s="16" t="s">
        <v>728</v>
      </c>
    </row>
    <row r="603" spans="1:8" ht="15.75" customHeight="1" x14ac:dyDescent="0.25">
      <c r="A603" s="13" t="s">
        <v>7594</v>
      </c>
      <c r="B603" s="13" t="s">
        <v>45</v>
      </c>
      <c r="C603" s="14">
        <v>612.5</v>
      </c>
      <c r="D603" s="13" t="s">
        <v>17</v>
      </c>
      <c r="E603" s="13" t="s">
        <v>470</v>
      </c>
      <c r="F603" s="15">
        <v>60000</v>
      </c>
      <c r="G603" s="14">
        <v>36750000</v>
      </c>
      <c r="H603" s="13" t="s">
        <v>656</v>
      </c>
    </row>
    <row r="604" spans="1:8" ht="15.75" customHeight="1" x14ac:dyDescent="0.25">
      <c r="A604" s="13" t="s">
        <v>7594</v>
      </c>
      <c r="B604" s="13" t="s">
        <v>434</v>
      </c>
      <c r="C604" s="14">
        <v>774.18</v>
      </c>
      <c r="D604" s="13" t="s">
        <v>26</v>
      </c>
      <c r="E604" s="13" t="s">
        <v>300</v>
      </c>
      <c r="F604" s="15">
        <v>1800000</v>
      </c>
      <c r="G604" s="14">
        <v>1393524000</v>
      </c>
      <c r="H604" s="16" t="s">
        <v>729</v>
      </c>
    </row>
    <row r="605" spans="1:8" ht="15.75" customHeight="1" x14ac:dyDescent="0.25">
      <c r="A605" s="13" t="s">
        <v>7594</v>
      </c>
      <c r="B605" s="13" t="s">
        <v>382</v>
      </c>
      <c r="C605" s="14">
        <v>804.23</v>
      </c>
      <c r="D605" s="13" t="s">
        <v>20</v>
      </c>
      <c r="E605" s="13" t="s">
        <v>614</v>
      </c>
      <c r="F605" s="15">
        <v>1800000</v>
      </c>
      <c r="G605" s="14">
        <v>1447614000</v>
      </c>
      <c r="H605" s="16" t="s">
        <v>730</v>
      </c>
    </row>
    <row r="606" spans="1:8" ht="15.75" customHeight="1" x14ac:dyDescent="0.25">
      <c r="A606" s="13" t="s">
        <v>7594</v>
      </c>
      <c r="B606" s="13" t="s">
        <v>28</v>
      </c>
      <c r="C606" s="14">
        <v>1016.02</v>
      </c>
      <c r="D606" s="13" t="s">
        <v>20</v>
      </c>
      <c r="E606" s="13" t="s">
        <v>300</v>
      </c>
      <c r="F606" s="15">
        <v>1800000</v>
      </c>
      <c r="G606" s="14">
        <v>1828836000</v>
      </c>
      <c r="H606" s="16" t="s">
        <v>731</v>
      </c>
    </row>
    <row r="607" spans="1:8" ht="15.75" customHeight="1" x14ac:dyDescent="0.25">
      <c r="C607" s="10"/>
      <c r="F607" s="17"/>
      <c r="G607" s="10"/>
    </row>
    <row r="608" spans="1:8" ht="15.75" customHeight="1" x14ac:dyDescent="0.25">
      <c r="A608" s="41" t="s">
        <v>732</v>
      </c>
      <c r="B608" s="42"/>
      <c r="C608" s="42"/>
      <c r="D608" s="42"/>
      <c r="E608" s="42"/>
      <c r="F608" s="42"/>
      <c r="G608" s="42"/>
      <c r="H608" s="43"/>
    </row>
    <row r="609" spans="1:8" ht="15.75" customHeight="1" x14ac:dyDescent="0.25">
      <c r="C609" s="10"/>
      <c r="E609" s="11" t="s">
        <v>7571</v>
      </c>
      <c r="F609" s="12">
        <v>36000</v>
      </c>
      <c r="G609" s="10"/>
    </row>
    <row r="610" spans="1:8" ht="15.75" customHeight="1" x14ac:dyDescent="0.25">
      <c r="A610" s="13" t="s">
        <v>0</v>
      </c>
      <c r="B610" s="13" t="s">
        <v>1</v>
      </c>
      <c r="C610" s="13" t="s">
        <v>2</v>
      </c>
      <c r="D610" s="13" t="s">
        <v>4</v>
      </c>
      <c r="E610" s="13" t="s">
        <v>5</v>
      </c>
      <c r="F610" s="13" t="s">
        <v>6</v>
      </c>
      <c r="G610" s="13" t="s">
        <v>7</v>
      </c>
      <c r="H610" s="13" t="s">
        <v>8</v>
      </c>
    </row>
    <row r="611" spans="1:8" ht="15.75" customHeight="1" x14ac:dyDescent="0.25">
      <c r="A611" s="13" t="s">
        <v>7595</v>
      </c>
      <c r="B611" s="13" t="s">
        <v>28</v>
      </c>
      <c r="C611" s="14">
        <v>2700</v>
      </c>
      <c r="D611" s="13" t="s">
        <v>75</v>
      </c>
      <c r="E611" s="13" t="s">
        <v>734</v>
      </c>
      <c r="F611" s="15">
        <v>36000</v>
      </c>
      <c r="G611" s="14">
        <v>97200000</v>
      </c>
      <c r="H611" s="16" t="s">
        <v>735</v>
      </c>
    </row>
    <row r="612" spans="1:8" ht="15.75" customHeight="1" x14ac:dyDescent="0.25">
      <c r="A612" s="13" t="s">
        <v>7595</v>
      </c>
      <c r="B612" s="13" t="s">
        <v>28</v>
      </c>
      <c r="C612" s="14">
        <v>3017.69</v>
      </c>
      <c r="D612" s="13" t="s">
        <v>33</v>
      </c>
      <c r="E612" s="13" t="s">
        <v>736</v>
      </c>
      <c r="F612" s="15">
        <v>36000</v>
      </c>
      <c r="G612" s="14">
        <v>108636840</v>
      </c>
      <c r="H612" s="13" t="s">
        <v>701</v>
      </c>
    </row>
    <row r="613" spans="1:8" ht="15.75" customHeight="1" x14ac:dyDescent="0.25">
      <c r="A613" s="13" t="s">
        <v>7595</v>
      </c>
      <c r="B613" s="13" t="s">
        <v>10</v>
      </c>
      <c r="C613" s="14">
        <v>3050</v>
      </c>
      <c r="D613" s="13" t="s">
        <v>177</v>
      </c>
      <c r="E613" s="13" t="s">
        <v>632</v>
      </c>
      <c r="F613" s="15">
        <v>36000</v>
      </c>
      <c r="G613" s="14">
        <v>109800000</v>
      </c>
      <c r="H613" s="13" t="s">
        <v>737</v>
      </c>
    </row>
    <row r="614" spans="1:8" ht="15.75" customHeight="1" x14ac:dyDescent="0.25">
      <c r="A614" s="13" t="s">
        <v>7595</v>
      </c>
      <c r="B614" s="13" t="s">
        <v>28</v>
      </c>
      <c r="C614" s="14">
        <v>3510</v>
      </c>
      <c r="D614" s="13" t="s">
        <v>17</v>
      </c>
      <c r="E614" s="13" t="s">
        <v>642</v>
      </c>
      <c r="F614" s="15">
        <v>3600</v>
      </c>
      <c r="G614" s="14">
        <v>12636000</v>
      </c>
      <c r="H614" s="13" t="s">
        <v>738</v>
      </c>
    </row>
    <row r="615" spans="1:8" ht="15.75" customHeight="1" x14ac:dyDescent="0.25">
      <c r="A615" s="13" t="s">
        <v>7595</v>
      </c>
      <c r="B615" s="13" t="s">
        <v>10</v>
      </c>
      <c r="C615" s="14">
        <v>3552</v>
      </c>
      <c r="D615" s="13" t="s">
        <v>38</v>
      </c>
      <c r="E615" s="13" t="s">
        <v>739</v>
      </c>
      <c r="F615" s="15">
        <v>36000</v>
      </c>
      <c r="G615" s="14">
        <v>127872000</v>
      </c>
      <c r="H615" s="16" t="s">
        <v>740</v>
      </c>
    </row>
    <row r="616" spans="1:8" ht="15.75" customHeight="1" x14ac:dyDescent="0.25">
      <c r="A616" s="13" t="s">
        <v>7595</v>
      </c>
      <c r="B616" s="13" t="s">
        <v>10</v>
      </c>
      <c r="C616" s="14">
        <v>3760</v>
      </c>
      <c r="D616" s="13" t="s">
        <v>70</v>
      </c>
      <c r="E616" s="13" t="s">
        <v>71</v>
      </c>
      <c r="F616" s="15">
        <v>36000</v>
      </c>
      <c r="G616" s="14">
        <v>135360000</v>
      </c>
      <c r="H616" s="13" t="s">
        <v>711</v>
      </c>
    </row>
    <row r="617" spans="1:8" ht="15.75" customHeight="1" x14ac:dyDescent="0.25">
      <c r="A617" s="13" t="s">
        <v>7595</v>
      </c>
      <c r="B617" s="13" t="s">
        <v>10</v>
      </c>
      <c r="C617" s="14">
        <v>3838.02</v>
      </c>
      <c r="D617" s="13" t="s">
        <v>20</v>
      </c>
      <c r="E617" s="13" t="s">
        <v>73</v>
      </c>
      <c r="F617" s="15">
        <v>36000</v>
      </c>
      <c r="G617" s="14">
        <v>138168720</v>
      </c>
      <c r="H617" s="16" t="s">
        <v>741</v>
      </c>
    </row>
    <row r="618" spans="1:8" ht="15.75" customHeight="1" x14ac:dyDescent="0.25">
      <c r="A618" s="13" t="s">
        <v>7595</v>
      </c>
      <c r="B618" s="13" t="s">
        <v>10</v>
      </c>
      <c r="C618" s="14">
        <v>3845.02</v>
      </c>
      <c r="D618" s="13" t="s">
        <v>11</v>
      </c>
      <c r="E618" s="13" t="s">
        <v>742</v>
      </c>
      <c r="F618" s="15">
        <v>36000</v>
      </c>
      <c r="G618" s="14">
        <v>138420720</v>
      </c>
      <c r="H618" s="16" t="s">
        <v>743</v>
      </c>
    </row>
    <row r="619" spans="1:8" ht="15.75" customHeight="1" x14ac:dyDescent="0.25">
      <c r="A619" s="13" t="s">
        <v>7595</v>
      </c>
      <c r="B619" s="13" t="s">
        <v>382</v>
      </c>
      <c r="C619" s="14">
        <v>3901.23</v>
      </c>
      <c r="D619" s="13" t="s">
        <v>26</v>
      </c>
      <c r="E619" s="13" t="s">
        <v>618</v>
      </c>
      <c r="F619" s="15">
        <v>36000</v>
      </c>
      <c r="G619" s="14">
        <v>140444280</v>
      </c>
      <c r="H619" s="16" t="s">
        <v>691</v>
      </c>
    </row>
    <row r="620" spans="1:8" ht="15.75" customHeight="1" x14ac:dyDescent="0.25">
      <c r="A620" s="13" t="s">
        <v>7595</v>
      </c>
      <c r="B620" s="13" t="s">
        <v>10</v>
      </c>
      <c r="C620" s="14">
        <v>3922.59</v>
      </c>
      <c r="D620" s="13" t="s">
        <v>33</v>
      </c>
      <c r="E620" s="13" t="s">
        <v>73</v>
      </c>
      <c r="F620" s="15">
        <v>36000</v>
      </c>
      <c r="G620" s="14">
        <v>141213240</v>
      </c>
      <c r="H620" s="13" t="s">
        <v>718</v>
      </c>
    </row>
    <row r="621" spans="1:8" ht="15.75" customHeight="1" x14ac:dyDescent="0.25">
      <c r="A621" s="13" t="s">
        <v>7595</v>
      </c>
      <c r="B621" s="13" t="s">
        <v>10</v>
      </c>
      <c r="C621" s="14">
        <v>3979.9</v>
      </c>
      <c r="D621" s="13" t="s">
        <v>75</v>
      </c>
      <c r="E621" s="13" t="s">
        <v>742</v>
      </c>
      <c r="F621" s="15">
        <v>36000</v>
      </c>
      <c r="G621" s="14">
        <v>143276400</v>
      </c>
      <c r="H621" s="16" t="s">
        <v>744</v>
      </c>
    </row>
    <row r="622" spans="1:8" ht="15.75" customHeight="1" x14ac:dyDescent="0.25">
      <c r="A622" s="13" t="s">
        <v>7595</v>
      </c>
      <c r="B622" s="13" t="s">
        <v>10</v>
      </c>
      <c r="C622" s="14">
        <v>4033.05</v>
      </c>
      <c r="D622" s="13" t="s">
        <v>35</v>
      </c>
      <c r="E622" s="13" t="s">
        <v>722</v>
      </c>
      <c r="F622" s="15">
        <v>36000</v>
      </c>
      <c r="G622" s="14">
        <v>145189800</v>
      </c>
      <c r="H622" s="16" t="s">
        <v>745</v>
      </c>
    </row>
    <row r="623" spans="1:8" ht="15.75" customHeight="1" x14ac:dyDescent="0.25">
      <c r="A623" s="13" t="s">
        <v>7595</v>
      </c>
      <c r="B623" s="13" t="s">
        <v>10</v>
      </c>
      <c r="C623" s="14">
        <v>4268</v>
      </c>
      <c r="D623" s="13" t="s">
        <v>406</v>
      </c>
      <c r="E623" s="13" t="s">
        <v>746</v>
      </c>
      <c r="F623" s="15">
        <v>36000</v>
      </c>
      <c r="G623" s="14">
        <v>153648000</v>
      </c>
      <c r="H623" s="13" t="s">
        <v>747</v>
      </c>
    </row>
    <row r="624" spans="1:8" ht="15.75" customHeight="1" x14ac:dyDescent="0.25">
      <c r="A624" s="13" t="s">
        <v>7595</v>
      </c>
      <c r="B624" s="13" t="s">
        <v>10</v>
      </c>
      <c r="C624" s="14">
        <v>4387.84</v>
      </c>
      <c r="D624" s="13" t="s">
        <v>14</v>
      </c>
      <c r="E624" s="13" t="s">
        <v>748</v>
      </c>
      <c r="F624" s="15">
        <v>36000</v>
      </c>
      <c r="G624" s="14">
        <v>157962240</v>
      </c>
      <c r="H624" s="16" t="s">
        <v>749</v>
      </c>
    </row>
    <row r="625" spans="1:8" ht="15.75" customHeight="1" x14ac:dyDescent="0.25">
      <c r="A625" s="13" t="s">
        <v>7595</v>
      </c>
      <c r="B625" s="13" t="s">
        <v>10</v>
      </c>
      <c r="C625" s="14">
        <v>4416</v>
      </c>
      <c r="D625" s="13" t="s">
        <v>17</v>
      </c>
      <c r="E625" s="13" t="s">
        <v>73</v>
      </c>
      <c r="F625" s="15">
        <v>3600</v>
      </c>
      <c r="G625" s="14">
        <v>15897600</v>
      </c>
      <c r="H625" s="13" t="s">
        <v>750</v>
      </c>
    </row>
    <row r="626" spans="1:8" ht="15.75" customHeight="1" x14ac:dyDescent="0.25">
      <c r="A626" s="13" t="s">
        <v>7595</v>
      </c>
      <c r="B626" s="13" t="s">
        <v>10</v>
      </c>
      <c r="C626" s="14">
        <v>4569.32</v>
      </c>
      <c r="D626" s="13" t="s">
        <v>26</v>
      </c>
      <c r="E626" s="13" t="s">
        <v>21</v>
      </c>
      <c r="F626" s="15">
        <v>36000</v>
      </c>
      <c r="G626" s="14">
        <v>164495520</v>
      </c>
      <c r="H626" s="16" t="s">
        <v>707</v>
      </c>
    </row>
    <row r="627" spans="1:8" ht="15.75" customHeight="1" x14ac:dyDescent="0.25">
      <c r="A627" s="13" t="s">
        <v>7595</v>
      </c>
      <c r="B627" s="13" t="s">
        <v>28</v>
      </c>
      <c r="C627" s="14">
        <v>5090.21</v>
      </c>
      <c r="D627" s="13" t="s">
        <v>26</v>
      </c>
      <c r="E627" s="13" t="s">
        <v>470</v>
      </c>
      <c r="F627" s="15">
        <v>36000</v>
      </c>
      <c r="G627" s="14">
        <v>183247560</v>
      </c>
      <c r="H627" s="16" t="s">
        <v>728</v>
      </c>
    </row>
    <row r="628" spans="1:8" ht="15.75" customHeight="1" x14ac:dyDescent="0.25">
      <c r="A628" s="13" t="s">
        <v>7595</v>
      </c>
      <c r="B628" s="13" t="s">
        <v>45</v>
      </c>
      <c r="C628" s="14">
        <v>5900</v>
      </c>
      <c r="D628" s="13" t="s">
        <v>17</v>
      </c>
      <c r="E628" s="13" t="s">
        <v>470</v>
      </c>
      <c r="F628" s="15">
        <v>3600</v>
      </c>
      <c r="G628" s="14">
        <v>21240000</v>
      </c>
      <c r="H628" s="13" t="s">
        <v>656</v>
      </c>
    </row>
    <row r="629" spans="1:8" ht="15.75" customHeight="1" x14ac:dyDescent="0.25">
      <c r="A629" s="13" t="s">
        <v>7595</v>
      </c>
      <c r="B629" s="13" t="s">
        <v>45</v>
      </c>
      <c r="C629" s="14">
        <v>7328.96</v>
      </c>
      <c r="D629" s="13" t="s">
        <v>26</v>
      </c>
      <c r="E629" s="13" t="s">
        <v>300</v>
      </c>
      <c r="F629" s="15">
        <v>36000</v>
      </c>
      <c r="G629" s="14">
        <v>263842560</v>
      </c>
      <c r="H629" s="16" t="s">
        <v>729</v>
      </c>
    </row>
    <row r="630" spans="1:8" ht="15.75" customHeight="1" x14ac:dyDescent="0.25">
      <c r="A630" s="13" t="s">
        <v>7595</v>
      </c>
      <c r="B630" s="13" t="s">
        <v>28</v>
      </c>
      <c r="C630" s="14">
        <v>9781.26</v>
      </c>
      <c r="D630" s="13" t="s">
        <v>20</v>
      </c>
      <c r="E630" s="13" t="s">
        <v>300</v>
      </c>
      <c r="F630" s="15">
        <v>36000</v>
      </c>
      <c r="G630" s="14">
        <v>352125360</v>
      </c>
      <c r="H630" s="16" t="s">
        <v>751</v>
      </c>
    </row>
    <row r="631" spans="1:8" ht="15.75" customHeight="1" x14ac:dyDescent="0.25">
      <c r="C631" s="10"/>
      <c r="F631" s="17"/>
      <c r="G631" s="10"/>
    </row>
    <row r="632" spans="1:8" ht="15.75" customHeight="1" x14ac:dyDescent="0.25">
      <c r="A632" s="41" t="s">
        <v>752</v>
      </c>
      <c r="B632" s="42"/>
      <c r="C632" s="42"/>
      <c r="D632" s="42"/>
      <c r="E632" s="42"/>
      <c r="F632" s="42"/>
      <c r="G632" s="42"/>
      <c r="H632" s="43"/>
    </row>
    <row r="633" spans="1:8" ht="15.75" customHeight="1" x14ac:dyDescent="0.25">
      <c r="C633" s="10"/>
      <c r="E633" s="11" t="s">
        <v>7571</v>
      </c>
      <c r="F633" s="12">
        <v>36000</v>
      </c>
      <c r="G633" s="10"/>
    </row>
    <row r="634" spans="1:8" ht="15.75" customHeight="1" x14ac:dyDescent="0.25">
      <c r="A634" s="13" t="s">
        <v>0</v>
      </c>
      <c r="B634" s="13" t="s">
        <v>1</v>
      </c>
      <c r="C634" s="13" t="s">
        <v>2</v>
      </c>
      <c r="D634" s="13" t="s">
        <v>4</v>
      </c>
      <c r="E634" s="13" t="s">
        <v>5</v>
      </c>
      <c r="F634" s="13" t="s">
        <v>6</v>
      </c>
      <c r="G634" s="13" t="s">
        <v>7</v>
      </c>
      <c r="H634" s="13" t="s">
        <v>8</v>
      </c>
    </row>
    <row r="635" spans="1:8" ht="15.75" customHeight="1" x14ac:dyDescent="0.25">
      <c r="A635" s="13" t="s">
        <v>7596</v>
      </c>
      <c r="B635" s="13" t="s">
        <v>10</v>
      </c>
      <c r="C635" s="14">
        <v>2240</v>
      </c>
      <c r="D635" s="13" t="s">
        <v>406</v>
      </c>
      <c r="E635" s="13" t="s">
        <v>754</v>
      </c>
      <c r="F635" s="15">
        <v>36000</v>
      </c>
      <c r="G635" s="14">
        <v>80640000</v>
      </c>
      <c r="H635" s="13" t="s">
        <v>755</v>
      </c>
    </row>
    <row r="636" spans="1:8" ht="15.75" customHeight="1" x14ac:dyDescent="0.25">
      <c r="A636" s="13" t="s">
        <v>7596</v>
      </c>
      <c r="B636" s="13" t="s">
        <v>10</v>
      </c>
      <c r="C636" s="14">
        <v>2325</v>
      </c>
      <c r="D636" s="13" t="s">
        <v>67</v>
      </c>
      <c r="E636" s="13" t="s">
        <v>68</v>
      </c>
      <c r="F636" s="15">
        <v>36000</v>
      </c>
      <c r="G636" s="14">
        <v>83700000</v>
      </c>
      <c r="H636" s="13" t="s">
        <v>756</v>
      </c>
    </row>
    <row r="637" spans="1:8" ht="15.75" customHeight="1" x14ac:dyDescent="0.25">
      <c r="A637" s="13" t="s">
        <v>7596</v>
      </c>
      <c r="B637" s="13" t="s">
        <v>45</v>
      </c>
      <c r="C637" s="14">
        <v>2393.7199999999998</v>
      </c>
      <c r="D637" s="13" t="s">
        <v>33</v>
      </c>
      <c r="E637" s="13" t="s">
        <v>349</v>
      </c>
      <c r="F637" s="15">
        <v>36000</v>
      </c>
      <c r="G637" s="14">
        <v>86173920</v>
      </c>
      <c r="H637" s="13" t="s">
        <v>757</v>
      </c>
    </row>
    <row r="638" spans="1:8" ht="15.75" customHeight="1" x14ac:dyDescent="0.25">
      <c r="A638" s="13" t="s">
        <v>7596</v>
      </c>
      <c r="B638" s="13" t="s">
        <v>10</v>
      </c>
      <c r="C638" s="14">
        <v>2425</v>
      </c>
      <c r="D638" s="13" t="s">
        <v>75</v>
      </c>
      <c r="E638" s="13" t="s">
        <v>349</v>
      </c>
      <c r="F638" s="15">
        <v>36000</v>
      </c>
      <c r="G638" s="14">
        <v>87300000</v>
      </c>
      <c r="H638" s="16" t="s">
        <v>758</v>
      </c>
    </row>
    <row r="639" spans="1:8" ht="15.75" customHeight="1" x14ac:dyDescent="0.25">
      <c r="A639" s="13" t="s">
        <v>7596</v>
      </c>
      <c r="B639" s="13" t="s">
        <v>10</v>
      </c>
      <c r="C639" s="14">
        <v>2507</v>
      </c>
      <c r="D639" s="13" t="s">
        <v>70</v>
      </c>
      <c r="E639" s="13" t="s">
        <v>71</v>
      </c>
      <c r="F639" s="15">
        <v>36000</v>
      </c>
      <c r="G639" s="14">
        <v>90252000</v>
      </c>
      <c r="H639" s="13" t="s">
        <v>759</v>
      </c>
    </row>
    <row r="640" spans="1:8" ht="15.75" customHeight="1" x14ac:dyDescent="0.25">
      <c r="A640" s="13" t="s">
        <v>7596</v>
      </c>
      <c r="B640" s="13" t="s">
        <v>28</v>
      </c>
      <c r="C640" s="14">
        <v>2538.4499999999998</v>
      </c>
      <c r="D640" s="13" t="s">
        <v>33</v>
      </c>
      <c r="E640" s="13" t="s">
        <v>489</v>
      </c>
      <c r="F640" s="15">
        <v>36000</v>
      </c>
      <c r="G640" s="14">
        <v>91384200</v>
      </c>
      <c r="H640" s="13" t="s">
        <v>760</v>
      </c>
    </row>
    <row r="641" spans="1:8" ht="15.75" customHeight="1" x14ac:dyDescent="0.25">
      <c r="A641" s="13" t="s">
        <v>7596</v>
      </c>
      <c r="B641" s="13" t="s">
        <v>10</v>
      </c>
      <c r="C641" s="14">
        <v>2558.31</v>
      </c>
      <c r="D641" s="13" t="s">
        <v>20</v>
      </c>
      <c r="E641" s="13" t="s">
        <v>349</v>
      </c>
      <c r="F641" s="15">
        <v>36000</v>
      </c>
      <c r="G641" s="14">
        <v>92099160</v>
      </c>
      <c r="H641" s="16" t="s">
        <v>761</v>
      </c>
    </row>
    <row r="642" spans="1:8" ht="15.75" customHeight="1" x14ac:dyDescent="0.25">
      <c r="A642" s="13" t="s">
        <v>7596</v>
      </c>
      <c r="B642" s="13" t="s">
        <v>28</v>
      </c>
      <c r="C642" s="14">
        <v>2559.14</v>
      </c>
      <c r="D642" s="13" t="s">
        <v>20</v>
      </c>
      <c r="E642" s="13" t="s">
        <v>73</v>
      </c>
      <c r="F642" s="15">
        <v>36000</v>
      </c>
      <c r="G642" s="14">
        <v>92129040</v>
      </c>
      <c r="H642" s="16" t="s">
        <v>762</v>
      </c>
    </row>
    <row r="643" spans="1:8" ht="15.75" customHeight="1" x14ac:dyDescent="0.25">
      <c r="A643" s="13" t="s">
        <v>7596</v>
      </c>
      <c r="B643" s="13" t="s">
        <v>10</v>
      </c>
      <c r="C643" s="14">
        <v>2564.73</v>
      </c>
      <c r="D643" s="13" t="s">
        <v>11</v>
      </c>
      <c r="E643" s="13" t="s">
        <v>763</v>
      </c>
      <c r="F643" s="15">
        <v>36000</v>
      </c>
      <c r="G643" s="14">
        <v>92330280</v>
      </c>
      <c r="H643" s="13" t="s">
        <v>764</v>
      </c>
    </row>
    <row r="644" spans="1:8" ht="15.75" customHeight="1" x14ac:dyDescent="0.25">
      <c r="A644" s="13" t="s">
        <v>7596</v>
      </c>
      <c r="B644" s="13" t="s">
        <v>10</v>
      </c>
      <c r="C644" s="14">
        <v>2576</v>
      </c>
      <c r="D644" s="13" t="s">
        <v>765</v>
      </c>
      <c r="E644" s="13" t="s">
        <v>73</v>
      </c>
      <c r="F644" s="15">
        <v>36000</v>
      </c>
      <c r="G644" s="14">
        <v>92736000</v>
      </c>
      <c r="H644" s="13" t="s">
        <v>766</v>
      </c>
    </row>
    <row r="645" spans="1:8" ht="15.75" customHeight="1" x14ac:dyDescent="0.25">
      <c r="A645" s="13" t="s">
        <v>7596</v>
      </c>
      <c r="B645" s="13" t="s">
        <v>10</v>
      </c>
      <c r="C645" s="14">
        <v>2613.64</v>
      </c>
      <c r="D645" s="13" t="s">
        <v>23</v>
      </c>
      <c r="E645" s="13" t="s">
        <v>73</v>
      </c>
      <c r="F645" s="15">
        <v>36000</v>
      </c>
      <c r="G645" s="14">
        <v>94091040</v>
      </c>
      <c r="H645" s="16" t="s">
        <v>767</v>
      </c>
    </row>
    <row r="646" spans="1:8" ht="15.75" customHeight="1" x14ac:dyDescent="0.25">
      <c r="A646" s="13" t="s">
        <v>7596</v>
      </c>
      <c r="B646" s="13" t="s">
        <v>10</v>
      </c>
      <c r="C646" s="14">
        <v>2615.5700000000002</v>
      </c>
      <c r="D646" s="13" t="s">
        <v>33</v>
      </c>
      <c r="E646" s="13" t="s">
        <v>73</v>
      </c>
      <c r="F646" s="15">
        <v>36000</v>
      </c>
      <c r="G646" s="14">
        <v>94160520</v>
      </c>
      <c r="H646" s="13" t="s">
        <v>768</v>
      </c>
    </row>
    <row r="647" spans="1:8" ht="15.75" customHeight="1" x14ac:dyDescent="0.25">
      <c r="A647" s="13" t="s">
        <v>7596</v>
      </c>
      <c r="B647" s="13" t="s">
        <v>28</v>
      </c>
      <c r="C647" s="14">
        <v>2650</v>
      </c>
      <c r="D647" s="13" t="s">
        <v>75</v>
      </c>
      <c r="E647" s="13" t="s">
        <v>73</v>
      </c>
      <c r="F647" s="15">
        <v>36000</v>
      </c>
      <c r="G647" s="14">
        <v>95400000</v>
      </c>
      <c r="H647" s="16" t="s">
        <v>769</v>
      </c>
    </row>
    <row r="648" spans="1:8" ht="15.75" customHeight="1" x14ac:dyDescent="0.25">
      <c r="A648" s="13" t="s">
        <v>7596</v>
      </c>
      <c r="B648" s="13" t="s">
        <v>10</v>
      </c>
      <c r="C648" s="14">
        <v>2675</v>
      </c>
      <c r="D648" s="13" t="s">
        <v>38</v>
      </c>
      <c r="E648" s="13" t="s">
        <v>349</v>
      </c>
      <c r="F648" s="15">
        <v>36000</v>
      </c>
      <c r="G648" s="14">
        <v>96300000</v>
      </c>
      <c r="H648" s="13" t="s">
        <v>770</v>
      </c>
    </row>
    <row r="649" spans="1:8" ht="15.75" customHeight="1" x14ac:dyDescent="0.25">
      <c r="A649" s="13" t="s">
        <v>7596</v>
      </c>
      <c r="B649" s="13" t="s">
        <v>28</v>
      </c>
      <c r="C649" s="14">
        <v>2675</v>
      </c>
      <c r="D649" s="13" t="s">
        <v>38</v>
      </c>
      <c r="E649" s="13" t="s">
        <v>527</v>
      </c>
      <c r="F649" s="15">
        <v>36000</v>
      </c>
      <c r="G649" s="14">
        <v>96300000</v>
      </c>
      <c r="H649" s="16" t="s">
        <v>771</v>
      </c>
    </row>
    <row r="650" spans="1:8" ht="15.75" customHeight="1" x14ac:dyDescent="0.25">
      <c r="A650" s="13" t="s">
        <v>7596</v>
      </c>
      <c r="B650" s="13" t="s">
        <v>10</v>
      </c>
      <c r="C650" s="14">
        <v>2688.7</v>
      </c>
      <c r="D650" s="13" t="s">
        <v>35</v>
      </c>
      <c r="E650" s="13" t="s">
        <v>772</v>
      </c>
      <c r="F650" s="15">
        <v>36000</v>
      </c>
      <c r="G650" s="14">
        <v>96793200</v>
      </c>
      <c r="H650" s="16" t="s">
        <v>773</v>
      </c>
    </row>
    <row r="651" spans="1:8" ht="15.75" customHeight="1" x14ac:dyDescent="0.25">
      <c r="A651" s="13" t="s">
        <v>7596</v>
      </c>
      <c r="B651" s="13" t="s">
        <v>28</v>
      </c>
      <c r="C651" s="14">
        <v>2730</v>
      </c>
      <c r="D651" s="13" t="s">
        <v>17</v>
      </c>
      <c r="E651" s="13" t="s">
        <v>349</v>
      </c>
      <c r="F651" s="15">
        <v>3600</v>
      </c>
      <c r="G651" s="14">
        <v>9828000</v>
      </c>
      <c r="H651" s="13" t="s">
        <v>757</v>
      </c>
    </row>
    <row r="652" spans="1:8" ht="15.75" customHeight="1" x14ac:dyDescent="0.25">
      <c r="A652" s="13" t="s">
        <v>7596</v>
      </c>
      <c r="B652" s="13" t="s">
        <v>10</v>
      </c>
      <c r="C652" s="14">
        <v>2990</v>
      </c>
      <c r="D652" s="13" t="s">
        <v>17</v>
      </c>
      <c r="E652" s="13" t="s">
        <v>73</v>
      </c>
      <c r="F652" s="15">
        <v>3600</v>
      </c>
      <c r="G652" s="14">
        <v>10764000</v>
      </c>
      <c r="H652" s="13" t="s">
        <v>774</v>
      </c>
    </row>
    <row r="653" spans="1:8" ht="15.75" customHeight="1" x14ac:dyDescent="0.25">
      <c r="A653" s="13" t="s">
        <v>7596</v>
      </c>
      <c r="B653" s="13" t="s">
        <v>10</v>
      </c>
      <c r="C653" s="14">
        <v>3300</v>
      </c>
      <c r="D653" s="13" t="s">
        <v>80</v>
      </c>
      <c r="E653" s="13" t="s">
        <v>775</v>
      </c>
      <c r="F653" s="15">
        <v>36000</v>
      </c>
      <c r="G653" s="14">
        <v>118800000</v>
      </c>
      <c r="H653" s="16" t="s">
        <v>776</v>
      </c>
    </row>
    <row r="654" spans="1:8" ht="15.75" customHeight="1" x14ac:dyDescent="0.25">
      <c r="A654" s="13" t="s">
        <v>7596</v>
      </c>
      <c r="B654" s="13" t="s">
        <v>10</v>
      </c>
      <c r="C654" s="14">
        <v>3429.04</v>
      </c>
      <c r="D654" s="13" t="s">
        <v>43</v>
      </c>
      <c r="E654" s="13" t="s">
        <v>349</v>
      </c>
      <c r="F654" s="15">
        <v>36000</v>
      </c>
      <c r="G654" s="14">
        <v>123445440</v>
      </c>
      <c r="H654" s="16" t="s">
        <v>777</v>
      </c>
    </row>
    <row r="655" spans="1:8" ht="15.75" customHeight="1" x14ac:dyDescent="0.25">
      <c r="C655" s="10"/>
      <c r="F655" s="17"/>
      <c r="G655" s="10"/>
    </row>
    <row r="656" spans="1:8" ht="15.75" customHeight="1" x14ac:dyDescent="0.25">
      <c r="A656" s="41" t="s">
        <v>778</v>
      </c>
      <c r="B656" s="42"/>
      <c r="C656" s="42"/>
      <c r="D656" s="42"/>
      <c r="E656" s="42"/>
      <c r="F656" s="42"/>
      <c r="G656" s="42"/>
      <c r="H656" s="43"/>
    </row>
    <row r="657" spans="1:8" ht="15.75" customHeight="1" x14ac:dyDescent="0.25">
      <c r="C657" s="10"/>
      <c r="E657" s="11" t="s">
        <v>7571</v>
      </c>
      <c r="F657" s="12">
        <v>192000</v>
      </c>
      <c r="G657" s="10"/>
    </row>
    <row r="658" spans="1:8" ht="15.75" customHeight="1" x14ac:dyDescent="0.25">
      <c r="A658" s="13" t="s">
        <v>0</v>
      </c>
      <c r="B658" s="13" t="s">
        <v>1</v>
      </c>
      <c r="C658" s="13" t="s">
        <v>2</v>
      </c>
      <c r="D658" s="13" t="s">
        <v>4</v>
      </c>
      <c r="E658" s="13" t="s">
        <v>5</v>
      </c>
      <c r="F658" s="13" t="s">
        <v>6</v>
      </c>
      <c r="G658" s="13" t="s">
        <v>7</v>
      </c>
      <c r="H658" s="13" t="s">
        <v>8</v>
      </c>
    </row>
    <row r="659" spans="1:8" ht="15.75" customHeight="1" x14ac:dyDescent="0.25">
      <c r="A659" s="13" t="s">
        <v>7597</v>
      </c>
      <c r="B659" s="13" t="s">
        <v>10</v>
      </c>
      <c r="C659" s="14">
        <v>4745</v>
      </c>
      <c r="D659" s="13" t="s">
        <v>366</v>
      </c>
      <c r="E659" s="13" t="s">
        <v>367</v>
      </c>
      <c r="F659" s="15">
        <v>192000</v>
      </c>
      <c r="G659" s="14">
        <v>911040000</v>
      </c>
      <c r="H659" s="16" t="s">
        <v>780</v>
      </c>
    </row>
    <row r="660" spans="1:8" ht="15.75" customHeight="1" x14ac:dyDescent="0.25">
      <c r="A660" s="13" t="s">
        <v>7597</v>
      </c>
      <c r="B660" s="13" t="s">
        <v>10</v>
      </c>
      <c r="C660" s="14">
        <v>4816</v>
      </c>
      <c r="D660" s="13" t="s">
        <v>38</v>
      </c>
      <c r="E660" s="13" t="s">
        <v>781</v>
      </c>
      <c r="F660" s="15">
        <v>192000</v>
      </c>
      <c r="G660" s="14">
        <v>924672000</v>
      </c>
      <c r="H660" s="16" t="s">
        <v>782</v>
      </c>
    </row>
    <row r="661" spans="1:8" ht="15.75" customHeight="1" x14ac:dyDescent="0.25">
      <c r="A661" s="13" t="s">
        <v>7597</v>
      </c>
      <c r="B661" s="13" t="s">
        <v>28</v>
      </c>
      <c r="C661" s="14">
        <v>4816</v>
      </c>
      <c r="D661" s="13" t="s">
        <v>38</v>
      </c>
      <c r="E661" s="13" t="s">
        <v>783</v>
      </c>
      <c r="F661" s="15">
        <v>192000</v>
      </c>
      <c r="G661" s="14">
        <v>924672000</v>
      </c>
      <c r="H661" s="16" t="s">
        <v>784</v>
      </c>
    </row>
    <row r="662" spans="1:8" ht="15.75" customHeight="1" x14ac:dyDescent="0.25">
      <c r="A662" s="13" t="s">
        <v>7597</v>
      </c>
      <c r="B662" s="13" t="s">
        <v>10</v>
      </c>
      <c r="C662" s="14">
        <v>5252</v>
      </c>
      <c r="D662" s="13" t="s">
        <v>67</v>
      </c>
      <c r="E662" s="13" t="s">
        <v>68</v>
      </c>
      <c r="F662" s="15">
        <v>192000</v>
      </c>
      <c r="G662" s="14">
        <v>1008384000</v>
      </c>
      <c r="H662" s="16" t="s">
        <v>785</v>
      </c>
    </row>
    <row r="663" spans="1:8" ht="15.75" customHeight="1" x14ac:dyDescent="0.25">
      <c r="A663" s="13" t="s">
        <v>7597</v>
      </c>
      <c r="B663" s="13" t="s">
        <v>10</v>
      </c>
      <c r="C663" s="14">
        <v>5350</v>
      </c>
      <c r="D663" s="13" t="s">
        <v>80</v>
      </c>
      <c r="E663" s="13" t="s">
        <v>786</v>
      </c>
      <c r="F663" s="15">
        <v>192000</v>
      </c>
      <c r="G663" s="14">
        <v>1027200000</v>
      </c>
      <c r="H663" s="16" t="s">
        <v>787</v>
      </c>
    </row>
    <row r="664" spans="1:8" ht="15.75" customHeight="1" x14ac:dyDescent="0.25">
      <c r="A664" s="13" t="s">
        <v>7597</v>
      </c>
      <c r="B664" s="13" t="s">
        <v>10</v>
      </c>
      <c r="C664" s="14">
        <v>5508</v>
      </c>
      <c r="D664" s="13" t="s">
        <v>70</v>
      </c>
      <c r="E664" s="13" t="s">
        <v>71</v>
      </c>
      <c r="F664" s="15">
        <v>192000</v>
      </c>
      <c r="G664" s="14">
        <v>1057536000</v>
      </c>
      <c r="H664" s="13" t="s">
        <v>788</v>
      </c>
    </row>
    <row r="665" spans="1:8" ht="15.75" customHeight="1" x14ac:dyDescent="0.25">
      <c r="A665" s="13" t="s">
        <v>7597</v>
      </c>
      <c r="B665" s="13" t="s">
        <v>10</v>
      </c>
      <c r="C665" s="14">
        <v>5635</v>
      </c>
      <c r="D665" s="13" t="s">
        <v>406</v>
      </c>
      <c r="E665" s="13" t="s">
        <v>789</v>
      </c>
      <c r="F665" s="15">
        <v>192000</v>
      </c>
      <c r="G665" s="14">
        <v>1081920000</v>
      </c>
      <c r="H665" s="13" t="s">
        <v>790</v>
      </c>
    </row>
    <row r="666" spans="1:8" ht="15.75" customHeight="1" x14ac:dyDescent="0.25">
      <c r="A666" s="13" t="s">
        <v>7597</v>
      </c>
      <c r="B666" s="13" t="s">
        <v>28</v>
      </c>
      <c r="C666" s="14">
        <v>5664.41</v>
      </c>
      <c r="D666" s="13" t="s">
        <v>20</v>
      </c>
      <c r="E666" s="13" t="s">
        <v>73</v>
      </c>
      <c r="F666" s="15">
        <v>192000</v>
      </c>
      <c r="G666" s="14">
        <v>1087566720</v>
      </c>
      <c r="H666" s="16" t="s">
        <v>791</v>
      </c>
    </row>
    <row r="667" spans="1:8" ht="15.75" customHeight="1" x14ac:dyDescent="0.25">
      <c r="A667" s="13" t="s">
        <v>7597</v>
      </c>
      <c r="B667" s="13" t="s">
        <v>10</v>
      </c>
      <c r="C667" s="14">
        <v>5683.95</v>
      </c>
      <c r="D667" s="13" t="s">
        <v>11</v>
      </c>
      <c r="E667" s="13" t="s">
        <v>792</v>
      </c>
      <c r="F667" s="15">
        <v>192000</v>
      </c>
      <c r="G667" s="14">
        <v>1091318400</v>
      </c>
      <c r="H667" s="16" t="s">
        <v>793</v>
      </c>
    </row>
    <row r="668" spans="1:8" ht="15.75" customHeight="1" x14ac:dyDescent="0.25">
      <c r="A668" s="13" t="s">
        <v>7597</v>
      </c>
      <c r="B668" s="13" t="s">
        <v>10</v>
      </c>
      <c r="C668" s="14">
        <v>5787.87</v>
      </c>
      <c r="D668" s="13" t="s">
        <v>33</v>
      </c>
      <c r="E668" s="13" t="s">
        <v>73</v>
      </c>
      <c r="F668" s="15">
        <v>192000</v>
      </c>
      <c r="G668" s="14">
        <v>1111271040</v>
      </c>
      <c r="H668" s="13" t="s">
        <v>794</v>
      </c>
    </row>
    <row r="669" spans="1:8" ht="15.75" customHeight="1" x14ac:dyDescent="0.25">
      <c r="A669" s="13" t="s">
        <v>7597</v>
      </c>
      <c r="B669" s="13" t="s">
        <v>10</v>
      </c>
      <c r="C669" s="14">
        <v>5795.45</v>
      </c>
      <c r="D669" s="13" t="s">
        <v>23</v>
      </c>
      <c r="E669" s="13" t="s">
        <v>73</v>
      </c>
      <c r="F669" s="15">
        <v>192000</v>
      </c>
      <c r="G669" s="14">
        <v>1112726400</v>
      </c>
      <c r="H669" s="16" t="s">
        <v>795</v>
      </c>
    </row>
    <row r="670" spans="1:8" ht="15.75" customHeight="1" x14ac:dyDescent="0.25">
      <c r="A670" s="13" t="s">
        <v>7597</v>
      </c>
      <c r="B670" s="13" t="s">
        <v>28</v>
      </c>
      <c r="C670" s="14">
        <v>5880</v>
      </c>
      <c r="D670" s="13" t="s">
        <v>75</v>
      </c>
      <c r="E670" s="13" t="s">
        <v>73</v>
      </c>
      <c r="F670" s="15">
        <v>192000</v>
      </c>
      <c r="G670" s="14">
        <v>1128960000</v>
      </c>
      <c r="H670" s="16" t="s">
        <v>796</v>
      </c>
    </row>
    <row r="671" spans="1:8" ht="15.75" customHeight="1" x14ac:dyDescent="0.25">
      <c r="A671" s="13" t="s">
        <v>7597</v>
      </c>
      <c r="B671" s="13" t="s">
        <v>10</v>
      </c>
      <c r="C671" s="14">
        <v>5975</v>
      </c>
      <c r="D671" s="13" t="s">
        <v>75</v>
      </c>
      <c r="E671" s="13" t="s">
        <v>349</v>
      </c>
      <c r="F671" s="15">
        <v>192000</v>
      </c>
      <c r="G671" s="14">
        <v>1147200000</v>
      </c>
      <c r="H671" s="16" t="s">
        <v>797</v>
      </c>
    </row>
    <row r="672" spans="1:8" ht="15.75" customHeight="1" x14ac:dyDescent="0.25">
      <c r="A672" s="13" t="s">
        <v>7597</v>
      </c>
      <c r="B672" s="13" t="s">
        <v>10</v>
      </c>
      <c r="C672" s="14">
        <v>5992.5</v>
      </c>
      <c r="D672" s="13" t="s">
        <v>35</v>
      </c>
      <c r="E672" s="13" t="s">
        <v>798</v>
      </c>
      <c r="F672" s="15">
        <v>192000</v>
      </c>
      <c r="G672" s="14">
        <v>1150560000</v>
      </c>
      <c r="H672" s="16" t="s">
        <v>799</v>
      </c>
    </row>
    <row r="673" spans="1:8" ht="15.75" customHeight="1" x14ac:dyDescent="0.25">
      <c r="A673" s="13" t="s">
        <v>7597</v>
      </c>
      <c r="B673" s="13" t="s">
        <v>10</v>
      </c>
      <c r="C673" s="14">
        <v>6042</v>
      </c>
      <c r="D673" s="13" t="s">
        <v>765</v>
      </c>
      <c r="E673" s="13" t="s">
        <v>73</v>
      </c>
      <c r="F673" s="15">
        <v>192000</v>
      </c>
      <c r="G673" s="14">
        <v>1160064000</v>
      </c>
      <c r="H673" s="13" t="s">
        <v>800</v>
      </c>
    </row>
    <row r="674" spans="1:8" ht="15.75" customHeight="1" x14ac:dyDescent="0.25">
      <c r="A674" s="13" t="s">
        <v>7597</v>
      </c>
      <c r="B674" s="13" t="s">
        <v>10</v>
      </c>
      <c r="C674" s="14">
        <v>6046.4</v>
      </c>
      <c r="D674" s="13" t="s">
        <v>20</v>
      </c>
      <c r="E674" s="13" t="s">
        <v>349</v>
      </c>
      <c r="F674" s="15">
        <v>192000</v>
      </c>
      <c r="G674" s="14">
        <v>1160908800</v>
      </c>
      <c r="H674" s="16" t="s">
        <v>801</v>
      </c>
    </row>
    <row r="675" spans="1:8" ht="15.75" customHeight="1" x14ac:dyDescent="0.25">
      <c r="A675" s="13" t="s">
        <v>7597</v>
      </c>
      <c r="B675" s="13" t="s">
        <v>28</v>
      </c>
      <c r="C675" s="14">
        <v>6297.85</v>
      </c>
      <c r="D675" s="13" t="s">
        <v>33</v>
      </c>
      <c r="E675" s="13" t="s">
        <v>349</v>
      </c>
      <c r="F675" s="15">
        <v>192000</v>
      </c>
      <c r="G675" s="14">
        <v>1209187200</v>
      </c>
      <c r="H675" s="13" t="s">
        <v>802</v>
      </c>
    </row>
    <row r="676" spans="1:8" ht="15.75" customHeight="1" x14ac:dyDescent="0.25">
      <c r="A676" s="13" t="s">
        <v>7597</v>
      </c>
      <c r="B676" s="13" t="s">
        <v>45</v>
      </c>
      <c r="C676" s="14">
        <v>6479.04</v>
      </c>
      <c r="D676" s="13" t="s">
        <v>20</v>
      </c>
      <c r="E676" s="13" t="s">
        <v>371</v>
      </c>
      <c r="F676" s="15">
        <v>192000</v>
      </c>
      <c r="G676" s="14">
        <v>1243975680</v>
      </c>
      <c r="H676" s="16" t="s">
        <v>803</v>
      </c>
    </row>
    <row r="677" spans="1:8" ht="15.75" customHeight="1" x14ac:dyDescent="0.25">
      <c r="A677" s="13" t="s">
        <v>7597</v>
      </c>
      <c r="B677" s="13" t="s">
        <v>10</v>
      </c>
      <c r="C677" s="14">
        <v>6630</v>
      </c>
      <c r="D677" s="13" t="s">
        <v>17</v>
      </c>
      <c r="E677" s="13" t="s">
        <v>73</v>
      </c>
      <c r="F677" s="15">
        <v>12000</v>
      </c>
      <c r="G677" s="14">
        <v>79560000</v>
      </c>
      <c r="H677" s="13" t="s">
        <v>804</v>
      </c>
    </row>
    <row r="678" spans="1:8" ht="15.75" customHeight="1" x14ac:dyDescent="0.25">
      <c r="A678" s="13" t="s">
        <v>7597</v>
      </c>
      <c r="B678" s="13" t="s">
        <v>28</v>
      </c>
      <c r="C678" s="14">
        <v>6760</v>
      </c>
      <c r="D678" s="13" t="s">
        <v>17</v>
      </c>
      <c r="E678" s="13" t="s">
        <v>349</v>
      </c>
      <c r="F678" s="15">
        <v>12000</v>
      </c>
      <c r="G678" s="14">
        <v>81120000</v>
      </c>
      <c r="H678" s="13" t="s">
        <v>805</v>
      </c>
    </row>
    <row r="679" spans="1:8" ht="15.75" customHeight="1" x14ac:dyDescent="0.25">
      <c r="A679" s="13" t="s">
        <v>7597</v>
      </c>
      <c r="B679" s="13" t="s">
        <v>382</v>
      </c>
      <c r="C679" s="14">
        <v>7130.52</v>
      </c>
      <c r="D679" s="13" t="s">
        <v>20</v>
      </c>
      <c r="E679" s="13" t="s">
        <v>40</v>
      </c>
      <c r="F679" s="15">
        <v>192000</v>
      </c>
      <c r="G679" s="14">
        <v>1369059840</v>
      </c>
      <c r="H679" s="16" t="s">
        <v>806</v>
      </c>
    </row>
    <row r="680" spans="1:8" ht="15.75" customHeight="1" x14ac:dyDescent="0.25">
      <c r="A680" s="13" t="s">
        <v>7597</v>
      </c>
      <c r="B680" s="13" t="s">
        <v>10</v>
      </c>
      <c r="C680" s="14">
        <v>8288.4699999999993</v>
      </c>
      <c r="D680" s="13" t="s">
        <v>43</v>
      </c>
      <c r="E680" s="13" t="s">
        <v>367</v>
      </c>
      <c r="F680" s="15">
        <v>192000</v>
      </c>
      <c r="G680" s="14">
        <v>1591386240</v>
      </c>
      <c r="H680" s="16" t="s">
        <v>807</v>
      </c>
    </row>
    <row r="681" spans="1:8" ht="15.75" customHeight="1" x14ac:dyDescent="0.25">
      <c r="C681" s="10"/>
      <c r="F681" s="17"/>
      <c r="G681" s="10"/>
    </row>
    <row r="682" spans="1:8" ht="15.75" customHeight="1" x14ac:dyDescent="0.25">
      <c r="A682" s="41" t="s">
        <v>808</v>
      </c>
      <c r="B682" s="42"/>
      <c r="C682" s="42"/>
      <c r="D682" s="42"/>
      <c r="E682" s="42"/>
      <c r="F682" s="42"/>
      <c r="G682" s="42"/>
      <c r="H682" s="43"/>
    </row>
    <row r="683" spans="1:8" ht="15.75" customHeight="1" x14ac:dyDescent="0.25">
      <c r="C683" s="10"/>
      <c r="E683" s="11" t="s">
        <v>7571</v>
      </c>
      <c r="F683" s="12">
        <v>198000</v>
      </c>
      <c r="G683" s="10"/>
    </row>
    <row r="684" spans="1:8" ht="15.75" customHeight="1" x14ac:dyDescent="0.25">
      <c r="A684" s="13" t="s">
        <v>0</v>
      </c>
      <c r="B684" s="13" t="s">
        <v>1</v>
      </c>
      <c r="C684" s="13" t="s">
        <v>2</v>
      </c>
      <c r="D684" s="13" t="s">
        <v>4</v>
      </c>
      <c r="E684" s="13" t="s">
        <v>5</v>
      </c>
      <c r="F684" s="13" t="s">
        <v>6</v>
      </c>
      <c r="G684" s="13" t="s">
        <v>7</v>
      </c>
      <c r="H684" s="13" t="s">
        <v>8</v>
      </c>
    </row>
    <row r="685" spans="1:8" ht="15.75" customHeight="1" x14ac:dyDescent="0.25">
      <c r="A685" s="13" t="s">
        <v>7598</v>
      </c>
      <c r="B685" s="13" t="s">
        <v>10</v>
      </c>
      <c r="C685" s="14">
        <v>60.31</v>
      </c>
      <c r="D685" s="13" t="s">
        <v>14</v>
      </c>
      <c r="E685" s="13" t="s">
        <v>810</v>
      </c>
      <c r="F685" s="15">
        <v>198000</v>
      </c>
      <c r="G685" s="14">
        <v>11941380</v>
      </c>
      <c r="H685" s="16" t="s">
        <v>811</v>
      </c>
    </row>
    <row r="686" spans="1:8" ht="15.75" customHeight="1" x14ac:dyDescent="0.25">
      <c r="A686" s="13" t="s">
        <v>7598</v>
      </c>
      <c r="B686" s="13" t="s">
        <v>10</v>
      </c>
      <c r="C686" s="14">
        <v>66.67</v>
      </c>
      <c r="D686" s="13" t="s">
        <v>38</v>
      </c>
      <c r="E686" s="13" t="s">
        <v>812</v>
      </c>
      <c r="F686" s="15">
        <v>198000</v>
      </c>
      <c r="G686" s="14">
        <v>13200660</v>
      </c>
      <c r="H686" s="16" t="s">
        <v>813</v>
      </c>
    </row>
    <row r="687" spans="1:8" ht="15.75" customHeight="1" x14ac:dyDescent="0.25">
      <c r="A687" s="13" t="s">
        <v>7598</v>
      </c>
      <c r="B687" s="13" t="s">
        <v>10</v>
      </c>
      <c r="C687" s="14">
        <v>71.02</v>
      </c>
      <c r="D687" s="13" t="s">
        <v>67</v>
      </c>
      <c r="E687" s="13" t="s">
        <v>814</v>
      </c>
      <c r="F687" s="15">
        <v>198000</v>
      </c>
      <c r="G687" s="14">
        <v>14061960</v>
      </c>
      <c r="H687" s="16" t="s">
        <v>815</v>
      </c>
    </row>
    <row r="688" spans="1:8" ht="15.75" customHeight="1" x14ac:dyDescent="0.25">
      <c r="A688" s="13" t="s">
        <v>7598</v>
      </c>
      <c r="B688" s="13" t="s">
        <v>10</v>
      </c>
      <c r="C688" s="14">
        <v>86.57</v>
      </c>
      <c r="D688" s="13" t="s">
        <v>43</v>
      </c>
      <c r="E688" s="13" t="s">
        <v>816</v>
      </c>
      <c r="F688" s="15">
        <v>198000</v>
      </c>
      <c r="G688" s="14">
        <v>17140860</v>
      </c>
      <c r="H688" s="16" t="s">
        <v>817</v>
      </c>
    </row>
    <row r="689" spans="1:8" ht="15.75" customHeight="1" x14ac:dyDescent="0.25">
      <c r="A689" s="13" t="s">
        <v>7598</v>
      </c>
      <c r="B689" s="13" t="s">
        <v>28</v>
      </c>
      <c r="C689" s="14">
        <v>108.52</v>
      </c>
      <c r="D689" s="13" t="s">
        <v>26</v>
      </c>
      <c r="E689" s="13" t="s">
        <v>818</v>
      </c>
      <c r="F689" s="15">
        <v>198000</v>
      </c>
      <c r="G689" s="14">
        <v>21486960</v>
      </c>
      <c r="H689" s="16" t="s">
        <v>819</v>
      </c>
    </row>
    <row r="690" spans="1:8" ht="15.75" customHeight="1" x14ac:dyDescent="0.25">
      <c r="A690" s="13" t="s">
        <v>7598</v>
      </c>
      <c r="B690" s="13" t="s">
        <v>28</v>
      </c>
      <c r="C690" s="14">
        <v>111.35</v>
      </c>
      <c r="D690" s="13" t="s">
        <v>33</v>
      </c>
      <c r="E690" s="13" t="s">
        <v>820</v>
      </c>
      <c r="F690" s="15">
        <v>198000</v>
      </c>
      <c r="G690" s="14">
        <v>22047300</v>
      </c>
      <c r="H690" s="13" t="s">
        <v>821</v>
      </c>
    </row>
    <row r="691" spans="1:8" ht="15.75" customHeight="1" x14ac:dyDescent="0.25">
      <c r="A691" s="13" t="s">
        <v>7598</v>
      </c>
      <c r="B691" s="13" t="s">
        <v>28</v>
      </c>
      <c r="C691" s="14">
        <v>176.9</v>
      </c>
      <c r="D691" s="13" t="s">
        <v>20</v>
      </c>
      <c r="E691" s="13" t="s">
        <v>166</v>
      </c>
      <c r="F691" s="15">
        <v>198000</v>
      </c>
      <c r="G691" s="14">
        <v>35026200</v>
      </c>
      <c r="H691" s="16" t="s">
        <v>822</v>
      </c>
    </row>
    <row r="692" spans="1:8" ht="15.75" customHeight="1" x14ac:dyDescent="0.25">
      <c r="A692" s="13" t="s">
        <v>7598</v>
      </c>
      <c r="B692" s="13" t="s">
        <v>28</v>
      </c>
      <c r="C692" s="14">
        <v>180.71</v>
      </c>
      <c r="D692" s="13" t="s">
        <v>14</v>
      </c>
      <c r="E692" s="13" t="s">
        <v>823</v>
      </c>
      <c r="F692" s="15">
        <v>198000</v>
      </c>
      <c r="G692" s="14">
        <v>35780580</v>
      </c>
      <c r="H692" s="13" t="s">
        <v>824</v>
      </c>
    </row>
    <row r="693" spans="1:8" ht="15.75" customHeight="1" x14ac:dyDescent="0.25">
      <c r="A693" s="13" t="s">
        <v>7598</v>
      </c>
      <c r="B693" s="13" t="s">
        <v>10</v>
      </c>
      <c r="C693" s="14">
        <v>189.47</v>
      </c>
      <c r="D693" s="13" t="s">
        <v>80</v>
      </c>
      <c r="E693" s="13" t="s">
        <v>166</v>
      </c>
      <c r="F693" s="15">
        <v>198000</v>
      </c>
      <c r="G693" s="14">
        <v>37515060</v>
      </c>
      <c r="H693" s="16" t="s">
        <v>825</v>
      </c>
    </row>
    <row r="694" spans="1:8" ht="15.75" customHeight="1" x14ac:dyDescent="0.25">
      <c r="A694" s="13" t="s">
        <v>7598</v>
      </c>
      <c r="B694" s="13" t="s">
        <v>10</v>
      </c>
      <c r="C694" s="14">
        <v>191.99</v>
      </c>
      <c r="D694" s="13" t="s">
        <v>177</v>
      </c>
      <c r="E694" s="13" t="s">
        <v>178</v>
      </c>
      <c r="F694" s="15">
        <v>198000</v>
      </c>
      <c r="G694" s="14">
        <v>38014020</v>
      </c>
      <c r="H694" s="13" t="s">
        <v>826</v>
      </c>
    </row>
    <row r="695" spans="1:8" ht="15.75" customHeight="1" x14ac:dyDescent="0.25">
      <c r="A695" s="13" t="s">
        <v>7598</v>
      </c>
      <c r="B695" s="13" t="s">
        <v>10</v>
      </c>
      <c r="C695" s="14">
        <v>192.02</v>
      </c>
      <c r="D695" s="13" t="s">
        <v>11</v>
      </c>
      <c r="E695" s="13" t="s">
        <v>827</v>
      </c>
      <c r="F695" s="15">
        <v>198000</v>
      </c>
      <c r="G695" s="14">
        <v>38019960</v>
      </c>
      <c r="H695" s="16" t="s">
        <v>828</v>
      </c>
    </row>
    <row r="696" spans="1:8" ht="15.75" customHeight="1" x14ac:dyDescent="0.25">
      <c r="A696" s="13" t="s">
        <v>7598</v>
      </c>
      <c r="B696" s="13" t="s">
        <v>10</v>
      </c>
      <c r="C696" s="14">
        <v>192.05</v>
      </c>
      <c r="D696" s="13" t="s">
        <v>171</v>
      </c>
      <c r="E696" s="13" t="s">
        <v>829</v>
      </c>
      <c r="F696" s="15">
        <v>198000</v>
      </c>
      <c r="G696" s="14">
        <v>38025900</v>
      </c>
      <c r="H696" s="16" t="s">
        <v>830</v>
      </c>
    </row>
    <row r="697" spans="1:8" ht="15.75" customHeight="1" x14ac:dyDescent="0.25">
      <c r="A697" s="13" t="s">
        <v>7598</v>
      </c>
      <c r="B697" s="13" t="s">
        <v>10</v>
      </c>
      <c r="C697" s="14">
        <v>195.87</v>
      </c>
      <c r="D697" s="13" t="s">
        <v>33</v>
      </c>
      <c r="E697" s="13" t="s">
        <v>166</v>
      </c>
      <c r="F697" s="15">
        <v>198000</v>
      </c>
      <c r="G697" s="14">
        <v>38782260</v>
      </c>
      <c r="H697" s="13" t="s">
        <v>831</v>
      </c>
    </row>
    <row r="698" spans="1:8" ht="15.75" customHeight="1" x14ac:dyDescent="0.25">
      <c r="A698" s="13" t="s">
        <v>7598</v>
      </c>
      <c r="B698" s="13" t="s">
        <v>10</v>
      </c>
      <c r="C698" s="14">
        <v>207.46</v>
      </c>
      <c r="D698" s="13" t="s">
        <v>109</v>
      </c>
      <c r="E698" s="13" t="s">
        <v>166</v>
      </c>
      <c r="F698" s="15">
        <v>198000</v>
      </c>
      <c r="G698" s="14">
        <v>41077080</v>
      </c>
      <c r="H698" s="16" t="s">
        <v>832</v>
      </c>
    </row>
    <row r="699" spans="1:8" ht="15.75" customHeight="1" x14ac:dyDescent="0.25">
      <c r="A699" s="13" t="s">
        <v>7598</v>
      </c>
      <c r="B699" s="13" t="s">
        <v>10</v>
      </c>
      <c r="C699" s="14">
        <v>208.57</v>
      </c>
      <c r="D699" s="13" t="s">
        <v>35</v>
      </c>
      <c r="E699" s="13" t="s">
        <v>166</v>
      </c>
      <c r="F699" s="15">
        <v>198000</v>
      </c>
      <c r="G699" s="14">
        <v>41296860</v>
      </c>
      <c r="H699" s="16" t="s">
        <v>833</v>
      </c>
    </row>
    <row r="700" spans="1:8" ht="15.75" customHeight="1" x14ac:dyDescent="0.25">
      <c r="A700" s="13" t="s">
        <v>7598</v>
      </c>
      <c r="B700" s="13" t="s">
        <v>28</v>
      </c>
      <c r="C700" s="14">
        <v>217.76</v>
      </c>
      <c r="D700" s="13" t="s">
        <v>17</v>
      </c>
      <c r="E700" s="13" t="s">
        <v>166</v>
      </c>
      <c r="F700" s="15">
        <v>60000</v>
      </c>
      <c r="G700" s="14">
        <v>13065600</v>
      </c>
      <c r="H700" s="13" t="s">
        <v>834</v>
      </c>
    </row>
    <row r="701" spans="1:8" ht="15.75" customHeight="1" x14ac:dyDescent="0.25">
      <c r="A701" s="13" t="s">
        <v>7598</v>
      </c>
      <c r="B701" s="13" t="s">
        <v>28</v>
      </c>
      <c r="C701" s="14">
        <v>444.17</v>
      </c>
      <c r="D701" s="13" t="s">
        <v>11</v>
      </c>
      <c r="E701" s="13" t="s">
        <v>835</v>
      </c>
      <c r="F701" s="15">
        <v>198000</v>
      </c>
      <c r="G701" s="14">
        <v>87945660</v>
      </c>
      <c r="H701" s="16" t="s">
        <v>836</v>
      </c>
    </row>
    <row r="702" spans="1:8" ht="15.75" customHeight="1" x14ac:dyDescent="0.25">
      <c r="A702" s="13" t="s">
        <v>7598</v>
      </c>
      <c r="B702" s="13" t="s">
        <v>45</v>
      </c>
      <c r="C702" s="14">
        <v>467.6</v>
      </c>
      <c r="D702" s="13" t="s">
        <v>20</v>
      </c>
      <c r="E702" s="13" t="s">
        <v>837</v>
      </c>
      <c r="F702" s="15">
        <v>198000</v>
      </c>
      <c r="G702" s="14">
        <v>92584800</v>
      </c>
      <c r="H702" s="16" t="s">
        <v>838</v>
      </c>
    </row>
    <row r="703" spans="1:8" ht="15.75" customHeight="1" x14ac:dyDescent="0.25">
      <c r="A703" s="13" t="s">
        <v>7598</v>
      </c>
      <c r="B703" s="13" t="s">
        <v>45</v>
      </c>
      <c r="C703" s="14">
        <v>472.27</v>
      </c>
      <c r="D703" s="13" t="s">
        <v>14</v>
      </c>
      <c r="E703" s="13" t="s">
        <v>839</v>
      </c>
      <c r="F703" s="15">
        <v>198000</v>
      </c>
      <c r="G703" s="14">
        <v>93509460</v>
      </c>
      <c r="H703" s="13" t="s">
        <v>840</v>
      </c>
    </row>
    <row r="704" spans="1:8" ht="15.75" customHeight="1" x14ac:dyDescent="0.25">
      <c r="A704" s="13" t="s">
        <v>7598</v>
      </c>
      <c r="B704" s="13" t="s">
        <v>10</v>
      </c>
      <c r="C704" s="14">
        <v>493.21</v>
      </c>
      <c r="D704" s="13" t="s">
        <v>26</v>
      </c>
      <c r="E704" s="13" t="s">
        <v>841</v>
      </c>
      <c r="F704" s="15">
        <v>198000</v>
      </c>
      <c r="G704" s="14">
        <v>97655580</v>
      </c>
      <c r="H704" s="16" t="s">
        <v>842</v>
      </c>
    </row>
    <row r="705" spans="1:8" ht="15.75" customHeight="1" x14ac:dyDescent="0.25">
      <c r="A705" s="13" t="s">
        <v>7598</v>
      </c>
      <c r="B705" s="13" t="s">
        <v>10</v>
      </c>
      <c r="C705" s="14">
        <v>691.11</v>
      </c>
      <c r="D705" s="13" t="s">
        <v>20</v>
      </c>
      <c r="E705" s="13" t="s">
        <v>843</v>
      </c>
      <c r="F705" s="15">
        <v>198000</v>
      </c>
      <c r="G705" s="14">
        <v>136839780</v>
      </c>
      <c r="H705" s="13" t="s">
        <v>844</v>
      </c>
    </row>
    <row r="706" spans="1:8" ht="15.75" customHeight="1" x14ac:dyDescent="0.25">
      <c r="A706" s="13" t="s">
        <v>7598</v>
      </c>
      <c r="B706" s="13" t="s">
        <v>382</v>
      </c>
      <c r="C706" s="14">
        <v>825.05</v>
      </c>
      <c r="D706" s="13" t="s">
        <v>20</v>
      </c>
      <c r="E706" s="13" t="s">
        <v>300</v>
      </c>
      <c r="F706" s="15">
        <v>198000</v>
      </c>
      <c r="G706" s="14">
        <v>163359900</v>
      </c>
      <c r="H706" s="16" t="s">
        <v>845</v>
      </c>
    </row>
    <row r="707" spans="1:8" ht="15.75" customHeight="1" x14ac:dyDescent="0.25">
      <c r="A707" s="13" t="s">
        <v>7598</v>
      </c>
      <c r="B707" s="13" t="s">
        <v>10</v>
      </c>
      <c r="C707" s="14">
        <v>1174.77</v>
      </c>
      <c r="D707" s="13" t="s">
        <v>17</v>
      </c>
      <c r="E707" s="13" t="s">
        <v>300</v>
      </c>
      <c r="F707" s="15">
        <v>60000</v>
      </c>
      <c r="G707" s="14">
        <v>70486200</v>
      </c>
      <c r="H707" s="13" t="s">
        <v>846</v>
      </c>
    </row>
    <row r="708" spans="1:8" ht="15.75" customHeight="1" x14ac:dyDescent="0.25">
      <c r="C708" s="10"/>
      <c r="F708" s="17"/>
      <c r="G708" s="10"/>
    </row>
    <row r="709" spans="1:8" ht="15.75" customHeight="1" x14ac:dyDescent="0.25">
      <c r="A709" s="41" t="s">
        <v>847</v>
      </c>
      <c r="B709" s="42"/>
      <c r="C709" s="42"/>
      <c r="D709" s="42"/>
      <c r="E709" s="42"/>
      <c r="F709" s="42"/>
      <c r="G709" s="42"/>
      <c r="H709" s="43"/>
    </row>
    <row r="710" spans="1:8" ht="15.75" customHeight="1" x14ac:dyDescent="0.25">
      <c r="C710" s="10"/>
      <c r="E710" s="11" t="s">
        <v>7571</v>
      </c>
      <c r="F710" s="12">
        <v>260400</v>
      </c>
      <c r="G710" s="10"/>
    </row>
    <row r="711" spans="1:8" ht="15.75" customHeight="1" x14ac:dyDescent="0.25">
      <c r="A711" s="13" t="s">
        <v>0</v>
      </c>
      <c r="B711" s="13" t="s">
        <v>1</v>
      </c>
      <c r="C711" s="13" t="s">
        <v>2</v>
      </c>
      <c r="D711" s="13" t="s">
        <v>4</v>
      </c>
      <c r="E711" s="13" t="s">
        <v>5</v>
      </c>
      <c r="F711" s="13" t="s">
        <v>6</v>
      </c>
      <c r="G711" s="13" t="s">
        <v>7</v>
      </c>
      <c r="H711" s="13" t="s">
        <v>8</v>
      </c>
    </row>
    <row r="712" spans="1:8" ht="15.75" customHeight="1" x14ac:dyDescent="0.25">
      <c r="A712" s="13" t="s">
        <v>7599</v>
      </c>
      <c r="B712" s="13" t="s">
        <v>10</v>
      </c>
      <c r="C712" s="14">
        <v>42.52</v>
      </c>
      <c r="D712" s="13" t="s">
        <v>14</v>
      </c>
      <c r="E712" s="13" t="s">
        <v>848</v>
      </c>
      <c r="F712" s="15">
        <v>260400</v>
      </c>
      <c r="G712" s="14">
        <v>11072208</v>
      </c>
      <c r="H712" s="16" t="s">
        <v>849</v>
      </c>
    </row>
    <row r="713" spans="1:8" ht="15.75" customHeight="1" x14ac:dyDescent="0.25">
      <c r="A713" s="13" t="s">
        <v>7599</v>
      </c>
      <c r="B713" s="13" t="s">
        <v>10</v>
      </c>
      <c r="C713" s="14">
        <v>53.6</v>
      </c>
      <c r="D713" s="13" t="s">
        <v>67</v>
      </c>
      <c r="E713" s="13" t="s">
        <v>820</v>
      </c>
      <c r="F713" s="15">
        <v>260400</v>
      </c>
      <c r="G713" s="14">
        <v>13957440</v>
      </c>
      <c r="H713" s="13" t="s">
        <v>850</v>
      </c>
    </row>
    <row r="714" spans="1:8" ht="15.75" customHeight="1" x14ac:dyDescent="0.25">
      <c r="A714" s="13" t="s">
        <v>7599</v>
      </c>
      <c r="B714" s="13" t="s">
        <v>10</v>
      </c>
      <c r="C714" s="14">
        <v>54.05</v>
      </c>
      <c r="D714" s="13" t="s">
        <v>38</v>
      </c>
      <c r="E714" s="13" t="s">
        <v>812</v>
      </c>
      <c r="F714" s="15">
        <v>260400</v>
      </c>
      <c r="G714" s="14">
        <v>14074620</v>
      </c>
      <c r="H714" s="16" t="s">
        <v>851</v>
      </c>
    </row>
    <row r="715" spans="1:8" ht="15.75" customHeight="1" x14ac:dyDescent="0.25">
      <c r="A715" s="13" t="s">
        <v>7599</v>
      </c>
      <c r="B715" s="13" t="s">
        <v>28</v>
      </c>
      <c r="C715" s="14">
        <v>61.99</v>
      </c>
      <c r="D715" s="13" t="s">
        <v>26</v>
      </c>
      <c r="E715" s="13" t="s">
        <v>852</v>
      </c>
      <c r="F715" s="15">
        <v>260400</v>
      </c>
      <c r="G715" s="14">
        <v>16142196</v>
      </c>
      <c r="H715" s="16" t="s">
        <v>853</v>
      </c>
    </row>
    <row r="716" spans="1:8" ht="15.75" customHeight="1" x14ac:dyDescent="0.25">
      <c r="A716" s="13" t="s">
        <v>7599</v>
      </c>
      <c r="B716" s="13" t="s">
        <v>10</v>
      </c>
      <c r="C716" s="14">
        <v>65.400000000000006</v>
      </c>
      <c r="D716" s="13" t="s">
        <v>43</v>
      </c>
      <c r="E716" s="13" t="s">
        <v>816</v>
      </c>
      <c r="F716" s="15">
        <v>260400</v>
      </c>
      <c r="G716" s="14">
        <v>17030160</v>
      </c>
      <c r="H716" s="16" t="s">
        <v>854</v>
      </c>
    </row>
    <row r="717" spans="1:8" ht="15.75" customHeight="1" x14ac:dyDescent="0.25">
      <c r="A717" s="13" t="s">
        <v>7599</v>
      </c>
      <c r="B717" s="13" t="s">
        <v>10</v>
      </c>
      <c r="C717" s="14">
        <v>149.16</v>
      </c>
      <c r="D717" s="13" t="s">
        <v>20</v>
      </c>
      <c r="E717" s="13" t="s">
        <v>166</v>
      </c>
      <c r="F717" s="15">
        <v>260400</v>
      </c>
      <c r="G717" s="14">
        <v>38841264</v>
      </c>
      <c r="H717" s="16" t="s">
        <v>855</v>
      </c>
    </row>
    <row r="718" spans="1:8" ht="15.75" customHeight="1" x14ac:dyDescent="0.25">
      <c r="A718" s="13" t="s">
        <v>7599</v>
      </c>
      <c r="B718" s="13" t="s">
        <v>10</v>
      </c>
      <c r="C718" s="14">
        <v>159.77000000000001</v>
      </c>
      <c r="D718" s="13" t="s">
        <v>80</v>
      </c>
      <c r="E718" s="13" t="s">
        <v>166</v>
      </c>
      <c r="F718" s="15">
        <v>260400</v>
      </c>
      <c r="G718" s="14">
        <v>41604108</v>
      </c>
      <c r="H718" s="16" t="s">
        <v>856</v>
      </c>
    </row>
    <row r="719" spans="1:8" ht="15.75" customHeight="1" x14ac:dyDescent="0.25">
      <c r="A719" s="13" t="s">
        <v>7599</v>
      </c>
      <c r="B719" s="13" t="s">
        <v>10</v>
      </c>
      <c r="C719" s="14">
        <v>161.9</v>
      </c>
      <c r="D719" s="13" t="s">
        <v>177</v>
      </c>
      <c r="E719" s="13" t="s">
        <v>178</v>
      </c>
      <c r="F719" s="15">
        <v>260400</v>
      </c>
      <c r="G719" s="14">
        <v>42158760</v>
      </c>
      <c r="H719" s="13" t="s">
        <v>826</v>
      </c>
    </row>
    <row r="720" spans="1:8" ht="15.75" customHeight="1" x14ac:dyDescent="0.25">
      <c r="A720" s="13" t="s">
        <v>7599</v>
      </c>
      <c r="B720" s="13" t="s">
        <v>10</v>
      </c>
      <c r="C720" s="14">
        <v>161.91999999999999</v>
      </c>
      <c r="D720" s="13" t="s">
        <v>11</v>
      </c>
      <c r="E720" s="13" t="s">
        <v>857</v>
      </c>
      <c r="F720" s="15">
        <v>260400</v>
      </c>
      <c r="G720" s="14">
        <v>42163968</v>
      </c>
      <c r="H720" s="16" t="s">
        <v>828</v>
      </c>
    </row>
    <row r="721" spans="1:8" ht="15.75" customHeight="1" x14ac:dyDescent="0.25">
      <c r="A721" s="13" t="s">
        <v>7599</v>
      </c>
      <c r="B721" s="13" t="s">
        <v>10</v>
      </c>
      <c r="C721" s="14">
        <v>161.94</v>
      </c>
      <c r="D721" s="13" t="s">
        <v>171</v>
      </c>
      <c r="E721" s="13" t="s">
        <v>858</v>
      </c>
      <c r="F721" s="15">
        <v>260400</v>
      </c>
      <c r="G721" s="14">
        <v>42169176</v>
      </c>
      <c r="H721" s="16" t="s">
        <v>859</v>
      </c>
    </row>
    <row r="722" spans="1:8" ht="15.75" customHeight="1" x14ac:dyDescent="0.25">
      <c r="A722" s="13" t="s">
        <v>7599</v>
      </c>
      <c r="B722" s="13" t="s">
        <v>10</v>
      </c>
      <c r="C722" s="14">
        <v>165.16</v>
      </c>
      <c r="D722" s="13" t="s">
        <v>33</v>
      </c>
      <c r="E722" s="13" t="s">
        <v>166</v>
      </c>
      <c r="F722" s="15">
        <v>260400</v>
      </c>
      <c r="G722" s="14">
        <v>43007664</v>
      </c>
      <c r="H722" s="13" t="s">
        <v>831</v>
      </c>
    </row>
    <row r="723" spans="1:8" ht="15.75" customHeight="1" x14ac:dyDescent="0.25">
      <c r="A723" s="13" t="s">
        <v>7599</v>
      </c>
      <c r="B723" s="13" t="s">
        <v>10</v>
      </c>
      <c r="C723" s="14">
        <v>174.93</v>
      </c>
      <c r="D723" s="13" t="s">
        <v>109</v>
      </c>
      <c r="E723" s="13" t="s">
        <v>166</v>
      </c>
      <c r="F723" s="15">
        <v>260400</v>
      </c>
      <c r="G723" s="14">
        <v>45551772</v>
      </c>
      <c r="H723" s="16" t="s">
        <v>832</v>
      </c>
    </row>
    <row r="724" spans="1:8" ht="15.75" customHeight="1" x14ac:dyDescent="0.25">
      <c r="A724" s="13" t="s">
        <v>7599</v>
      </c>
      <c r="B724" s="13" t="s">
        <v>10</v>
      </c>
      <c r="C724" s="14">
        <v>175.86</v>
      </c>
      <c r="D724" s="13" t="s">
        <v>35</v>
      </c>
      <c r="E724" s="13" t="s">
        <v>166</v>
      </c>
      <c r="F724" s="15">
        <v>260400</v>
      </c>
      <c r="G724" s="14">
        <v>45793944</v>
      </c>
      <c r="H724" s="16" t="s">
        <v>860</v>
      </c>
    </row>
    <row r="725" spans="1:8" ht="15.75" customHeight="1" x14ac:dyDescent="0.25">
      <c r="A725" s="13" t="s">
        <v>7599</v>
      </c>
      <c r="B725" s="13" t="s">
        <v>28</v>
      </c>
      <c r="C725" s="14">
        <v>183.63</v>
      </c>
      <c r="D725" s="13" t="s">
        <v>17</v>
      </c>
      <c r="E725" s="13" t="s">
        <v>166</v>
      </c>
      <c r="F725" s="15">
        <v>60000</v>
      </c>
      <c r="G725" s="14">
        <v>11017800</v>
      </c>
      <c r="H725" s="13" t="s">
        <v>831</v>
      </c>
    </row>
    <row r="726" spans="1:8" ht="15.75" customHeight="1" x14ac:dyDescent="0.25">
      <c r="A726" s="13" t="s">
        <v>7599</v>
      </c>
      <c r="B726" s="13" t="s">
        <v>28</v>
      </c>
      <c r="C726" s="14">
        <v>367.21</v>
      </c>
      <c r="D726" s="13" t="s">
        <v>11</v>
      </c>
      <c r="E726" s="13" t="s">
        <v>861</v>
      </c>
      <c r="F726" s="15">
        <v>260400</v>
      </c>
      <c r="G726" s="14">
        <v>95621484</v>
      </c>
      <c r="H726" s="13" t="s">
        <v>862</v>
      </c>
    </row>
    <row r="727" spans="1:8" ht="15.75" customHeight="1" x14ac:dyDescent="0.25">
      <c r="A727" s="13" t="s">
        <v>7599</v>
      </c>
      <c r="B727" s="13" t="s">
        <v>382</v>
      </c>
      <c r="C727" s="14">
        <v>388.73</v>
      </c>
      <c r="D727" s="13" t="s">
        <v>20</v>
      </c>
      <c r="E727" s="13" t="s">
        <v>837</v>
      </c>
      <c r="F727" s="15">
        <v>260400</v>
      </c>
      <c r="G727" s="14">
        <v>101225292</v>
      </c>
      <c r="H727" s="13" t="s">
        <v>863</v>
      </c>
    </row>
    <row r="728" spans="1:8" ht="15.75" customHeight="1" x14ac:dyDescent="0.25">
      <c r="A728" s="13" t="s">
        <v>7599</v>
      </c>
      <c r="B728" s="13" t="s">
        <v>28</v>
      </c>
      <c r="C728" s="14">
        <v>392.61</v>
      </c>
      <c r="D728" s="13" t="s">
        <v>14</v>
      </c>
      <c r="E728" s="13" t="s">
        <v>864</v>
      </c>
      <c r="F728" s="15">
        <v>260400</v>
      </c>
      <c r="G728" s="14">
        <v>102235644</v>
      </c>
      <c r="H728" s="13" t="s">
        <v>865</v>
      </c>
    </row>
    <row r="729" spans="1:8" ht="15.75" customHeight="1" x14ac:dyDescent="0.25">
      <c r="A729" s="13" t="s">
        <v>7599</v>
      </c>
      <c r="B729" s="13" t="s">
        <v>10</v>
      </c>
      <c r="C729" s="14">
        <v>407.88</v>
      </c>
      <c r="D729" s="13" t="s">
        <v>26</v>
      </c>
      <c r="E729" s="13" t="s">
        <v>866</v>
      </c>
      <c r="F729" s="15">
        <v>260400</v>
      </c>
      <c r="G729" s="14">
        <v>106211952</v>
      </c>
      <c r="H729" s="13" t="s">
        <v>867</v>
      </c>
    </row>
    <row r="730" spans="1:8" ht="15.75" customHeight="1" x14ac:dyDescent="0.25">
      <c r="A730" s="13" t="s">
        <v>7599</v>
      </c>
      <c r="B730" s="13" t="s">
        <v>45</v>
      </c>
      <c r="C730" s="14">
        <v>461.18</v>
      </c>
      <c r="D730" s="13" t="s">
        <v>20</v>
      </c>
      <c r="E730" s="13" t="s">
        <v>614</v>
      </c>
      <c r="F730" s="15">
        <v>260400</v>
      </c>
      <c r="G730" s="14">
        <v>120091272</v>
      </c>
      <c r="H730" s="16" t="s">
        <v>868</v>
      </c>
    </row>
    <row r="731" spans="1:8" ht="15.75" customHeight="1" x14ac:dyDescent="0.25">
      <c r="A731" s="13" t="s">
        <v>7599</v>
      </c>
      <c r="B731" s="13" t="s">
        <v>28</v>
      </c>
      <c r="C731" s="14">
        <v>493.1</v>
      </c>
      <c r="D731" s="13" t="s">
        <v>20</v>
      </c>
      <c r="E731" s="13" t="s">
        <v>843</v>
      </c>
      <c r="F731" s="15">
        <v>260400</v>
      </c>
      <c r="G731" s="14">
        <v>128403240</v>
      </c>
      <c r="H731" s="13" t="s">
        <v>869</v>
      </c>
    </row>
    <row r="732" spans="1:8" ht="15.75" customHeight="1" x14ac:dyDescent="0.25">
      <c r="A732" s="13" t="s">
        <v>7599</v>
      </c>
      <c r="B732" s="13" t="s">
        <v>413</v>
      </c>
      <c r="C732" s="14">
        <v>584.35</v>
      </c>
      <c r="D732" s="13" t="s">
        <v>20</v>
      </c>
      <c r="E732" s="13" t="s">
        <v>300</v>
      </c>
      <c r="F732" s="15">
        <v>260400</v>
      </c>
      <c r="G732" s="14">
        <v>152164740</v>
      </c>
      <c r="H732" s="16" t="s">
        <v>870</v>
      </c>
    </row>
    <row r="733" spans="1:8" ht="15.75" customHeight="1" x14ac:dyDescent="0.25">
      <c r="A733" s="13" t="s">
        <v>7599</v>
      </c>
      <c r="B733" s="13" t="s">
        <v>10</v>
      </c>
      <c r="C733" s="14">
        <v>837.41</v>
      </c>
      <c r="D733" s="13" t="s">
        <v>17</v>
      </c>
      <c r="E733" s="13" t="s">
        <v>300</v>
      </c>
      <c r="F733" s="15">
        <v>60000</v>
      </c>
      <c r="G733" s="14">
        <v>50244600</v>
      </c>
      <c r="H733" s="13" t="s">
        <v>871</v>
      </c>
    </row>
    <row r="734" spans="1:8" ht="15.75" customHeight="1" x14ac:dyDescent="0.25">
      <c r="C734" s="10"/>
      <c r="F734" s="17"/>
      <c r="G734" s="10"/>
    </row>
    <row r="735" spans="1:8" ht="15.75" customHeight="1" x14ac:dyDescent="0.25">
      <c r="A735" s="41" t="s">
        <v>872</v>
      </c>
      <c r="B735" s="42"/>
      <c r="C735" s="42"/>
      <c r="D735" s="42"/>
      <c r="E735" s="42"/>
      <c r="F735" s="42"/>
      <c r="G735" s="42"/>
      <c r="H735" s="43"/>
    </row>
    <row r="736" spans="1:8" ht="15.75" customHeight="1" x14ac:dyDescent="0.25">
      <c r="C736" s="10"/>
      <c r="E736" s="11" t="s">
        <v>7571</v>
      </c>
      <c r="F736" s="12">
        <v>54000</v>
      </c>
      <c r="G736" s="10"/>
    </row>
    <row r="737" spans="1:8" ht="15.75" customHeight="1" x14ac:dyDescent="0.25">
      <c r="A737" s="13" t="s">
        <v>0</v>
      </c>
      <c r="B737" s="13" t="s">
        <v>1</v>
      </c>
      <c r="C737" s="13" t="s">
        <v>2</v>
      </c>
      <c r="D737" s="13" t="s">
        <v>4</v>
      </c>
      <c r="E737" s="13" t="s">
        <v>5</v>
      </c>
      <c r="F737" s="13" t="s">
        <v>6</v>
      </c>
      <c r="G737" s="13" t="s">
        <v>7</v>
      </c>
      <c r="H737" s="13" t="s">
        <v>8</v>
      </c>
    </row>
    <row r="738" spans="1:8" ht="15.75" customHeight="1" x14ac:dyDescent="0.25">
      <c r="A738" s="13" t="s">
        <v>7600</v>
      </c>
      <c r="B738" s="13" t="s">
        <v>28</v>
      </c>
      <c r="C738" s="14">
        <v>24.95</v>
      </c>
      <c r="D738" s="13" t="s">
        <v>33</v>
      </c>
      <c r="E738" s="13" t="s">
        <v>874</v>
      </c>
      <c r="F738" s="15">
        <v>54000</v>
      </c>
      <c r="G738" s="14">
        <v>1347300</v>
      </c>
      <c r="H738" s="13" t="s">
        <v>875</v>
      </c>
    </row>
    <row r="739" spans="1:8" ht="15.75" customHeight="1" x14ac:dyDescent="0.25">
      <c r="A739" s="13" t="s">
        <v>7600</v>
      </c>
      <c r="B739" s="13" t="s">
        <v>10</v>
      </c>
      <c r="C739" s="14">
        <v>33.799999999999997</v>
      </c>
      <c r="D739" s="13" t="s">
        <v>70</v>
      </c>
      <c r="E739" s="13" t="s">
        <v>95</v>
      </c>
      <c r="F739" s="15">
        <v>54000</v>
      </c>
      <c r="G739" s="14">
        <v>1825200</v>
      </c>
      <c r="H739" s="13" t="s">
        <v>876</v>
      </c>
    </row>
    <row r="740" spans="1:8" ht="15.75" customHeight="1" x14ac:dyDescent="0.25">
      <c r="A740" s="13" t="s">
        <v>7600</v>
      </c>
      <c r="B740" s="13" t="s">
        <v>10</v>
      </c>
      <c r="C740" s="14">
        <v>34.21</v>
      </c>
      <c r="D740" s="13" t="s">
        <v>80</v>
      </c>
      <c r="E740" s="13" t="s">
        <v>95</v>
      </c>
      <c r="F740" s="15">
        <v>54000</v>
      </c>
      <c r="G740" s="14">
        <v>1847340</v>
      </c>
      <c r="H740" s="16" t="s">
        <v>877</v>
      </c>
    </row>
    <row r="741" spans="1:8" ht="15.75" customHeight="1" x14ac:dyDescent="0.25">
      <c r="A741" s="13" t="s">
        <v>7600</v>
      </c>
      <c r="B741" s="13" t="s">
        <v>10</v>
      </c>
      <c r="C741" s="14">
        <v>35.39</v>
      </c>
      <c r="D741" s="13" t="s">
        <v>33</v>
      </c>
      <c r="E741" s="13" t="s">
        <v>95</v>
      </c>
      <c r="F741" s="15">
        <v>54000</v>
      </c>
      <c r="G741" s="14">
        <v>1911060</v>
      </c>
      <c r="H741" s="13" t="s">
        <v>878</v>
      </c>
    </row>
    <row r="742" spans="1:8" ht="15.75" customHeight="1" x14ac:dyDescent="0.25">
      <c r="A742" s="13" t="s">
        <v>7600</v>
      </c>
      <c r="B742" s="13" t="s">
        <v>28</v>
      </c>
      <c r="C742" s="14">
        <v>35.53</v>
      </c>
      <c r="D742" s="13" t="s">
        <v>20</v>
      </c>
      <c r="E742" s="13" t="s">
        <v>95</v>
      </c>
      <c r="F742" s="15">
        <v>54000</v>
      </c>
      <c r="G742" s="14">
        <v>1918620</v>
      </c>
      <c r="H742" s="16" t="s">
        <v>879</v>
      </c>
    </row>
    <row r="743" spans="1:8" ht="15.75" customHeight="1" x14ac:dyDescent="0.25">
      <c r="A743" s="13" t="s">
        <v>7600</v>
      </c>
      <c r="B743" s="13" t="s">
        <v>10</v>
      </c>
      <c r="C743" s="14">
        <v>35.909999999999997</v>
      </c>
      <c r="D743" s="13" t="s">
        <v>14</v>
      </c>
      <c r="E743" s="13" t="s">
        <v>880</v>
      </c>
      <c r="F743" s="15">
        <v>54000</v>
      </c>
      <c r="G743" s="14">
        <v>1939140</v>
      </c>
      <c r="H743" s="16" t="s">
        <v>881</v>
      </c>
    </row>
    <row r="744" spans="1:8" ht="15.75" customHeight="1" x14ac:dyDescent="0.25">
      <c r="A744" s="13" t="s">
        <v>7600</v>
      </c>
      <c r="B744" s="13" t="s">
        <v>45</v>
      </c>
      <c r="C744" s="14">
        <v>36.200000000000003</v>
      </c>
      <c r="D744" s="13" t="s">
        <v>20</v>
      </c>
      <c r="E744" s="13" t="s">
        <v>166</v>
      </c>
      <c r="F744" s="15">
        <v>54000</v>
      </c>
      <c r="G744" s="14">
        <v>1954800</v>
      </c>
      <c r="H744" s="16" t="s">
        <v>882</v>
      </c>
    </row>
    <row r="745" spans="1:8" ht="15.75" customHeight="1" x14ac:dyDescent="0.25">
      <c r="A745" s="13" t="s">
        <v>7600</v>
      </c>
      <c r="B745" s="13" t="s">
        <v>10</v>
      </c>
      <c r="C745" s="14">
        <v>36.380000000000003</v>
      </c>
      <c r="D745" s="13" t="s">
        <v>26</v>
      </c>
      <c r="E745" s="13" t="s">
        <v>95</v>
      </c>
      <c r="F745" s="15">
        <v>54000</v>
      </c>
      <c r="G745" s="14">
        <v>1964520</v>
      </c>
      <c r="H745" s="13" t="s">
        <v>883</v>
      </c>
    </row>
    <row r="746" spans="1:8" ht="15.75" customHeight="1" x14ac:dyDescent="0.25">
      <c r="A746" s="13" t="s">
        <v>7600</v>
      </c>
      <c r="B746" s="13" t="s">
        <v>10</v>
      </c>
      <c r="C746" s="14">
        <v>36.5</v>
      </c>
      <c r="D746" s="13" t="s">
        <v>75</v>
      </c>
      <c r="E746" s="13" t="s">
        <v>884</v>
      </c>
      <c r="F746" s="15">
        <v>54000</v>
      </c>
      <c r="G746" s="14">
        <v>1971000</v>
      </c>
      <c r="H746" s="16" t="s">
        <v>885</v>
      </c>
    </row>
    <row r="747" spans="1:8" ht="15.75" customHeight="1" x14ac:dyDescent="0.25">
      <c r="A747" s="13" t="s">
        <v>7600</v>
      </c>
      <c r="B747" s="13" t="s">
        <v>10</v>
      </c>
      <c r="C747" s="14">
        <v>39.299999999999997</v>
      </c>
      <c r="D747" s="13" t="s">
        <v>171</v>
      </c>
      <c r="E747" s="13" t="s">
        <v>886</v>
      </c>
      <c r="F747" s="15">
        <v>54000</v>
      </c>
      <c r="G747" s="14">
        <v>2122200</v>
      </c>
      <c r="H747" s="16" t="s">
        <v>887</v>
      </c>
    </row>
    <row r="748" spans="1:8" ht="15.75" customHeight="1" x14ac:dyDescent="0.25">
      <c r="A748" s="13" t="s">
        <v>7600</v>
      </c>
      <c r="B748" s="13" t="s">
        <v>10</v>
      </c>
      <c r="C748" s="14">
        <v>39.5</v>
      </c>
      <c r="D748" s="13" t="s">
        <v>177</v>
      </c>
      <c r="E748" s="13" t="s">
        <v>178</v>
      </c>
      <c r="F748" s="15">
        <v>54000</v>
      </c>
      <c r="G748" s="14">
        <v>2133000</v>
      </c>
      <c r="H748" s="13" t="s">
        <v>888</v>
      </c>
    </row>
    <row r="749" spans="1:8" ht="15.75" customHeight="1" x14ac:dyDescent="0.25">
      <c r="A749" s="13" t="s">
        <v>7600</v>
      </c>
      <c r="B749" s="13" t="s">
        <v>10</v>
      </c>
      <c r="C749" s="14">
        <v>39.78</v>
      </c>
      <c r="D749" s="13" t="s">
        <v>23</v>
      </c>
      <c r="E749" s="13" t="s">
        <v>166</v>
      </c>
      <c r="F749" s="15">
        <v>54000</v>
      </c>
      <c r="G749" s="14">
        <v>2148120</v>
      </c>
      <c r="H749" s="16" t="s">
        <v>889</v>
      </c>
    </row>
    <row r="750" spans="1:8" ht="15.75" customHeight="1" x14ac:dyDescent="0.25">
      <c r="A750" s="13" t="s">
        <v>7600</v>
      </c>
      <c r="B750" s="13" t="s">
        <v>28</v>
      </c>
      <c r="C750" s="14">
        <v>39.93</v>
      </c>
      <c r="D750" s="13" t="s">
        <v>14</v>
      </c>
      <c r="E750" s="13" t="s">
        <v>890</v>
      </c>
      <c r="F750" s="15">
        <v>54000</v>
      </c>
      <c r="G750" s="14">
        <v>2156220</v>
      </c>
      <c r="H750" s="13" t="s">
        <v>891</v>
      </c>
    </row>
    <row r="751" spans="1:8" ht="15.75" customHeight="1" x14ac:dyDescent="0.25">
      <c r="A751" s="13" t="s">
        <v>7600</v>
      </c>
      <c r="B751" s="13" t="s">
        <v>10</v>
      </c>
      <c r="C751" s="14">
        <v>39.99</v>
      </c>
      <c r="D751" s="13" t="s">
        <v>11</v>
      </c>
      <c r="E751" s="13" t="s">
        <v>892</v>
      </c>
      <c r="F751" s="15">
        <v>54000</v>
      </c>
      <c r="G751" s="14">
        <v>2159460</v>
      </c>
      <c r="H751" s="13" t="s">
        <v>893</v>
      </c>
    </row>
    <row r="752" spans="1:8" ht="15.75" customHeight="1" x14ac:dyDescent="0.25">
      <c r="A752" s="13" t="s">
        <v>7600</v>
      </c>
      <c r="B752" s="13" t="s">
        <v>28</v>
      </c>
      <c r="C752" s="14">
        <v>41.27</v>
      </c>
      <c r="D752" s="13" t="s">
        <v>26</v>
      </c>
      <c r="E752" s="13" t="s">
        <v>166</v>
      </c>
      <c r="F752" s="15">
        <v>54000</v>
      </c>
      <c r="G752" s="14">
        <v>2228580</v>
      </c>
      <c r="H752" s="16" t="s">
        <v>894</v>
      </c>
    </row>
    <row r="753" spans="1:8" ht="15.75" customHeight="1" x14ac:dyDescent="0.25">
      <c r="A753" s="13" t="s">
        <v>7600</v>
      </c>
      <c r="B753" s="13" t="s">
        <v>10</v>
      </c>
      <c r="C753" s="14">
        <v>41.54</v>
      </c>
      <c r="D753" s="13" t="s">
        <v>67</v>
      </c>
      <c r="E753" s="13" t="s">
        <v>95</v>
      </c>
      <c r="F753" s="15">
        <v>54000</v>
      </c>
      <c r="G753" s="14">
        <v>2243160</v>
      </c>
      <c r="H753" s="13" t="s">
        <v>895</v>
      </c>
    </row>
    <row r="754" spans="1:8" ht="15.75" customHeight="1" x14ac:dyDescent="0.25">
      <c r="A754" s="13" t="s">
        <v>7600</v>
      </c>
      <c r="B754" s="13" t="s">
        <v>10</v>
      </c>
      <c r="C754" s="14">
        <v>42.68</v>
      </c>
      <c r="D754" s="13" t="s">
        <v>35</v>
      </c>
      <c r="E754" s="13" t="s">
        <v>166</v>
      </c>
      <c r="F754" s="15">
        <v>54000</v>
      </c>
      <c r="G754" s="14">
        <v>2304720</v>
      </c>
      <c r="H754" s="16" t="s">
        <v>896</v>
      </c>
    </row>
    <row r="755" spans="1:8" ht="15.75" customHeight="1" x14ac:dyDescent="0.25">
      <c r="A755" s="13" t="s">
        <v>7600</v>
      </c>
      <c r="B755" s="13" t="s">
        <v>45</v>
      </c>
      <c r="C755" s="14">
        <v>46.1</v>
      </c>
      <c r="D755" s="13" t="s">
        <v>17</v>
      </c>
      <c r="E755" s="13" t="s">
        <v>166</v>
      </c>
      <c r="F755" s="15">
        <v>54000</v>
      </c>
      <c r="G755" s="14">
        <v>2489400</v>
      </c>
      <c r="H755" s="13" t="s">
        <v>897</v>
      </c>
    </row>
    <row r="756" spans="1:8" ht="15.75" customHeight="1" x14ac:dyDescent="0.25">
      <c r="A756" s="13" t="s">
        <v>7600</v>
      </c>
      <c r="B756" s="13" t="s">
        <v>28</v>
      </c>
      <c r="C756" s="14">
        <v>66.73</v>
      </c>
      <c r="D756" s="13" t="s">
        <v>17</v>
      </c>
      <c r="E756" s="13" t="s">
        <v>21</v>
      </c>
      <c r="F756" s="15">
        <v>54000</v>
      </c>
      <c r="G756" s="14">
        <v>3603420</v>
      </c>
      <c r="H756" s="13" t="s">
        <v>898</v>
      </c>
    </row>
    <row r="757" spans="1:8" ht="15.75" customHeight="1" x14ac:dyDescent="0.25">
      <c r="A757" s="13" t="s">
        <v>7600</v>
      </c>
      <c r="B757" s="13" t="s">
        <v>45</v>
      </c>
      <c r="C757" s="14">
        <v>79.62</v>
      </c>
      <c r="D757" s="13" t="s">
        <v>26</v>
      </c>
      <c r="E757" s="13" t="s">
        <v>106</v>
      </c>
      <c r="F757" s="15">
        <v>54000</v>
      </c>
      <c r="G757" s="14">
        <v>4299480</v>
      </c>
      <c r="H757" s="16" t="s">
        <v>899</v>
      </c>
    </row>
    <row r="758" spans="1:8" ht="15.75" customHeight="1" x14ac:dyDescent="0.25">
      <c r="A758" s="13" t="s">
        <v>7600</v>
      </c>
      <c r="B758" s="13" t="s">
        <v>382</v>
      </c>
      <c r="C758" s="14">
        <v>83.35</v>
      </c>
      <c r="D758" s="13" t="s">
        <v>20</v>
      </c>
      <c r="E758" s="13" t="s">
        <v>106</v>
      </c>
      <c r="F758" s="15">
        <v>54000</v>
      </c>
      <c r="G758" s="14">
        <v>4500900</v>
      </c>
      <c r="H758" s="13" t="s">
        <v>900</v>
      </c>
    </row>
    <row r="759" spans="1:8" ht="15.75" customHeight="1" x14ac:dyDescent="0.25">
      <c r="A759" s="13" t="s">
        <v>7600</v>
      </c>
      <c r="B759" s="13" t="s">
        <v>10</v>
      </c>
      <c r="C759" s="14">
        <v>86.19</v>
      </c>
      <c r="D759" s="13" t="s">
        <v>17</v>
      </c>
      <c r="E759" s="13" t="s">
        <v>106</v>
      </c>
      <c r="F759" s="15">
        <v>54000</v>
      </c>
      <c r="G759" s="14">
        <v>4654260</v>
      </c>
      <c r="H759" s="13" t="s">
        <v>901</v>
      </c>
    </row>
    <row r="760" spans="1:8" ht="15.75" customHeight="1" x14ac:dyDescent="0.25">
      <c r="A760" s="13" t="s">
        <v>7600</v>
      </c>
      <c r="B760" s="13" t="s">
        <v>382</v>
      </c>
      <c r="C760" s="14">
        <v>87.98</v>
      </c>
      <c r="D760" s="13" t="s">
        <v>26</v>
      </c>
      <c r="E760" s="13" t="s">
        <v>21</v>
      </c>
      <c r="F760" s="15">
        <v>54000</v>
      </c>
      <c r="G760" s="14">
        <v>4750920</v>
      </c>
      <c r="H760" s="16" t="s">
        <v>902</v>
      </c>
    </row>
    <row r="761" spans="1:8" ht="15.75" customHeight="1" x14ac:dyDescent="0.25">
      <c r="A761" s="13" t="s">
        <v>7600</v>
      </c>
      <c r="B761" s="13" t="s">
        <v>10</v>
      </c>
      <c r="C761" s="14">
        <v>245.45</v>
      </c>
      <c r="D761" s="13" t="s">
        <v>20</v>
      </c>
      <c r="E761" s="13" t="s">
        <v>291</v>
      </c>
      <c r="F761" s="15">
        <v>54000</v>
      </c>
      <c r="G761" s="14">
        <v>13254300</v>
      </c>
      <c r="H761" s="16" t="s">
        <v>903</v>
      </c>
    </row>
    <row r="762" spans="1:8" ht="15.75" customHeight="1" x14ac:dyDescent="0.25">
      <c r="C762" s="10"/>
      <c r="F762" s="17"/>
      <c r="G762" s="10"/>
    </row>
    <row r="763" spans="1:8" ht="15.75" customHeight="1" x14ac:dyDescent="0.25">
      <c r="A763" s="41" t="s">
        <v>904</v>
      </c>
      <c r="B763" s="42"/>
      <c r="C763" s="42"/>
      <c r="D763" s="42"/>
      <c r="E763" s="42"/>
      <c r="F763" s="42"/>
      <c r="G763" s="42"/>
      <c r="H763" s="43"/>
    </row>
    <row r="764" spans="1:8" ht="15.75" customHeight="1" x14ac:dyDescent="0.25">
      <c r="C764" s="10"/>
      <c r="E764" s="11" t="s">
        <v>7571</v>
      </c>
      <c r="F764" s="12">
        <v>38400</v>
      </c>
      <c r="G764" s="10"/>
    </row>
    <row r="765" spans="1:8" ht="15.75" customHeight="1" x14ac:dyDescent="0.25">
      <c r="A765" s="13" t="s">
        <v>0</v>
      </c>
      <c r="B765" s="13" t="s">
        <v>1</v>
      </c>
      <c r="C765" s="13" t="s">
        <v>2</v>
      </c>
      <c r="D765" s="13" t="s">
        <v>4</v>
      </c>
      <c r="E765" s="13" t="s">
        <v>5</v>
      </c>
      <c r="F765" s="13" t="s">
        <v>6</v>
      </c>
      <c r="G765" s="13" t="s">
        <v>7</v>
      </c>
      <c r="H765" s="13" t="s">
        <v>8</v>
      </c>
    </row>
    <row r="766" spans="1:8" ht="15.75" customHeight="1" x14ac:dyDescent="0.25">
      <c r="A766" s="13" t="s">
        <v>7601</v>
      </c>
      <c r="B766" s="13" t="s">
        <v>10</v>
      </c>
      <c r="C766" s="14">
        <v>2458</v>
      </c>
      <c r="D766" s="13" t="s">
        <v>406</v>
      </c>
      <c r="E766" s="13" t="s">
        <v>905</v>
      </c>
      <c r="F766" s="15">
        <v>38400</v>
      </c>
      <c r="G766" s="14">
        <v>94387200</v>
      </c>
      <c r="H766" s="16" t="s">
        <v>906</v>
      </c>
    </row>
    <row r="767" spans="1:8" ht="15.75" customHeight="1" x14ac:dyDescent="0.25">
      <c r="A767" s="13" t="s">
        <v>7601</v>
      </c>
      <c r="B767" s="13" t="s">
        <v>10</v>
      </c>
      <c r="C767" s="14">
        <v>2630</v>
      </c>
      <c r="D767" s="13" t="s">
        <v>38</v>
      </c>
      <c r="E767" s="13" t="s">
        <v>156</v>
      </c>
      <c r="F767" s="15">
        <v>38400</v>
      </c>
      <c r="G767" s="14">
        <v>100992000</v>
      </c>
      <c r="H767" s="16" t="s">
        <v>908</v>
      </c>
    </row>
    <row r="768" spans="1:8" ht="15.75" customHeight="1" x14ac:dyDescent="0.25">
      <c r="A768" s="13" t="s">
        <v>7601</v>
      </c>
      <c r="B768" s="13" t="s">
        <v>10</v>
      </c>
      <c r="C768" s="14">
        <v>2672.36</v>
      </c>
      <c r="D768" s="13" t="s">
        <v>33</v>
      </c>
      <c r="E768" s="13" t="s">
        <v>156</v>
      </c>
      <c r="F768" s="15">
        <v>38400</v>
      </c>
      <c r="G768" s="14">
        <v>102618624</v>
      </c>
      <c r="H768" s="13" t="s">
        <v>909</v>
      </c>
    </row>
    <row r="769" spans="1:8" ht="15.75" customHeight="1" x14ac:dyDescent="0.25">
      <c r="A769" s="13" t="s">
        <v>7601</v>
      </c>
      <c r="B769" s="13" t="s">
        <v>10</v>
      </c>
      <c r="C769" s="14">
        <v>2726.84</v>
      </c>
      <c r="D769" s="13" t="s">
        <v>20</v>
      </c>
      <c r="E769" s="13" t="s">
        <v>156</v>
      </c>
      <c r="F769" s="15">
        <v>38400</v>
      </c>
      <c r="G769" s="14">
        <v>104710656</v>
      </c>
      <c r="H769" s="16" t="s">
        <v>910</v>
      </c>
    </row>
    <row r="770" spans="1:8" ht="15.75" customHeight="1" x14ac:dyDescent="0.25">
      <c r="A770" s="13" t="s">
        <v>7601</v>
      </c>
      <c r="B770" s="13" t="s">
        <v>28</v>
      </c>
      <c r="C770" s="14">
        <v>2902.1</v>
      </c>
      <c r="D770" s="13" t="s">
        <v>20</v>
      </c>
      <c r="E770" s="13" t="s">
        <v>911</v>
      </c>
      <c r="F770" s="15">
        <v>38400</v>
      </c>
      <c r="G770" s="14">
        <v>111440640</v>
      </c>
      <c r="H770" s="16" t="s">
        <v>912</v>
      </c>
    </row>
    <row r="771" spans="1:8" ht="15.75" customHeight="1" x14ac:dyDescent="0.25">
      <c r="A771" s="13" t="s">
        <v>7601</v>
      </c>
      <c r="B771" s="13" t="s">
        <v>10</v>
      </c>
      <c r="C771" s="14">
        <v>3047.94</v>
      </c>
      <c r="D771" s="13" t="s">
        <v>43</v>
      </c>
      <c r="E771" s="13" t="s">
        <v>156</v>
      </c>
      <c r="F771" s="15">
        <v>38400</v>
      </c>
      <c r="G771" s="14">
        <v>117040896</v>
      </c>
      <c r="H771" s="16" t="s">
        <v>913</v>
      </c>
    </row>
    <row r="772" spans="1:8" ht="15.75" customHeight="1" x14ac:dyDescent="0.25">
      <c r="A772" s="13" t="s">
        <v>7601</v>
      </c>
      <c r="B772" s="13" t="s">
        <v>10</v>
      </c>
      <c r="C772" s="14">
        <v>3427</v>
      </c>
      <c r="D772" s="13" t="s">
        <v>67</v>
      </c>
      <c r="E772" s="13" t="s">
        <v>914</v>
      </c>
      <c r="F772" s="15">
        <v>38400</v>
      </c>
      <c r="G772" s="14">
        <v>131596800</v>
      </c>
      <c r="H772" s="16" t="s">
        <v>915</v>
      </c>
    </row>
    <row r="773" spans="1:8" ht="15.75" customHeight="1" x14ac:dyDescent="0.25">
      <c r="A773" s="13" t="s">
        <v>7601</v>
      </c>
      <c r="B773" s="13" t="s">
        <v>45</v>
      </c>
      <c r="C773" s="14">
        <v>8802.7800000000007</v>
      </c>
      <c r="D773" s="13" t="s">
        <v>20</v>
      </c>
      <c r="E773" s="13" t="s">
        <v>916</v>
      </c>
      <c r="F773" s="15">
        <v>38400</v>
      </c>
      <c r="G773" s="14">
        <v>338026752</v>
      </c>
      <c r="H773" s="16" t="s">
        <v>917</v>
      </c>
    </row>
    <row r="774" spans="1:8" ht="15.75" customHeight="1" x14ac:dyDescent="0.25">
      <c r="C774" s="10"/>
      <c r="F774" s="17"/>
      <c r="G774" s="10"/>
    </row>
    <row r="775" spans="1:8" ht="15.75" customHeight="1" x14ac:dyDescent="0.25">
      <c r="A775" s="41" t="s">
        <v>918</v>
      </c>
      <c r="B775" s="42"/>
      <c r="C775" s="42"/>
      <c r="D775" s="42"/>
      <c r="E775" s="42"/>
      <c r="F775" s="42"/>
      <c r="G775" s="42"/>
      <c r="H775" s="43"/>
    </row>
    <row r="776" spans="1:8" ht="15.75" customHeight="1" x14ac:dyDescent="0.25">
      <c r="C776" s="10"/>
      <c r="E776" s="11" t="s">
        <v>7571</v>
      </c>
      <c r="F776" s="12">
        <v>18000</v>
      </c>
      <c r="G776" s="10"/>
    </row>
    <row r="777" spans="1:8" ht="15.75" customHeight="1" x14ac:dyDescent="0.25">
      <c r="A777" s="13" t="s">
        <v>0</v>
      </c>
      <c r="B777" s="13" t="s">
        <v>1</v>
      </c>
      <c r="C777" s="13" t="s">
        <v>2</v>
      </c>
      <c r="D777" s="13" t="s">
        <v>4</v>
      </c>
      <c r="E777" s="13" t="s">
        <v>5</v>
      </c>
      <c r="F777" s="13" t="s">
        <v>6</v>
      </c>
      <c r="G777" s="13" t="s">
        <v>7</v>
      </c>
      <c r="H777" s="13" t="s">
        <v>8</v>
      </c>
    </row>
    <row r="778" spans="1:8" ht="15.75" customHeight="1" x14ac:dyDescent="0.25">
      <c r="A778" s="13" t="s">
        <v>7602</v>
      </c>
      <c r="B778" s="13" t="s">
        <v>10</v>
      </c>
      <c r="C778" s="14">
        <v>238.71</v>
      </c>
      <c r="D778" s="13" t="s">
        <v>26</v>
      </c>
      <c r="E778" s="13" t="s">
        <v>358</v>
      </c>
      <c r="F778" s="15">
        <v>18000</v>
      </c>
      <c r="G778" s="14">
        <v>4296780</v>
      </c>
      <c r="H778" s="16" t="s">
        <v>919</v>
      </c>
    </row>
    <row r="779" spans="1:8" ht="15.75" customHeight="1" x14ac:dyDescent="0.25">
      <c r="A779" s="13" t="s">
        <v>7602</v>
      </c>
      <c r="B779" s="13" t="s">
        <v>10</v>
      </c>
      <c r="C779" s="14">
        <v>261.60000000000002</v>
      </c>
      <c r="D779" s="13" t="s">
        <v>70</v>
      </c>
      <c r="E779" s="13" t="s">
        <v>71</v>
      </c>
      <c r="F779" s="15">
        <v>18000</v>
      </c>
      <c r="G779" s="14">
        <v>4708800</v>
      </c>
      <c r="H779" s="13" t="s">
        <v>921</v>
      </c>
    </row>
    <row r="780" spans="1:8" ht="15.75" customHeight="1" x14ac:dyDescent="0.25">
      <c r="A780" s="13" t="s">
        <v>7602</v>
      </c>
      <c r="B780" s="13" t="s">
        <v>28</v>
      </c>
      <c r="C780" s="14">
        <v>262.39999999999998</v>
      </c>
      <c r="D780" s="13" t="s">
        <v>17</v>
      </c>
      <c r="E780" s="13" t="s">
        <v>358</v>
      </c>
      <c r="F780" s="15">
        <v>18000</v>
      </c>
      <c r="G780" s="14">
        <v>4723200</v>
      </c>
      <c r="H780" s="13" t="s">
        <v>922</v>
      </c>
    </row>
    <row r="781" spans="1:8" ht="15.75" customHeight="1" x14ac:dyDescent="0.25">
      <c r="A781" s="13" t="s">
        <v>7602</v>
      </c>
      <c r="B781" s="13" t="s">
        <v>28</v>
      </c>
      <c r="C781" s="14">
        <v>267.47000000000003</v>
      </c>
      <c r="D781" s="13" t="s">
        <v>20</v>
      </c>
      <c r="E781" s="13" t="s">
        <v>73</v>
      </c>
      <c r="F781" s="15">
        <v>18000</v>
      </c>
      <c r="G781" s="14">
        <v>4814460</v>
      </c>
      <c r="H781" s="16" t="s">
        <v>923</v>
      </c>
    </row>
    <row r="782" spans="1:8" ht="15.75" customHeight="1" x14ac:dyDescent="0.25">
      <c r="A782" s="13" t="s">
        <v>7602</v>
      </c>
      <c r="B782" s="13" t="s">
        <v>28</v>
      </c>
      <c r="C782" s="14">
        <v>268.51</v>
      </c>
      <c r="D782" s="13" t="s">
        <v>26</v>
      </c>
      <c r="E782" s="13" t="s">
        <v>345</v>
      </c>
      <c r="F782" s="15">
        <v>18000</v>
      </c>
      <c r="G782" s="14">
        <v>4833180</v>
      </c>
      <c r="H782" s="16" t="s">
        <v>924</v>
      </c>
    </row>
    <row r="783" spans="1:8" ht="15.75" customHeight="1" x14ac:dyDescent="0.25">
      <c r="A783" s="13" t="s">
        <v>7602</v>
      </c>
      <c r="B783" s="13" t="s">
        <v>10</v>
      </c>
      <c r="C783" s="14">
        <v>271.17</v>
      </c>
      <c r="D783" s="13" t="s">
        <v>11</v>
      </c>
      <c r="E783" s="13" t="s">
        <v>925</v>
      </c>
      <c r="F783" s="15">
        <v>18000</v>
      </c>
      <c r="G783" s="14">
        <v>4881060</v>
      </c>
      <c r="H783" s="16" t="s">
        <v>926</v>
      </c>
    </row>
    <row r="784" spans="1:8" ht="15.75" customHeight="1" x14ac:dyDescent="0.25">
      <c r="A784" s="13" t="s">
        <v>7602</v>
      </c>
      <c r="B784" s="13" t="s">
        <v>10</v>
      </c>
      <c r="C784" s="14">
        <v>272.73</v>
      </c>
      <c r="D784" s="13" t="s">
        <v>23</v>
      </c>
      <c r="E784" s="13" t="s">
        <v>73</v>
      </c>
      <c r="F784" s="15">
        <v>18000</v>
      </c>
      <c r="G784" s="14">
        <v>4909140</v>
      </c>
      <c r="H784" s="16" t="s">
        <v>927</v>
      </c>
    </row>
    <row r="785" spans="1:8" ht="15.75" customHeight="1" x14ac:dyDescent="0.25">
      <c r="A785" s="13" t="s">
        <v>7602</v>
      </c>
      <c r="B785" s="13" t="s">
        <v>10</v>
      </c>
      <c r="C785" s="14">
        <v>272.87</v>
      </c>
      <c r="D785" s="13" t="s">
        <v>33</v>
      </c>
      <c r="E785" s="13" t="s">
        <v>73</v>
      </c>
      <c r="F785" s="15">
        <v>18000</v>
      </c>
      <c r="G785" s="14">
        <v>4911660</v>
      </c>
      <c r="H785" s="13" t="s">
        <v>928</v>
      </c>
    </row>
    <row r="786" spans="1:8" ht="15.75" customHeight="1" x14ac:dyDescent="0.25">
      <c r="A786" s="13" t="s">
        <v>7602</v>
      </c>
      <c r="B786" s="13" t="s">
        <v>10</v>
      </c>
      <c r="C786" s="14">
        <v>276.8</v>
      </c>
      <c r="D786" s="13" t="s">
        <v>75</v>
      </c>
      <c r="E786" s="13" t="s">
        <v>73</v>
      </c>
      <c r="F786" s="15">
        <v>18000</v>
      </c>
      <c r="G786" s="14">
        <v>4982400</v>
      </c>
      <c r="H786" s="16" t="s">
        <v>929</v>
      </c>
    </row>
    <row r="787" spans="1:8" ht="15.75" customHeight="1" x14ac:dyDescent="0.25">
      <c r="A787" s="13" t="s">
        <v>7602</v>
      </c>
      <c r="B787" s="13" t="s">
        <v>10</v>
      </c>
      <c r="C787" s="14">
        <v>279.60000000000002</v>
      </c>
      <c r="D787" s="13" t="s">
        <v>35</v>
      </c>
      <c r="E787" s="13" t="s">
        <v>930</v>
      </c>
      <c r="F787" s="15">
        <v>18000</v>
      </c>
      <c r="G787" s="14">
        <v>5032800</v>
      </c>
      <c r="H787" s="16" t="s">
        <v>931</v>
      </c>
    </row>
    <row r="788" spans="1:8" ht="15.75" customHeight="1" x14ac:dyDescent="0.25">
      <c r="A788" s="13" t="s">
        <v>7602</v>
      </c>
      <c r="B788" s="13" t="s">
        <v>10</v>
      </c>
      <c r="C788" s="14">
        <v>280</v>
      </c>
      <c r="D788" s="13" t="s">
        <v>366</v>
      </c>
      <c r="E788" s="13" t="s">
        <v>367</v>
      </c>
      <c r="F788" s="15">
        <v>18000</v>
      </c>
      <c r="G788" s="14">
        <v>5040000</v>
      </c>
      <c r="H788" s="16" t="s">
        <v>932</v>
      </c>
    </row>
    <row r="789" spans="1:8" ht="15.75" customHeight="1" x14ac:dyDescent="0.25">
      <c r="A789" s="13" t="s">
        <v>7602</v>
      </c>
      <c r="B789" s="13" t="s">
        <v>28</v>
      </c>
      <c r="C789" s="14">
        <v>284.75</v>
      </c>
      <c r="D789" s="13" t="s">
        <v>75</v>
      </c>
      <c r="E789" s="13" t="s">
        <v>332</v>
      </c>
      <c r="F789" s="15">
        <v>18000</v>
      </c>
      <c r="G789" s="14">
        <v>5125500</v>
      </c>
      <c r="H789" s="16" t="s">
        <v>933</v>
      </c>
    </row>
    <row r="790" spans="1:8" ht="15.75" customHeight="1" x14ac:dyDescent="0.25">
      <c r="A790" s="13" t="s">
        <v>7602</v>
      </c>
      <c r="B790" s="13" t="s">
        <v>10</v>
      </c>
      <c r="C790" s="14">
        <v>296.11</v>
      </c>
      <c r="D790" s="13" t="s">
        <v>20</v>
      </c>
      <c r="E790" s="13" t="s">
        <v>332</v>
      </c>
      <c r="F790" s="15">
        <v>18000</v>
      </c>
      <c r="G790" s="14">
        <v>5329980</v>
      </c>
      <c r="H790" s="16" t="s">
        <v>934</v>
      </c>
    </row>
    <row r="791" spans="1:8" ht="15.75" customHeight="1" x14ac:dyDescent="0.25">
      <c r="A791" s="13" t="s">
        <v>7602</v>
      </c>
      <c r="B791" s="13" t="s">
        <v>10</v>
      </c>
      <c r="C791" s="14">
        <v>300</v>
      </c>
      <c r="D791" s="13" t="s">
        <v>17</v>
      </c>
      <c r="E791" s="13" t="s">
        <v>73</v>
      </c>
      <c r="F791" s="15">
        <v>18000</v>
      </c>
      <c r="G791" s="14">
        <v>5400000</v>
      </c>
      <c r="H791" s="13" t="s">
        <v>928</v>
      </c>
    </row>
    <row r="792" spans="1:8" ht="15.75" customHeight="1" x14ac:dyDescent="0.25">
      <c r="A792" s="13" t="s">
        <v>7602</v>
      </c>
      <c r="B792" s="13" t="s">
        <v>45</v>
      </c>
      <c r="C792" s="14">
        <v>302.19</v>
      </c>
      <c r="D792" s="13" t="s">
        <v>26</v>
      </c>
      <c r="E792" s="13" t="s">
        <v>332</v>
      </c>
      <c r="F792" s="15">
        <v>18000</v>
      </c>
      <c r="G792" s="14">
        <v>5439420</v>
      </c>
      <c r="H792" s="16" t="s">
        <v>935</v>
      </c>
    </row>
    <row r="793" spans="1:8" ht="15.75" customHeight="1" x14ac:dyDescent="0.25">
      <c r="A793" s="13" t="s">
        <v>7602</v>
      </c>
      <c r="B793" s="13" t="s">
        <v>10</v>
      </c>
      <c r="C793" s="14">
        <v>340.2</v>
      </c>
      <c r="D793" s="13" t="s">
        <v>109</v>
      </c>
      <c r="E793" s="13" t="s">
        <v>332</v>
      </c>
      <c r="F793" s="15">
        <v>18000</v>
      </c>
      <c r="G793" s="14">
        <v>6123600</v>
      </c>
      <c r="H793" s="16" t="s">
        <v>936</v>
      </c>
    </row>
    <row r="794" spans="1:8" ht="15.75" customHeight="1" x14ac:dyDescent="0.25">
      <c r="A794" s="13" t="s">
        <v>7602</v>
      </c>
      <c r="B794" s="13" t="s">
        <v>10</v>
      </c>
      <c r="C794" s="14">
        <v>366.67</v>
      </c>
      <c r="D794" s="13" t="s">
        <v>38</v>
      </c>
      <c r="E794" s="13" t="s">
        <v>73</v>
      </c>
      <c r="F794" s="15">
        <v>18000</v>
      </c>
      <c r="G794" s="14">
        <v>6600060</v>
      </c>
      <c r="H794" s="13" t="s">
        <v>937</v>
      </c>
    </row>
    <row r="795" spans="1:8" ht="15.75" customHeight="1" x14ac:dyDescent="0.25">
      <c r="A795" s="13" t="s">
        <v>7602</v>
      </c>
      <c r="B795" s="13" t="s">
        <v>10</v>
      </c>
      <c r="C795" s="14">
        <v>388.17</v>
      </c>
      <c r="D795" s="13" t="s">
        <v>43</v>
      </c>
      <c r="E795" s="13" t="s">
        <v>332</v>
      </c>
      <c r="F795" s="15">
        <v>18000</v>
      </c>
      <c r="G795" s="14">
        <v>6987060</v>
      </c>
      <c r="H795" s="16" t="s">
        <v>938</v>
      </c>
    </row>
    <row r="796" spans="1:8" ht="15.75" customHeight="1" x14ac:dyDescent="0.25">
      <c r="C796" s="10"/>
      <c r="F796" s="17"/>
      <c r="G796" s="10"/>
    </row>
    <row r="797" spans="1:8" ht="15.75" customHeight="1" x14ac:dyDescent="0.25">
      <c r="A797" s="41" t="s">
        <v>939</v>
      </c>
      <c r="B797" s="42"/>
      <c r="C797" s="42"/>
      <c r="D797" s="42"/>
      <c r="E797" s="42"/>
      <c r="F797" s="42"/>
      <c r="G797" s="42"/>
      <c r="H797" s="43"/>
    </row>
    <row r="798" spans="1:8" ht="15.75" customHeight="1" x14ac:dyDescent="0.25">
      <c r="C798" s="10"/>
      <c r="E798" s="11" t="s">
        <v>7571</v>
      </c>
      <c r="F798" s="12">
        <v>120000</v>
      </c>
      <c r="G798" s="10"/>
    </row>
    <row r="799" spans="1:8" ht="15.75" customHeight="1" x14ac:dyDescent="0.25">
      <c r="A799" s="13" t="s">
        <v>0</v>
      </c>
      <c r="B799" s="13" t="s">
        <v>1</v>
      </c>
      <c r="C799" s="13" t="s">
        <v>2</v>
      </c>
      <c r="D799" s="13" t="s">
        <v>4</v>
      </c>
      <c r="E799" s="13" t="s">
        <v>5</v>
      </c>
      <c r="F799" s="13" t="s">
        <v>6</v>
      </c>
      <c r="G799" s="13" t="s">
        <v>7</v>
      </c>
      <c r="H799" s="13" t="s">
        <v>8</v>
      </c>
    </row>
    <row r="800" spans="1:8" ht="15.75" customHeight="1" x14ac:dyDescent="0.25">
      <c r="A800" s="13" t="s">
        <v>7603</v>
      </c>
      <c r="B800" s="13" t="s">
        <v>413</v>
      </c>
      <c r="C800" s="14">
        <v>329.66</v>
      </c>
      <c r="D800" s="13" t="s">
        <v>20</v>
      </c>
      <c r="E800" s="13" t="s">
        <v>87</v>
      </c>
      <c r="F800" s="15">
        <v>120000</v>
      </c>
      <c r="G800" s="14">
        <v>39559200</v>
      </c>
      <c r="H800" s="13" t="s">
        <v>941</v>
      </c>
    </row>
    <row r="801" spans="1:8" ht="15.75" customHeight="1" x14ac:dyDescent="0.25">
      <c r="A801" s="13" t="s">
        <v>7603</v>
      </c>
      <c r="B801" s="13" t="s">
        <v>10</v>
      </c>
      <c r="C801" s="14">
        <v>331.5</v>
      </c>
      <c r="D801" s="13" t="s">
        <v>70</v>
      </c>
      <c r="E801" s="13" t="s">
        <v>95</v>
      </c>
      <c r="F801" s="15">
        <v>120000</v>
      </c>
      <c r="G801" s="14">
        <v>39780000</v>
      </c>
      <c r="H801" s="13" t="s">
        <v>942</v>
      </c>
    </row>
    <row r="802" spans="1:8" ht="15.75" customHeight="1" x14ac:dyDescent="0.25">
      <c r="A802" s="13" t="s">
        <v>7603</v>
      </c>
      <c r="B802" s="13" t="s">
        <v>10</v>
      </c>
      <c r="C802" s="14">
        <v>336.47</v>
      </c>
      <c r="D802" s="13" t="s">
        <v>80</v>
      </c>
      <c r="E802" s="13" t="s">
        <v>95</v>
      </c>
      <c r="F802" s="15">
        <v>120000</v>
      </c>
      <c r="G802" s="14">
        <v>40376400</v>
      </c>
      <c r="H802" s="16" t="s">
        <v>943</v>
      </c>
    </row>
    <row r="803" spans="1:8" ht="15.75" customHeight="1" x14ac:dyDescent="0.25">
      <c r="A803" s="13" t="s">
        <v>7603</v>
      </c>
      <c r="B803" s="13" t="s">
        <v>10</v>
      </c>
      <c r="C803" s="14">
        <v>345.99</v>
      </c>
      <c r="D803" s="13" t="s">
        <v>26</v>
      </c>
      <c r="E803" s="13" t="s">
        <v>87</v>
      </c>
      <c r="F803" s="15">
        <v>120000</v>
      </c>
      <c r="G803" s="14">
        <v>41518800</v>
      </c>
      <c r="H803" s="13" t="s">
        <v>944</v>
      </c>
    </row>
    <row r="804" spans="1:8" ht="15.75" customHeight="1" x14ac:dyDescent="0.25">
      <c r="A804" s="13" t="s">
        <v>7603</v>
      </c>
      <c r="B804" s="13" t="s">
        <v>10</v>
      </c>
      <c r="C804" s="14">
        <v>348.1</v>
      </c>
      <c r="D804" s="13" t="s">
        <v>33</v>
      </c>
      <c r="E804" s="13" t="s">
        <v>95</v>
      </c>
      <c r="F804" s="15">
        <v>120000</v>
      </c>
      <c r="G804" s="14">
        <v>41772000</v>
      </c>
      <c r="H804" s="13" t="s">
        <v>945</v>
      </c>
    </row>
    <row r="805" spans="1:8" ht="15.75" customHeight="1" x14ac:dyDescent="0.25">
      <c r="A805" s="13" t="s">
        <v>7603</v>
      </c>
      <c r="B805" s="13" t="s">
        <v>10</v>
      </c>
      <c r="C805" s="14">
        <v>349.52</v>
      </c>
      <c r="D805" s="13" t="s">
        <v>20</v>
      </c>
      <c r="E805" s="13" t="s">
        <v>95</v>
      </c>
      <c r="F805" s="15">
        <v>120000</v>
      </c>
      <c r="G805" s="14">
        <v>41942400</v>
      </c>
      <c r="H805" s="16" t="s">
        <v>946</v>
      </c>
    </row>
    <row r="806" spans="1:8" ht="15.75" customHeight="1" x14ac:dyDescent="0.25">
      <c r="A806" s="13" t="s">
        <v>7603</v>
      </c>
      <c r="B806" s="13" t="s">
        <v>10</v>
      </c>
      <c r="C806" s="14">
        <v>353.22</v>
      </c>
      <c r="D806" s="13" t="s">
        <v>14</v>
      </c>
      <c r="E806" s="13" t="s">
        <v>947</v>
      </c>
      <c r="F806" s="15">
        <v>120000</v>
      </c>
      <c r="G806" s="14">
        <v>42386400</v>
      </c>
      <c r="H806" s="13" t="s">
        <v>948</v>
      </c>
    </row>
    <row r="807" spans="1:8" ht="15.75" customHeight="1" x14ac:dyDescent="0.25">
      <c r="A807" s="13" t="s">
        <v>7603</v>
      </c>
      <c r="B807" s="13" t="s">
        <v>28</v>
      </c>
      <c r="C807" s="14">
        <v>358.63</v>
      </c>
      <c r="D807" s="13" t="s">
        <v>26</v>
      </c>
      <c r="E807" s="13" t="s">
        <v>95</v>
      </c>
      <c r="F807" s="15">
        <v>120000</v>
      </c>
      <c r="G807" s="14">
        <v>43035600</v>
      </c>
      <c r="H807" s="16" t="s">
        <v>949</v>
      </c>
    </row>
    <row r="808" spans="1:8" ht="15.75" customHeight="1" x14ac:dyDescent="0.25">
      <c r="A808" s="13" t="s">
        <v>7603</v>
      </c>
      <c r="B808" s="13" t="s">
        <v>10</v>
      </c>
      <c r="C808" s="14">
        <v>359</v>
      </c>
      <c r="D808" s="13" t="s">
        <v>75</v>
      </c>
      <c r="E808" s="13" t="s">
        <v>95</v>
      </c>
      <c r="F808" s="15">
        <v>120000</v>
      </c>
      <c r="G808" s="14">
        <v>43080000</v>
      </c>
      <c r="H808" s="16" t="s">
        <v>950</v>
      </c>
    </row>
    <row r="809" spans="1:8" ht="15.75" customHeight="1" x14ac:dyDescent="0.25">
      <c r="A809" s="13" t="s">
        <v>7603</v>
      </c>
      <c r="B809" s="13" t="s">
        <v>28</v>
      </c>
      <c r="C809" s="14">
        <v>375.54</v>
      </c>
      <c r="D809" s="13" t="s">
        <v>14</v>
      </c>
      <c r="E809" s="13" t="s">
        <v>951</v>
      </c>
      <c r="F809" s="15">
        <v>120000</v>
      </c>
      <c r="G809" s="14">
        <v>45064800</v>
      </c>
      <c r="H809" s="13" t="s">
        <v>952</v>
      </c>
    </row>
    <row r="810" spans="1:8" ht="15.75" customHeight="1" x14ac:dyDescent="0.25">
      <c r="A810" s="13" t="s">
        <v>7603</v>
      </c>
      <c r="B810" s="13" t="s">
        <v>45</v>
      </c>
      <c r="C810" s="14">
        <v>382.8</v>
      </c>
      <c r="D810" s="13" t="s">
        <v>75</v>
      </c>
      <c r="E810" s="13" t="s">
        <v>953</v>
      </c>
      <c r="F810" s="15">
        <v>120000</v>
      </c>
      <c r="G810" s="14">
        <v>45936000</v>
      </c>
      <c r="H810" s="16" t="s">
        <v>954</v>
      </c>
    </row>
    <row r="811" spans="1:8" ht="15.75" customHeight="1" x14ac:dyDescent="0.25">
      <c r="A811" s="13" t="s">
        <v>7603</v>
      </c>
      <c r="B811" s="13" t="s">
        <v>28</v>
      </c>
      <c r="C811" s="14">
        <v>390</v>
      </c>
      <c r="D811" s="13" t="s">
        <v>70</v>
      </c>
      <c r="E811" s="13" t="s">
        <v>71</v>
      </c>
      <c r="F811" s="15">
        <v>120000</v>
      </c>
      <c r="G811" s="14">
        <v>46800000</v>
      </c>
      <c r="H811" s="13" t="s">
        <v>955</v>
      </c>
    </row>
    <row r="812" spans="1:8" ht="15.75" customHeight="1" x14ac:dyDescent="0.25">
      <c r="A812" s="13" t="s">
        <v>7603</v>
      </c>
      <c r="B812" s="13" t="s">
        <v>10</v>
      </c>
      <c r="C812" s="14">
        <v>391.96</v>
      </c>
      <c r="D812" s="13" t="s">
        <v>11</v>
      </c>
      <c r="E812" s="13" t="s">
        <v>956</v>
      </c>
      <c r="F812" s="15">
        <v>120000</v>
      </c>
      <c r="G812" s="14">
        <v>47035200</v>
      </c>
      <c r="H812" s="16" t="s">
        <v>957</v>
      </c>
    </row>
    <row r="813" spans="1:8" ht="15.75" customHeight="1" x14ac:dyDescent="0.25">
      <c r="A813" s="13" t="s">
        <v>7603</v>
      </c>
      <c r="B813" s="13" t="s">
        <v>45</v>
      </c>
      <c r="C813" s="14">
        <v>395.73</v>
      </c>
      <c r="D813" s="13" t="s">
        <v>20</v>
      </c>
      <c r="E813" s="13" t="s">
        <v>642</v>
      </c>
      <c r="F813" s="15">
        <v>120000</v>
      </c>
      <c r="G813" s="14">
        <v>47487600</v>
      </c>
      <c r="H813" s="16" t="s">
        <v>958</v>
      </c>
    </row>
    <row r="814" spans="1:8" ht="15.75" customHeight="1" x14ac:dyDescent="0.25">
      <c r="A814" s="13" t="s">
        <v>7603</v>
      </c>
      <c r="B814" s="13" t="s">
        <v>460</v>
      </c>
      <c r="C814" s="14">
        <v>398.98</v>
      </c>
      <c r="D814" s="13" t="s">
        <v>20</v>
      </c>
      <c r="E814" s="13" t="s">
        <v>71</v>
      </c>
      <c r="F814" s="15">
        <v>120000</v>
      </c>
      <c r="G814" s="14">
        <v>47877600</v>
      </c>
      <c r="H814" s="16" t="s">
        <v>959</v>
      </c>
    </row>
    <row r="815" spans="1:8" ht="15.75" customHeight="1" x14ac:dyDescent="0.25">
      <c r="A815" s="13" t="s">
        <v>7603</v>
      </c>
      <c r="B815" s="13" t="s">
        <v>10</v>
      </c>
      <c r="C815" s="14">
        <v>400</v>
      </c>
      <c r="D815" s="13" t="s">
        <v>38</v>
      </c>
      <c r="E815" s="13" t="s">
        <v>635</v>
      </c>
      <c r="F815" s="15">
        <v>120000</v>
      </c>
      <c r="G815" s="14">
        <v>48000000</v>
      </c>
      <c r="H815" s="13" t="s">
        <v>960</v>
      </c>
    </row>
    <row r="816" spans="1:8" ht="15.75" customHeight="1" x14ac:dyDescent="0.25">
      <c r="A816" s="13" t="s">
        <v>7603</v>
      </c>
      <c r="B816" s="13" t="s">
        <v>10</v>
      </c>
      <c r="C816" s="14">
        <v>406.82</v>
      </c>
      <c r="D816" s="13" t="s">
        <v>23</v>
      </c>
      <c r="E816" s="13" t="s">
        <v>73</v>
      </c>
      <c r="F816" s="15">
        <v>120000</v>
      </c>
      <c r="G816" s="14">
        <v>48818400</v>
      </c>
      <c r="H816" s="16" t="s">
        <v>961</v>
      </c>
    </row>
    <row r="817" spans="1:8" ht="15.75" customHeight="1" x14ac:dyDescent="0.25">
      <c r="A817" s="13" t="s">
        <v>7603</v>
      </c>
      <c r="B817" s="13" t="s">
        <v>28</v>
      </c>
      <c r="C817" s="14">
        <v>412.9</v>
      </c>
      <c r="D817" s="13" t="s">
        <v>75</v>
      </c>
      <c r="E817" s="13" t="s">
        <v>73</v>
      </c>
      <c r="F817" s="15">
        <v>120000</v>
      </c>
      <c r="G817" s="14">
        <v>49548000</v>
      </c>
      <c r="H817" s="16" t="s">
        <v>962</v>
      </c>
    </row>
    <row r="818" spans="1:8" ht="15.75" customHeight="1" x14ac:dyDescent="0.25">
      <c r="A818" s="13" t="s">
        <v>7603</v>
      </c>
      <c r="B818" s="13" t="s">
        <v>434</v>
      </c>
      <c r="C818" s="14">
        <v>423.27</v>
      </c>
      <c r="D818" s="13" t="s">
        <v>20</v>
      </c>
      <c r="E818" s="13" t="s">
        <v>389</v>
      </c>
      <c r="F818" s="15">
        <v>120000</v>
      </c>
      <c r="G818" s="14">
        <v>50792400</v>
      </c>
      <c r="H818" s="16" t="s">
        <v>963</v>
      </c>
    </row>
    <row r="819" spans="1:8" ht="15.75" customHeight="1" x14ac:dyDescent="0.25">
      <c r="A819" s="13" t="s">
        <v>7603</v>
      </c>
      <c r="B819" s="13" t="s">
        <v>28</v>
      </c>
      <c r="C819" s="14">
        <v>429.78</v>
      </c>
      <c r="D819" s="13" t="s">
        <v>33</v>
      </c>
      <c r="E819" s="13" t="s">
        <v>389</v>
      </c>
      <c r="F819" s="15">
        <v>120000</v>
      </c>
      <c r="G819" s="14">
        <v>51573600</v>
      </c>
      <c r="H819" s="13" t="s">
        <v>964</v>
      </c>
    </row>
    <row r="820" spans="1:8" ht="15.75" customHeight="1" x14ac:dyDescent="0.25">
      <c r="A820" s="13" t="s">
        <v>7603</v>
      </c>
      <c r="B820" s="13" t="s">
        <v>382</v>
      </c>
      <c r="C820" s="14">
        <v>436.21</v>
      </c>
      <c r="D820" s="13" t="s">
        <v>26</v>
      </c>
      <c r="E820" s="13" t="s">
        <v>389</v>
      </c>
      <c r="F820" s="15">
        <v>120000</v>
      </c>
      <c r="G820" s="14">
        <v>52345200</v>
      </c>
      <c r="H820" s="13" t="s">
        <v>965</v>
      </c>
    </row>
    <row r="821" spans="1:8" ht="15.75" customHeight="1" x14ac:dyDescent="0.25">
      <c r="A821" s="13" t="s">
        <v>7603</v>
      </c>
      <c r="B821" s="13" t="s">
        <v>45</v>
      </c>
      <c r="C821" s="14">
        <v>438.12</v>
      </c>
      <c r="D821" s="13" t="s">
        <v>26</v>
      </c>
      <c r="E821" s="13" t="s">
        <v>642</v>
      </c>
      <c r="F821" s="15">
        <v>120000</v>
      </c>
      <c r="G821" s="14">
        <v>52574400</v>
      </c>
      <c r="H821" s="13" t="s">
        <v>966</v>
      </c>
    </row>
    <row r="822" spans="1:8" ht="15.75" customHeight="1" x14ac:dyDescent="0.25">
      <c r="A822" s="13" t="s">
        <v>7603</v>
      </c>
      <c r="B822" s="13" t="s">
        <v>10</v>
      </c>
      <c r="C822" s="14">
        <v>442.2</v>
      </c>
      <c r="D822" s="13" t="s">
        <v>67</v>
      </c>
      <c r="E822" s="13" t="s">
        <v>647</v>
      </c>
      <c r="F822" s="15">
        <v>120000</v>
      </c>
      <c r="G822" s="14">
        <v>53064000</v>
      </c>
      <c r="H822" s="16" t="s">
        <v>967</v>
      </c>
    </row>
    <row r="823" spans="1:8" ht="15.75" customHeight="1" x14ac:dyDescent="0.25">
      <c r="A823" s="13" t="s">
        <v>7603</v>
      </c>
      <c r="B823" s="13" t="s">
        <v>28</v>
      </c>
      <c r="C823" s="14">
        <v>451.08</v>
      </c>
      <c r="D823" s="13" t="s">
        <v>17</v>
      </c>
      <c r="E823" s="13" t="s">
        <v>73</v>
      </c>
      <c r="F823" s="15">
        <v>60000</v>
      </c>
      <c r="G823" s="14">
        <v>27064800</v>
      </c>
      <c r="H823" s="13" t="s">
        <v>968</v>
      </c>
    </row>
    <row r="824" spans="1:8" ht="15.75" customHeight="1" x14ac:dyDescent="0.25">
      <c r="A824" s="13" t="s">
        <v>7603</v>
      </c>
      <c r="B824" s="13" t="s">
        <v>10</v>
      </c>
      <c r="C824" s="14">
        <v>460</v>
      </c>
      <c r="D824" s="13" t="s">
        <v>406</v>
      </c>
      <c r="E824" s="13" t="s">
        <v>969</v>
      </c>
      <c r="F824" s="15">
        <v>120000</v>
      </c>
      <c r="G824" s="14">
        <v>55200000</v>
      </c>
      <c r="H824" s="13" t="s">
        <v>970</v>
      </c>
    </row>
    <row r="825" spans="1:8" ht="15.75" customHeight="1" x14ac:dyDescent="0.25">
      <c r="A825" s="13" t="s">
        <v>7603</v>
      </c>
      <c r="B825" s="13" t="s">
        <v>434</v>
      </c>
      <c r="C825" s="14">
        <v>465.55</v>
      </c>
      <c r="D825" s="13" t="s">
        <v>17</v>
      </c>
      <c r="E825" s="13" t="s">
        <v>389</v>
      </c>
      <c r="F825" s="15">
        <v>60000</v>
      </c>
      <c r="G825" s="14">
        <v>27933000</v>
      </c>
      <c r="H825" s="13" t="s">
        <v>964</v>
      </c>
    </row>
    <row r="826" spans="1:8" ht="15.75" customHeight="1" x14ac:dyDescent="0.25">
      <c r="A826" s="13" t="s">
        <v>7603</v>
      </c>
      <c r="B826" s="13" t="s">
        <v>382</v>
      </c>
      <c r="C826" s="14">
        <v>483.46</v>
      </c>
      <c r="D826" s="13" t="s">
        <v>20</v>
      </c>
      <c r="E826" s="13" t="s">
        <v>470</v>
      </c>
      <c r="F826" s="15">
        <v>120000</v>
      </c>
      <c r="G826" s="14">
        <v>58015200</v>
      </c>
      <c r="H826" s="16" t="s">
        <v>971</v>
      </c>
    </row>
    <row r="827" spans="1:8" ht="15.75" customHeight="1" x14ac:dyDescent="0.25">
      <c r="A827" s="13" t="s">
        <v>7603</v>
      </c>
      <c r="B827" s="13" t="s">
        <v>45</v>
      </c>
      <c r="C827" s="14">
        <v>487</v>
      </c>
      <c r="D827" s="13" t="s">
        <v>70</v>
      </c>
      <c r="E827" s="13" t="s">
        <v>398</v>
      </c>
      <c r="F827" s="15">
        <v>120000</v>
      </c>
      <c r="G827" s="14">
        <v>58440000</v>
      </c>
      <c r="H827" s="13" t="s">
        <v>964</v>
      </c>
    </row>
    <row r="828" spans="1:8" ht="15.75" customHeight="1" x14ac:dyDescent="0.25">
      <c r="A828" s="13" t="s">
        <v>7603</v>
      </c>
      <c r="B828" s="13" t="s">
        <v>10</v>
      </c>
      <c r="C828" s="14">
        <v>499</v>
      </c>
      <c r="D828" s="13" t="s">
        <v>109</v>
      </c>
      <c r="E828" s="13" t="s">
        <v>389</v>
      </c>
      <c r="F828" s="15">
        <v>120000</v>
      </c>
      <c r="G828" s="14">
        <v>59880000</v>
      </c>
      <c r="H828" s="16" t="s">
        <v>972</v>
      </c>
    </row>
    <row r="829" spans="1:8" ht="15.75" customHeight="1" x14ac:dyDescent="0.25">
      <c r="A829" s="13" t="s">
        <v>7603</v>
      </c>
      <c r="B829" s="13" t="s">
        <v>10</v>
      </c>
      <c r="C829" s="14">
        <v>505.25</v>
      </c>
      <c r="D829" s="13" t="s">
        <v>35</v>
      </c>
      <c r="E829" s="13" t="s">
        <v>470</v>
      </c>
      <c r="F829" s="15">
        <v>120000</v>
      </c>
      <c r="G829" s="14">
        <v>60630000</v>
      </c>
      <c r="H829" s="16" t="s">
        <v>973</v>
      </c>
    </row>
    <row r="830" spans="1:8" ht="15.75" customHeight="1" x14ac:dyDescent="0.25">
      <c r="A830" s="13" t="s">
        <v>7603</v>
      </c>
      <c r="B830" s="13" t="s">
        <v>413</v>
      </c>
      <c r="C830" s="14">
        <v>508.97</v>
      </c>
      <c r="D830" s="13" t="s">
        <v>26</v>
      </c>
      <c r="E830" s="13" t="s">
        <v>470</v>
      </c>
      <c r="F830" s="15">
        <v>120000</v>
      </c>
      <c r="G830" s="14">
        <v>61076400</v>
      </c>
      <c r="H830" s="16" t="s">
        <v>974</v>
      </c>
    </row>
    <row r="831" spans="1:8" ht="15.75" customHeight="1" x14ac:dyDescent="0.25">
      <c r="A831" s="13" t="s">
        <v>7603</v>
      </c>
      <c r="B831" s="13" t="s">
        <v>434</v>
      </c>
      <c r="C831" s="14">
        <v>525.33000000000004</v>
      </c>
      <c r="D831" s="13" t="s">
        <v>26</v>
      </c>
      <c r="E831" s="13" t="s">
        <v>106</v>
      </c>
      <c r="F831" s="15">
        <v>120000</v>
      </c>
      <c r="G831" s="14">
        <v>63039600</v>
      </c>
      <c r="H831" s="13" t="s">
        <v>975</v>
      </c>
    </row>
    <row r="832" spans="1:8" ht="15.75" customHeight="1" x14ac:dyDescent="0.25">
      <c r="A832" s="13" t="s">
        <v>7603</v>
      </c>
      <c r="B832" s="13" t="s">
        <v>460</v>
      </c>
      <c r="C832" s="14">
        <v>558.21</v>
      </c>
      <c r="D832" s="13" t="s">
        <v>26</v>
      </c>
      <c r="E832" s="13" t="s">
        <v>21</v>
      </c>
      <c r="F832" s="15">
        <v>120000</v>
      </c>
      <c r="G832" s="14">
        <v>66985200</v>
      </c>
      <c r="H832" s="16" t="s">
        <v>976</v>
      </c>
    </row>
    <row r="833" spans="1:8" ht="15.75" customHeight="1" x14ac:dyDescent="0.25">
      <c r="A833" s="13" t="s">
        <v>7603</v>
      </c>
      <c r="B833" s="13" t="s">
        <v>10</v>
      </c>
      <c r="C833" s="14">
        <v>562.35</v>
      </c>
      <c r="D833" s="13" t="s">
        <v>7584</v>
      </c>
      <c r="E833" s="13" t="s">
        <v>470</v>
      </c>
      <c r="F833" s="15">
        <v>120000</v>
      </c>
      <c r="G833" s="14">
        <v>67482000</v>
      </c>
      <c r="H833" s="13" t="s">
        <v>977</v>
      </c>
    </row>
    <row r="834" spans="1:8" ht="15.75" customHeight="1" x14ac:dyDescent="0.25">
      <c r="A834" s="13" t="s">
        <v>7603</v>
      </c>
      <c r="B834" s="13" t="s">
        <v>45</v>
      </c>
      <c r="C834" s="14">
        <v>576.29999999999995</v>
      </c>
      <c r="D834" s="13" t="s">
        <v>17</v>
      </c>
      <c r="E834" s="13" t="s">
        <v>106</v>
      </c>
      <c r="F834" s="15">
        <v>60000</v>
      </c>
      <c r="G834" s="14">
        <v>34578000</v>
      </c>
      <c r="H834" s="13" t="s">
        <v>978</v>
      </c>
    </row>
    <row r="835" spans="1:8" ht="15.75" customHeight="1" x14ac:dyDescent="0.25">
      <c r="A835" s="13" t="s">
        <v>7603</v>
      </c>
      <c r="B835" s="13" t="s">
        <v>413</v>
      </c>
      <c r="C835" s="14">
        <v>590</v>
      </c>
      <c r="D835" s="13" t="s">
        <v>17</v>
      </c>
      <c r="E835" s="13" t="s">
        <v>470</v>
      </c>
      <c r="F835" s="15">
        <v>60000</v>
      </c>
      <c r="G835" s="14">
        <v>35400000</v>
      </c>
      <c r="H835" s="13" t="s">
        <v>979</v>
      </c>
    </row>
    <row r="836" spans="1:8" ht="15.75" customHeight="1" x14ac:dyDescent="0.25">
      <c r="A836" s="13" t="s">
        <v>7603</v>
      </c>
      <c r="B836" s="13" t="s">
        <v>10</v>
      </c>
      <c r="C836" s="14">
        <v>590.47</v>
      </c>
      <c r="D836" s="13" t="s">
        <v>43</v>
      </c>
      <c r="E836" s="13" t="s">
        <v>951</v>
      </c>
      <c r="F836" s="15">
        <v>120000</v>
      </c>
      <c r="G836" s="14">
        <v>70856400</v>
      </c>
      <c r="H836" s="16" t="s">
        <v>980</v>
      </c>
    </row>
    <row r="837" spans="1:8" ht="15.75" customHeight="1" x14ac:dyDescent="0.25">
      <c r="A837" s="13" t="s">
        <v>7603</v>
      </c>
      <c r="B837" s="13" t="s">
        <v>28</v>
      </c>
      <c r="C837" s="14">
        <v>598.01</v>
      </c>
      <c r="D837" s="13" t="s">
        <v>20</v>
      </c>
      <c r="E837" s="13" t="s">
        <v>21</v>
      </c>
      <c r="F837" s="15">
        <v>120000</v>
      </c>
      <c r="G837" s="14">
        <v>71761200</v>
      </c>
      <c r="H837" s="16" t="s">
        <v>981</v>
      </c>
    </row>
    <row r="838" spans="1:8" ht="15.75" customHeight="1" x14ac:dyDescent="0.25">
      <c r="A838" s="13" t="s">
        <v>7603</v>
      </c>
      <c r="B838" s="13" t="s">
        <v>10</v>
      </c>
      <c r="C838" s="14">
        <v>602.17999999999995</v>
      </c>
      <c r="D838" s="13" t="s">
        <v>17</v>
      </c>
      <c r="E838" s="13" t="s">
        <v>21</v>
      </c>
      <c r="F838" s="15">
        <v>60000</v>
      </c>
      <c r="G838" s="14">
        <v>36130800</v>
      </c>
      <c r="H838" s="13" t="s">
        <v>982</v>
      </c>
    </row>
    <row r="839" spans="1:8" ht="15.75" customHeight="1" x14ac:dyDescent="0.25">
      <c r="A839" s="13" t="s">
        <v>7603</v>
      </c>
      <c r="B839" s="13" t="s">
        <v>382</v>
      </c>
      <c r="C839" s="14">
        <v>1734.75</v>
      </c>
      <c r="D839" s="13" t="s">
        <v>17</v>
      </c>
      <c r="E839" s="13" t="s">
        <v>983</v>
      </c>
      <c r="F839" s="15">
        <v>60000</v>
      </c>
      <c r="G839" s="14">
        <v>104085000</v>
      </c>
      <c r="H839" s="13" t="s">
        <v>984</v>
      </c>
    </row>
    <row r="840" spans="1:8" ht="15.75" customHeight="1" x14ac:dyDescent="0.25">
      <c r="C840" s="10"/>
      <c r="F840" s="17"/>
      <c r="G840" s="10"/>
    </row>
    <row r="841" spans="1:8" ht="15.75" customHeight="1" x14ac:dyDescent="0.25">
      <c r="A841" s="41" t="s">
        <v>985</v>
      </c>
      <c r="B841" s="42"/>
      <c r="C841" s="42"/>
      <c r="D841" s="42"/>
      <c r="E841" s="42"/>
      <c r="F841" s="42"/>
      <c r="G841" s="42"/>
      <c r="H841" s="43"/>
    </row>
    <row r="842" spans="1:8" ht="15.75" customHeight="1" x14ac:dyDescent="0.25">
      <c r="C842" s="10"/>
      <c r="E842" s="11" t="s">
        <v>7571</v>
      </c>
      <c r="F842" s="12">
        <v>4800</v>
      </c>
      <c r="G842" s="10"/>
    </row>
    <row r="843" spans="1:8" ht="15.75" customHeight="1" x14ac:dyDescent="0.25">
      <c r="A843" s="13" t="s">
        <v>0</v>
      </c>
      <c r="B843" s="13" t="s">
        <v>1</v>
      </c>
      <c r="C843" s="13" t="s">
        <v>2</v>
      </c>
      <c r="D843" s="13" t="s">
        <v>4</v>
      </c>
      <c r="E843" s="13" t="s">
        <v>5</v>
      </c>
      <c r="F843" s="13" t="s">
        <v>6</v>
      </c>
      <c r="G843" s="13" t="s">
        <v>7</v>
      </c>
      <c r="H843" s="13" t="s">
        <v>8</v>
      </c>
    </row>
    <row r="844" spans="1:8" ht="15.75" customHeight="1" x14ac:dyDescent="0.25">
      <c r="A844" s="13" t="s">
        <v>7604</v>
      </c>
      <c r="B844" s="13" t="s">
        <v>10</v>
      </c>
      <c r="C844" s="14">
        <v>3600</v>
      </c>
      <c r="D844" s="13" t="s">
        <v>406</v>
      </c>
      <c r="E844" s="13" t="s">
        <v>987</v>
      </c>
      <c r="F844" s="15">
        <v>4800</v>
      </c>
      <c r="G844" s="14">
        <v>17280000</v>
      </c>
      <c r="H844" s="16" t="s">
        <v>988</v>
      </c>
    </row>
    <row r="845" spans="1:8" ht="15.75" customHeight="1" x14ac:dyDescent="0.25">
      <c r="A845" s="13" t="s">
        <v>7604</v>
      </c>
      <c r="B845" s="13" t="s">
        <v>10</v>
      </c>
      <c r="C845" s="14">
        <v>3924</v>
      </c>
      <c r="D845" s="13" t="s">
        <v>70</v>
      </c>
      <c r="E845" s="13" t="s">
        <v>71</v>
      </c>
      <c r="F845" s="15">
        <v>4800</v>
      </c>
      <c r="G845" s="14">
        <v>18835200</v>
      </c>
      <c r="H845" s="13" t="s">
        <v>955</v>
      </c>
    </row>
    <row r="846" spans="1:8" ht="15.75" customHeight="1" x14ac:dyDescent="0.25">
      <c r="A846" s="13" t="s">
        <v>7604</v>
      </c>
      <c r="B846" s="13" t="s">
        <v>10</v>
      </c>
      <c r="C846" s="14">
        <v>4012.09</v>
      </c>
      <c r="D846" s="13" t="s">
        <v>20</v>
      </c>
      <c r="E846" s="13" t="s">
        <v>71</v>
      </c>
      <c r="F846" s="15">
        <v>4800</v>
      </c>
      <c r="G846" s="14">
        <v>19258032</v>
      </c>
      <c r="H846" s="16" t="s">
        <v>989</v>
      </c>
    </row>
    <row r="847" spans="1:8" ht="15.75" customHeight="1" x14ac:dyDescent="0.25">
      <c r="A847" s="13" t="s">
        <v>7604</v>
      </c>
      <c r="B847" s="13" t="s">
        <v>10</v>
      </c>
      <c r="C847" s="14">
        <v>4030</v>
      </c>
      <c r="D847" s="13" t="s">
        <v>75</v>
      </c>
      <c r="E847" s="13" t="s">
        <v>990</v>
      </c>
      <c r="F847" s="15">
        <v>4800</v>
      </c>
      <c r="G847" s="14">
        <v>19344000</v>
      </c>
      <c r="H847" s="16" t="s">
        <v>991</v>
      </c>
    </row>
    <row r="848" spans="1:8" ht="15.75" customHeight="1" x14ac:dyDescent="0.25">
      <c r="A848" s="13" t="s">
        <v>7604</v>
      </c>
      <c r="B848" s="13" t="s">
        <v>10</v>
      </c>
      <c r="C848" s="14">
        <v>4090.91</v>
      </c>
      <c r="D848" s="13" t="s">
        <v>23</v>
      </c>
      <c r="E848" s="13" t="s">
        <v>73</v>
      </c>
      <c r="F848" s="15">
        <v>4800</v>
      </c>
      <c r="G848" s="14">
        <v>19636368</v>
      </c>
      <c r="H848" s="16" t="s">
        <v>992</v>
      </c>
    </row>
    <row r="849" spans="1:8" ht="15.75" customHeight="1" x14ac:dyDescent="0.25">
      <c r="A849" s="13" t="s">
        <v>7604</v>
      </c>
      <c r="B849" s="13" t="s">
        <v>10</v>
      </c>
      <c r="C849" s="14">
        <v>4093.15</v>
      </c>
      <c r="D849" s="13" t="s">
        <v>33</v>
      </c>
      <c r="E849" s="13" t="s">
        <v>73</v>
      </c>
      <c r="F849" s="15">
        <v>4800</v>
      </c>
      <c r="G849" s="14">
        <v>19647120</v>
      </c>
      <c r="H849" s="13" t="s">
        <v>993</v>
      </c>
    </row>
    <row r="850" spans="1:8" ht="15.75" customHeight="1" x14ac:dyDescent="0.25">
      <c r="A850" s="13" t="s">
        <v>7604</v>
      </c>
      <c r="B850" s="13" t="s">
        <v>10</v>
      </c>
      <c r="C850" s="14">
        <v>4189.1899999999996</v>
      </c>
      <c r="D850" s="13" t="s">
        <v>38</v>
      </c>
      <c r="E850" s="13" t="s">
        <v>407</v>
      </c>
      <c r="F850" s="15">
        <v>4800</v>
      </c>
      <c r="G850" s="14">
        <v>20108112</v>
      </c>
      <c r="H850" s="16" t="s">
        <v>994</v>
      </c>
    </row>
    <row r="851" spans="1:8" ht="15.75" customHeight="1" x14ac:dyDescent="0.25">
      <c r="A851" s="13" t="s">
        <v>7604</v>
      </c>
      <c r="B851" s="13" t="s">
        <v>10</v>
      </c>
      <c r="C851" s="14">
        <v>4285.71</v>
      </c>
      <c r="D851" s="13" t="s">
        <v>14</v>
      </c>
      <c r="E851" s="13" t="s">
        <v>995</v>
      </c>
      <c r="F851" s="15">
        <v>4800</v>
      </c>
      <c r="G851" s="14">
        <v>20571408</v>
      </c>
      <c r="H851" s="13" t="s">
        <v>996</v>
      </c>
    </row>
    <row r="852" spans="1:8" ht="15.75" customHeight="1" x14ac:dyDescent="0.25">
      <c r="A852" s="13" t="s">
        <v>7604</v>
      </c>
      <c r="B852" s="13" t="s">
        <v>28</v>
      </c>
      <c r="C852" s="14">
        <v>4369</v>
      </c>
      <c r="D852" s="13" t="s">
        <v>75</v>
      </c>
      <c r="E852" s="13" t="s">
        <v>997</v>
      </c>
      <c r="F852" s="15">
        <v>4800</v>
      </c>
      <c r="G852" s="14">
        <v>20971200</v>
      </c>
      <c r="H852" s="16" t="s">
        <v>998</v>
      </c>
    </row>
    <row r="853" spans="1:8" ht="15.75" customHeight="1" x14ac:dyDescent="0.25">
      <c r="A853" s="13" t="s">
        <v>7604</v>
      </c>
      <c r="B853" s="13" t="s">
        <v>10</v>
      </c>
      <c r="C853" s="14">
        <v>4456.5600000000004</v>
      </c>
      <c r="D853" s="13" t="s">
        <v>43</v>
      </c>
      <c r="E853" s="13" t="s">
        <v>999</v>
      </c>
      <c r="F853" s="15">
        <v>4800</v>
      </c>
      <c r="G853" s="14">
        <v>21391488</v>
      </c>
      <c r="H853" s="16" t="s">
        <v>1000</v>
      </c>
    </row>
    <row r="854" spans="1:8" ht="15.75" customHeight="1" x14ac:dyDescent="0.25">
      <c r="A854" s="13" t="s">
        <v>7604</v>
      </c>
      <c r="B854" s="13" t="s">
        <v>10</v>
      </c>
      <c r="C854" s="14">
        <v>4500</v>
      </c>
      <c r="D854" s="13" t="s">
        <v>17</v>
      </c>
      <c r="E854" s="13" t="s">
        <v>73</v>
      </c>
      <c r="F854" s="15">
        <v>4800</v>
      </c>
      <c r="G854" s="14">
        <v>21600000</v>
      </c>
      <c r="H854" s="13" t="s">
        <v>968</v>
      </c>
    </row>
    <row r="855" spans="1:8" ht="15.75" customHeight="1" x14ac:dyDescent="0.25">
      <c r="A855" s="13" t="s">
        <v>7604</v>
      </c>
      <c r="B855" s="13" t="s">
        <v>10</v>
      </c>
      <c r="C855" s="14">
        <v>4512.33</v>
      </c>
      <c r="D855" s="13" t="s">
        <v>26</v>
      </c>
      <c r="E855" s="13" t="s">
        <v>642</v>
      </c>
      <c r="F855" s="15">
        <v>4800</v>
      </c>
      <c r="G855" s="14">
        <v>21659184</v>
      </c>
      <c r="H855" s="13" t="s">
        <v>966</v>
      </c>
    </row>
    <row r="856" spans="1:8" ht="15.75" customHeight="1" x14ac:dyDescent="0.25">
      <c r="A856" s="13" t="s">
        <v>7604</v>
      </c>
      <c r="B856" s="13" t="s">
        <v>28</v>
      </c>
      <c r="C856" s="14">
        <v>5983.21</v>
      </c>
      <c r="D856" s="13" t="s">
        <v>20</v>
      </c>
      <c r="E856" s="13" t="s">
        <v>300</v>
      </c>
      <c r="F856" s="15">
        <v>4800</v>
      </c>
      <c r="G856" s="14">
        <v>28719408</v>
      </c>
      <c r="H856" s="16" t="s">
        <v>1001</v>
      </c>
    </row>
    <row r="857" spans="1:8" ht="15.75" customHeight="1" x14ac:dyDescent="0.25">
      <c r="A857" s="13" t="s">
        <v>7604</v>
      </c>
      <c r="B857" s="13" t="s">
        <v>45</v>
      </c>
      <c r="C857" s="14">
        <v>7240.39</v>
      </c>
      <c r="D857" s="13" t="s">
        <v>20</v>
      </c>
      <c r="E857" s="13" t="s">
        <v>87</v>
      </c>
      <c r="F857" s="15">
        <v>4800</v>
      </c>
      <c r="G857" s="14">
        <v>34753872</v>
      </c>
      <c r="H857" s="13" t="s">
        <v>1002</v>
      </c>
    </row>
    <row r="858" spans="1:8" ht="15.75" customHeight="1" x14ac:dyDescent="0.25">
      <c r="A858" s="13" t="s">
        <v>7604</v>
      </c>
      <c r="B858" s="13" t="s">
        <v>28</v>
      </c>
      <c r="C858" s="14">
        <v>7652.31</v>
      </c>
      <c r="D858" s="13" t="s">
        <v>26</v>
      </c>
      <c r="E858" s="13" t="s">
        <v>87</v>
      </c>
      <c r="F858" s="15">
        <v>4800</v>
      </c>
      <c r="G858" s="14">
        <v>36731088</v>
      </c>
      <c r="H858" s="13" t="s">
        <v>944</v>
      </c>
    </row>
    <row r="859" spans="1:8" ht="15.75" customHeight="1" x14ac:dyDescent="0.25">
      <c r="C859" s="10"/>
      <c r="F859" s="17"/>
      <c r="G859" s="10"/>
    </row>
    <row r="860" spans="1:8" ht="15.75" customHeight="1" x14ac:dyDescent="0.25">
      <c r="A860" s="41" t="s">
        <v>1003</v>
      </c>
      <c r="B860" s="42"/>
      <c r="C860" s="42"/>
      <c r="D860" s="42"/>
      <c r="E860" s="42"/>
      <c r="F860" s="42"/>
      <c r="G860" s="42"/>
      <c r="H860" s="43"/>
    </row>
    <row r="861" spans="1:8" ht="15.75" customHeight="1" x14ac:dyDescent="0.25">
      <c r="C861" s="10"/>
      <c r="E861" s="11" t="s">
        <v>7571</v>
      </c>
      <c r="F861" s="12">
        <v>8400</v>
      </c>
      <c r="G861" s="10"/>
    </row>
    <row r="862" spans="1:8" ht="15.75" customHeight="1" x14ac:dyDescent="0.25">
      <c r="A862" s="13" t="s">
        <v>0</v>
      </c>
      <c r="B862" s="13" t="s">
        <v>1</v>
      </c>
      <c r="C862" s="13" t="s">
        <v>2</v>
      </c>
      <c r="D862" s="13" t="s">
        <v>4</v>
      </c>
      <c r="E862" s="13" t="s">
        <v>5</v>
      </c>
      <c r="F862" s="13" t="s">
        <v>6</v>
      </c>
      <c r="G862" s="13" t="s">
        <v>7</v>
      </c>
      <c r="H862" s="13" t="s">
        <v>8</v>
      </c>
    </row>
    <row r="863" spans="1:8" ht="15.75" customHeight="1" x14ac:dyDescent="0.25">
      <c r="A863" s="13" t="s">
        <v>7605</v>
      </c>
      <c r="B863" s="13" t="s">
        <v>10</v>
      </c>
      <c r="C863" s="14">
        <v>18350</v>
      </c>
      <c r="D863" s="13" t="s">
        <v>366</v>
      </c>
      <c r="E863" s="13" t="s">
        <v>367</v>
      </c>
      <c r="F863" s="15">
        <v>8400</v>
      </c>
      <c r="G863" s="14">
        <v>154140000</v>
      </c>
      <c r="H863" s="16" t="s">
        <v>1005</v>
      </c>
    </row>
    <row r="864" spans="1:8" ht="15.75" customHeight="1" x14ac:dyDescent="0.25">
      <c r="A864" s="13" t="s">
        <v>7605</v>
      </c>
      <c r="B864" s="13" t="s">
        <v>10</v>
      </c>
      <c r="C864" s="14">
        <v>18387.939999999999</v>
      </c>
      <c r="D864" s="13" t="s">
        <v>467</v>
      </c>
      <c r="E864" s="13" t="s">
        <v>468</v>
      </c>
      <c r="F864" s="15">
        <v>1675</v>
      </c>
      <c r="G864" s="14">
        <v>30799799.5</v>
      </c>
      <c r="H864" s="16" t="s">
        <v>1006</v>
      </c>
    </row>
    <row r="865" spans="1:8" ht="15.75" customHeight="1" x14ac:dyDescent="0.25">
      <c r="A865" s="13" t="s">
        <v>7605</v>
      </c>
      <c r="B865" s="13" t="s">
        <v>10</v>
      </c>
      <c r="C865" s="14">
        <v>18423.310000000001</v>
      </c>
      <c r="D865" s="13" t="s">
        <v>26</v>
      </c>
      <c r="E865" s="13" t="s">
        <v>470</v>
      </c>
      <c r="F865" s="15">
        <v>8400</v>
      </c>
      <c r="G865" s="14">
        <v>154755804</v>
      </c>
      <c r="H865" s="16" t="s">
        <v>1007</v>
      </c>
    </row>
    <row r="866" spans="1:8" ht="15.75" customHeight="1" x14ac:dyDescent="0.25">
      <c r="A866" s="13" t="s">
        <v>7605</v>
      </c>
      <c r="B866" s="13" t="s">
        <v>10</v>
      </c>
      <c r="C866" s="14">
        <v>19585</v>
      </c>
      <c r="D866" s="13" t="s">
        <v>70</v>
      </c>
      <c r="E866" s="13" t="s">
        <v>470</v>
      </c>
      <c r="F866" s="15">
        <v>8400</v>
      </c>
      <c r="G866" s="14">
        <v>164514000</v>
      </c>
      <c r="H866" s="13" t="s">
        <v>1008</v>
      </c>
    </row>
    <row r="867" spans="1:8" ht="15.75" customHeight="1" x14ac:dyDescent="0.25">
      <c r="A867" s="13" t="s">
        <v>7605</v>
      </c>
      <c r="B867" s="13" t="s">
        <v>10</v>
      </c>
      <c r="C867" s="14">
        <v>19993.009999999998</v>
      </c>
      <c r="D867" s="13" t="s">
        <v>20</v>
      </c>
      <c r="E867" s="13" t="s">
        <v>470</v>
      </c>
      <c r="F867" s="15">
        <v>8400</v>
      </c>
      <c r="G867" s="14">
        <v>167941284</v>
      </c>
      <c r="H867" s="16" t="s">
        <v>1009</v>
      </c>
    </row>
    <row r="868" spans="1:8" ht="15.75" customHeight="1" x14ac:dyDescent="0.25">
      <c r="A868" s="13" t="s">
        <v>7605</v>
      </c>
      <c r="B868" s="13" t="s">
        <v>10</v>
      </c>
      <c r="C868" s="14">
        <v>20481.77</v>
      </c>
      <c r="D868" s="13" t="s">
        <v>33</v>
      </c>
      <c r="E868" s="13" t="s">
        <v>470</v>
      </c>
      <c r="F868" s="15">
        <v>8400</v>
      </c>
      <c r="G868" s="14">
        <v>172046868</v>
      </c>
      <c r="H868" s="13" t="s">
        <v>1010</v>
      </c>
    </row>
    <row r="869" spans="1:8" ht="15.75" customHeight="1" x14ac:dyDescent="0.25">
      <c r="A869" s="13" t="s">
        <v>7605</v>
      </c>
      <c r="B869" s="13" t="s">
        <v>10</v>
      </c>
      <c r="C869" s="14">
        <v>20980</v>
      </c>
      <c r="D869" s="13" t="s">
        <v>38</v>
      </c>
      <c r="E869" s="13" t="s">
        <v>470</v>
      </c>
      <c r="F869" s="15">
        <v>8400</v>
      </c>
      <c r="G869" s="14">
        <v>176232000</v>
      </c>
      <c r="H869" s="16" t="s">
        <v>1011</v>
      </c>
    </row>
    <row r="870" spans="1:8" ht="15.75" customHeight="1" x14ac:dyDescent="0.25">
      <c r="A870" s="13" t="s">
        <v>7605</v>
      </c>
      <c r="B870" s="13" t="s">
        <v>10</v>
      </c>
      <c r="C870" s="14">
        <v>21023.15</v>
      </c>
      <c r="D870" s="13" t="s">
        <v>35</v>
      </c>
      <c r="E870" s="13" t="s">
        <v>470</v>
      </c>
      <c r="F870" s="15">
        <v>8400</v>
      </c>
      <c r="G870" s="14">
        <v>176594460</v>
      </c>
      <c r="H870" s="16" t="s">
        <v>1012</v>
      </c>
    </row>
    <row r="871" spans="1:8" ht="15.75" customHeight="1" x14ac:dyDescent="0.25">
      <c r="A871" s="13" t="s">
        <v>7605</v>
      </c>
      <c r="B871" s="13" t="s">
        <v>10</v>
      </c>
      <c r="C871" s="14">
        <v>21921.57</v>
      </c>
      <c r="D871" s="13" t="s">
        <v>7584</v>
      </c>
      <c r="E871" s="13" t="s">
        <v>470</v>
      </c>
      <c r="F871" s="15">
        <v>8400</v>
      </c>
      <c r="G871" s="14">
        <v>184141188</v>
      </c>
      <c r="H871" s="13" t="s">
        <v>1013</v>
      </c>
    </row>
    <row r="872" spans="1:8" ht="15.75" customHeight="1" x14ac:dyDescent="0.25">
      <c r="A872" s="13" t="s">
        <v>7605</v>
      </c>
      <c r="B872" s="13" t="s">
        <v>10</v>
      </c>
      <c r="C872" s="14">
        <v>23412.19</v>
      </c>
      <c r="D872" s="13" t="s">
        <v>43</v>
      </c>
      <c r="E872" s="13" t="s">
        <v>1014</v>
      </c>
      <c r="F872" s="15">
        <v>8400</v>
      </c>
      <c r="G872" s="14">
        <v>196662396</v>
      </c>
      <c r="H872" s="16" t="s">
        <v>1015</v>
      </c>
    </row>
    <row r="873" spans="1:8" ht="15.75" customHeight="1" x14ac:dyDescent="0.25">
      <c r="A873" s="13" t="s">
        <v>7605</v>
      </c>
      <c r="B873" s="13" t="s">
        <v>10</v>
      </c>
      <c r="C873" s="14">
        <v>24506.25</v>
      </c>
      <c r="D873" s="13" t="s">
        <v>17</v>
      </c>
      <c r="E873" s="13" t="s">
        <v>470</v>
      </c>
      <c r="F873" s="15">
        <v>1200</v>
      </c>
      <c r="G873" s="14">
        <v>29407500</v>
      </c>
      <c r="H873" s="13" t="s">
        <v>1016</v>
      </c>
    </row>
    <row r="874" spans="1:8" ht="15.75" customHeight="1" x14ac:dyDescent="0.25">
      <c r="A874" s="13" t="s">
        <v>7605</v>
      </c>
      <c r="B874" s="13" t="s">
        <v>10</v>
      </c>
      <c r="C874" s="14">
        <v>26448</v>
      </c>
      <c r="D874" s="13" t="s">
        <v>67</v>
      </c>
      <c r="E874" s="13" t="s">
        <v>470</v>
      </c>
      <c r="F874" s="15">
        <v>8400</v>
      </c>
      <c r="G874" s="14">
        <v>222163200</v>
      </c>
      <c r="H874" s="13" t="s">
        <v>1017</v>
      </c>
    </row>
    <row r="875" spans="1:8" ht="15.75" customHeight="1" x14ac:dyDescent="0.25">
      <c r="C875" s="10"/>
      <c r="F875" s="17"/>
      <c r="G875" s="10"/>
    </row>
    <row r="876" spans="1:8" ht="15.75" customHeight="1" x14ac:dyDescent="0.25">
      <c r="A876" s="41" t="s">
        <v>1018</v>
      </c>
      <c r="B876" s="42"/>
      <c r="C876" s="42"/>
      <c r="D876" s="42"/>
      <c r="E876" s="42"/>
      <c r="F876" s="42"/>
      <c r="G876" s="42"/>
      <c r="H876" s="43"/>
    </row>
    <row r="877" spans="1:8" ht="15.75" customHeight="1" x14ac:dyDescent="0.25">
      <c r="C877" s="10"/>
      <c r="E877" s="11" t="s">
        <v>7571</v>
      </c>
      <c r="F877" s="12">
        <v>198000</v>
      </c>
      <c r="G877" s="10"/>
    </row>
    <row r="878" spans="1:8" ht="15.75" customHeight="1" x14ac:dyDescent="0.25">
      <c r="A878" s="13" t="s">
        <v>0</v>
      </c>
      <c r="B878" s="13" t="s">
        <v>1</v>
      </c>
      <c r="C878" s="13" t="s">
        <v>2</v>
      </c>
      <c r="D878" s="13" t="s">
        <v>4</v>
      </c>
      <c r="E878" s="13" t="s">
        <v>5</v>
      </c>
      <c r="F878" s="13" t="s">
        <v>6</v>
      </c>
      <c r="G878" s="13" t="s">
        <v>7</v>
      </c>
      <c r="H878" s="13" t="s">
        <v>8</v>
      </c>
    </row>
    <row r="879" spans="1:8" ht="15.75" customHeight="1" x14ac:dyDescent="0.25">
      <c r="A879" s="13" t="s">
        <v>7606</v>
      </c>
      <c r="B879" s="13" t="s">
        <v>382</v>
      </c>
      <c r="C879" s="14">
        <v>133.76</v>
      </c>
      <c r="D879" s="13" t="s">
        <v>20</v>
      </c>
      <c r="E879" s="13" t="s">
        <v>1019</v>
      </c>
      <c r="F879" s="15">
        <v>198000</v>
      </c>
      <c r="G879" s="14">
        <v>26484480</v>
      </c>
      <c r="H879" s="13" t="s">
        <v>1020</v>
      </c>
    </row>
    <row r="880" spans="1:8" ht="15.75" customHeight="1" x14ac:dyDescent="0.25">
      <c r="A880" s="13" t="s">
        <v>7606</v>
      </c>
      <c r="B880" s="13" t="s">
        <v>10</v>
      </c>
      <c r="C880" s="14">
        <v>142.27000000000001</v>
      </c>
      <c r="D880" s="13" t="s">
        <v>38</v>
      </c>
      <c r="E880" s="13" t="s">
        <v>1021</v>
      </c>
      <c r="F880" s="15">
        <v>198000</v>
      </c>
      <c r="G880" s="14">
        <v>28169460</v>
      </c>
      <c r="H880" s="13" t="s">
        <v>1022</v>
      </c>
    </row>
    <row r="881" spans="1:8" ht="15.75" customHeight="1" x14ac:dyDescent="0.25">
      <c r="A881" s="13" t="s">
        <v>7606</v>
      </c>
      <c r="B881" s="13" t="s">
        <v>10</v>
      </c>
      <c r="C881" s="14">
        <v>147.15</v>
      </c>
      <c r="D881" s="13" t="s">
        <v>20</v>
      </c>
      <c r="E881" s="13" t="s">
        <v>1024</v>
      </c>
      <c r="F881" s="15">
        <v>198000</v>
      </c>
      <c r="G881" s="14">
        <v>29135700</v>
      </c>
      <c r="H881" s="16" t="s">
        <v>1025</v>
      </c>
    </row>
    <row r="882" spans="1:8" ht="15.75" customHeight="1" x14ac:dyDescent="0.25">
      <c r="A882" s="13" t="s">
        <v>7606</v>
      </c>
      <c r="B882" s="13" t="s">
        <v>10</v>
      </c>
      <c r="C882" s="14">
        <v>149.18</v>
      </c>
      <c r="D882" s="13" t="s">
        <v>80</v>
      </c>
      <c r="E882" s="13" t="s">
        <v>1024</v>
      </c>
      <c r="F882" s="15">
        <v>198000</v>
      </c>
      <c r="G882" s="14">
        <v>29537640</v>
      </c>
      <c r="H882" s="16" t="s">
        <v>1026</v>
      </c>
    </row>
    <row r="883" spans="1:8" ht="15.75" customHeight="1" x14ac:dyDescent="0.25">
      <c r="A883" s="13" t="s">
        <v>7606</v>
      </c>
      <c r="B883" s="13" t="s">
        <v>10</v>
      </c>
      <c r="C883" s="14">
        <v>149.44999999999999</v>
      </c>
      <c r="D883" s="13" t="s">
        <v>14</v>
      </c>
      <c r="E883" s="13" t="s">
        <v>1027</v>
      </c>
      <c r="F883" s="15">
        <v>198000</v>
      </c>
      <c r="G883" s="14">
        <v>29591100</v>
      </c>
      <c r="H883" s="16" t="s">
        <v>1028</v>
      </c>
    </row>
    <row r="884" spans="1:8" ht="15.75" customHeight="1" x14ac:dyDescent="0.25">
      <c r="A884" s="13" t="s">
        <v>7606</v>
      </c>
      <c r="B884" s="13" t="s">
        <v>10</v>
      </c>
      <c r="C884" s="14">
        <v>150</v>
      </c>
      <c r="D884" s="13" t="s">
        <v>70</v>
      </c>
      <c r="E884" s="13" t="s">
        <v>1029</v>
      </c>
      <c r="F884" s="15">
        <v>198000</v>
      </c>
      <c r="G884" s="14">
        <v>29700000</v>
      </c>
      <c r="H884" s="13" t="s">
        <v>1030</v>
      </c>
    </row>
    <row r="885" spans="1:8" ht="15.75" customHeight="1" x14ac:dyDescent="0.25">
      <c r="A885" s="13" t="s">
        <v>7606</v>
      </c>
      <c r="B885" s="13" t="s">
        <v>10</v>
      </c>
      <c r="C885" s="14">
        <v>150.44999999999999</v>
      </c>
      <c r="D885" s="13" t="s">
        <v>11</v>
      </c>
      <c r="E885" s="13" t="s">
        <v>1031</v>
      </c>
      <c r="F885" s="15">
        <v>198000</v>
      </c>
      <c r="G885" s="14">
        <v>29789100</v>
      </c>
      <c r="H885" s="16" t="s">
        <v>1032</v>
      </c>
    </row>
    <row r="886" spans="1:8" ht="15.75" customHeight="1" x14ac:dyDescent="0.25">
      <c r="A886" s="13" t="s">
        <v>7606</v>
      </c>
      <c r="B886" s="13" t="s">
        <v>10</v>
      </c>
      <c r="C886" s="14">
        <v>152.6</v>
      </c>
      <c r="D886" s="13" t="s">
        <v>75</v>
      </c>
      <c r="E886" s="13" t="s">
        <v>1033</v>
      </c>
      <c r="F886" s="15">
        <v>198000</v>
      </c>
      <c r="G886" s="14">
        <v>30214800</v>
      </c>
      <c r="H886" s="16" t="s">
        <v>1034</v>
      </c>
    </row>
    <row r="887" spans="1:8" ht="15.75" customHeight="1" x14ac:dyDescent="0.25">
      <c r="A887" s="13" t="s">
        <v>7606</v>
      </c>
      <c r="B887" s="13" t="s">
        <v>10</v>
      </c>
      <c r="C887" s="14">
        <v>154.29</v>
      </c>
      <c r="D887" s="13" t="s">
        <v>23</v>
      </c>
      <c r="E887" s="13" t="s">
        <v>1024</v>
      </c>
      <c r="F887" s="15">
        <v>198000</v>
      </c>
      <c r="G887" s="14">
        <v>30549420</v>
      </c>
      <c r="H887" s="16" t="s">
        <v>1035</v>
      </c>
    </row>
    <row r="888" spans="1:8" ht="15.75" customHeight="1" x14ac:dyDescent="0.25">
      <c r="A888" s="13" t="s">
        <v>7606</v>
      </c>
      <c r="B888" s="13" t="s">
        <v>28</v>
      </c>
      <c r="C888" s="14">
        <v>154.94999999999999</v>
      </c>
      <c r="D888" s="13" t="s">
        <v>33</v>
      </c>
      <c r="E888" s="13" t="s">
        <v>1024</v>
      </c>
      <c r="F888" s="15">
        <v>198000</v>
      </c>
      <c r="G888" s="14">
        <v>30680100</v>
      </c>
      <c r="H888" s="13" t="s">
        <v>1036</v>
      </c>
    </row>
    <row r="889" spans="1:8" ht="15.75" customHeight="1" x14ac:dyDescent="0.25">
      <c r="A889" s="13" t="s">
        <v>7606</v>
      </c>
      <c r="B889" s="13" t="s">
        <v>10</v>
      </c>
      <c r="C889" s="14">
        <v>157.94999999999999</v>
      </c>
      <c r="D889" s="13" t="s">
        <v>35</v>
      </c>
      <c r="E889" s="13" t="s">
        <v>1037</v>
      </c>
      <c r="F889" s="15">
        <v>198000</v>
      </c>
      <c r="G889" s="14">
        <v>31274100</v>
      </c>
      <c r="H889" s="16" t="s">
        <v>1038</v>
      </c>
    </row>
    <row r="890" spans="1:8" ht="15.75" customHeight="1" x14ac:dyDescent="0.25">
      <c r="A890" s="13" t="s">
        <v>7606</v>
      </c>
      <c r="B890" s="13" t="s">
        <v>10</v>
      </c>
      <c r="C890" s="14">
        <v>158.74</v>
      </c>
      <c r="D890" s="13" t="s">
        <v>26</v>
      </c>
      <c r="E890" s="13" t="s">
        <v>1024</v>
      </c>
      <c r="F890" s="15">
        <v>198000</v>
      </c>
      <c r="G890" s="14">
        <v>31430520</v>
      </c>
      <c r="H890" s="13" t="s">
        <v>1039</v>
      </c>
    </row>
    <row r="891" spans="1:8" ht="15.75" customHeight="1" x14ac:dyDescent="0.25">
      <c r="A891" s="13" t="s">
        <v>7606</v>
      </c>
      <c r="B891" s="13" t="s">
        <v>10</v>
      </c>
      <c r="C891" s="14">
        <v>160.58000000000001</v>
      </c>
      <c r="D891" s="13" t="s">
        <v>33</v>
      </c>
      <c r="E891" s="13" t="s">
        <v>95</v>
      </c>
      <c r="F891" s="15">
        <v>198000</v>
      </c>
      <c r="G891" s="14">
        <v>31794840</v>
      </c>
      <c r="H891" s="13" t="s">
        <v>1040</v>
      </c>
    </row>
    <row r="892" spans="1:8" ht="15.75" customHeight="1" x14ac:dyDescent="0.25">
      <c r="A892" s="13" t="s">
        <v>7606</v>
      </c>
      <c r="B892" s="13" t="s">
        <v>28</v>
      </c>
      <c r="C892" s="14">
        <v>161.34</v>
      </c>
      <c r="D892" s="13" t="s">
        <v>20</v>
      </c>
      <c r="E892" s="13" t="s">
        <v>95</v>
      </c>
      <c r="F892" s="15">
        <v>198000</v>
      </c>
      <c r="G892" s="14">
        <v>31945320</v>
      </c>
      <c r="H892" s="13" t="s">
        <v>1041</v>
      </c>
    </row>
    <row r="893" spans="1:8" ht="15.75" customHeight="1" x14ac:dyDescent="0.25">
      <c r="A893" s="13" t="s">
        <v>7606</v>
      </c>
      <c r="B893" s="13" t="s">
        <v>28</v>
      </c>
      <c r="C893" s="14">
        <v>165.32</v>
      </c>
      <c r="D893" s="13" t="s">
        <v>26</v>
      </c>
      <c r="E893" s="13" t="s">
        <v>95</v>
      </c>
      <c r="F893" s="15">
        <v>198000</v>
      </c>
      <c r="G893" s="14">
        <v>32733360</v>
      </c>
      <c r="H893" s="13" t="s">
        <v>1042</v>
      </c>
    </row>
    <row r="894" spans="1:8" ht="15.75" customHeight="1" x14ac:dyDescent="0.25">
      <c r="A894" s="13" t="s">
        <v>7606</v>
      </c>
      <c r="B894" s="13" t="s">
        <v>28</v>
      </c>
      <c r="C894" s="14">
        <v>165.8</v>
      </c>
      <c r="D894" s="13" t="s">
        <v>75</v>
      </c>
      <c r="E894" s="13" t="s">
        <v>1043</v>
      </c>
      <c r="F894" s="15">
        <v>198000</v>
      </c>
      <c r="G894" s="14">
        <v>32828400</v>
      </c>
      <c r="H894" s="16" t="s">
        <v>1044</v>
      </c>
    </row>
    <row r="895" spans="1:8" ht="15.75" customHeight="1" x14ac:dyDescent="0.25">
      <c r="A895" s="13" t="s">
        <v>7606</v>
      </c>
      <c r="B895" s="13" t="s">
        <v>10</v>
      </c>
      <c r="C895" s="14">
        <v>166.05</v>
      </c>
      <c r="D895" s="13" t="s">
        <v>17</v>
      </c>
      <c r="E895" s="13" t="s">
        <v>1024</v>
      </c>
      <c r="F895" s="15">
        <v>198000</v>
      </c>
      <c r="G895" s="14">
        <v>32877900</v>
      </c>
      <c r="H895" s="13" t="s">
        <v>1045</v>
      </c>
    </row>
    <row r="896" spans="1:8" ht="15.75" customHeight="1" x14ac:dyDescent="0.25">
      <c r="A896" s="13" t="s">
        <v>7606</v>
      </c>
      <c r="B896" s="13" t="s">
        <v>45</v>
      </c>
      <c r="C896" s="14">
        <v>181.99</v>
      </c>
      <c r="D896" s="13" t="s">
        <v>26</v>
      </c>
      <c r="E896" s="13" t="s">
        <v>300</v>
      </c>
      <c r="F896" s="15">
        <v>198000</v>
      </c>
      <c r="G896" s="14">
        <v>36034020</v>
      </c>
      <c r="H896" s="13" t="s">
        <v>1046</v>
      </c>
    </row>
    <row r="897" spans="1:8" ht="15.75" customHeight="1" x14ac:dyDescent="0.25">
      <c r="A897" s="13" t="s">
        <v>7606</v>
      </c>
      <c r="B897" s="13" t="s">
        <v>10</v>
      </c>
      <c r="C897" s="14">
        <v>223.28</v>
      </c>
      <c r="D897" s="13" t="s">
        <v>43</v>
      </c>
      <c r="E897" s="13" t="s">
        <v>1047</v>
      </c>
      <c r="F897" s="15">
        <v>198000</v>
      </c>
      <c r="G897" s="14">
        <v>44209440</v>
      </c>
      <c r="H897" s="16" t="s">
        <v>1048</v>
      </c>
    </row>
    <row r="898" spans="1:8" ht="15.75" customHeight="1" x14ac:dyDescent="0.25">
      <c r="A898" s="13" t="s">
        <v>7606</v>
      </c>
      <c r="B898" s="13" t="s">
        <v>382</v>
      </c>
      <c r="C898" s="14">
        <v>257.38</v>
      </c>
      <c r="D898" s="13" t="s">
        <v>26</v>
      </c>
      <c r="E898" s="13" t="s">
        <v>1049</v>
      </c>
      <c r="F898" s="15">
        <v>198000</v>
      </c>
      <c r="G898" s="14">
        <v>50961240</v>
      </c>
      <c r="H898" s="13" t="s">
        <v>1050</v>
      </c>
    </row>
    <row r="899" spans="1:8" ht="15.75" customHeight="1" x14ac:dyDescent="0.25">
      <c r="A899" s="13" t="s">
        <v>7606</v>
      </c>
      <c r="B899" s="13" t="s">
        <v>28</v>
      </c>
      <c r="C899" s="14">
        <v>282.12</v>
      </c>
      <c r="D899" s="13" t="s">
        <v>14</v>
      </c>
      <c r="E899" s="13" t="s">
        <v>1051</v>
      </c>
      <c r="F899" s="15">
        <v>198000</v>
      </c>
      <c r="G899" s="14">
        <v>55859760</v>
      </c>
      <c r="H899" s="13" t="s">
        <v>1052</v>
      </c>
    </row>
    <row r="900" spans="1:8" ht="15.75" customHeight="1" x14ac:dyDescent="0.25">
      <c r="A900" s="13" t="s">
        <v>7606</v>
      </c>
      <c r="B900" s="13" t="s">
        <v>45</v>
      </c>
      <c r="C900" s="14">
        <v>302.70999999999998</v>
      </c>
      <c r="D900" s="13" t="s">
        <v>20</v>
      </c>
      <c r="E900" s="13" t="s">
        <v>1049</v>
      </c>
      <c r="F900" s="15">
        <v>198000</v>
      </c>
      <c r="G900" s="14">
        <v>59936580</v>
      </c>
      <c r="H900" s="16" t="s">
        <v>1053</v>
      </c>
    </row>
    <row r="901" spans="1:8" ht="15.75" customHeight="1" x14ac:dyDescent="0.25">
      <c r="A901" s="13" t="s">
        <v>7606</v>
      </c>
      <c r="B901" s="13" t="s">
        <v>28</v>
      </c>
      <c r="C901" s="14">
        <v>348.09</v>
      </c>
      <c r="D901" s="13" t="s">
        <v>17</v>
      </c>
      <c r="E901" s="13" t="s">
        <v>300</v>
      </c>
      <c r="F901" s="15">
        <v>198000</v>
      </c>
      <c r="G901" s="14">
        <v>68921820</v>
      </c>
      <c r="H901" s="13" t="s">
        <v>1054</v>
      </c>
    </row>
    <row r="902" spans="1:8" ht="15.75" customHeight="1" x14ac:dyDescent="0.25">
      <c r="C902" s="10"/>
      <c r="F902" s="17"/>
      <c r="G902" s="10"/>
    </row>
    <row r="903" spans="1:8" ht="15.75" customHeight="1" x14ac:dyDescent="0.25">
      <c r="A903" s="41" t="s">
        <v>1055</v>
      </c>
      <c r="B903" s="42"/>
      <c r="C903" s="42"/>
      <c r="D903" s="42"/>
      <c r="E903" s="42"/>
      <c r="F903" s="42"/>
      <c r="G903" s="42"/>
      <c r="H903" s="43"/>
    </row>
    <row r="904" spans="1:8" ht="15.75" customHeight="1" x14ac:dyDescent="0.25">
      <c r="C904" s="10"/>
      <c r="E904" s="11" t="s">
        <v>7571</v>
      </c>
      <c r="F904" s="12">
        <v>480000</v>
      </c>
      <c r="G904" s="10"/>
    </row>
    <row r="905" spans="1:8" ht="15.75" customHeight="1" x14ac:dyDescent="0.25">
      <c r="A905" s="13" t="s">
        <v>0</v>
      </c>
      <c r="B905" s="13" t="s">
        <v>1</v>
      </c>
      <c r="C905" s="13" t="s">
        <v>2</v>
      </c>
      <c r="D905" s="13" t="s">
        <v>4</v>
      </c>
      <c r="E905" s="13" t="s">
        <v>5</v>
      </c>
      <c r="F905" s="13" t="s">
        <v>6</v>
      </c>
      <c r="G905" s="13" t="s">
        <v>7</v>
      </c>
      <c r="H905" s="13" t="s">
        <v>8</v>
      </c>
    </row>
    <row r="906" spans="1:8" ht="15.75" customHeight="1" x14ac:dyDescent="0.25">
      <c r="A906" s="13" t="s">
        <v>7607</v>
      </c>
      <c r="B906" s="13" t="s">
        <v>28</v>
      </c>
      <c r="C906" s="14">
        <v>89.82</v>
      </c>
      <c r="D906" s="13" t="s">
        <v>33</v>
      </c>
      <c r="E906" s="13" t="s">
        <v>1057</v>
      </c>
      <c r="F906" s="15">
        <v>480000</v>
      </c>
      <c r="G906" s="14">
        <v>43113600</v>
      </c>
      <c r="H906" s="13" t="s">
        <v>1058</v>
      </c>
    </row>
    <row r="907" spans="1:8" ht="15.75" customHeight="1" x14ac:dyDescent="0.25">
      <c r="A907" s="13" t="s">
        <v>7607</v>
      </c>
      <c r="B907" s="13" t="s">
        <v>28</v>
      </c>
      <c r="C907" s="14">
        <v>101.98</v>
      </c>
      <c r="D907" s="13" t="s">
        <v>26</v>
      </c>
      <c r="E907" s="13" t="s">
        <v>389</v>
      </c>
      <c r="F907" s="15">
        <v>480000</v>
      </c>
      <c r="G907" s="14">
        <v>48950400</v>
      </c>
      <c r="H907" s="16" t="s">
        <v>1059</v>
      </c>
    </row>
    <row r="908" spans="1:8" ht="15.75" customHeight="1" x14ac:dyDescent="0.25">
      <c r="A908" s="13" t="s">
        <v>7607</v>
      </c>
      <c r="B908" s="13" t="s">
        <v>10</v>
      </c>
      <c r="C908" s="14">
        <v>102.15</v>
      </c>
      <c r="D908" s="13" t="s">
        <v>23</v>
      </c>
      <c r="E908" s="13" t="s">
        <v>389</v>
      </c>
      <c r="F908" s="15">
        <v>480000</v>
      </c>
      <c r="G908" s="14">
        <v>49032000</v>
      </c>
      <c r="H908" s="16" t="s">
        <v>1060</v>
      </c>
    </row>
    <row r="909" spans="1:8" ht="15.75" customHeight="1" x14ac:dyDescent="0.25">
      <c r="A909" s="13" t="s">
        <v>7607</v>
      </c>
      <c r="B909" s="13" t="s">
        <v>28</v>
      </c>
      <c r="C909" s="14">
        <v>103.11</v>
      </c>
      <c r="D909" s="13" t="s">
        <v>20</v>
      </c>
      <c r="E909" s="13" t="s">
        <v>398</v>
      </c>
      <c r="F909" s="15">
        <v>480000</v>
      </c>
      <c r="G909" s="14">
        <v>49492800</v>
      </c>
      <c r="H909" s="16" t="s">
        <v>1061</v>
      </c>
    </row>
    <row r="910" spans="1:8" ht="15.75" customHeight="1" x14ac:dyDescent="0.25">
      <c r="A910" s="13" t="s">
        <v>7607</v>
      </c>
      <c r="B910" s="13" t="s">
        <v>10</v>
      </c>
      <c r="C910" s="14">
        <v>104.19</v>
      </c>
      <c r="D910" s="13" t="s">
        <v>38</v>
      </c>
      <c r="E910" s="13" t="s">
        <v>389</v>
      </c>
      <c r="F910" s="15">
        <v>480000</v>
      </c>
      <c r="G910" s="14">
        <v>50011200</v>
      </c>
      <c r="H910" s="13" t="s">
        <v>1062</v>
      </c>
    </row>
    <row r="911" spans="1:8" ht="15.75" customHeight="1" x14ac:dyDescent="0.25">
      <c r="A911" s="13" t="s">
        <v>7607</v>
      </c>
      <c r="B911" s="13" t="s">
        <v>10</v>
      </c>
      <c r="C911" s="14">
        <v>104.84</v>
      </c>
      <c r="D911" s="13" t="s">
        <v>33</v>
      </c>
      <c r="E911" s="13" t="s">
        <v>389</v>
      </c>
      <c r="F911" s="15">
        <v>480000</v>
      </c>
      <c r="G911" s="14">
        <v>50323200</v>
      </c>
      <c r="H911" s="13" t="s">
        <v>1063</v>
      </c>
    </row>
    <row r="912" spans="1:8" ht="15.75" customHeight="1" x14ac:dyDescent="0.25">
      <c r="A912" s="13" t="s">
        <v>7607</v>
      </c>
      <c r="B912" s="13" t="s">
        <v>10</v>
      </c>
      <c r="C912" s="14">
        <v>106.78</v>
      </c>
      <c r="D912" s="13" t="s">
        <v>14</v>
      </c>
      <c r="E912" s="13" t="s">
        <v>1064</v>
      </c>
      <c r="F912" s="15">
        <v>480000</v>
      </c>
      <c r="G912" s="14">
        <v>51254400</v>
      </c>
      <c r="H912" s="16" t="s">
        <v>1065</v>
      </c>
    </row>
    <row r="913" spans="1:8" ht="15.75" customHeight="1" x14ac:dyDescent="0.25">
      <c r="A913" s="13" t="s">
        <v>7607</v>
      </c>
      <c r="B913" s="13" t="s">
        <v>28</v>
      </c>
      <c r="C913" s="14">
        <v>113</v>
      </c>
      <c r="D913" s="13" t="s">
        <v>70</v>
      </c>
      <c r="E913" s="13" t="s">
        <v>398</v>
      </c>
      <c r="F913" s="15">
        <v>480000</v>
      </c>
      <c r="G913" s="14">
        <v>54240000</v>
      </c>
      <c r="H913" s="13" t="s">
        <v>1066</v>
      </c>
    </row>
    <row r="914" spans="1:8" ht="15.75" customHeight="1" x14ac:dyDescent="0.25">
      <c r="A914" s="13" t="s">
        <v>7607</v>
      </c>
      <c r="B914" s="13" t="s">
        <v>28</v>
      </c>
      <c r="C914" s="14">
        <v>114.34</v>
      </c>
      <c r="D914" s="13" t="s">
        <v>17</v>
      </c>
      <c r="E914" s="13" t="s">
        <v>389</v>
      </c>
      <c r="F914" s="15">
        <v>120000</v>
      </c>
      <c r="G914" s="14">
        <v>13720800</v>
      </c>
      <c r="H914" s="13" t="s">
        <v>1063</v>
      </c>
    </row>
    <row r="915" spans="1:8" ht="15.75" customHeight="1" x14ac:dyDescent="0.25">
      <c r="A915" s="13" t="s">
        <v>7607</v>
      </c>
      <c r="B915" s="13" t="s">
        <v>10</v>
      </c>
      <c r="C915" s="14">
        <v>120.36</v>
      </c>
      <c r="D915" s="13" t="s">
        <v>11</v>
      </c>
      <c r="E915" s="13" t="s">
        <v>1067</v>
      </c>
      <c r="F915" s="15">
        <v>480000</v>
      </c>
      <c r="G915" s="14">
        <v>57772800</v>
      </c>
      <c r="H915" s="13" t="s">
        <v>1068</v>
      </c>
    </row>
    <row r="916" spans="1:8" ht="15.75" customHeight="1" x14ac:dyDescent="0.25">
      <c r="A916" s="13" t="s">
        <v>7607</v>
      </c>
      <c r="B916" s="13" t="s">
        <v>10</v>
      </c>
      <c r="C916" s="14">
        <v>121.5</v>
      </c>
      <c r="D916" s="13" t="s">
        <v>75</v>
      </c>
      <c r="E916" s="13" t="s">
        <v>1069</v>
      </c>
      <c r="F916" s="15">
        <v>480000</v>
      </c>
      <c r="G916" s="14">
        <v>58320000</v>
      </c>
      <c r="H916" s="16" t="s">
        <v>1070</v>
      </c>
    </row>
    <row r="917" spans="1:8" ht="15.75" customHeight="1" x14ac:dyDescent="0.25">
      <c r="A917" s="13" t="s">
        <v>7607</v>
      </c>
      <c r="B917" s="13" t="s">
        <v>10</v>
      </c>
      <c r="C917" s="14">
        <v>122</v>
      </c>
      <c r="D917" s="13" t="s">
        <v>177</v>
      </c>
      <c r="E917" s="13" t="s">
        <v>1071</v>
      </c>
      <c r="F917" s="15">
        <v>480000</v>
      </c>
      <c r="G917" s="14">
        <v>58560000</v>
      </c>
      <c r="H917" s="16" t="s">
        <v>1072</v>
      </c>
    </row>
    <row r="918" spans="1:8" ht="15.75" customHeight="1" x14ac:dyDescent="0.25">
      <c r="A918" s="13" t="s">
        <v>7607</v>
      </c>
      <c r="B918" s="13" t="s">
        <v>10</v>
      </c>
      <c r="C918" s="14">
        <v>122.04</v>
      </c>
      <c r="D918" s="13" t="s">
        <v>109</v>
      </c>
      <c r="E918" s="13" t="s">
        <v>389</v>
      </c>
      <c r="F918" s="15">
        <v>480000</v>
      </c>
      <c r="G918" s="14">
        <v>58579200</v>
      </c>
      <c r="H918" s="16" t="s">
        <v>1073</v>
      </c>
    </row>
    <row r="919" spans="1:8" ht="15.75" customHeight="1" x14ac:dyDescent="0.25">
      <c r="A919" s="13" t="s">
        <v>7607</v>
      </c>
      <c r="B919" s="13" t="s">
        <v>10</v>
      </c>
      <c r="C919" s="14">
        <v>126.14</v>
      </c>
      <c r="D919" s="13" t="s">
        <v>35</v>
      </c>
      <c r="E919" s="13" t="s">
        <v>1074</v>
      </c>
      <c r="F919" s="15">
        <v>480000</v>
      </c>
      <c r="G919" s="14">
        <v>60547200</v>
      </c>
      <c r="H919" s="16" t="s">
        <v>1075</v>
      </c>
    </row>
    <row r="920" spans="1:8" ht="15.75" customHeight="1" x14ac:dyDescent="0.25">
      <c r="A920" s="13" t="s">
        <v>7607</v>
      </c>
      <c r="B920" s="13" t="s">
        <v>45</v>
      </c>
      <c r="C920" s="14">
        <v>129.6</v>
      </c>
      <c r="D920" s="13" t="s">
        <v>14</v>
      </c>
      <c r="E920" s="13" t="s">
        <v>1076</v>
      </c>
      <c r="F920" s="15">
        <v>480000</v>
      </c>
      <c r="G920" s="14">
        <v>62208000</v>
      </c>
      <c r="H920" s="13" t="s">
        <v>1077</v>
      </c>
    </row>
    <row r="921" spans="1:8" ht="15.75" customHeight="1" x14ac:dyDescent="0.25">
      <c r="A921" s="13" t="s">
        <v>7607</v>
      </c>
      <c r="B921" s="13" t="s">
        <v>10</v>
      </c>
      <c r="C921" s="14">
        <v>132.56</v>
      </c>
      <c r="D921" s="13" t="s">
        <v>20</v>
      </c>
      <c r="E921" s="13" t="s">
        <v>1057</v>
      </c>
      <c r="F921" s="15">
        <v>480000</v>
      </c>
      <c r="G921" s="14">
        <v>63628800</v>
      </c>
      <c r="H921" s="16" t="s">
        <v>1078</v>
      </c>
    </row>
    <row r="922" spans="1:8" ht="15.75" customHeight="1" x14ac:dyDescent="0.25">
      <c r="A922" s="13" t="s">
        <v>7607</v>
      </c>
      <c r="B922" s="13" t="s">
        <v>10</v>
      </c>
      <c r="C922" s="14">
        <v>134.15</v>
      </c>
      <c r="D922" s="13" t="s">
        <v>43</v>
      </c>
      <c r="E922" s="13" t="s">
        <v>1079</v>
      </c>
      <c r="F922" s="15">
        <v>480000</v>
      </c>
      <c r="G922" s="14">
        <v>64392000</v>
      </c>
      <c r="H922" s="16" t="s">
        <v>1080</v>
      </c>
    </row>
    <row r="923" spans="1:8" ht="15.75" customHeight="1" x14ac:dyDescent="0.25">
      <c r="A923" s="13" t="s">
        <v>7607</v>
      </c>
      <c r="B923" s="13" t="s">
        <v>10</v>
      </c>
      <c r="C923" s="14">
        <v>143.28</v>
      </c>
      <c r="D923" s="13" t="s">
        <v>17</v>
      </c>
      <c r="E923" s="13" t="s">
        <v>95</v>
      </c>
      <c r="F923" s="15">
        <v>120000</v>
      </c>
      <c r="G923" s="14">
        <v>17193600</v>
      </c>
      <c r="H923" s="13" t="s">
        <v>1081</v>
      </c>
    </row>
    <row r="924" spans="1:8" ht="15.75" customHeight="1" x14ac:dyDescent="0.25">
      <c r="A924" s="13" t="s">
        <v>7607</v>
      </c>
      <c r="B924" s="13" t="s">
        <v>45</v>
      </c>
      <c r="C924" s="14">
        <v>205.76</v>
      </c>
      <c r="D924" s="13" t="s">
        <v>20</v>
      </c>
      <c r="E924" s="13" t="s">
        <v>87</v>
      </c>
      <c r="F924" s="15">
        <v>480000</v>
      </c>
      <c r="G924" s="14">
        <v>98764800</v>
      </c>
      <c r="H924" s="16" t="s">
        <v>1082</v>
      </c>
    </row>
    <row r="925" spans="1:8" ht="15.75" customHeight="1" x14ac:dyDescent="0.25">
      <c r="A925" s="13" t="s">
        <v>7607</v>
      </c>
      <c r="B925" s="13" t="s">
        <v>10</v>
      </c>
      <c r="C925" s="14">
        <v>215.99</v>
      </c>
      <c r="D925" s="13" t="s">
        <v>26</v>
      </c>
      <c r="E925" s="13" t="s">
        <v>1083</v>
      </c>
      <c r="F925" s="15">
        <v>480000</v>
      </c>
      <c r="G925" s="14">
        <v>103675200</v>
      </c>
      <c r="H925" s="16" t="s">
        <v>1084</v>
      </c>
    </row>
    <row r="926" spans="1:8" ht="15.75" customHeight="1" x14ac:dyDescent="0.25">
      <c r="A926" s="13" t="s">
        <v>7607</v>
      </c>
      <c r="B926" s="13" t="s">
        <v>413</v>
      </c>
      <c r="C926" s="14">
        <v>260.17</v>
      </c>
      <c r="D926" s="13" t="s">
        <v>20</v>
      </c>
      <c r="E926" s="13" t="s">
        <v>291</v>
      </c>
      <c r="F926" s="15">
        <v>480000</v>
      </c>
      <c r="G926" s="14">
        <v>124881600</v>
      </c>
      <c r="H926" s="16" t="s">
        <v>1085</v>
      </c>
    </row>
    <row r="927" spans="1:8" ht="15.75" customHeight="1" x14ac:dyDescent="0.25">
      <c r="A927" s="13" t="s">
        <v>7607</v>
      </c>
      <c r="B927" s="13" t="s">
        <v>28</v>
      </c>
      <c r="C927" s="14">
        <v>270.36</v>
      </c>
      <c r="D927" s="13" t="s">
        <v>14</v>
      </c>
      <c r="E927" s="13" t="s">
        <v>1086</v>
      </c>
      <c r="F927" s="15">
        <v>480000</v>
      </c>
      <c r="G927" s="14">
        <v>129772800</v>
      </c>
      <c r="H927" s="13" t="s">
        <v>1087</v>
      </c>
    </row>
    <row r="928" spans="1:8" ht="15.75" customHeight="1" x14ac:dyDescent="0.25">
      <c r="A928" s="13" t="s">
        <v>7607</v>
      </c>
      <c r="B928" s="13" t="s">
        <v>10</v>
      </c>
      <c r="C928" s="14">
        <v>273.24</v>
      </c>
      <c r="D928" s="13" t="s">
        <v>70</v>
      </c>
      <c r="E928" s="13" t="s">
        <v>470</v>
      </c>
      <c r="F928" s="15">
        <v>480000</v>
      </c>
      <c r="G928" s="14">
        <v>131155200</v>
      </c>
      <c r="H928" s="13" t="s">
        <v>1088</v>
      </c>
    </row>
    <row r="929" spans="1:8" ht="15.75" customHeight="1" x14ac:dyDescent="0.25">
      <c r="A929" s="13" t="s">
        <v>7607</v>
      </c>
      <c r="B929" s="13" t="s">
        <v>382</v>
      </c>
      <c r="C929" s="14">
        <v>281.38</v>
      </c>
      <c r="D929" s="13" t="s">
        <v>20</v>
      </c>
      <c r="E929" s="13" t="s">
        <v>470</v>
      </c>
      <c r="F929" s="15">
        <v>480000</v>
      </c>
      <c r="G929" s="14">
        <v>135062400</v>
      </c>
      <c r="H929" s="16" t="s">
        <v>1089</v>
      </c>
    </row>
    <row r="930" spans="1:8" ht="15.75" customHeight="1" x14ac:dyDescent="0.25">
      <c r="A930" s="13" t="s">
        <v>7607</v>
      </c>
      <c r="B930" s="13" t="s">
        <v>45</v>
      </c>
      <c r="C930" s="14">
        <v>345</v>
      </c>
      <c r="D930" s="13" t="s">
        <v>17</v>
      </c>
      <c r="E930" s="13" t="s">
        <v>470</v>
      </c>
      <c r="F930" s="15">
        <v>120000</v>
      </c>
      <c r="G930" s="14">
        <v>41400000</v>
      </c>
      <c r="H930" s="13" t="s">
        <v>1090</v>
      </c>
    </row>
    <row r="931" spans="1:8" ht="15.75" customHeight="1" x14ac:dyDescent="0.25">
      <c r="C931" s="10"/>
      <c r="F931" s="17"/>
      <c r="G931" s="10"/>
    </row>
    <row r="932" spans="1:8" ht="15.75" customHeight="1" x14ac:dyDescent="0.25">
      <c r="A932" s="41" t="s">
        <v>1091</v>
      </c>
      <c r="B932" s="42"/>
      <c r="C932" s="42"/>
      <c r="D932" s="42"/>
      <c r="E932" s="42"/>
      <c r="F932" s="42"/>
      <c r="G932" s="42"/>
      <c r="H932" s="43"/>
    </row>
    <row r="933" spans="1:8" ht="15.75" customHeight="1" x14ac:dyDescent="0.25">
      <c r="C933" s="10"/>
      <c r="E933" s="11" t="s">
        <v>7571</v>
      </c>
      <c r="F933" s="12">
        <v>316800</v>
      </c>
      <c r="G933" s="10"/>
    </row>
    <row r="934" spans="1:8" ht="15.75" customHeight="1" x14ac:dyDescent="0.25">
      <c r="A934" s="13" t="s">
        <v>0</v>
      </c>
      <c r="B934" s="13" t="s">
        <v>1</v>
      </c>
      <c r="C934" s="13" t="s">
        <v>2</v>
      </c>
      <c r="D934" s="13" t="s">
        <v>4</v>
      </c>
      <c r="E934" s="13" t="s">
        <v>5</v>
      </c>
      <c r="F934" s="13" t="s">
        <v>6</v>
      </c>
      <c r="G934" s="13" t="s">
        <v>7</v>
      </c>
      <c r="H934" s="13" t="s">
        <v>8</v>
      </c>
    </row>
    <row r="935" spans="1:8" ht="15.75" customHeight="1" x14ac:dyDescent="0.25">
      <c r="A935" s="13" t="s">
        <v>7608</v>
      </c>
      <c r="B935" s="13" t="s">
        <v>10</v>
      </c>
      <c r="C935" s="14">
        <v>322.89999999999998</v>
      </c>
      <c r="D935" s="13" t="s">
        <v>33</v>
      </c>
      <c r="E935" s="13" t="s">
        <v>1057</v>
      </c>
      <c r="F935" s="15">
        <v>316800</v>
      </c>
      <c r="G935" s="14">
        <v>102294720</v>
      </c>
      <c r="H935" s="13" t="s">
        <v>1058</v>
      </c>
    </row>
    <row r="936" spans="1:8" ht="15.75" customHeight="1" x14ac:dyDescent="0.25">
      <c r="A936" s="13" t="s">
        <v>7608</v>
      </c>
      <c r="B936" s="13" t="s">
        <v>10</v>
      </c>
      <c r="C936" s="14">
        <v>387.88</v>
      </c>
      <c r="D936" s="13" t="s">
        <v>38</v>
      </c>
      <c r="E936" s="13" t="s">
        <v>389</v>
      </c>
      <c r="F936" s="15">
        <v>316800</v>
      </c>
      <c r="G936" s="14">
        <v>122880384</v>
      </c>
      <c r="H936" s="13" t="s">
        <v>1092</v>
      </c>
    </row>
    <row r="937" spans="1:8" ht="15.75" customHeight="1" x14ac:dyDescent="0.25">
      <c r="A937" s="13" t="s">
        <v>7608</v>
      </c>
      <c r="B937" s="13" t="s">
        <v>10</v>
      </c>
      <c r="C937" s="14">
        <v>413.99</v>
      </c>
      <c r="D937" s="13" t="s">
        <v>23</v>
      </c>
      <c r="E937" s="13" t="s">
        <v>389</v>
      </c>
      <c r="F937" s="15">
        <v>316800</v>
      </c>
      <c r="G937" s="14">
        <v>131152032</v>
      </c>
      <c r="H937" s="16" t="s">
        <v>1093</v>
      </c>
    </row>
    <row r="938" spans="1:8" ht="15.75" customHeight="1" x14ac:dyDescent="0.25">
      <c r="A938" s="13" t="s">
        <v>7608</v>
      </c>
      <c r="B938" s="13" t="s">
        <v>413</v>
      </c>
      <c r="C938" s="14">
        <v>416.01</v>
      </c>
      <c r="D938" s="13" t="s">
        <v>20</v>
      </c>
      <c r="E938" s="13" t="s">
        <v>398</v>
      </c>
      <c r="F938" s="15">
        <v>316800</v>
      </c>
      <c r="G938" s="14">
        <v>131791968</v>
      </c>
      <c r="H938" s="16" t="s">
        <v>1094</v>
      </c>
    </row>
    <row r="939" spans="1:8" ht="15.75" customHeight="1" x14ac:dyDescent="0.25">
      <c r="A939" s="13" t="s">
        <v>7608</v>
      </c>
      <c r="B939" s="13" t="s">
        <v>28</v>
      </c>
      <c r="C939" s="14">
        <v>424.9</v>
      </c>
      <c r="D939" s="13" t="s">
        <v>33</v>
      </c>
      <c r="E939" s="13" t="s">
        <v>389</v>
      </c>
      <c r="F939" s="15">
        <v>316800</v>
      </c>
      <c r="G939" s="14">
        <v>134608320</v>
      </c>
      <c r="H939" s="13" t="s">
        <v>1063</v>
      </c>
    </row>
    <row r="940" spans="1:8" ht="15.75" customHeight="1" x14ac:dyDescent="0.25">
      <c r="A940" s="13" t="s">
        <v>7608</v>
      </c>
      <c r="B940" s="13" t="s">
        <v>28</v>
      </c>
      <c r="C940" s="14">
        <v>425.85</v>
      </c>
      <c r="D940" s="13" t="s">
        <v>20</v>
      </c>
      <c r="E940" s="13" t="s">
        <v>87</v>
      </c>
      <c r="F940" s="15">
        <v>316800</v>
      </c>
      <c r="G940" s="14">
        <v>134909280</v>
      </c>
      <c r="H940" s="13" t="s">
        <v>1095</v>
      </c>
    </row>
    <row r="941" spans="1:8" ht="15.75" customHeight="1" x14ac:dyDescent="0.25">
      <c r="A941" s="13" t="s">
        <v>7608</v>
      </c>
      <c r="B941" s="13" t="s">
        <v>10</v>
      </c>
      <c r="C941" s="14">
        <v>429.96</v>
      </c>
      <c r="D941" s="13" t="s">
        <v>26</v>
      </c>
      <c r="E941" s="13" t="s">
        <v>389</v>
      </c>
      <c r="F941" s="15">
        <v>316800</v>
      </c>
      <c r="G941" s="14">
        <v>136211328</v>
      </c>
      <c r="H941" s="16" t="s">
        <v>1059</v>
      </c>
    </row>
    <row r="942" spans="1:8" ht="15.75" customHeight="1" x14ac:dyDescent="0.25">
      <c r="A942" s="13" t="s">
        <v>7608</v>
      </c>
      <c r="B942" s="13" t="s">
        <v>10</v>
      </c>
      <c r="C942" s="14">
        <v>432.76</v>
      </c>
      <c r="D942" s="13" t="s">
        <v>14</v>
      </c>
      <c r="E942" s="13" t="s">
        <v>1096</v>
      </c>
      <c r="F942" s="15">
        <v>316800</v>
      </c>
      <c r="G942" s="14">
        <v>137098368</v>
      </c>
      <c r="H942" s="13" t="s">
        <v>1097</v>
      </c>
    </row>
    <row r="943" spans="1:8" ht="15.75" customHeight="1" x14ac:dyDescent="0.25">
      <c r="A943" s="13" t="s">
        <v>7608</v>
      </c>
      <c r="B943" s="13" t="s">
        <v>28</v>
      </c>
      <c r="C943" s="14">
        <v>448.92</v>
      </c>
      <c r="D943" s="13" t="s">
        <v>26</v>
      </c>
      <c r="E943" s="13" t="s">
        <v>87</v>
      </c>
      <c r="F943" s="15">
        <v>316800</v>
      </c>
      <c r="G943" s="14">
        <v>142217856</v>
      </c>
      <c r="H943" s="16" t="s">
        <v>1098</v>
      </c>
    </row>
    <row r="944" spans="1:8" ht="15.75" customHeight="1" x14ac:dyDescent="0.25">
      <c r="A944" s="13" t="s">
        <v>7608</v>
      </c>
      <c r="B944" s="13" t="s">
        <v>28</v>
      </c>
      <c r="C944" s="14">
        <v>458.72</v>
      </c>
      <c r="D944" s="13" t="s">
        <v>70</v>
      </c>
      <c r="E944" s="13" t="s">
        <v>398</v>
      </c>
      <c r="F944" s="15">
        <v>316800</v>
      </c>
      <c r="G944" s="14">
        <v>145322496</v>
      </c>
      <c r="H944" s="13" t="s">
        <v>1066</v>
      </c>
    </row>
    <row r="945" spans="1:8" ht="15.75" customHeight="1" x14ac:dyDescent="0.25">
      <c r="A945" s="13" t="s">
        <v>7608</v>
      </c>
      <c r="B945" s="13" t="s">
        <v>10</v>
      </c>
      <c r="C945" s="14">
        <v>462.5</v>
      </c>
      <c r="D945" s="13" t="s">
        <v>17</v>
      </c>
      <c r="E945" s="13" t="s">
        <v>1057</v>
      </c>
      <c r="F945" s="15">
        <v>60000</v>
      </c>
      <c r="G945" s="14">
        <v>27750000</v>
      </c>
      <c r="H945" s="13" t="s">
        <v>1099</v>
      </c>
    </row>
    <row r="946" spans="1:8" ht="15.75" customHeight="1" x14ac:dyDescent="0.25">
      <c r="A946" s="13" t="s">
        <v>7608</v>
      </c>
      <c r="B946" s="13" t="s">
        <v>45</v>
      </c>
      <c r="C946" s="14">
        <v>463.4</v>
      </c>
      <c r="D946" s="13" t="s">
        <v>17</v>
      </c>
      <c r="E946" s="13" t="s">
        <v>389</v>
      </c>
      <c r="F946" s="15">
        <v>60000</v>
      </c>
      <c r="G946" s="14">
        <v>27804000</v>
      </c>
      <c r="H946" s="13" t="s">
        <v>1063</v>
      </c>
    </row>
    <row r="947" spans="1:8" ht="15.75" customHeight="1" x14ac:dyDescent="0.25">
      <c r="A947" s="13" t="s">
        <v>7608</v>
      </c>
      <c r="B947" s="13" t="s">
        <v>10</v>
      </c>
      <c r="C947" s="14">
        <v>489.66</v>
      </c>
      <c r="D947" s="13" t="s">
        <v>43</v>
      </c>
      <c r="E947" s="13" t="s">
        <v>1100</v>
      </c>
      <c r="F947" s="15">
        <v>316800</v>
      </c>
      <c r="G947" s="14">
        <v>155124288</v>
      </c>
      <c r="H947" s="16" t="s">
        <v>1101</v>
      </c>
    </row>
    <row r="948" spans="1:8" ht="15.75" customHeight="1" x14ac:dyDescent="0.25">
      <c r="A948" s="13" t="s">
        <v>7608</v>
      </c>
      <c r="B948" s="13" t="s">
        <v>10</v>
      </c>
      <c r="C948" s="14">
        <v>490.38</v>
      </c>
      <c r="D948" s="13" t="s">
        <v>11</v>
      </c>
      <c r="E948" s="13" t="s">
        <v>1102</v>
      </c>
      <c r="F948" s="15">
        <v>316800</v>
      </c>
      <c r="G948" s="14">
        <v>155352384</v>
      </c>
      <c r="H948" s="13" t="s">
        <v>1103</v>
      </c>
    </row>
    <row r="949" spans="1:8" ht="15.75" customHeight="1" x14ac:dyDescent="0.25">
      <c r="A949" s="13" t="s">
        <v>7608</v>
      </c>
      <c r="B949" s="13" t="s">
        <v>10</v>
      </c>
      <c r="C949" s="14">
        <v>492.8</v>
      </c>
      <c r="D949" s="13" t="s">
        <v>75</v>
      </c>
      <c r="E949" s="13" t="s">
        <v>1104</v>
      </c>
      <c r="F949" s="15">
        <v>316800</v>
      </c>
      <c r="G949" s="14">
        <v>156119040</v>
      </c>
      <c r="H949" s="16" t="s">
        <v>1105</v>
      </c>
    </row>
    <row r="950" spans="1:8" ht="15.75" customHeight="1" x14ac:dyDescent="0.25">
      <c r="A950" s="13" t="s">
        <v>7608</v>
      </c>
      <c r="B950" s="13" t="s">
        <v>10</v>
      </c>
      <c r="C950" s="14">
        <v>494.61</v>
      </c>
      <c r="D950" s="13" t="s">
        <v>109</v>
      </c>
      <c r="E950" s="13" t="s">
        <v>389</v>
      </c>
      <c r="F950" s="15">
        <v>316800</v>
      </c>
      <c r="G950" s="14">
        <v>156692448</v>
      </c>
      <c r="H950" s="16" t="s">
        <v>1106</v>
      </c>
    </row>
    <row r="951" spans="1:8" ht="15.75" customHeight="1" x14ac:dyDescent="0.25">
      <c r="A951" s="13" t="s">
        <v>7608</v>
      </c>
      <c r="B951" s="13" t="s">
        <v>10</v>
      </c>
      <c r="C951" s="14">
        <v>497</v>
      </c>
      <c r="D951" s="13" t="s">
        <v>177</v>
      </c>
      <c r="E951" s="13" t="s">
        <v>1071</v>
      </c>
      <c r="F951" s="15">
        <v>316800</v>
      </c>
      <c r="G951" s="14">
        <v>157449600</v>
      </c>
      <c r="H951" s="13" t="s">
        <v>1107</v>
      </c>
    </row>
    <row r="952" spans="1:8" ht="15.75" customHeight="1" x14ac:dyDescent="0.25">
      <c r="A952" s="13" t="s">
        <v>7608</v>
      </c>
      <c r="B952" s="13" t="s">
        <v>10</v>
      </c>
      <c r="C952" s="14">
        <v>513.91999999999996</v>
      </c>
      <c r="D952" s="13" t="s">
        <v>35</v>
      </c>
      <c r="E952" s="13" t="s">
        <v>1057</v>
      </c>
      <c r="F952" s="15">
        <v>316800</v>
      </c>
      <c r="G952" s="14">
        <v>162809856</v>
      </c>
      <c r="H952" s="16" t="s">
        <v>1108</v>
      </c>
    </row>
    <row r="953" spans="1:8" ht="15.75" customHeight="1" x14ac:dyDescent="0.25">
      <c r="A953" s="13" t="s">
        <v>7608</v>
      </c>
      <c r="B953" s="13" t="s">
        <v>28</v>
      </c>
      <c r="C953" s="14">
        <v>514.08000000000004</v>
      </c>
      <c r="D953" s="13" t="s">
        <v>17</v>
      </c>
      <c r="E953" s="13" t="s">
        <v>95</v>
      </c>
      <c r="F953" s="15">
        <v>60000</v>
      </c>
      <c r="G953" s="14">
        <v>30844800</v>
      </c>
      <c r="H953" s="13" t="s">
        <v>1081</v>
      </c>
    </row>
    <row r="954" spans="1:8" ht="15.75" customHeight="1" x14ac:dyDescent="0.25">
      <c r="A954" s="13" t="s">
        <v>7608</v>
      </c>
      <c r="B954" s="13" t="s">
        <v>45</v>
      </c>
      <c r="C954" s="14">
        <v>526.32000000000005</v>
      </c>
      <c r="D954" s="13" t="s">
        <v>20</v>
      </c>
      <c r="E954" s="13" t="s">
        <v>291</v>
      </c>
      <c r="F954" s="15">
        <v>316800</v>
      </c>
      <c r="G954" s="14">
        <v>166738176</v>
      </c>
      <c r="H954" s="13" t="s">
        <v>1109</v>
      </c>
    </row>
    <row r="955" spans="1:8" ht="15.75" customHeight="1" x14ac:dyDescent="0.25">
      <c r="A955" s="13" t="s">
        <v>7608</v>
      </c>
      <c r="B955" s="13" t="s">
        <v>382</v>
      </c>
      <c r="C955" s="14">
        <v>540.08000000000004</v>
      </c>
      <c r="D955" s="13" t="s">
        <v>20</v>
      </c>
      <c r="E955" s="13" t="s">
        <v>1057</v>
      </c>
      <c r="F955" s="15">
        <v>316800</v>
      </c>
      <c r="G955" s="14">
        <v>171097344</v>
      </c>
      <c r="H955" s="16" t="s">
        <v>1110</v>
      </c>
    </row>
    <row r="956" spans="1:8" ht="15.75" customHeight="1" x14ac:dyDescent="0.25">
      <c r="A956" s="13" t="s">
        <v>7608</v>
      </c>
      <c r="B956" s="13" t="s">
        <v>28</v>
      </c>
      <c r="C956" s="14">
        <v>546.94000000000005</v>
      </c>
      <c r="D956" s="13" t="s">
        <v>14</v>
      </c>
      <c r="E956" s="13" t="s">
        <v>1111</v>
      </c>
      <c r="F956" s="15">
        <v>316800</v>
      </c>
      <c r="G956" s="14">
        <v>173270592</v>
      </c>
      <c r="H956" s="16" t="s">
        <v>1112</v>
      </c>
    </row>
    <row r="957" spans="1:8" ht="15.75" customHeight="1" x14ac:dyDescent="0.25">
      <c r="A957" s="13" t="s">
        <v>7608</v>
      </c>
      <c r="B957" s="13" t="s">
        <v>10</v>
      </c>
      <c r="C957" s="14">
        <v>646.9</v>
      </c>
      <c r="D957" s="13" t="s">
        <v>70</v>
      </c>
      <c r="E957" s="13" t="s">
        <v>470</v>
      </c>
      <c r="F957" s="15">
        <v>316800</v>
      </c>
      <c r="G957" s="14">
        <v>204937920</v>
      </c>
      <c r="H957" s="13" t="s">
        <v>1113</v>
      </c>
    </row>
    <row r="958" spans="1:8" ht="15.75" customHeight="1" x14ac:dyDescent="0.25">
      <c r="A958" s="13" t="s">
        <v>7608</v>
      </c>
      <c r="B958" s="13" t="s">
        <v>10</v>
      </c>
      <c r="C958" s="14">
        <v>666.31</v>
      </c>
      <c r="D958" s="13" t="s">
        <v>20</v>
      </c>
      <c r="E958" s="13" t="s">
        <v>470</v>
      </c>
      <c r="F958" s="15">
        <v>316800</v>
      </c>
      <c r="G958" s="14">
        <v>211087008</v>
      </c>
      <c r="H958" s="16" t="s">
        <v>1114</v>
      </c>
    </row>
    <row r="959" spans="1:8" ht="15.75" customHeight="1" x14ac:dyDescent="0.25">
      <c r="A959" s="13" t="s">
        <v>7608</v>
      </c>
      <c r="B959" s="13" t="s">
        <v>382</v>
      </c>
      <c r="C959" s="14">
        <v>818.75</v>
      </c>
      <c r="D959" s="13" t="s">
        <v>17</v>
      </c>
      <c r="E959" s="13" t="s">
        <v>470</v>
      </c>
      <c r="F959" s="15">
        <v>60000</v>
      </c>
      <c r="G959" s="14">
        <v>49125000</v>
      </c>
      <c r="H959" s="13" t="s">
        <v>1090</v>
      </c>
    </row>
    <row r="960" spans="1:8" ht="15.75" customHeight="1" x14ac:dyDescent="0.25">
      <c r="C960" s="10"/>
      <c r="F960" s="17"/>
      <c r="G960" s="10"/>
    </row>
    <row r="961" spans="1:8" ht="15.75" customHeight="1" x14ac:dyDescent="0.25">
      <c r="A961" s="41" t="s">
        <v>1115</v>
      </c>
      <c r="B961" s="42"/>
      <c r="C961" s="42"/>
      <c r="D961" s="42"/>
      <c r="E961" s="42"/>
      <c r="F961" s="42"/>
      <c r="G961" s="42"/>
      <c r="H961" s="43"/>
    </row>
    <row r="962" spans="1:8" ht="15.75" customHeight="1" x14ac:dyDescent="0.25">
      <c r="C962" s="10"/>
      <c r="E962" s="11" t="s">
        <v>7571</v>
      </c>
      <c r="F962" s="12">
        <v>120000</v>
      </c>
      <c r="G962" s="10"/>
    </row>
    <row r="963" spans="1:8" ht="15.75" customHeight="1" x14ac:dyDescent="0.25">
      <c r="A963" s="13" t="s">
        <v>0</v>
      </c>
      <c r="B963" s="13" t="s">
        <v>1</v>
      </c>
      <c r="C963" s="13" t="s">
        <v>2</v>
      </c>
      <c r="D963" s="13" t="s">
        <v>4</v>
      </c>
      <c r="E963" s="13" t="s">
        <v>5</v>
      </c>
      <c r="F963" s="13" t="s">
        <v>6</v>
      </c>
      <c r="G963" s="13" t="s">
        <v>7</v>
      </c>
      <c r="H963" s="13" t="s">
        <v>8</v>
      </c>
    </row>
    <row r="964" spans="1:8" ht="15.75" customHeight="1" x14ac:dyDescent="0.25">
      <c r="A964" s="13" t="s">
        <v>7609</v>
      </c>
      <c r="B964" s="13" t="s">
        <v>28</v>
      </c>
      <c r="C964" s="14">
        <v>1853</v>
      </c>
      <c r="D964" s="13" t="s">
        <v>70</v>
      </c>
      <c r="E964" s="13" t="s">
        <v>71</v>
      </c>
      <c r="F964" s="15">
        <v>120000</v>
      </c>
      <c r="G964" s="14">
        <v>222360000</v>
      </c>
      <c r="H964" s="13" t="s">
        <v>1117</v>
      </c>
    </row>
    <row r="965" spans="1:8" ht="15.75" customHeight="1" x14ac:dyDescent="0.25">
      <c r="A965" s="13" t="s">
        <v>7609</v>
      </c>
      <c r="B965" s="13" t="s">
        <v>10</v>
      </c>
      <c r="C965" s="14">
        <v>1890.85</v>
      </c>
      <c r="D965" s="13" t="s">
        <v>20</v>
      </c>
      <c r="E965" s="13" t="s">
        <v>73</v>
      </c>
      <c r="F965" s="15">
        <v>120000</v>
      </c>
      <c r="G965" s="14">
        <v>226902000</v>
      </c>
      <c r="H965" s="16" t="s">
        <v>1118</v>
      </c>
    </row>
    <row r="966" spans="1:8" ht="15.75" customHeight="1" x14ac:dyDescent="0.25">
      <c r="A966" s="13" t="s">
        <v>7609</v>
      </c>
      <c r="B966" s="13" t="s">
        <v>10</v>
      </c>
      <c r="C966" s="14">
        <v>1932.87</v>
      </c>
      <c r="D966" s="13" t="s">
        <v>33</v>
      </c>
      <c r="E966" s="13" t="s">
        <v>73</v>
      </c>
      <c r="F966" s="15">
        <v>120000</v>
      </c>
      <c r="G966" s="14">
        <v>231944400</v>
      </c>
      <c r="H966" s="13" t="s">
        <v>1119</v>
      </c>
    </row>
    <row r="967" spans="1:8" ht="15.75" customHeight="1" x14ac:dyDescent="0.25">
      <c r="A967" s="13" t="s">
        <v>7609</v>
      </c>
      <c r="B967" s="13" t="s">
        <v>10</v>
      </c>
      <c r="C967" s="14">
        <v>1960</v>
      </c>
      <c r="D967" s="13" t="s">
        <v>75</v>
      </c>
      <c r="E967" s="13" t="s">
        <v>1120</v>
      </c>
      <c r="F967" s="15">
        <v>120000</v>
      </c>
      <c r="G967" s="14">
        <v>235200000</v>
      </c>
      <c r="H967" s="16" t="s">
        <v>1121</v>
      </c>
    </row>
    <row r="968" spans="1:8" ht="15.75" customHeight="1" x14ac:dyDescent="0.25">
      <c r="A968" s="13" t="s">
        <v>7609</v>
      </c>
      <c r="B968" s="13" t="s">
        <v>10</v>
      </c>
      <c r="C968" s="14">
        <v>1965.91</v>
      </c>
      <c r="D968" s="13" t="s">
        <v>23</v>
      </c>
      <c r="E968" s="13" t="s">
        <v>73</v>
      </c>
      <c r="F968" s="15">
        <v>120000</v>
      </c>
      <c r="G968" s="14">
        <v>235909200</v>
      </c>
      <c r="H968" s="16" t="s">
        <v>1122</v>
      </c>
    </row>
    <row r="969" spans="1:8" ht="15.75" customHeight="1" x14ac:dyDescent="0.25">
      <c r="A969" s="13" t="s">
        <v>7609</v>
      </c>
      <c r="B969" s="13" t="s">
        <v>10</v>
      </c>
      <c r="C969" s="14">
        <v>1999.97</v>
      </c>
      <c r="D969" s="13" t="s">
        <v>26</v>
      </c>
      <c r="E969" s="13" t="s">
        <v>389</v>
      </c>
      <c r="F969" s="15">
        <v>120000</v>
      </c>
      <c r="G969" s="14">
        <v>239996400</v>
      </c>
      <c r="H969" s="16" t="s">
        <v>1123</v>
      </c>
    </row>
    <row r="970" spans="1:8" ht="15.75" customHeight="1" x14ac:dyDescent="0.25">
      <c r="A970" s="13" t="s">
        <v>7609</v>
      </c>
      <c r="B970" s="13" t="s">
        <v>28</v>
      </c>
      <c r="C970" s="14">
        <v>2040.14</v>
      </c>
      <c r="D970" s="13" t="s">
        <v>23</v>
      </c>
      <c r="E970" s="13" t="s">
        <v>389</v>
      </c>
      <c r="F970" s="15">
        <v>120000</v>
      </c>
      <c r="G970" s="14">
        <v>244816800</v>
      </c>
      <c r="H970" s="16" t="s">
        <v>1124</v>
      </c>
    </row>
    <row r="971" spans="1:8" ht="15.75" customHeight="1" x14ac:dyDescent="0.25">
      <c r="A971" s="13" t="s">
        <v>7609</v>
      </c>
      <c r="B971" s="13" t="s">
        <v>45</v>
      </c>
      <c r="C971" s="14">
        <v>2049.75</v>
      </c>
      <c r="D971" s="13" t="s">
        <v>20</v>
      </c>
      <c r="E971" s="13" t="s">
        <v>398</v>
      </c>
      <c r="F971" s="15">
        <v>120000</v>
      </c>
      <c r="G971" s="14">
        <v>245970000</v>
      </c>
      <c r="H971" s="16" t="s">
        <v>1125</v>
      </c>
    </row>
    <row r="972" spans="1:8" ht="15.75" customHeight="1" x14ac:dyDescent="0.25">
      <c r="A972" s="13" t="s">
        <v>7609</v>
      </c>
      <c r="B972" s="13" t="s">
        <v>10</v>
      </c>
      <c r="C972" s="14">
        <v>2070</v>
      </c>
      <c r="D972" s="13" t="s">
        <v>38</v>
      </c>
      <c r="E972" s="13" t="s">
        <v>73</v>
      </c>
      <c r="F972" s="15">
        <v>120000</v>
      </c>
      <c r="G972" s="14">
        <v>248400000</v>
      </c>
      <c r="H972" s="16" t="s">
        <v>1126</v>
      </c>
    </row>
    <row r="973" spans="1:8" ht="15.75" customHeight="1" x14ac:dyDescent="0.25">
      <c r="A973" s="13" t="s">
        <v>7609</v>
      </c>
      <c r="B973" s="13" t="s">
        <v>45</v>
      </c>
      <c r="C973" s="14">
        <v>2098.85</v>
      </c>
      <c r="D973" s="13" t="s">
        <v>33</v>
      </c>
      <c r="E973" s="13" t="s">
        <v>389</v>
      </c>
      <c r="F973" s="15">
        <v>120000</v>
      </c>
      <c r="G973" s="14">
        <v>251862000</v>
      </c>
      <c r="H973" s="13" t="s">
        <v>1063</v>
      </c>
    </row>
    <row r="974" spans="1:8" ht="15.75" customHeight="1" x14ac:dyDescent="0.25">
      <c r="A974" s="13" t="s">
        <v>7609</v>
      </c>
      <c r="B974" s="13" t="s">
        <v>10</v>
      </c>
      <c r="C974" s="14">
        <v>2108</v>
      </c>
      <c r="D974" s="13" t="s">
        <v>17</v>
      </c>
      <c r="E974" s="13" t="s">
        <v>73</v>
      </c>
      <c r="F974" s="15">
        <v>12000</v>
      </c>
      <c r="G974" s="14">
        <v>25296000</v>
      </c>
      <c r="H974" s="13" t="s">
        <v>1119</v>
      </c>
    </row>
    <row r="975" spans="1:8" ht="15.75" customHeight="1" x14ac:dyDescent="0.25">
      <c r="A975" s="13" t="s">
        <v>7609</v>
      </c>
      <c r="B975" s="13" t="s">
        <v>10</v>
      </c>
      <c r="C975" s="14">
        <v>2132.61</v>
      </c>
      <c r="D975" s="13" t="s">
        <v>14</v>
      </c>
      <c r="E975" s="13" t="s">
        <v>1127</v>
      </c>
      <c r="F975" s="15">
        <v>120000</v>
      </c>
      <c r="G975" s="14">
        <v>255913200</v>
      </c>
      <c r="H975" s="13" t="s">
        <v>1128</v>
      </c>
    </row>
    <row r="976" spans="1:8" ht="15.75" customHeight="1" x14ac:dyDescent="0.25">
      <c r="A976" s="13" t="s">
        <v>7609</v>
      </c>
      <c r="B976" s="13" t="s">
        <v>10</v>
      </c>
      <c r="C976" s="14">
        <v>2196.3000000000002</v>
      </c>
      <c r="D976" s="13" t="s">
        <v>70</v>
      </c>
      <c r="E976" s="13" t="s">
        <v>95</v>
      </c>
      <c r="F976" s="15">
        <v>120000</v>
      </c>
      <c r="G976" s="14">
        <v>263556000</v>
      </c>
      <c r="H976" s="13" t="s">
        <v>1129</v>
      </c>
    </row>
    <row r="977" spans="1:8" ht="15.75" customHeight="1" x14ac:dyDescent="0.25">
      <c r="A977" s="13" t="s">
        <v>7609</v>
      </c>
      <c r="B977" s="13" t="s">
        <v>45</v>
      </c>
      <c r="C977" s="14">
        <v>2265.1999999999998</v>
      </c>
      <c r="D977" s="13" t="s">
        <v>17</v>
      </c>
      <c r="E977" s="13" t="s">
        <v>389</v>
      </c>
      <c r="F977" s="15">
        <v>12000</v>
      </c>
      <c r="G977" s="14">
        <v>27182400</v>
      </c>
      <c r="H977" s="13" t="s">
        <v>1063</v>
      </c>
    </row>
    <row r="978" spans="1:8" ht="15.75" customHeight="1" x14ac:dyDescent="0.25">
      <c r="A978" s="13" t="s">
        <v>7609</v>
      </c>
      <c r="B978" s="13" t="s">
        <v>28</v>
      </c>
      <c r="C978" s="14">
        <v>2303.2800000000002</v>
      </c>
      <c r="D978" s="13" t="s">
        <v>20</v>
      </c>
      <c r="E978" s="13" t="s">
        <v>95</v>
      </c>
      <c r="F978" s="15">
        <v>120000</v>
      </c>
      <c r="G978" s="14">
        <v>276393600</v>
      </c>
      <c r="H978" s="13" t="s">
        <v>1130</v>
      </c>
    </row>
    <row r="979" spans="1:8" ht="15.75" customHeight="1" x14ac:dyDescent="0.25">
      <c r="A979" s="13" t="s">
        <v>7609</v>
      </c>
      <c r="B979" s="13" t="s">
        <v>28</v>
      </c>
      <c r="C979" s="14">
        <v>2375</v>
      </c>
      <c r="D979" s="13" t="s">
        <v>75</v>
      </c>
      <c r="E979" s="13" t="s">
        <v>1131</v>
      </c>
      <c r="F979" s="15">
        <v>120000</v>
      </c>
      <c r="G979" s="14">
        <v>285000000</v>
      </c>
      <c r="H979" s="16" t="s">
        <v>1132</v>
      </c>
    </row>
    <row r="980" spans="1:8" ht="15.75" customHeight="1" x14ac:dyDescent="0.25">
      <c r="A980" s="13" t="s">
        <v>7609</v>
      </c>
      <c r="B980" s="13" t="s">
        <v>10</v>
      </c>
      <c r="C980" s="14">
        <v>2437.4499999999998</v>
      </c>
      <c r="D980" s="13" t="s">
        <v>109</v>
      </c>
      <c r="E980" s="13" t="s">
        <v>389</v>
      </c>
      <c r="F980" s="15">
        <v>120000</v>
      </c>
      <c r="G980" s="14">
        <v>292494000</v>
      </c>
      <c r="H980" s="16" t="s">
        <v>1133</v>
      </c>
    </row>
    <row r="981" spans="1:8" ht="15.75" customHeight="1" x14ac:dyDescent="0.25">
      <c r="A981" s="13" t="s">
        <v>7609</v>
      </c>
      <c r="B981" s="13" t="s">
        <v>45</v>
      </c>
      <c r="C981" s="14">
        <v>2507</v>
      </c>
      <c r="D981" s="13" t="s">
        <v>70</v>
      </c>
      <c r="E981" s="13" t="s">
        <v>398</v>
      </c>
      <c r="F981" s="15">
        <v>120000</v>
      </c>
      <c r="G981" s="14">
        <v>300840000</v>
      </c>
      <c r="H981" s="13" t="s">
        <v>1134</v>
      </c>
    </row>
    <row r="982" spans="1:8" ht="15.75" customHeight="1" x14ac:dyDescent="0.25">
      <c r="A982" s="13" t="s">
        <v>7609</v>
      </c>
      <c r="B982" s="13" t="s">
        <v>28</v>
      </c>
      <c r="C982" s="14">
        <v>2844.6</v>
      </c>
      <c r="D982" s="13" t="s">
        <v>17</v>
      </c>
      <c r="E982" s="13" t="s">
        <v>95</v>
      </c>
      <c r="F982" s="15">
        <v>12000</v>
      </c>
      <c r="G982" s="14">
        <v>34135200</v>
      </c>
      <c r="H982" s="13" t="s">
        <v>1135</v>
      </c>
    </row>
    <row r="983" spans="1:8" ht="15.75" customHeight="1" x14ac:dyDescent="0.25">
      <c r="A983" s="13" t="s">
        <v>7609</v>
      </c>
      <c r="B983" s="13" t="s">
        <v>10</v>
      </c>
      <c r="C983" s="14">
        <v>2865.89</v>
      </c>
      <c r="D983" s="13" t="s">
        <v>43</v>
      </c>
      <c r="E983" s="13" t="s">
        <v>1100</v>
      </c>
      <c r="F983" s="15">
        <v>120000</v>
      </c>
      <c r="G983" s="14">
        <v>343906800</v>
      </c>
      <c r="H983" s="16" t="s">
        <v>1136</v>
      </c>
    </row>
    <row r="984" spans="1:8" ht="15.75" customHeight="1" x14ac:dyDescent="0.25">
      <c r="A984" s="13" t="s">
        <v>7609</v>
      </c>
      <c r="B984" s="13" t="s">
        <v>382</v>
      </c>
      <c r="C984" s="14">
        <v>4678.29</v>
      </c>
      <c r="D984" s="13" t="s">
        <v>20</v>
      </c>
      <c r="E984" s="13" t="s">
        <v>87</v>
      </c>
      <c r="F984" s="15">
        <v>120000</v>
      </c>
      <c r="G984" s="14">
        <v>561394800</v>
      </c>
      <c r="H984" s="16" t="s">
        <v>1137</v>
      </c>
    </row>
    <row r="985" spans="1:8" ht="15.75" customHeight="1" x14ac:dyDescent="0.25">
      <c r="A985" s="13" t="s">
        <v>7609</v>
      </c>
      <c r="B985" s="13" t="s">
        <v>28</v>
      </c>
      <c r="C985" s="14">
        <v>4755.5200000000004</v>
      </c>
      <c r="D985" s="13" t="s">
        <v>33</v>
      </c>
      <c r="E985" s="13" t="s">
        <v>87</v>
      </c>
      <c r="F985" s="15">
        <v>120000</v>
      </c>
      <c r="G985" s="14">
        <v>570662400</v>
      </c>
      <c r="H985" s="13" t="s">
        <v>1138</v>
      </c>
    </row>
    <row r="986" spans="1:8" ht="15.75" customHeight="1" x14ac:dyDescent="0.25">
      <c r="A986" s="13" t="s">
        <v>7609</v>
      </c>
      <c r="B986" s="13" t="s">
        <v>28</v>
      </c>
      <c r="C986" s="14">
        <v>4910.29</v>
      </c>
      <c r="D986" s="13" t="s">
        <v>26</v>
      </c>
      <c r="E986" s="13" t="s">
        <v>87</v>
      </c>
      <c r="F986" s="15">
        <v>120000</v>
      </c>
      <c r="G986" s="14">
        <v>589234800</v>
      </c>
      <c r="H986" s="16" t="s">
        <v>1139</v>
      </c>
    </row>
    <row r="987" spans="1:8" ht="15.75" customHeight="1" x14ac:dyDescent="0.25">
      <c r="C987" s="10"/>
      <c r="F987" s="17"/>
      <c r="G987" s="10"/>
    </row>
    <row r="988" spans="1:8" ht="15.75" customHeight="1" x14ac:dyDescent="0.25">
      <c r="A988" s="41" t="s">
        <v>1140</v>
      </c>
      <c r="B988" s="42"/>
      <c r="C988" s="42"/>
      <c r="D988" s="42"/>
      <c r="E988" s="42"/>
      <c r="F988" s="42"/>
      <c r="G988" s="42"/>
      <c r="H988" s="43"/>
    </row>
    <row r="989" spans="1:8" ht="15.75" customHeight="1" x14ac:dyDescent="0.25">
      <c r="C989" s="10"/>
      <c r="E989" s="11" t="s">
        <v>7571</v>
      </c>
      <c r="F989" s="12">
        <v>1200</v>
      </c>
      <c r="G989" s="10"/>
    </row>
    <row r="990" spans="1:8" ht="15.75" customHeight="1" x14ac:dyDescent="0.25">
      <c r="A990" s="13" t="s">
        <v>0</v>
      </c>
      <c r="B990" s="13" t="s">
        <v>1</v>
      </c>
      <c r="C990" s="13" t="s">
        <v>2</v>
      </c>
      <c r="D990" s="13" t="s">
        <v>4</v>
      </c>
      <c r="E990" s="13" t="s">
        <v>5</v>
      </c>
      <c r="F990" s="13" t="s">
        <v>6</v>
      </c>
      <c r="G990" s="13" t="s">
        <v>7</v>
      </c>
      <c r="H990" s="13" t="s">
        <v>8</v>
      </c>
    </row>
    <row r="991" spans="1:8" ht="15.75" customHeight="1" x14ac:dyDescent="0.25">
      <c r="A991" s="13" t="s">
        <v>7610</v>
      </c>
      <c r="B991" s="13" t="s">
        <v>28</v>
      </c>
      <c r="C991" s="14">
        <v>593</v>
      </c>
      <c r="D991" s="13" t="s">
        <v>70</v>
      </c>
      <c r="E991" s="13" t="s">
        <v>95</v>
      </c>
      <c r="F991" s="15">
        <v>1200</v>
      </c>
      <c r="G991" s="14">
        <v>711600</v>
      </c>
      <c r="H991" s="13" t="s">
        <v>1141</v>
      </c>
    </row>
    <row r="992" spans="1:8" ht="15.75" customHeight="1" x14ac:dyDescent="0.25">
      <c r="A992" s="13" t="s">
        <v>7610</v>
      </c>
      <c r="B992" s="13" t="s">
        <v>10</v>
      </c>
      <c r="C992" s="14">
        <v>621.48</v>
      </c>
      <c r="D992" s="13" t="s">
        <v>33</v>
      </c>
      <c r="E992" s="13" t="s">
        <v>95</v>
      </c>
      <c r="F992" s="15">
        <v>1200</v>
      </c>
      <c r="G992" s="14">
        <v>745776</v>
      </c>
      <c r="H992" s="13" t="s">
        <v>1143</v>
      </c>
    </row>
    <row r="993" spans="1:8" ht="15.75" customHeight="1" x14ac:dyDescent="0.25">
      <c r="A993" s="13" t="s">
        <v>7610</v>
      </c>
      <c r="B993" s="13" t="s">
        <v>28</v>
      </c>
      <c r="C993" s="14">
        <v>624.44000000000005</v>
      </c>
      <c r="D993" s="13" t="s">
        <v>20</v>
      </c>
      <c r="E993" s="13" t="s">
        <v>95</v>
      </c>
      <c r="F993" s="15">
        <v>1200</v>
      </c>
      <c r="G993" s="14">
        <v>749328</v>
      </c>
      <c r="H993" s="16" t="s">
        <v>1144</v>
      </c>
    </row>
    <row r="994" spans="1:8" ht="15.75" customHeight="1" x14ac:dyDescent="0.25">
      <c r="A994" s="13" t="s">
        <v>7610</v>
      </c>
      <c r="B994" s="13" t="s">
        <v>10</v>
      </c>
      <c r="C994" s="14">
        <v>641.9</v>
      </c>
      <c r="D994" s="13" t="s">
        <v>75</v>
      </c>
      <c r="E994" s="13" t="s">
        <v>1145</v>
      </c>
      <c r="F994" s="15">
        <v>1200</v>
      </c>
      <c r="G994" s="14">
        <v>770280</v>
      </c>
      <c r="H994" s="16" t="s">
        <v>1146</v>
      </c>
    </row>
    <row r="995" spans="1:8" ht="15.75" customHeight="1" x14ac:dyDescent="0.25">
      <c r="A995" s="13" t="s">
        <v>7610</v>
      </c>
      <c r="B995" s="13" t="s">
        <v>28</v>
      </c>
      <c r="C995" s="14">
        <v>718.23</v>
      </c>
      <c r="D995" s="13" t="s">
        <v>26</v>
      </c>
      <c r="E995" s="13" t="s">
        <v>95</v>
      </c>
      <c r="F995" s="15">
        <v>1200</v>
      </c>
      <c r="G995" s="14">
        <v>861876</v>
      </c>
      <c r="H995" s="13" t="s">
        <v>1147</v>
      </c>
    </row>
    <row r="996" spans="1:8" ht="15.75" customHeight="1" x14ac:dyDescent="0.25">
      <c r="A996" s="13" t="s">
        <v>7610</v>
      </c>
      <c r="B996" s="13" t="s">
        <v>10</v>
      </c>
      <c r="C996" s="14">
        <v>1160</v>
      </c>
      <c r="D996" s="13" t="s">
        <v>14</v>
      </c>
      <c r="E996" s="13" t="s">
        <v>1148</v>
      </c>
      <c r="F996" s="15">
        <v>1200</v>
      </c>
      <c r="G996" s="14">
        <v>1392000</v>
      </c>
      <c r="H996" s="16" t="s">
        <v>1149</v>
      </c>
    </row>
    <row r="997" spans="1:8" ht="15.75" customHeight="1" x14ac:dyDescent="0.25">
      <c r="A997" s="13" t="s">
        <v>7610</v>
      </c>
      <c r="B997" s="13" t="s">
        <v>10</v>
      </c>
      <c r="C997" s="14">
        <v>1318.9</v>
      </c>
      <c r="D997" s="13" t="s">
        <v>70</v>
      </c>
      <c r="E997" s="13" t="s">
        <v>71</v>
      </c>
      <c r="F997" s="15">
        <v>1200</v>
      </c>
      <c r="G997" s="14">
        <v>1582680</v>
      </c>
      <c r="H997" s="13" t="s">
        <v>1150</v>
      </c>
    </row>
    <row r="998" spans="1:8" ht="15.75" customHeight="1" x14ac:dyDescent="0.25">
      <c r="A998" s="13" t="s">
        <v>7610</v>
      </c>
      <c r="B998" s="13" t="s">
        <v>28</v>
      </c>
      <c r="C998" s="14">
        <v>1355.2</v>
      </c>
      <c r="D998" s="13" t="s">
        <v>75</v>
      </c>
      <c r="E998" s="13" t="s">
        <v>1151</v>
      </c>
      <c r="F998" s="15">
        <v>1200</v>
      </c>
      <c r="G998" s="14">
        <v>1626240</v>
      </c>
      <c r="H998" s="16" t="s">
        <v>1152</v>
      </c>
    </row>
    <row r="999" spans="1:8" ht="15.75" customHeight="1" x14ac:dyDescent="0.25">
      <c r="A999" s="13" t="s">
        <v>7610</v>
      </c>
      <c r="B999" s="13" t="s">
        <v>10</v>
      </c>
      <c r="C999" s="14">
        <v>1375</v>
      </c>
      <c r="D999" s="13" t="s">
        <v>23</v>
      </c>
      <c r="E999" s="13" t="s">
        <v>73</v>
      </c>
      <c r="F999" s="15">
        <v>1200</v>
      </c>
      <c r="G999" s="14">
        <v>1650000</v>
      </c>
      <c r="H999" s="16" t="s">
        <v>1153</v>
      </c>
    </row>
    <row r="1000" spans="1:8" ht="15.75" customHeight="1" x14ac:dyDescent="0.25">
      <c r="A1000" s="13" t="s">
        <v>7610</v>
      </c>
      <c r="B1000" s="13" t="s">
        <v>10</v>
      </c>
      <c r="C1000" s="14">
        <v>1388.43</v>
      </c>
      <c r="D1000" s="13" t="s">
        <v>20</v>
      </c>
      <c r="E1000" s="13" t="s">
        <v>71</v>
      </c>
      <c r="F1000" s="15">
        <v>1200</v>
      </c>
      <c r="G1000" s="14">
        <v>1666116</v>
      </c>
      <c r="H1000" s="13" t="s">
        <v>1154</v>
      </c>
    </row>
    <row r="1001" spans="1:8" ht="15.75" customHeight="1" x14ac:dyDescent="0.25">
      <c r="A1001" s="13" t="s">
        <v>7610</v>
      </c>
      <c r="B1001" s="13" t="s">
        <v>10</v>
      </c>
      <c r="C1001" s="14">
        <v>1488.3</v>
      </c>
      <c r="D1001" s="13" t="s">
        <v>17</v>
      </c>
      <c r="E1001" s="13" t="s">
        <v>73</v>
      </c>
      <c r="F1001" s="15">
        <v>1200</v>
      </c>
      <c r="G1001" s="14">
        <v>1785960</v>
      </c>
      <c r="H1001" s="13" t="s">
        <v>1155</v>
      </c>
    </row>
    <row r="1002" spans="1:8" ht="15.75" customHeight="1" x14ac:dyDescent="0.25">
      <c r="A1002" s="13" t="s">
        <v>7610</v>
      </c>
      <c r="B1002" s="13" t="s">
        <v>10</v>
      </c>
      <c r="C1002" s="14">
        <v>1881.06</v>
      </c>
      <c r="D1002" s="13" t="s">
        <v>43</v>
      </c>
      <c r="E1002" s="13" t="s">
        <v>1156</v>
      </c>
      <c r="F1002" s="15">
        <v>1200</v>
      </c>
      <c r="G1002" s="14">
        <v>2257272</v>
      </c>
      <c r="H1002" s="16" t="s">
        <v>1157</v>
      </c>
    </row>
    <row r="1003" spans="1:8" ht="15.75" customHeight="1" x14ac:dyDescent="0.25">
      <c r="A1003" s="13" t="s">
        <v>7610</v>
      </c>
      <c r="B1003" s="13" t="s">
        <v>28</v>
      </c>
      <c r="C1003" s="14">
        <v>2743.37</v>
      </c>
      <c r="D1003" s="13" t="s">
        <v>17</v>
      </c>
      <c r="E1003" s="13" t="s">
        <v>106</v>
      </c>
      <c r="F1003" s="15">
        <v>1200</v>
      </c>
      <c r="G1003" s="14">
        <v>3292044</v>
      </c>
      <c r="H1003" s="13" t="s">
        <v>1158</v>
      </c>
    </row>
    <row r="1004" spans="1:8" ht="15.75" customHeight="1" x14ac:dyDescent="0.25">
      <c r="A1004" s="13" t="s">
        <v>7610</v>
      </c>
      <c r="B1004" s="13" t="s">
        <v>45</v>
      </c>
      <c r="C1004" s="14">
        <v>3630.12</v>
      </c>
      <c r="D1004" s="13" t="s">
        <v>20</v>
      </c>
      <c r="E1004" s="13" t="s">
        <v>1159</v>
      </c>
      <c r="F1004" s="15">
        <v>1200</v>
      </c>
      <c r="G1004" s="14">
        <v>4356144</v>
      </c>
      <c r="H1004" s="16" t="s">
        <v>1160</v>
      </c>
    </row>
    <row r="1005" spans="1:8" ht="15.75" customHeight="1" x14ac:dyDescent="0.25">
      <c r="A1005" s="13" t="s">
        <v>7610</v>
      </c>
      <c r="B1005" s="13" t="s">
        <v>45</v>
      </c>
      <c r="C1005" s="14">
        <v>3707.58</v>
      </c>
      <c r="D1005" s="13" t="s">
        <v>17</v>
      </c>
      <c r="E1005" s="13" t="s">
        <v>1161</v>
      </c>
      <c r="F1005" s="15">
        <v>1200</v>
      </c>
      <c r="G1005" s="14">
        <v>4449096</v>
      </c>
      <c r="H1005" s="13" t="s">
        <v>1162</v>
      </c>
    </row>
    <row r="1006" spans="1:8" ht="15.75" customHeight="1" x14ac:dyDescent="0.25">
      <c r="A1006" s="13" t="s">
        <v>7610</v>
      </c>
      <c r="B1006" s="13" t="s">
        <v>10</v>
      </c>
      <c r="C1006" s="14">
        <v>3859.96</v>
      </c>
      <c r="D1006" s="13" t="s">
        <v>26</v>
      </c>
      <c r="E1006" s="13" t="s">
        <v>1159</v>
      </c>
      <c r="F1006" s="15">
        <v>1200</v>
      </c>
      <c r="G1006" s="14">
        <v>4631952</v>
      </c>
      <c r="H1006" s="13" t="s">
        <v>1163</v>
      </c>
    </row>
    <row r="1007" spans="1:8" ht="15.75" customHeight="1" x14ac:dyDescent="0.25">
      <c r="A1007" s="13" t="s">
        <v>7610</v>
      </c>
      <c r="B1007" s="13" t="s">
        <v>28</v>
      </c>
      <c r="C1007" s="14">
        <v>4144.8500000000004</v>
      </c>
      <c r="D1007" s="13" t="s">
        <v>33</v>
      </c>
      <c r="E1007" s="13" t="s">
        <v>1159</v>
      </c>
      <c r="F1007" s="15">
        <v>1200</v>
      </c>
      <c r="G1007" s="14">
        <v>4973820</v>
      </c>
      <c r="H1007" s="13" t="s">
        <v>1164</v>
      </c>
    </row>
    <row r="1008" spans="1:8" ht="15.75" customHeight="1" x14ac:dyDescent="0.25">
      <c r="A1008" s="13" t="s">
        <v>7610</v>
      </c>
      <c r="B1008" s="13" t="s">
        <v>45</v>
      </c>
      <c r="C1008" s="14">
        <v>8082.13</v>
      </c>
      <c r="D1008" s="13" t="s">
        <v>26</v>
      </c>
      <c r="E1008" s="13" t="s">
        <v>1165</v>
      </c>
      <c r="F1008" s="15">
        <v>1200</v>
      </c>
      <c r="G1008" s="14">
        <v>9698556</v>
      </c>
      <c r="H1008" s="13" t="s">
        <v>1166</v>
      </c>
    </row>
    <row r="1009" spans="1:8" ht="15.75" customHeight="1" x14ac:dyDescent="0.25">
      <c r="A1009" s="13" t="s">
        <v>7610</v>
      </c>
      <c r="B1009" s="13" t="s">
        <v>382</v>
      </c>
      <c r="C1009" s="14">
        <v>14225.97</v>
      </c>
      <c r="D1009" s="13" t="s">
        <v>26</v>
      </c>
      <c r="E1009" s="13" t="s">
        <v>1167</v>
      </c>
      <c r="F1009" s="15">
        <v>1200</v>
      </c>
      <c r="G1009" s="14">
        <v>17071164</v>
      </c>
      <c r="H1009" s="13" t="s">
        <v>1168</v>
      </c>
    </row>
    <row r="1010" spans="1:8" ht="15.75" customHeight="1" x14ac:dyDescent="0.25">
      <c r="C1010" s="10"/>
      <c r="F1010" s="17"/>
      <c r="G1010" s="10"/>
    </row>
    <row r="1011" spans="1:8" ht="15.75" customHeight="1" x14ac:dyDescent="0.25">
      <c r="A1011" s="41" t="s">
        <v>1169</v>
      </c>
      <c r="B1011" s="42"/>
      <c r="C1011" s="42"/>
      <c r="D1011" s="42"/>
      <c r="E1011" s="42"/>
      <c r="F1011" s="42"/>
      <c r="G1011" s="42"/>
      <c r="H1011" s="43"/>
    </row>
    <row r="1012" spans="1:8" ht="15.75" customHeight="1" x14ac:dyDescent="0.25">
      <c r="C1012" s="10"/>
      <c r="E1012" s="11" t="s">
        <v>7571</v>
      </c>
      <c r="F1012" s="12">
        <v>6000</v>
      </c>
      <c r="G1012" s="10"/>
    </row>
    <row r="1013" spans="1:8" ht="15.75" customHeight="1" x14ac:dyDescent="0.25">
      <c r="A1013" s="13" t="s">
        <v>0</v>
      </c>
      <c r="B1013" s="13" t="s">
        <v>1</v>
      </c>
      <c r="C1013" s="13" t="s">
        <v>2</v>
      </c>
      <c r="D1013" s="13" t="s">
        <v>4</v>
      </c>
      <c r="E1013" s="13" t="s">
        <v>5</v>
      </c>
      <c r="F1013" s="13" t="s">
        <v>6</v>
      </c>
      <c r="G1013" s="13" t="s">
        <v>7</v>
      </c>
      <c r="H1013" s="13" t="s">
        <v>8</v>
      </c>
    </row>
    <row r="1014" spans="1:8" ht="15.75" customHeight="1" x14ac:dyDescent="0.25">
      <c r="A1014" s="13" t="s">
        <v>7611</v>
      </c>
      <c r="B1014" s="13" t="s">
        <v>10</v>
      </c>
      <c r="C1014" s="14">
        <v>1199</v>
      </c>
      <c r="D1014" s="13" t="s">
        <v>70</v>
      </c>
      <c r="E1014" s="13" t="s">
        <v>71</v>
      </c>
      <c r="F1014" s="15">
        <v>6000</v>
      </c>
      <c r="G1014" s="14">
        <v>7194000</v>
      </c>
      <c r="H1014" s="13" t="s">
        <v>1171</v>
      </c>
    </row>
    <row r="1015" spans="1:8" ht="15.75" customHeight="1" x14ac:dyDescent="0.25">
      <c r="A1015" s="13" t="s">
        <v>7611</v>
      </c>
      <c r="B1015" s="13" t="s">
        <v>10</v>
      </c>
      <c r="C1015" s="14">
        <v>1225.9100000000001</v>
      </c>
      <c r="D1015" s="13" t="s">
        <v>20</v>
      </c>
      <c r="E1015" s="13" t="s">
        <v>73</v>
      </c>
      <c r="F1015" s="15">
        <v>6000</v>
      </c>
      <c r="G1015" s="14">
        <v>7355460</v>
      </c>
      <c r="H1015" s="16" t="s">
        <v>1172</v>
      </c>
    </row>
    <row r="1016" spans="1:8" ht="15.75" customHeight="1" x14ac:dyDescent="0.25">
      <c r="A1016" s="13" t="s">
        <v>7611</v>
      </c>
      <c r="B1016" s="13" t="s">
        <v>10</v>
      </c>
      <c r="C1016" s="14">
        <v>1250</v>
      </c>
      <c r="D1016" s="13" t="s">
        <v>23</v>
      </c>
      <c r="E1016" s="13" t="s">
        <v>73</v>
      </c>
      <c r="F1016" s="15">
        <v>6000</v>
      </c>
      <c r="G1016" s="14">
        <v>7500000</v>
      </c>
      <c r="H1016" s="16" t="s">
        <v>1173</v>
      </c>
    </row>
    <row r="1017" spans="1:8" ht="15.75" customHeight="1" x14ac:dyDescent="0.25">
      <c r="A1017" s="13" t="s">
        <v>7611</v>
      </c>
      <c r="B1017" s="13" t="s">
        <v>10</v>
      </c>
      <c r="C1017" s="14">
        <v>1250.6500000000001</v>
      </c>
      <c r="D1017" s="13" t="s">
        <v>33</v>
      </c>
      <c r="E1017" s="13" t="s">
        <v>73</v>
      </c>
      <c r="F1017" s="15">
        <v>6000</v>
      </c>
      <c r="G1017" s="14">
        <v>7503900</v>
      </c>
      <c r="H1017" s="13" t="s">
        <v>1174</v>
      </c>
    </row>
    <row r="1018" spans="1:8" ht="15.75" customHeight="1" x14ac:dyDescent="0.25">
      <c r="A1018" s="13" t="s">
        <v>7611</v>
      </c>
      <c r="B1018" s="13" t="s">
        <v>10</v>
      </c>
      <c r="C1018" s="14">
        <v>1268.9000000000001</v>
      </c>
      <c r="D1018" s="13" t="s">
        <v>75</v>
      </c>
      <c r="E1018" s="13" t="s">
        <v>1175</v>
      </c>
      <c r="F1018" s="15">
        <v>6000</v>
      </c>
      <c r="G1018" s="14">
        <v>7613400</v>
      </c>
      <c r="H1018" s="16" t="s">
        <v>1176</v>
      </c>
    </row>
    <row r="1019" spans="1:8" ht="15.75" customHeight="1" x14ac:dyDescent="0.25">
      <c r="A1019" s="13" t="s">
        <v>7611</v>
      </c>
      <c r="B1019" s="13" t="s">
        <v>10</v>
      </c>
      <c r="C1019" s="14">
        <v>1364</v>
      </c>
      <c r="D1019" s="13" t="s">
        <v>17</v>
      </c>
      <c r="E1019" s="13" t="s">
        <v>73</v>
      </c>
      <c r="F1019" s="15">
        <v>6000</v>
      </c>
      <c r="G1019" s="14">
        <v>8184000</v>
      </c>
      <c r="H1019" s="13" t="s">
        <v>1177</v>
      </c>
    </row>
    <row r="1020" spans="1:8" ht="15.75" customHeight="1" x14ac:dyDescent="0.25">
      <c r="A1020" s="13" t="s">
        <v>7611</v>
      </c>
      <c r="B1020" s="13" t="s">
        <v>10</v>
      </c>
      <c r="C1020" s="14">
        <v>1395</v>
      </c>
      <c r="D1020" s="13" t="s">
        <v>406</v>
      </c>
      <c r="E1020" s="13" t="s">
        <v>1178</v>
      </c>
      <c r="F1020" s="15">
        <v>6000</v>
      </c>
      <c r="G1020" s="14">
        <v>8370000</v>
      </c>
      <c r="H1020" s="13" t="s">
        <v>1179</v>
      </c>
    </row>
    <row r="1021" spans="1:8" ht="15.75" customHeight="1" x14ac:dyDescent="0.25">
      <c r="A1021" s="13" t="s">
        <v>7611</v>
      </c>
      <c r="B1021" s="13" t="s">
        <v>10</v>
      </c>
      <c r="C1021" s="14">
        <v>1857.14</v>
      </c>
      <c r="D1021" s="13" t="s">
        <v>38</v>
      </c>
      <c r="E1021" s="13" t="s">
        <v>73</v>
      </c>
      <c r="F1021" s="15">
        <v>6000</v>
      </c>
      <c r="G1021" s="14">
        <v>11142840</v>
      </c>
      <c r="H1021" s="13" t="s">
        <v>1180</v>
      </c>
    </row>
    <row r="1022" spans="1:8" ht="15.75" customHeight="1" x14ac:dyDescent="0.25">
      <c r="A1022" s="13" t="s">
        <v>7611</v>
      </c>
      <c r="B1022" s="13" t="s">
        <v>10</v>
      </c>
      <c r="C1022" s="14">
        <v>3356.99</v>
      </c>
      <c r="D1022" s="13" t="s">
        <v>26</v>
      </c>
      <c r="E1022" s="13" t="s">
        <v>1181</v>
      </c>
      <c r="F1022" s="15">
        <v>6000</v>
      </c>
      <c r="G1022" s="14">
        <v>20141940</v>
      </c>
      <c r="H1022" s="16" t="s">
        <v>1182</v>
      </c>
    </row>
    <row r="1023" spans="1:8" ht="15.75" customHeight="1" x14ac:dyDescent="0.25">
      <c r="A1023" s="13" t="s">
        <v>7611</v>
      </c>
      <c r="B1023" s="13" t="s">
        <v>28</v>
      </c>
      <c r="C1023" s="14">
        <v>6236.21</v>
      </c>
      <c r="D1023" s="13" t="s">
        <v>20</v>
      </c>
      <c r="E1023" s="13" t="s">
        <v>614</v>
      </c>
      <c r="F1023" s="15">
        <v>6000</v>
      </c>
      <c r="G1023" s="14">
        <v>37417260</v>
      </c>
      <c r="H1023" s="16" t="s">
        <v>1183</v>
      </c>
    </row>
    <row r="1024" spans="1:8" ht="15.75" customHeight="1" x14ac:dyDescent="0.25">
      <c r="A1024" s="13" t="s">
        <v>7611</v>
      </c>
      <c r="B1024" s="13" t="s">
        <v>10</v>
      </c>
      <c r="C1024" s="14">
        <v>6276.64</v>
      </c>
      <c r="D1024" s="13" t="s">
        <v>14</v>
      </c>
      <c r="E1024" s="13" t="s">
        <v>1184</v>
      </c>
      <c r="F1024" s="15">
        <v>6000</v>
      </c>
      <c r="G1024" s="14">
        <v>37659840</v>
      </c>
      <c r="H1024" s="16" t="s">
        <v>1185</v>
      </c>
    </row>
    <row r="1025" spans="1:8" ht="15.75" customHeight="1" x14ac:dyDescent="0.25">
      <c r="C1025" s="10"/>
      <c r="F1025" s="17"/>
      <c r="G1025" s="10"/>
    </row>
    <row r="1026" spans="1:8" ht="15.75" customHeight="1" x14ac:dyDescent="0.25">
      <c r="A1026" s="41" t="s">
        <v>1186</v>
      </c>
      <c r="B1026" s="42"/>
      <c r="C1026" s="42"/>
      <c r="D1026" s="42"/>
      <c r="E1026" s="42"/>
      <c r="F1026" s="42"/>
      <c r="G1026" s="42"/>
      <c r="H1026" s="43"/>
    </row>
    <row r="1027" spans="1:8" ht="15.75" customHeight="1" x14ac:dyDescent="0.25">
      <c r="C1027" s="10"/>
      <c r="E1027" s="11" t="s">
        <v>7571</v>
      </c>
      <c r="F1027" s="12">
        <v>780000</v>
      </c>
      <c r="G1027" s="10"/>
    </row>
    <row r="1028" spans="1:8" ht="15.75" customHeight="1" x14ac:dyDescent="0.25">
      <c r="A1028" s="13" t="s">
        <v>0</v>
      </c>
      <c r="B1028" s="13" t="s">
        <v>1</v>
      </c>
      <c r="C1028" s="13" t="s">
        <v>2</v>
      </c>
      <c r="D1028" s="13" t="s">
        <v>4</v>
      </c>
      <c r="E1028" s="13" t="s">
        <v>5</v>
      </c>
      <c r="F1028" s="13" t="s">
        <v>6</v>
      </c>
      <c r="G1028" s="13" t="s">
        <v>7</v>
      </c>
      <c r="H1028" s="13" t="s">
        <v>8</v>
      </c>
    </row>
    <row r="1029" spans="1:8" ht="15.75" customHeight="1" x14ac:dyDescent="0.25">
      <c r="A1029" s="13" t="s">
        <v>7612</v>
      </c>
      <c r="B1029" s="13" t="s">
        <v>28</v>
      </c>
      <c r="C1029" s="14">
        <v>38.130000000000003</v>
      </c>
      <c r="D1029" s="13" t="s">
        <v>17</v>
      </c>
      <c r="E1029" s="13" t="s">
        <v>24</v>
      </c>
      <c r="F1029" s="15">
        <v>300000</v>
      </c>
      <c r="G1029" s="14">
        <v>11439000</v>
      </c>
      <c r="H1029" s="13" t="s">
        <v>1188</v>
      </c>
    </row>
    <row r="1030" spans="1:8" ht="15.75" customHeight="1" x14ac:dyDescent="0.25">
      <c r="A1030" s="13" t="s">
        <v>7612</v>
      </c>
      <c r="B1030" s="13" t="s">
        <v>10</v>
      </c>
      <c r="C1030" s="14">
        <v>42.57</v>
      </c>
      <c r="D1030" s="13" t="s">
        <v>20</v>
      </c>
      <c r="E1030" s="13" t="s">
        <v>166</v>
      </c>
      <c r="F1030" s="15">
        <v>780000</v>
      </c>
      <c r="G1030" s="14">
        <v>33204600</v>
      </c>
      <c r="H1030" s="16" t="s">
        <v>1189</v>
      </c>
    </row>
    <row r="1031" spans="1:8" ht="15.75" customHeight="1" x14ac:dyDescent="0.25">
      <c r="A1031" s="13" t="s">
        <v>7612</v>
      </c>
      <c r="B1031" s="13" t="s">
        <v>10</v>
      </c>
      <c r="C1031" s="14">
        <v>43.19</v>
      </c>
      <c r="D1031" s="13" t="s">
        <v>23</v>
      </c>
      <c r="E1031" s="13" t="s">
        <v>166</v>
      </c>
      <c r="F1031" s="15">
        <v>780000</v>
      </c>
      <c r="G1031" s="14">
        <v>33688200</v>
      </c>
      <c r="H1031" s="16" t="s">
        <v>1190</v>
      </c>
    </row>
    <row r="1032" spans="1:8" ht="15.75" customHeight="1" x14ac:dyDescent="0.25">
      <c r="A1032" s="13" t="s">
        <v>7612</v>
      </c>
      <c r="B1032" s="13" t="s">
        <v>10</v>
      </c>
      <c r="C1032" s="14">
        <v>43.35</v>
      </c>
      <c r="D1032" s="13" t="s">
        <v>14</v>
      </c>
      <c r="E1032" s="13" t="s">
        <v>1191</v>
      </c>
      <c r="F1032" s="15">
        <v>780000</v>
      </c>
      <c r="G1032" s="14">
        <v>33813000</v>
      </c>
      <c r="H1032" s="13" t="s">
        <v>1192</v>
      </c>
    </row>
    <row r="1033" spans="1:8" ht="15.75" customHeight="1" x14ac:dyDescent="0.25">
      <c r="A1033" s="13" t="s">
        <v>7612</v>
      </c>
      <c r="B1033" s="13" t="s">
        <v>10</v>
      </c>
      <c r="C1033" s="14">
        <v>43.87</v>
      </c>
      <c r="D1033" s="13" t="s">
        <v>38</v>
      </c>
      <c r="E1033" s="13" t="s">
        <v>24</v>
      </c>
      <c r="F1033" s="15">
        <v>780000</v>
      </c>
      <c r="G1033" s="14">
        <v>34218600</v>
      </c>
      <c r="H1033" s="16" t="s">
        <v>1193</v>
      </c>
    </row>
    <row r="1034" spans="1:8" ht="15.75" customHeight="1" x14ac:dyDescent="0.25">
      <c r="A1034" s="13" t="s">
        <v>7612</v>
      </c>
      <c r="B1034" s="13" t="s">
        <v>10</v>
      </c>
      <c r="C1034" s="14">
        <v>45.59</v>
      </c>
      <c r="D1034" s="13" t="s">
        <v>80</v>
      </c>
      <c r="E1034" s="13" t="s">
        <v>166</v>
      </c>
      <c r="F1034" s="15">
        <v>780000</v>
      </c>
      <c r="G1034" s="14">
        <v>35560200</v>
      </c>
      <c r="H1034" s="16" t="s">
        <v>1194</v>
      </c>
    </row>
    <row r="1035" spans="1:8" ht="15.75" customHeight="1" x14ac:dyDescent="0.25">
      <c r="A1035" s="13" t="s">
        <v>7612</v>
      </c>
      <c r="B1035" s="13" t="s">
        <v>10</v>
      </c>
      <c r="C1035" s="14">
        <v>45.98</v>
      </c>
      <c r="D1035" s="13" t="s">
        <v>11</v>
      </c>
      <c r="E1035" s="13" t="s">
        <v>1195</v>
      </c>
      <c r="F1035" s="15">
        <v>780000</v>
      </c>
      <c r="G1035" s="14">
        <v>35864400</v>
      </c>
      <c r="H1035" s="13" t="s">
        <v>1196</v>
      </c>
    </row>
    <row r="1036" spans="1:8" ht="15.75" customHeight="1" x14ac:dyDescent="0.25">
      <c r="A1036" s="13" t="s">
        <v>7612</v>
      </c>
      <c r="B1036" s="13" t="s">
        <v>10</v>
      </c>
      <c r="C1036" s="14">
        <v>46.15</v>
      </c>
      <c r="D1036" s="13" t="s">
        <v>177</v>
      </c>
      <c r="E1036" s="13" t="s">
        <v>178</v>
      </c>
      <c r="F1036" s="15">
        <v>780000</v>
      </c>
      <c r="G1036" s="14">
        <v>35997000</v>
      </c>
      <c r="H1036" s="13" t="s">
        <v>1197</v>
      </c>
    </row>
    <row r="1037" spans="1:8" ht="15.75" customHeight="1" x14ac:dyDescent="0.25">
      <c r="A1037" s="13" t="s">
        <v>7612</v>
      </c>
      <c r="B1037" s="13" t="s">
        <v>10</v>
      </c>
      <c r="C1037" s="14">
        <v>46.21</v>
      </c>
      <c r="D1037" s="13" t="s">
        <v>171</v>
      </c>
      <c r="E1037" s="13" t="s">
        <v>1198</v>
      </c>
      <c r="F1037" s="15">
        <v>780000</v>
      </c>
      <c r="G1037" s="14">
        <v>36043800</v>
      </c>
      <c r="H1037" s="16" t="s">
        <v>1199</v>
      </c>
    </row>
    <row r="1038" spans="1:8" ht="15.75" customHeight="1" x14ac:dyDescent="0.25">
      <c r="A1038" s="13" t="s">
        <v>7612</v>
      </c>
      <c r="B1038" s="13" t="s">
        <v>10</v>
      </c>
      <c r="C1038" s="14">
        <v>47.13</v>
      </c>
      <c r="D1038" s="13" t="s">
        <v>33</v>
      </c>
      <c r="E1038" s="13" t="s">
        <v>166</v>
      </c>
      <c r="F1038" s="15">
        <v>780000</v>
      </c>
      <c r="G1038" s="14">
        <v>36761400</v>
      </c>
      <c r="H1038" s="13" t="s">
        <v>1200</v>
      </c>
    </row>
    <row r="1039" spans="1:8" ht="15.75" customHeight="1" x14ac:dyDescent="0.25">
      <c r="A1039" s="13" t="s">
        <v>7612</v>
      </c>
      <c r="B1039" s="13" t="s">
        <v>10</v>
      </c>
      <c r="C1039" s="14">
        <v>48.52</v>
      </c>
      <c r="D1039" s="13" t="s">
        <v>26</v>
      </c>
      <c r="E1039" s="13" t="s">
        <v>166</v>
      </c>
      <c r="F1039" s="15">
        <v>780000</v>
      </c>
      <c r="G1039" s="14">
        <v>37845600</v>
      </c>
      <c r="H1039" s="16" t="s">
        <v>1201</v>
      </c>
    </row>
    <row r="1040" spans="1:8" ht="15.75" customHeight="1" x14ac:dyDescent="0.25">
      <c r="A1040" s="13" t="s">
        <v>7612</v>
      </c>
      <c r="B1040" s="13" t="s">
        <v>10</v>
      </c>
      <c r="C1040" s="14">
        <v>49.92</v>
      </c>
      <c r="D1040" s="13" t="s">
        <v>17</v>
      </c>
      <c r="E1040" s="13" t="s">
        <v>166</v>
      </c>
      <c r="F1040" s="15">
        <v>30000</v>
      </c>
      <c r="G1040" s="14">
        <v>1497600</v>
      </c>
      <c r="H1040" s="13" t="s">
        <v>1200</v>
      </c>
    </row>
    <row r="1041" spans="1:8" ht="15.75" customHeight="1" x14ac:dyDescent="0.25">
      <c r="A1041" s="13" t="s">
        <v>7612</v>
      </c>
      <c r="B1041" s="13" t="s">
        <v>10</v>
      </c>
      <c r="C1041" s="14">
        <v>49.92</v>
      </c>
      <c r="D1041" s="13" t="s">
        <v>109</v>
      </c>
      <c r="E1041" s="13" t="s">
        <v>166</v>
      </c>
      <c r="F1041" s="15">
        <v>780000</v>
      </c>
      <c r="G1041" s="14">
        <v>38937600</v>
      </c>
      <c r="H1041" s="16" t="s">
        <v>1202</v>
      </c>
    </row>
    <row r="1042" spans="1:8" ht="15.75" customHeight="1" x14ac:dyDescent="0.25">
      <c r="A1042" s="13" t="s">
        <v>7612</v>
      </c>
      <c r="B1042" s="13" t="s">
        <v>10</v>
      </c>
      <c r="C1042" s="14">
        <v>50.14</v>
      </c>
      <c r="D1042" s="13" t="s">
        <v>35</v>
      </c>
      <c r="E1042" s="13" t="s">
        <v>166</v>
      </c>
      <c r="F1042" s="15">
        <v>780000</v>
      </c>
      <c r="G1042" s="14">
        <v>39109200</v>
      </c>
      <c r="H1042" s="16" t="s">
        <v>1203</v>
      </c>
    </row>
    <row r="1043" spans="1:8" ht="15.75" customHeight="1" x14ac:dyDescent="0.25">
      <c r="A1043" s="13" t="s">
        <v>7612</v>
      </c>
      <c r="B1043" s="13" t="s">
        <v>28</v>
      </c>
      <c r="C1043" s="14">
        <v>50.42</v>
      </c>
      <c r="D1043" s="13" t="s">
        <v>26</v>
      </c>
      <c r="E1043" s="13" t="s">
        <v>24</v>
      </c>
      <c r="F1043" s="15">
        <v>780000</v>
      </c>
      <c r="G1043" s="14">
        <v>39327600</v>
      </c>
      <c r="H1043" s="16" t="s">
        <v>1204</v>
      </c>
    </row>
    <row r="1044" spans="1:8" ht="15.75" customHeight="1" x14ac:dyDescent="0.25">
      <c r="A1044" s="13" t="s">
        <v>7612</v>
      </c>
      <c r="B1044" s="13" t="s">
        <v>10</v>
      </c>
      <c r="C1044" s="14">
        <v>51.04</v>
      </c>
      <c r="D1044" s="13" t="s">
        <v>67</v>
      </c>
      <c r="E1044" s="13" t="s">
        <v>166</v>
      </c>
      <c r="F1044" s="15">
        <v>780000</v>
      </c>
      <c r="G1044" s="14">
        <v>39811200</v>
      </c>
      <c r="H1044" s="13" t="s">
        <v>1205</v>
      </c>
    </row>
    <row r="1045" spans="1:8" ht="15.75" customHeight="1" x14ac:dyDescent="0.25">
      <c r="A1045" s="13" t="s">
        <v>7612</v>
      </c>
      <c r="B1045" s="13" t="s">
        <v>28</v>
      </c>
      <c r="C1045" s="14">
        <v>51.66</v>
      </c>
      <c r="D1045" s="13" t="s">
        <v>33</v>
      </c>
      <c r="E1045" s="13" t="s">
        <v>24</v>
      </c>
      <c r="F1045" s="15">
        <v>780000</v>
      </c>
      <c r="G1045" s="14">
        <v>40294800</v>
      </c>
      <c r="H1045" s="13" t="s">
        <v>1188</v>
      </c>
    </row>
    <row r="1046" spans="1:8" ht="15.75" customHeight="1" x14ac:dyDescent="0.25">
      <c r="A1046" s="13" t="s">
        <v>7612</v>
      </c>
      <c r="B1046" s="13" t="s">
        <v>10</v>
      </c>
      <c r="C1046" s="14">
        <v>65.819999999999993</v>
      </c>
      <c r="D1046" s="13" t="s">
        <v>43</v>
      </c>
      <c r="E1046" s="13" t="s">
        <v>166</v>
      </c>
      <c r="F1046" s="15">
        <v>780000</v>
      </c>
      <c r="G1046" s="14">
        <v>51339600</v>
      </c>
      <c r="H1046" s="16" t="s">
        <v>1206</v>
      </c>
    </row>
    <row r="1047" spans="1:8" ht="15.75" customHeight="1" x14ac:dyDescent="0.25">
      <c r="A1047" s="13" t="s">
        <v>7612</v>
      </c>
      <c r="B1047" s="13" t="s">
        <v>10</v>
      </c>
      <c r="C1047" s="14">
        <v>74.900000000000006</v>
      </c>
      <c r="D1047" s="13" t="s">
        <v>75</v>
      </c>
      <c r="E1047" s="13" t="s">
        <v>166</v>
      </c>
      <c r="F1047" s="15">
        <v>780000</v>
      </c>
      <c r="G1047" s="14">
        <v>58422000</v>
      </c>
      <c r="H1047" s="16" t="s">
        <v>1207</v>
      </c>
    </row>
    <row r="1048" spans="1:8" ht="15.75" customHeight="1" x14ac:dyDescent="0.25">
      <c r="A1048" s="13" t="s">
        <v>7612</v>
      </c>
      <c r="B1048" s="13" t="s">
        <v>28</v>
      </c>
      <c r="C1048" s="14">
        <v>92.12</v>
      </c>
      <c r="D1048" s="13" t="s">
        <v>20</v>
      </c>
      <c r="E1048" s="13" t="s">
        <v>24</v>
      </c>
      <c r="F1048" s="15">
        <v>780000</v>
      </c>
      <c r="G1048" s="14">
        <v>71853600</v>
      </c>
      <c r="H1048" s="16" t="s">
        <v>1208</v>
      </c>
    </row>
    <row r="1049" spans="1:8" ht="15.75" customHeight="1" x14ac:dyDescent="0.25">
      <c r="A1049" s="13" t="s">
        <v>7612</v>
      </c>
      <c r="B1049" s="13" t="s">
        <v>45</v>
      </c>
      <c r="C1049" s="14">
        <v>109.33</v>
      </c>
      <c r="D1049" s="13" t="s">
        <v>20</v>
      </c>
      <c r="E1049" s="13" t="s">
        <v>1209</v>
      </c>
      <c r="F1049" s="15">
        <v>780000</v>
      </c>
      <c r="G1049" s="14">
        <v>85277400</v>
      </c>
      <c r="H1049" s="13" t="s">
        <v>1210</v>
      </c>
    </row>
    <row r="1050" spans="1:8" ht="15.75" customHeight="1" x14ac:dyDescent="0.25">
      <c r="A1050" s="13" t="s">
        <v>7612</v>
      </c>
      <c r="B1050" s="13" t="s">
        <v>28</v>
      </c>
      <c r="C1050" s="14">
        <v>187.92</v>
      </c>
      <c r="D1050" s="13" t="s">
        <v>14</v>
      </c>
      <c r="E1050" s="13" t="s">
        <v>1211</v>
      </c>
      <c r="F1050" s="15">
        <v>780000</v>
      </c>
      <c r="G1050" s="14">
        <v>146577600</v>
      </c>
      <c r="H1050" s="13" t="s">
        <v>1212</v>
      </c>
    </row>
    <row r="1051" spans="1:8" ht="15.75" customHeight="1" x14ac:dyDescent="0.25">
      <c r="C1051" s="10"/>
      <c r="F1051" s="17"/>
      <c r="G1051" s="10"/>
    </row>
    <row r="1052" spans="1:8" ht="15.75" customHeight="1" x14ac:dyDescent="0.25">
      <c r="A1052" s="41" t="s">
        <v>1213</v>
      </c>
      <c r="B1052" s="42"/>
      <c r="C1052" s="42"/>
      <c r="D1052" s="42"/>
      <c r="E1052" s="42"/>
      <c r="F1052" s="42"/>
      <c r="G1052" s="42"/>
      <c r="H1052" s="43"/>
    </row>
    <row r="1053" spans="1:8" ht="15.75" customHeight="1" x14ac:dyDescent="0.25">
      <c r="C1053" s="10"/>
      <c r="E1053" s="11" t="s">
        <v>7571</v>
      </c>
      <c r="F1053" s="12">
        <v>14400</v>
      </c>
      <c r="G1053" s="10"/>
    </row>
    <row r="1054" spans="1:8" ht="15.75" customHeight="1" x14ac:dyDescent="0.25">
      <c r="A1054" s="13" t="s">
        <v>0</v>
      </c>
      <c r="B1054" s="13" t="s">
        <v>1</v>
      </c>
      <c r="C1054" s="13" t="s">
        <v>2</v>
      </c>
      <c r="D1054" s="13" t="s">
        <v>4</v>
      </c>
      <c r="E1054" s="13" t="s">
        <v>5</v>
      </c>
      <c r="F1054" s="13" t="s">
        <v>6</v>
      </c>
      <c r="G1054" s="13" t="s">
        <v>7</v>
      </c>
      <c r="H1054" s="13" t="s">
        <v>8</v>
      </c>
    </row>
    <row r="1055" spans="1:8" ht="15.75" customHeight="1" x14ac:dyDescent="0.25">
      <c r="A1055" s="13" t="s">
        <v>7613</v>
      </c>
      <c r="B1055" s="13" t="s">
        <v>10</v>
      </c>
      <c r="C1055" s="14">
        <v>241.51</v>
      </c>
      <c r="D1055" s="13" t="s">
        <v>35</v>
      </c>
      <c r="E1055" s="13" t="s">
        <v>874</v>
      </c>
      <c r="F1055" s="15">
        <v>14400</v>
      </c>
      <c r="G1055" s="14">
        <v>3477744</v>
      </c>
      <c r="H1055" s="16" t="s">
        <v>1215</v>
      </c>
    </row>
    <row r="1056" spans="1:8" ht="15.75" customHeight="1" x14ac:dyDescent="0.25">
      <c r="A1056" s="13" t="s">
        <v>7613</v>
      </c>
      <c r="B1056" s="13" t="s">
        <v>10</v>
      </c>
      <c r="C1056" s="14">
        <v>252.77</v>
      </c>
      <c r="D1056" s="13" t="s">
        <v>20</v>
      </c>
      <c r="E1056" s="13" t="s">
        <v>614</v>
      </c>
      <c r="F1056" s="15">
        <v>14400</v>
      </c>
      <c r="G1056" s="14">
        <v>3639888</v>
      </c>
      <c r="H1056" s="13" t="s">
        <v>1216</v>
      </c>
    </row>
    <row r="1057" spans="1:8" ht="15.75" customHeight="1" x14ac:dyDescent="0.25">
      <c r="A1057" s="13" t="s">
        <v>7613</v>
      </c>
      <c r="B1057" s="13" t="s">
        <v>10</v>
      </c>
      <c r="C1057" s="14">
        <v>254.42</v>
      </c>
      <c r="D1057" s="13" t="s">
        <v>14</v>
      </c>
      <c r="E1057" s="13" t="s">
        <v>1217</v>
      </c>
      <c r="F1057" s="15">
        <v>14400</v>
      </c>
      <c r="G1057" s="14">
        <v>3663648</v>
      </c>
      <c r="H1057" s="16" t="s">
        <v>1218</v>
      </c>
    </row>
    <row r="1058" spans="1:8" ht="15.75" customHeight="1" x14ac:dyDescent="0.25">
      <c r="A1058" s="13" t="s">
        <v>7613</v>
      </c>
      <c r="B1058" s="13" t="s">
        <v>10</v>
      </c>
      <c r="C1058" s="14">
        <v>264.20999999999998</v>
      </c>
      <c r="D1058" s="13" t="s">
        <v>26</v>
      </c>
      <c r="E1058" s="13" t="s">
        <v>614</v>
      </c>
      <c r="F1058" s="15">
        <v>14400</v>
      </c>
      <c r="G1058" s="14">
        <v>3804624</v>
      </c>
      <c r="H1058" s="13" t="s">
        <v>1219</v>
      </c>
    </row>
    <row r="1059" spans="1:8" ht="15.75" customHeight="1" x14ac:dyDescent="0.25">
      <c r="A1059" s="13" t="s">
        <v>7613</v>
      </c>
      <c r="B1059" s="13" t="s">
        <v>28</v>
      </c>
      <c r="C1059" s="14">
        <v>269.57</v>
      </c>
      <c r="D1059" s="13" t="s">
        <v>33</v>
      </c>
      <c r="E1059" s="13" t="s">
        <v>874</v>
      </c>
      <c r="F1059" s="15">
        <v>14400</v>
      </c>
      <c r="G1059" s="14">
        <v>3881808</v>
      </c>
      <c r="H1059" s="13" t="s">
        <v>1220</v>
      </c>
    </row>
    <row r="1060" spans="1:8" ht="15.75" customHeight="1" x14ac:dyDescent="0.25">
      <c r="A1060" s="13" t="s">
        <v>7613</v>
      </c>
      <c r="B1060" s="13" t="s">
        <v>10</v>
      </c>
      <c r="C1060" s="14">
        <v>290.23</v>
      </c>
      <c r="D1060" s="13" t="s">
        <v>33</v>
      </c>
      <c r="E1060" s="13" t="s">
        <v>160</v>
      </c>
      <c r="F1060" s="15">
        <v>14400</v>
      </c>
      <c r="G1060" s="14">
        <v>4179312</v>
      </c>
      <c r="H1060" s="13" t="s">
        <v>1221</v>
      </c>
    </row>
    <row r="1061" spans="1:8" ht="15.75" customHeight="1" x14ac:dyDescent="0.25">
      <c r="A1061" s="13" t="s">
        <v>7613</v>
      </c>
      <c r="B1061" s="13" t="s">
        <v>10</v>
      </c>
      <c r="C1061" s="14">
        <v>293.98</v>
      </c>
      <c r="D1061" s="13" t="s">
        <v>38</v>
      </c>
      <c r="E1061" s="13" t="s">
        <v>874</v>
      </c>
      <c r="F1061" s="15">
        <v>14400</v>
      </c>
      <c r="G1061" s="14">
        <v>4233312</v>
      </c>
      <c r="H1061" s="16" t="s">
        <v>1222</v>
      </c>
    </row>
    <row r="1062" spans="1:8" ht="15.75" customHeight="1" x14ac:dyDescent="0.25">
      <c r="A1062" s="13" t="s">
        <v>7613</v>
      </c>
      <c r="B1062" s="13" t="s">
        <v>10</v>
      </c>
      <c r="C1062" s="14">
        <v>323.01</v>
      </c>
      <c r="D1062" s="13" t="s">
        <v>43</v>
      </c>
      <c r="E1062" s="13" t="s">
        <v>1223</v>
      </c>
      <c r="F1062" s="15">
        <v>14400</v>
      </c>
      <c r="G1062" s="14">
        <v>4651344</v>
      </c>
      <c r="H1062" s="16" t="s">
        <v>1224</v>
      </c>
    </row>
    <row r="1063" spans="1:8" ht="15.75" customHeight="1" x14ac:dyDescent="0.25">
      <c r="A1063" s="13" t="s">
        <v>7613</v>
      </c>
      <c r="B1063" s="13" t="s">
        <v>28</v>
      </c>
      <c r="C1063" s="14">
        <v>411.71</v>
      </c>
      <c r="D1063" s="13" t="s">
        <v>14</v>
      </c>
      <c r="E1063" s="13" t="s">
        <v>1225</v>
      </c>
      <c r="F1063" s="15">
        <v>14400</v>
      </c>
      <c r="G1063" s="14">
        <v>5928624</v>
      </c>
      <c r="H1063" s="13" t="s">
        <v>1226</v>
      </c>
    </row>
    <row r="1064" spans="1:8" ht="15.75" customHeight="1" x14ac:dyDescent="0.25">
      <c r="A1064" s="13" t="s">
        <v>7613</v>
      </c>
      <c r="B1064" s="13" t="s">
        <v>28</v>
      </c>
      <c r="C1064" s="14">
        <v>428.69</v>
      </c>
      <c r="D1064" s="13" t="s">
        <v>20</v>
      </c>
      <c r="E1064" s="13" t="s">
        <v>1227</v>
      </c>
      <c r="F1064" s="15">
        <v>14400</v>
      </c>
      <c r="G1064" s="14">
        <v>6173136</v>
      </c>
      <c r="H1064" s="16" t="s">
        <v>1228</v>
      </c>
    </row>
    <row r="1065" spans="1:8" ht="15.75" customHeight="1" x14ac:dyDescent="0.25">
      <c r="C1065" s="10"/>
      <c r="F1065" s="17"/>
      <c r="G1065" s="10"/>
    </row>
    <row r="1066" spans="1:8" ht="15.75" customHeight="1" x14ac:dyDescent="0.25">
      <c r="A1066" s="41" t="s">
        <v>1229</v>
      </c>
      <c r="B1066" s="42"/>
      <c r="C1066" s="42"/>
      <c r="D1066" s="42"/>
      <c r="E1066" s="42"/>
      <c r="F1066" s="42"/>
      <c r="G1066" s="42"/>
      <c r="H1066" s="43"/>
    </row>
    <row r="1067" spans="1:8" ht="15.75" customHeight="1" x14ac:dyDescent="0.25">
      <c r="C1067" s="10"/>
      <c r="E1067" s="11" t="s">
        <v>7571</v>
      </c>
      <c r="F1067" s="12">
        <v>186000</v>
      </c>
      <c r="G1067" s="10"/>
    </row>
    <row r="1068" spans="1:8" ht="15.75" customHeight="1" x14ac:dyDescent="0.25">
      <c r="A1068" s="13" t="s">
        <v>0</v>
      </c>
      <c r="B1068" s="13" t="s">
        <v>1</v>
      </c>
      <c r="C1068" s="13" t="s">
        <v>2</v>
      </c>
      <c r="D1068" s="13" t="s">
        <v>4</v>
      </c>
      <c r="E1068" s="13" t="s">
        <v>5</v>
      </c>
      <c r="F1068" s="13" t="s">
        <v>6</v>
      </c>
      <c r="G1068" s="13" t="s">
        <v>7</v>
      </c>
      <c r="H1068" s="13" t="s">
        <v>8</v>
      </c>
    </row>
    <row r="1069" spans="1:8" ht="15.75" customHeight="1" x14ac:dyDescent="0.25">
      <c r="A1069" s="13" t="s">
        <v>7614</v>
      </c>
      <c r="B1069" s="13" t="s">
        <v>10</v>
      </c>
      <c r="C1069" s="14">
        <v>97.19</v>
      </c>
      <c r="D1069" s="13" t="s">
        <v>38</v>
      </c>
      <c r="E1069" s="13" t="s">
        <v>263</v>
      </c>
      <c r="F1069" s="15">
        <v>186000</v>
      </c>
      <c r="G1069" s="14">
        <v>18077340</v>
      </c>
      <c r="H1069" s="16" t="s">
        <v>1231</v>
      </c>
    </row>
    <row r="1070" spans="1:8" ht="15.75" customHeight="1" x14ac:dyDescent="0.25">
      <c r="A1070" s="13" t="s">
        <v>7614</v>
      </c>
      <c r="B1070" s="13" t="s">
        <v>10</v>
      </c>
      <c r="C1070" s="14">
        <v>97.99</v>
      </c>
      <c r="D1070" s="13" t="s">
        <v>14</v>
      </c>
      <c r="E1070" s="13" t="s">
        <v>1232</v>
      </c>
      <c r="F1070" s="15">
        <v>186000</v>
      </c>
      <c r="G1070" s="14">
        <v>18226140</v>
      </c>
      <c r="H1070" s="16" t="s">
        <v>1233</v>
      </c>
    </row>
    <row r="1071" spans="1:8" ht="15.75" customHeight="1" x14ac:dyDescent="0.25">
      <c r="A1071" s="13" t="s">
        <v>7614</v>
      </c>
      <c r="B1071" s="13" t="s">
        <v>28</v>
      </c>
      <c r="C1071" s="14">
        <v>101.81</v>
      </c>
      <c r="D1071" s="13" t="s">
        <v>33</v>
      </c>
      <c r="E1071" s="13" t="s">
        <v>286</v>
      </c>
      <c r="F1071" s="15">
        <v>186000</v>
      </c>
      <c r="G1071" s="14">
        <v>18936660</v>
      </c>
      <c r="H1071" s="13" t="s">
        <v>1234</v>
      </c>
    </row>
    <row r="1072" spans="1:8" ht="15.75" customHeight="1" x14ac:dyDescent="0.25">
      <c r="A1072" s="13" t="s">
        <v>7614</v>
      </c>
      <c r="B1072" s="13" t="s">
        <v>10</v>
      </c>
      <c r="C1072" s="14">
        <v>133.31</v>
      </c>
      <c r="D1072" s="13" t="s">
        <v>43</v>
      </c>
      <c r="E1072" s="13" t="s">
        <v>1235</v>
      </c>
      <c r="F1072" s="15">
        <v>186000</v>
      </c>
      <c r="G1072" s="14">
        <v>24795660</v>
      </c>
      <c r="H1072" s="16" t="s">
        <v>1236</v>
      </c>
    </row>
    <row r="1073" spans="1:8" ht="15.75" customHeight="1" x14ac:dyDescent="0.25">
      <c r="A1073" s="13" t="s">
        <v>7614</v>
      </c>
      <c r="B1073" s="13" t="s">
        <v>45</v>
      </c>
      <c r="C1073" s="14">
        <v>220.99</v>
      </c>
      <c r="D1073" s="13" t="s">
        <v>26</v>
      </c>
      <c r="E1073" s="13" t="s">
        <v>300</v>
      </c>
      <c r="F1073" s="15">
        <v>186000</v>
      </c>
      <c r="G1073" s="14">
        <v>41104140</v>
      </c>
      <c r="H1073" s="13" t="s">
        <v>1237</v>
      </c>
    </row>
    <row r="1074" spans="1:8" ht="15.75" customHeight="1" x14ac:dyDescent="0.25">
      <c r="A1074" s="13" t="s">
        <v>7614</v>
      </c>
      <c r="B1074" s="13" t="s">
        <v>28</v>
      </c>
      <c r="C1074" s="14">
        <v>239.96</v>
      </c>
      <c r="D1074" s="13" t="s">
        <v>20</v>
      </c>
      <c r="E1074" s="13" t="s">
        <v>306</v>
      </c>
      <c r="F1074" s="15">
        <v>186000</v>
      </c>
      <c r="G1074" s="14">
        <v>44632560</v>
      </c>
      <c r="H1074" s="16" t="s">
        <v>1238</v>
      </c>
    </row>
    <row r="1075" spans="1:8" ht="15.75" customHeight="1" x14ac:dyDescent="0.25">
      <c r="A1075" s="13" t="s">
        <v>7614</v>
      </c>
      <c r="B1075" s="13" t="s">
        <v>10</v>
      </c>
      <c r="C1075" s="14">
        <v>253.72</v>
      </c>
      <c r="D1075" s="13" t="s">
        <v>26</v>
      </c>
      <c r="E1075" s="13" t="s">
        <v>263</v>
      </c>
      <c r="F1075" s="15">
        <v>186000</v>
      </c>
      <c r="G1075" s="14">
        <v>47191920</v>
      </c>
      <c r="H1075" s="16" t="s">
        <v>1239</v>
      </c>
    </row>
    <row r="1076" spans="1:8" ht="15.75" customHeight="1" x14ac:dyDescent="0.25">
      <c r="A1076" s="13" t="s">
        <v>7614</v>
      </c>
      <c r="B1076" s="13" t="s">
        <v>10</v>
      </c>
      <c r="C1076" s="14">
        <v>280.25</v>
      </c>
      <c r="D1076" s="13" t="s">
        <v>20</v>
      </c>
      <c r="E1076" s="13" t="s">
        <v>291</v>
      </c>
      <c r="F1076" s="15">
        <v>186000</v>
      </c>
      <c r="G1076" s="14">
        <v>52126500</v>
      </c>
      <c r="H1076" s="16" t="s">
        <v>1240</v>
      </c>
    </row>
    <row r="1077" spans="1:8" ht="15.75" customHeight="1" x14ac:dyDescent="0.25">
      <c r="A1077" s="13" t="s">
        <v>7614</v>
      </c>
      <c r="B1077" s="13" t="s">
        <v>45</v>
      </c>
      <c r="C1077" s="14">
        <v>305.67</v>
      </c>
      <c r="D1077" s="13" t="s">
        <v>20</v>
      </c>
      <c r="E1077" s="13" t="s">
        <v>300</v>
      </c>
      <c r="F1077" s="15">
        <v>186000</v>
      </c>
      <c r="G1077" s="14">
        <v>56854620</v>
      </c>
      <c r="H1077" s="16" t="s">
        <v>1241</v>
      </c>
    </row>
    <row r="1078" spans="1:8" ht="15.75" customHeight="1" x14ac:dyDescent="0.25">
      <c r="A1078" s="13" t="s">
        <v>7614</v>
      </c>
      <c r="B1078" s="13" t="s">
        <v>10</v>
      </c>
      <c r="C1078" s="14">
        <v>326.05</v>
      </c>
      <c r="D1078" s="13" t="s">
        <v>33</v>
      </c>
      <c r="E1078" s="13" t="s">
        <v>160</v>
      </c>
      <c r="F1078" s="15">
        <v>186000</v>
      </c>
      <c r="G1078" s="14">
        <v>60645300</v>
      </c>
      <c r="H1078" s="13" t="s">
        <v>1242</v>
      </c>
    </row>
    <row r="1079" spans="1:8" ht="15.75" customHeight="1" x14ac:dyDescent="0.25">
      <c r="A1079" s="13" t="s">
        <v>7614</v>
      </c>
      <c r="B1079" s="13" t="s">
        <v>28</v>
      </c>
      <c r="C1079" s="14">
        <v>345.5</v>
      </c>
      <c r="D1079" s="13" t="s">
        <v>14</v>
      </c>
      <c r="E1079" s="13" t="s">
        <v>1243</v>
      </c>
      <c r="F1079" s="15">
        <v>186000</v>
      </c>
      <c r="G1079" s="14">
        <v>64263000</v>
      </c>
      <c r="H1079" s="13" t="s">
        <v>1244</v>
      </c>
    </row>
    <row r="1080" spans="1:8" ht="15.75" customHeight="1" x14ac:dyDescent="0.25">
      <c r="A1080" s="13" t="s">
        <v>7614</v>
      </c>
      <c r="B1080" s="13" t="s">
        <v>413</v>
      </c>
      <c r="C1080" s="14">
        <v>359.75</v>
      </c>
      <c r="D1080" s="13" t="s">
        <v>20</v>
      </c>
      <c r="E1080" s="13" t="s">
        <v>1227</v>
      </c>
      <c r="F1080" s="15">
        <v>186000</v>
      </c>
      <c r="G1080" s="14">
        <v>66913500</v>
      </c>
      <c r="H1080" s="16" t="s">
        <v>1245</v>
      </c>
    </row>
    <row r="1081" spans="1:8" ht="15.75" customHeight="1" x14ac:dyDescent="0.25">
      <c r="A1081" s="13" t="s">
        <v>7614</v>
      </c>
      <c r="B1081" s="13" t="s">
        <v>382</v>
      </c>
      <c r="C1081" s="14">
        <v>581.1</v>
      </c>
      <c r="D1081" s="13" t="s">
        <v>20</v>
      </c>
      <c r="E1081" s="13" t="s">
        <v>87</v>
      </c>
      <c r="F1081" s="15">
        <v>186000</v>
      </c>
      <c r="G1081" s="14">
        <v>108084600</v>
      </c>
      <c r="H1081" s="16" t="s">
        <v>1246</v>
      </c>
    </row>
    <row r="1082" spans="1:8" ht="15.75" customHeight="1" x14ac:dyDescent="0.25">
      <c r="A1082" s="13" t="s">
        <v>7614</v>
      </c>
      <c r="B1082" s="13" t="s">
        <v>28</v>
      </c>
      <c r="C1082" s="14">
        <v>612.38</v>
      </c>
      <c r="D1082" s="13" t="s">
        <v>26</v>
      </c>
      <c r="E1082" s="13" t="s">
        <v>87</v>
      </c>
      <c r="F1082" s="15">
        <v>186000</v>
      </c>
      <c r="G1082" s="14">
        <v>113902680</v>
      </c>
      <c r="H1082" s="13" t="s">
        <v>1247</v>
      </c>
    </row>
    <row r="1083" spans="1:8" ht="15.75" customHeight="1" x14ac:dyDescent="0.25">
      <c r="C1083" s="10"/>
      <c r="F1083" s="17"/>
      <c r="G1083" s="10"/>
    </row>
    <row r="1084" spans="1:8" ht="15.75" customHeight="1" x14ac:dyDescent="0.25">
      <c r="A1084" s="41" t="s">
        <v>1248</v>
      </c>
      <c r="B1084" s="42"/>
      <c r="C1084" s="42"/>
      <c r="D1084" s="42"/>
      <c r="E1084" s="42"/>
      <c r="F1084" s="42"/>
      <c r="G1084" s="42"/>
      <c r="H1084" s="43"/>
    </row>
    <row r="1085" spans="1:8" ht="15.75" customHeight="1" x14ac:dyDescent="0.25">
      <c r="C1085" s="10"/>
      <c r="E1085" s="11" t="s">
        <v>7571</v>
      </c>
      <c r="F1085" s="12">
        <v>7800</v>
      </c>
      <c r="G1085" s="10"/>
    </row>
    <row r="1086" spans="1:8" ht="15.75" customHeight="1" x14ac:dyDescent="0.25">
      <c r="A1086" s="13" t="s">
        <v>0</v>
      </c>
      <c r="B1086" s="13" t="s">
        <v>1</v>
      </c>
      <c r="C1086" s="13" t="s">
        <v>2</v>
      </c>
      <c r="D1086" s="13" t="s">
        <v>4</v>
      </c>
      <c r="E1086" s="13" t="s">
        <v>5</v>
      </c>
      <c r="F1086" s="13" t="s">
        <v>6</v>
      </c>
      <c r="G1086" s="13" t="s">
        <v>7</v>
      </c>
      <c r="H1086" s="13" t="s">
        <v>8</v>
      </c>
    </row>
    <row r="1087" spans="1:8" ht="15.75" customHeight="1" x14ac:dyDescent="0.25">
      <c r="A1087" s="13" t="s">
        <v>7615</v>
      </c>
      <c r="B1087" s="13" t="s">
        <v>10</v>
      </c>
      <c r="C1087" s="14">
        <v>4241</v>
      </c>
      <c r="D1087" s="13" t="s">
        <v>70</v>
      </c>
      <c r="E1087" s="13" t="s">
        <v>95</v>
      </c>
      <c r="F1087" s="15">
        <v>7800</v>
      </c>
      <c r="G1087" s="14">
        <v>33079800</v>
      </c>
      <c r="H1087" s="13" t="s">
        <v>1250</v>
      </c>
    </row>
    <row r="1088" spans="1:8" ht="15.75" customHeight="1" x14ac:dyDescent="0.25">
      <c r="A1088" s="13" t="s">
        <v>7615</v>
      </c>
      <c r="B1088" s="13" t="s">
        <v>10</v>
      </c>
      <c r="C1088" s="14">
        <v>4299.5600000000004</v>
      </c>
      <c r="D1088" s="13" t="s">
        <v>80</v>
      </c>
      <c r="E1088" s="13" t="s">
        <v>95</v>
      </c>
      <c r="F1088" s="15">
        <v>7800</v>
      </c>
      <c r="G1088" s="14">
        <v>33536568</v>
      </c>
      <c r="H1088" s="16" t="s">
        <v>1251</v>
      </c>
    </row>
    <row r="1089" spans="1:8" ht="15.75" customHeight="1" x14ac:dyDescent="0.25">
      <c r="A1089" s="13" t="s">
        <v>7615</v>
      </c>
      <c r="B1089" s="13" t="s">
        <v>10</v>
      </c>
      <c r="C1089" s="14">
        <v>4443.75</v>
      </c>
      <c r="D1089" s="13" t="s">
        <v>33</v>
      </c>
      <c r="E1089" s="13" t="s">
        <v>95</v>
      </c>
      <c r="F1089" s="15">
        <v>7800</v>
      </c>
      <c r="G1089" s="14">
        <v>34661250</v>
      </c>
      <c r="H1089" s="13" t="s">
        <v>1252</v>
      </c>
    </row>
    <row r="1090" spans="1:8" ht="15.75" customHeight="1" x14ac:dyDescent="0.25">
      <c r="A1090" s="13" t="s">
        <v>7615</v>
      </c>
      <c r="B1090" s="13" t="s">
        <v>45</v>
      </c>
      <c r="C1090" s="14">
        <v>4456.75</v>
      </c>
      <c r="D1090" s="13" t="s">
        <v>20</v>
      </c>
      <c r="E1090" s="13" t="s">
        <v>1083</v>
      </c>
      <c r="F1090" s="15">
        <v>7800</v>
      </c>
      <c r="G1090" s="14">
        <v>34762650</v>
      </c>
      <c r="H1090" s="16" t="s">
        <v>1253</v>
      </c>
    </row>
    <row r="1091" spans="1:8" ht="15.75" customHeight="1" x14ac:dyDescent="0.25">
      <c r="A1091" s="13" t="s">
        <v>7615</v>
      </c>
      <c r="B1091" s="13" t="s">
        <v>10</v>
      </c>
      <c r="C1091" s="14">
        <v>4466.3599999999997</v>
      </c>
      <c r="D1091" s="13" t="s">
        <v>20</v>
      </c>
      <c r="E1091" s="13" t="s">
        <v>95</v>
      </c>
      <c r="F1091" s="15">
        <v>7800</v>
      </c>
      <c r="G1091" s="14">
        <v>34837608</v>
      </c>
      <c r="H1091" s="16" t="s">
        <v>1254</v>
      </c>
    </row>
    <row r="1092" spans="1:8" ht="15.75" customHeight="1" x14ac:dyDescent="0.25">
      <c r="A1092" s="13" t="s">
        <v>7615</v>
      </c>
      <c r="B1092" s="13" t="s">
        <v>10</v>
      </c>
      <c r="C1092" s="14">
        <v>4474.6499999999996</v>
      </c>
      <c r="D1092" s="13" t="s">
        <v>35</v>
      </c>
      <c r="E1092" s="13" t="s">
        <v>1255</v>
      </c>
      <c r="F1092" s="15">
        <v>7800</v>
      </c>
      <c r="G1092" s="14">
        <v>34902270</v>
      </c>
      <c r="H1092" s="16" t="s">
        <v>1256</v>
      </c>
    </row>
    <row r="1093" spans="1:8" ht="15.75" customHeight="1" x14ac:dyDescent="0.25">
      <c r="A1093" s="13" t="s">
        <v>7615</v>
      </c>
      <c r="B1093" s="13" t="s">
        <v>10</v>
      </c>
      <c r="C1093" s="14">
        <v>4512.33</v>
      </c>
      <c r="D1093" s="13" t="s">
        <v>26</v>
      </c>
      <c r="E1093" s="13" t="s">
        <v>95</v>
      </c>
      <c r="F1093" s="15">
        <v>7800</v>
      </c>
      <c r="G1093" s="14">
        <v>35196174</v>
      </c>
      <c r="H1093" s="16" t="s">
        <v>1257</v>
      </c>
    </row>
    <row r="1094" spans="1:8" ht="15.75" customHeight="1" x14ac:dyDescent="0.25">
      <c r="A1094" s="13" t="s">
        <v>7615</v>
      </c>
      <c r="B1094" s="13" t="s">
        <v>10</v>
      </c>
      <c r="C1094" s="14">
        <v>4513.5600000000004</v>
      </c>
      <c r="D1094" s="13" t="s">
        <v>14</v>
      </c>
      <c r="E1094" s="13" t="s">
        <v>1258</v>
      </c>
      <c r="F1094" s="15">
        <v>7800</v>
      </c>
      <c r="G1094" s="14">
        <v>35205768</v>
      </c>
      <c r="H1094" s="16" t="s">
        <v>1259</v>
      </c>
    </row>
    <row r="1095" spans="1:8" ht="15.75" customHeight="1" x14ac:dyDescent="0.25">
      <c r="A1095" s="13" t="s">
        <v>7615</v>
      </c>
      <c r="B1095" s="13" t="s">
        <v>10</v>
      </c>
      <c r="C1095" s="14">
        <v>4590</v>
      </c>
      <c r="D1095" s="13" t="s">
        <v>75</v>
      </c>
      <c r="E1095" s="13" t="s">
        <v>1260</v>
      </c>
      <c r="F1095" s="15">
        <v>7800</v>
      </c>
      <c r="G1095" s="14">
        <v>35802000</v>
      </c>
      <c r="H1095" s="16" t="s">
        <v>1261</v>
      </c>
    </row>
    <row r="1096" spans="1:8" ht="15.75" customHeight="1" x14ac:dyDescent="0.25">
      <c r="A1096" s="13" t="s">
        <v>7615</v>
      </c>
      <c r="B1096" s="13" t="s">
        <v>10</v>
      </c>
      <c r="C1096" s="14">
        <v>4668</v>
      </c>
      <c r="D1096" s="13" t="s">
        <v>38</v>
      </c>
      <c r="E1096" s="13" t="s">
        <v>95</v>
      </c>
      <c r="F1096" s="15">
        <v>7800</v>
      </c>
      <c r="G1096" s="14">
        <v>36410400</v>
      </c>
      <c r="H1096" s="16" t="s">
        <v>1262</v>
      </c>
    </row>
    <row r="1097" spans="1:8" ht="15.75" customHeight="1" x14ac:dyDescent="0.25">
      <c r="A1097" s="13" t="s">
        <v>7615</v>
      </c>
      <c r="B1097" s="13" t="s">
        <v>28</v>
      </c>
      <c r="C1097" s="14">
        <v>4668</v>
      </c>
      <c r="D1097" s="13" t="s">
        <v>38</v>
      </c>
      <c r="E1097" s="13" t="s">
        <v>87</v>
      </c>
      <c r="F1097" s="15">
        <v>7800</v>
      </c>
      <c r="G1097" s="14">
        <v>36410400</v>
      </c>
      <c r="H1097" s="16" t="s">
        <v>1263</v>
      </c>
    </row>
    <row r="1098" spans="1:8" ht="15.75" customHeight="1" x14ac:dyDescent="0.25">
      <c r="A1098" s="13" t="s">
        <v>7615</v>
      </c>
      <c r="B1098" s="13" t="s">
        <v>28</v>
      </c>
      <c r="C1098" s="14">
        <v>4692.3100000000004</v>
      </c>
      <c r="D1098" s="13" t="s">
        <v>26</v>
      </c>
      <c r="E1098" s="13" t="s">
        <v>87</v>
      </c>
      <c r="F1098" s="15">
        <v>7800</v>
      </c>
      <c r="G1098" s="14">
        <v>36600018</v>
      </c>
      <c r="H1098" s="16" t="s">
        <v>1264</v>
      </c>
    </row>
    <row r="1099" spans="1:8" ht="15.75" customHeight="1" x14ac:dyDescent="0.25">
      <c r="A1099" s="13" t="s">
        <v>7615</v>
      </c>
      <c r="B1099" s="13" t="s">
        <v>10</v>
      </c>
      <c r="C1099" s="14">
        <v>5214</v>
      </c>
      <c r="D1099" s="13" t="s">
        <v>67</v>
      </c>
      <c r="E1099" s="13" t="s">
        <v>95</v>
      </c>
      <c r="F1099" s="15">
        <v>7800</v>
      </c>
      <c r="G1099" s="14">
        <v>40669200</v>
      </c>
      <c r="H1099" s="16" t="s">
        <v>1265</v>
      </c>
    </row>
    <row r="1100" spans="1:8" ht="15.75" customHeight="1" x14ac:dyDescent="0.25">
      <c r="A1100" s="13" t="s">
        <v>7615</v>
      </c>
      <c r="B1100" s="13" t="s">
        <v>10</v>
      </c>
      <c r="C1100" s="14">
        <v>5508.86</v>
      </c>
      <c r="D1100" s="13" t="s">
        <v>43</v>
      </c>
      <c r="E1100" s="13" t="s">
        <v>1266</v>
      </c>
      <c r="F1100" s="15">
        <v>7800</v>
      </c>
      <c r="G1100" s="14">
        <v>42969108</v>
      </c>
      <c r="H1100" s="16" t="s">
        <v>1267</v>
      </c>
    </row>
    <row r="1101" spans="1:8" ht="15.75" customHeight="1" x14ac:dyDescent="0.25">
      <c r="A1101" s="13" t="s">
        <v>7615</v>
      </c>
      <c r="B1101" s="13" t="s">
        <v>28</v>
      </c>
      <c r="C1101" s="14">
        <v>8632.7999999999993</v>
      </c>
      <c r="D1101" s="13" t="s">
        <v>70</v>
      </c>
      <c r="E1101" s="13" t="s">
        <v>1268</v>
      </c>
      <c r="F1101" s="15">
        <v>7800</v>
      </c>
      <c r="G1101" s="14">
        <v>67335840</v>
      </c>
      <c r="H1101" s="13" t="s">
        <v>1269</v>
      </c>
    </row>
    <row r="1102" spans="1:8" ht="15.75" customHeight="1" x14ac:dyDescent="0.25">
      <c r="A1102" s="13" t="s">
        <v>7615</v>
      </c>
      <c r="B1102" s="13" t="s">
        <v>10</v>
      </c>
      <c r="C1102" s="14">
        <v>8712</v>
      </c>
      <c r="D1102" s="13" t="s">
        <v>171</v>
      </c>
      <c r="E1102" s="13" t="s">
        <v>1270</v>
      </c>
      <c r="F1102" s="15">
        <v>7800</v>
      </c>
      <c r="G1102" s="14">
        <v>67953600</v>
      </c>
      <c r="H1102" s="16" t="s">
        <v>1271</v>
      </c>
    </row>
    <row r="1103" spans="1:8" ht="15.75" customHeight="1" x14ac:dyDescent="0.25">
      <c r="A1103" s="13" t="s">
        <v>7615</v>
      </c>
      <c r="B1103" s="13" t="s">
        <v>28</v>
      </c>
      <c r="C1103" s="14">
        <v>8750.57</v>
      </c>
      <c r="D1103" s="13" t="s">
        <v>20</v>
      </c>
      <c r="E1103" s="13" t="s">
        <v>1272</v>
      </c>
      <c r="F1103" s="15">
        <v>7800</v>
      </c>
      <c r="G1103" s="14">
        <v>68254446</v>
      </c>
      <c r="H1103" s="16" t="s">
        <v>1273</v>
      </c>
    </row>
    <row r="1104" spans="1:8" ht="15.75" customHeight="1" x14ac:dyDescent="0.25">
      <c r="A1104" s="13" t="s">
        <v>7615</v>
      </c>
      <c r="B1104" s="13" t="s">
        <v>10</v>
      </c>
      <c r="C1104" s="14">
        <v>8826.84</v>
      </c>
      <c r="D1104" s="13" t="s">
        <v>11</v>
      </c>
      <c r="E1104" s="13" t="s">
        <v>1274</v>
      </c>
      <c r="F1104" s="15">
        <v>7800</v>
      </c>
      <c r="G1104" s="14">
        <v>68849352</v>
      </c>
      <c r="H1104" s="16" t="s">
        <v>1275</v>
      </c>
    </row>
    <row r="1105" spans="1:8" ht="15.75" customHeight="1" x14ac:dyDescent="0.25">
      <c r="A1105" s="13" t="s">
        <v>7615</v>
      </c>
      <c r="B1105" s="13" t="s">
        <v>28</v>
      </c>
      <c r="C1105" s="14">
        <v>8870</v>
      </c>
      <c r="D1105" s="13" t="s">
        <v>75</v>
      </c>
      <c r="E1105" s="13" t="s">
        <v>446</v>
      </c>
      <c r="F1105" s="15">
        <v>7800</v>
      </c>
      <c r="G1105" s="14">
        <v>69186000</v>
      </c>
      <c r="H1105" s="16" t="s">
        <v>1276</v>
      </c>
    </row>
    <row r="1106" spans="1:8" ht="15.75" customHeight="1" x14ac:dyDescent="0.25">
      <c r="A1106" s="13" t="s">
        <v>7615</v>
      </c>
      <c r="B1106" s="13" t="s">
        <v>10</v>
      </c>
      <c r="C1106" s="14">
        <v>8981</v>
      </c>
      <c r="D1106" s="13" t="s">
        <v>201</v>
      </c>
      <c r="E1106" s="13" t="s">
        <v>446</v>
      </c>
      <c r="F1106" s="15">
        <v>7800</v>
      </c>
      <c r="G1106" s="14">
        <v>70051800</v>
      </c>
      <c r="H1106" s="13" t="s">
        <v>1277</v>
      </c>
    </row>
    <row r="1107" spans="1:8" ht="15.75" customHeight="1" x14ac:dyDescent="0.25">
      <c r="A1107" s="13" t="s">
        <v>7615</v>
      </c>
      <c r="B1107" s="13" t="s">
        <v>10</v>
      </c>
      <c r="C1107" s="14">
        <v>9051.43</v>
      </c>
      <c r="D1107" s="13" t="s">
        <v>23</v>
      </c>
      <c r="E1107" s="13" t="s">
        <v>446</v>
      </c>
      <c r="F1107" s="15">
        <v>7800</v>
      </c>
      <c r="G1107" s="14">
        <v>70601154</v>
      </c>
      <c r="H1107" s="16" t="s">
        <v>1278</v>
      </c>
    </row>
    <row r="1108" spans="1:8" ht="15.75" customHeight="1" x14ac:dyDescent="0.25">
      <c r="A1108" s="13" t="s">
        <v>7615</v>
      </c>
      <c r="B1108" s="13" t="s">
        <v>45</v>
      </c>
      <c r="C1108" s="14">
        <v>9317.8799999999992</v>
      </c>
      <c r="D1108" s="13" t="s">
        <v>26</v>
      </c>
      <c r="E1108" s="13" t="s">
        <v>446</v>
      </c>
      <c r="F1108" s="15">
        <v>7800</v>
      </c>
      <c r="G1108" s="14">
        <v>72679464</v>
      </c>
      <c r="H1108" s="16" t="s">
        <v>1279</v>
      </c>
    </row>
    <row r="1109" spans="1:8" ht="15.75" customHeight="1" x14ac:dyDescent="0.25">
      <c r="A1109" s="13" t="s">
        <v>7615</v>
      </c>
      <c r="B1109" s="13" t="s">
        <v>10</v>
      </c>
      <c r="C1109" s="14">
        <v>9741.6</v>
      </c>
      <c r="D1109" s="13" t="s">
        <v>17</v>
      </c>
      <c r="E1109" s="13" t="s">
        <v>446</v>
      </c>
      <c r="F1109" s="15">
        <v>7800</v>
      </c>
      <c r="G1109" s="14">
        <v>75984480</v>
      </c>
      <c r="H1109" s="13" t="s">
        <v>1280</v>
      </c>
    </row>
    <row r="1110" spans="1:8" ht="15.75" customHeight="1" x14ac:dyDescent="0.25">
      <c r="C1110" s="10"/>
      <c r="F1110" s="17"/>
      <c r="G1110" s="10"/>
    </row>
    <row r="1111" spans="1:8" ht="15.75" customHeight="1" x14ac:dyDescent="0.25">
      <c r="A1111" s="41" t="s">
        <v>1281</v>
      </c>
      <c r="B1111" s="42"/>
      <c r="C1111" s="42"/>
      <c r="D1111" s="42"/>
      <c r="E1111" s="42"/>
      <c r="F1111" s="42"/>
      <c r="G1111" s="42"/>
      <c r="H1111" s="43"/>
    </row>
    <row r="1112" spans="1:8" ht="15.75" customHeight="1" x14ac:dyDescent="0.25">
      <c r="C1112" s="10"/>
      <c r="E1112" s="11" t="s">
        <v>7571</v>
      </c>
      <c r="F1112" s="12">
        <v>12000</v>
      </c>
      <c r="G1112" s="10"/>
    </row>
    <row r="1113" spans="1:8" ht="15.75" customHeight="1" x14ac:dyDescent="0.25">
      <c r="A1113" s="13" t="s">
        <v>0</v>
      </c>
      <c r="B1113" s="13" t="s">
        <v>1</v>
      </c>
      <c r="C1113" s="13" t="s">
        <v>2</v>
      </c>
      <c r="D1113" s="13" t="s">
        <v>4</v>
      </c>
      <c r="E1113" s="13" t="s">
        <v>5</v>
      </c>
      <c r="F1113" s="13" t="s">
        <v>6</v>
      </c>
      <c r="G1113" s="13" t="s">
        <v>7</v>
      </c>
      <c r="H1113" s="13" t="s">
        <v>8</v>
      </c>
    </row>
    <row r="1114" spans="1:8" ht="15.75" customHeight="1" x14ac:dyDescent="0.25">
      <c r="A1114" s="13" t="s">
        <v>7616</v>
      </c>
      <c r="B1114" s="13" t="s">
        <v>10</v>
      </c>
      <c r="C1114" s="14">
        <v>5779.98</v>
      </c>
      <c r="D1114" s="13" t="s">
        <v>33</v>
      </c>
      <c r="E1114" s="13" t="s">
        <v>1283</v>
      </c>
      <c r="F1114" s="15">
        <v>12000</v>
      </c>
      <c r="G1114" s="14">
        <v>69359760</v>
      </c>
      <c r="H1114" s="13" t="s">
        <v>1284</v>
      </c>
    </row>
    <row r="1115" spans="1:8" ht="15.75" customHeight="1" x14ac:dyDescent="0.25">
      <c r="A1115" s="13" t="s">
        <v>7616</v>
      </c>
      <c r="B1115" s="13" t="s">
        <v>45</v>
      </c>
      <c r="C1115" s="14">
        <v>5974.12</v>
      </c>
      <c r="D1115" s="13" t="s">
        <v>26</v>
      </c>
      <c r="E1115" s="13" t="s">
        <v>1285</v>
      </c>
      <c r="F1115" s="15">
        <v>12000</v>
      </c>
      <c r="G1115" s="14">
        <v>71689440</v>
      </c>
      <c r="H1115" s="13" t="s">
        <v>1286</v>
      </c>
    </row>
    <row r="1116" spans="1:8" ht="15.75" customHeight="1" x14ac:dyDescent="0.25">
      <c r="A1116" s="13" t="s">
        <v>7616</v>
      </c>
      <c r="B1116" s="13" t="s">
        <v>10</v>
      </c>
      <c r="C1116" s="14">
        <v>6903.44</v>
      </c>
      <c r="D1116" s="13" t="s">
        <v>17</v>
      </c>
      <c r="E1116" s="13" t="s">
        <v>1287</v>
      </c>
      <c r="F1116" s="15">
        <v>1200</v>
      </c>
      <c r="G1116" s="14">
        <v>8284128</v>
      </c>
      <c r="H1116" s="13" t="s">
        <v>1288</v>
      </c>
    </row>
    <row r="1117" spans="1:8" ht="15.75" customHeight="1" x14ac:dyDescent="0.25">
      <c r="A1117" s="13" t="s">
        <v>7616</v>
      </c>
      <c r="B1117" s="13" t="s">
        <v>10</v>
      </c>
      <c r="C1117" s="14">
        <v>7762</v>
      </c>
      <c r="D1117" s="13" t="s">
        <v>38</v>
      </c>
      <c r="E1117" s="13" t="s">
        <v>1289</v>
      </c>
      <c r="F1117" s="15">
        <v>12000</v>
      </c>
      <c r="G1117" s="14">
        <v>93144000</v>
      </c>
      <c r="H1117" s="16" t="s">
        <v>1290</v>
      </c>
    </row>
    <row r="1118" spans="1:8" ht="15.75" customHeight="1" x14ac:dyDescent="0.25">
      <c r="A1118" s="13" t="s">
        <v>7616</v>
      </c>
      <c r="B1118" s="13" t="s">
        <v>10</v>
      </c>
      <c r="C1118" s="14">
        <v>8329.14</v>
      </c>
      <c r="D1118" s="13" t="s">
        <v>20</v>
      </c>
      <c r="E1118" s="13" t="s">
        <v>1289</v>
      </c>
      <c r="F1118" s="15">
        <v>12000</v>
      </c>
      <c r="G1118" s="14">
        <v>99949680</v>
      </c>
      <c r="H1118" s="16" t="s">
        <v>1291</v>
      </c>
    </row>
    <row r="1119" spans="1:8" ht="15.75" customHeight="1" x14ac:dyDescent="0.25">
      <c r="A1119" s="13" t="s">
        <v>7616</v>
      </c>
      <c r="B1119" s="13" t="s">
        <v>10</v>
      </c>
      <c r="C1119" s="14">
        <v>10339.74</v>
      </c>
      <c r="D1119" s="13" t="s">
        <v>70</v>
      </c>
      <c r="E1119" s="13" t="s">
        <v>1268</v>
      </c>
      <c r="F1119" s="15">
        <v>12000</v>
      </c>
      <c r="G1119" s="14">
        <v>124076880</v>
      </c>
      <c r="H1119" s="13" t="s">
        <v>1269</v>
      </c>
    </row>
    <row r="1120" spans="1:8" ht="15.75" customHeight="1" x14ac:dyDescent="0.25">
      <c r="A1120" s="13" t="s">
        <v>7616</v>
      </c>
      <c r="B1120" s="13" t="s">
        <v>10</v>
      </c>
      <c r="C1120" s="14">
        <v>10434.6</v>
      </c>
      <c r="D1120" s="13" t="s">
        <v>171</v>
      </c>
      <c r="E1120" s="13" t="s">
        <v>1292</v>
      </c>
      <c r="F1120" s="15">
        <v>12000</v>
      </c>
      <c r="G1120" s="14">
        <v>125215200</v>
      </c>
      <c r="H1120" s="16" t="s">
        <v>1293</v>
      </c>
    </row>
    <row r="1121" spans="1:8" ht="15.75" customHeight="1" x14ac:dyDescent="0.25">
      <c r="A1121" s="13" t="s">
        <v>7616</v>
      </c>
      <c r="B1121" s="13" t="s">
        <v>45</v>
      </c>
      <c r="C1121" s="14">
        <v>10463.719999999999</v>
      </c>
      <c r="D1121" s="13" t="s">
        <v>20</v>
      </c>
      <c r="E1121" s="13" t="s">
        <v>1272</v>
      </c>
      <c r="F1121" s="15">
        <v>12000</v>
      </c>
      <c r="G1121" s="14">
        <v>125564640</v>
      </c>
      <c r="H1121" s="16" t="s">
        <v>1294</v>
      </c>
    </row>
    <row r="1122" spans="1:8" ht="15.75" customHeight="1" x14ac:dyDescent="0.25">
      <c r="A1122" s="13" t="s">
        <v>7616</v>
      </c>
      <c r="B1122" s="13" t="s">
        <v>10</v>
      </c>
      <c r="C1122" s="14">
        <v>10572.14</v>
      </c>
      <c r="D1122" s="13" t="s">
        <v>11</v>
      </c>
      <c r="E1122" s="13" t="s">
        <v>1295</v>
      </c>
      <c r="F1122" s="15">
        <v>12000</v>
      </c>
      <c r="G1122" s="14">
        <v>126865680</v>
      </c>
      <c r="H1122" s="16" t="s">
        <v>1296</v>
      </c>
    </row>
    <row r="1123" spans="1:8" ht="15.75" customHeight="1" x14ac:dyDescent="0.25">
      <c r="A1123" s="13" t="s">
        <v>7616</v>
      </c>
      <c r="B1123" s="13" t="s">
        <v>10</v>
      </c>
      <c r="C1123" s="14">
        <v>10624</v>
      </c>
      <c r="D1123" s="13" t="s">
        <v>75</v>
      </c>
      <c r="E1123" s="13" t="s">
        <v>1268</v>
      </c>
      <c r="F1123" s="15">
        <v>12000</v>
      </c>
      <c r="G1123" s="14">
        <v>127488000</v>
      </c>
      <c r="H1123" s="16" t="s">
        <v>1297</v>
      </c>
    </row>
    <row r="1124" spans="1:8" ht="15.75" customHeight="1" x14ac:dyDescent="0.25">
      <c r="A1124" s="13" t="s">
        <v>7616</v>
      </c>
      <c r="B1124" s="13" t="s">
        <v>10</v>
      </c>
      <c r="C1124" s="14">
        <v>10650</v>
      </c>
      <c r="D1124" s="13" t="s">
        <v>80</v>
      </c>
      <c r="E1124" s="13" t="s">
        <v>1272</v>
      </c>
      <c r="F1124" s="15">
        <v>12000</v>
      </c>
      <c r="G1124" s="14">
        <v>127800000</v>
      </c>
      <c r="H1124" s="16" t="s">
        <v>1298</v>
      </c>
    </row>
    <row r="1125" spans="1:8" ht="15.75" customHeight="1" x14ac:dyDescent="0.25">
      <c r="A1125" s="13" t="s">
        <v>7616</v>
      </c>
      <c r="B1125" s="13" t="s">
        <v>10</v>
      </c>
      <c r="C1125" s="14">
        <v>10757</v>
      </c>
      <c r="D1125" s="13" t="s">
        <v>201</v>
      </c>
      <c r="E1125" s="13" t="s">
        <v>446</v>
      </c>
      <c r="F1125" s="15">
        <v>12000</v>
      </c>
      <c r="G1125" s="14">
        <v>129084000</v>
      </c>
      <c r="H1125" s="16" t="s">
        <v>1299</v>
      </c>
    </row>
    <row r="1126" spans="1:8" ht="15.75" customHeight="1" x14ac:dyDescent="0.25">
      <c r="A1126" s="13" t="s">
        <v>7616</v>
      </c>
      <c r="B1126" s="13" t="s">
        <v>10</v>
      </c>
      <c r="C1126" s="14">
        <v>10795.07</v>
      </c>
      <c r="D1126" s="13" t="s">
        <v>14</v>
      </c>
      <c r="E1126" s="13" t="s">
        <v>1300</v>
      </c>
      <c r="F1126" s="15">
        <v>12000</v>
      </c>
      <c r="G1126" s="14">
        <v>129540840</v>
      </c>
      <c r="H1126" s="13" t="s">
        <v>1301</v>
      </c>
    </row>
    <row r="1127" spans="1:8" ht="15.75" customHeight="1" x14ac:dyDescent="0.25">
      <c r="A1127" s="13" t="s">
        <v>7616</v>
      </c>
      <c r="B1127" s="13" t="s">
        <v>28</v>
      </c>
      <c r="C1127" s="14">
        <v>10834.69</v>
      </c>
      <c r="D1127" s="13" t="s">
        <v>33</v>
      </c>
      <c r="E1127" s="13" t="s">
        <v>1289</v>
      </c>
      <c r="F1127" s="15">
        <v>12000</v>
      </c>
      <c r="G1127" s="14">
        <v>130016280</v>
      </c>
      <c r="H1127" s="13" t="s">
        <v>1302</v>
      </c>
    </row>
    <row r="1128" spans="1:8" ht="15.75" customHeight="1" x14ac:dyDescent="0.25">
      <c r="A1128" s="13" t="s">
        <v>7616</v>
      </c>
      <c r="B1128" s="13" t="s">
        <v>45</v>
      </c>
      <c r="C1128" s="14">
        <v>10835.69</v>
      </c>
      <c r="D1128" s="13" t="s">
        <v>33</v>
      </c>
      <c r="E1128" s="13" t="s">
        <v>446</v>
      </c>
      <c r="F1128" s="15">
        <v>12000</v>
      </c>
      <c r="G1128" s="14">
        <v>130028280</v>
      </c>
      <c r="H1128" s="13" t="s">
        <v>1303</v>
      </c>
    </row>
    <row r="1129" spans="1:8" ht="15.75" customHeight="1" x14ac:dyDescent="0.25">
      <c r="A1129" s="13" t="s">
        <v>7616</v>
      </c>
      <c r="B1129" s="13" t="s">
        <v>10</v>
      </c>
      <c r="C1129" s="14">
        <v>10841.14</v>
      </c>
      <c r="D1129" s="13" t="s">
        <v>23</v>
      </c>
      <c r="E1129" s="13" t="s">
        <v>446</v>
      </c>
      <c r="F1129" s="15">
        <v>12000</v>
      </c>
      <c r="G1129" s="14">
        <v>130093680</v>
      </c>
      <c r="H1129" s="16" t="s">
        <v>1304</v>
      </c>
    </row>
    <row r="1130" spans="1:8" ht="15.75" customHeight="1" x14ac:dyDescent="0.25">
      <c r="A1130" s="13" t="s">
        <v>7616</v>
      </c>
      <c r="B1130" s="13" t="s">
        <v>10</v>
      </c>
      <c r="C1130" s="14">
        <v>11098.62</v>
      </c>
      <c r="D1130" s="13" t="s">
        <v>35</v>
      </c>
      <c r="E1130" s="13" t="s">
        <v>446</v>
      </c>
      <c r="F1130" s="15">
        <v>12000</v>
      </c>
      <c r="G1130" s="14">
        <v>133183440</v>
      </c>
      <c r="H1130" s="16" t="s">
        <v>1305</v>
      </c>
    </row>
    <row r="1131" spans="1:8" ht="15.75" customHeight="1" x14ac:dyDescent="0.25">
      <c r="A1131" s="13" t="s">
        <v>7616</v>
      </c>
      <c r="B1131" s="13" t="s">
        <v>10</v>
      </c>
      <c r="C1131" s="14">
        <v>11159.63</v>
      </c>
      <c r="D1131" s="13" t="s">
        <v>26</v>
      </c>
      <c r="E1131" s="13" t="s">
        <v>446</v>
      </c>
      <c r="F1131" s="15">
        <v>12000</v>
      </c>
      <c r="G1131" s="14">
        <v>133915560</v>
      </c>
      <c r="H1131" s="16" t="s">
        <v>1306</v>
      </c>
    </row>
    <row r="1132" spans="1:8" ht="15.75" customHeight="1" x14ac:dyDescent="0.25">
      <c r="A1132" s="13" t="s">
        <v>7616</v>
      </c>
      <c r="B1132" s="13" t="s">
        <v>28</v>
      </c>
      <c r="C1132" s="14">
        <v>11857</v>
      </c>
      <c r="D1132" s="13" t="s">
        <v>17</v>
      </c>
      <c r="E1132" s="13" t="s">
        <v>446</v>
      </c>
      <c r="F1132" s="15">
        <v>1200</v>
      </c>
      <c r="G1132" s="14">
        <v>14228400</v>
      </c>
      <c r="H1132" s="13" t="s">
        <v>1307</v>
      </c>
    </row>
    <row r="1133" spans="1:8" ht="15.75" customHeight="1" x14ac:dyDescent="0.25">
      <c r="A1133" s="13" t="s">
        <v>7616</v>
      </c>
      <c r="B1133" s="13" t="s">
        <v>10</v>
      </c>
      <c r="C1133" s="14">
        <v>13151.01</v>
      </c>
      <c r="D1133" s="13" t="s">
        <v>43</v>
      </c>
      <c r="E1133" s="13" t="s">
        <v>446</v>
      </c>
      <c r="F1133" s="15">
        <v>12000</v>
      </c>
      <c r="G1133" s="14">
        <v>157812120</v>
      </c>
      <c r="H1133" s="16" t="s">
        <v>1308</v>
      </c>
    </row>
    <row r="1134" spans="1:8" ht="15.75" customHeight="1" x14ac:dyDescent="0.25">
      <c r="A1134" s="13" t="s">
        <v>7616</v>
      </c>
      <c r="B1134" s="13" t="s">
        <v>28</v>
      </c>
      <c r="C1134" s="14">
        <v>13373.99</v>
      </c>
      <c r="D1134" s="13" t="s">
        <v>20</v>
      </c>
      <c r="E1134" s="13" t="s">
        <v>87</v>
      </c>
      <c r="F1134" s="15">
        <v>12000</v>
      </c>
      <c r="G1134" s="14">
        <v>160487880</v>
      </c>
      <c r="H1134" s="16" t="s">
        <v>1309</v>
      </c>
    </row>
    <row r="1135" spans="1:8" ht="15.75" customHeight="1" x14ac:dyDescent="0.25">
      <c r="A1135" s="13" t="s">
        <v>7616</v>
      </c>
      <c r="B1135" s="13" t="s">
        <v>28</v>
      </c>
      <c r="C1135" s="14">
        <v>14107.59</v>
      </c>
      <c r="D1135" s="13" t="s">
        <v>26</v>
      </c>
      <c r="E1135" s="13" t="s">
        <v>87</v>
      </c>
      <c r="F1135" s="15">
        <v>12000</v>
      </c>
      <c r="G1135" s="14">
        <v>169291080</v>
      </c>
      <c r="H1135" s="16" t="s">
        <v>1310</v>
      </c>
    </row>
    <row r="1136" spans="1:8" ht="15.75" customHeight="1" x14ac:dyDescent="0.25">
      <c r="C1136" s="10"/>
      <c r="F1136" s="17"/>
      <c r="G1136" s="10"/>
    </row>
    <row r="1137" spans="1:8" ht="15.75" customHeight="1" x14ac:dyDescent="0.25">
      <c r="A1137" s="41" t="s">
        <v>1311</v>
      </c>
      <c r="B1137" s="42"/>
      <c r="C1137" s="42"/>
      <c r="D1137" s="42"/>
      <c r="E1137" s="42"/>
      <c r="F1137" s="42"/>
      <c r="G1137" s="42"/>
      <c r="H1137" s="43"/>
    </row>
    <row r="1138" spans="1:8" ht="15.75" customHeight="1" x14ac:dyDescent="0.25">
      <c r="C1138" s="10"/>
      <c r="E1138" s="11" t="s">
        <v>7571</v>
      </c>
      <c r="F1138" s="12">
        <v>15600</v>
      </c>
      <c r="G1138" s="10"/>
    </row>
    <row r="1139" spans="1:8" ht="15.75" customHeight="1" x14ac:dyDescent="0.25">
      <c r="A1139" s="13" t="s">
        <v>0</v>
      </c>
      <c r="B1139" s="13" t="s">
        <v>1</v>
      </c>
      <c r="C1139" s="13" t="s">
        <v>2</v>
      </c>
      <c r="D1139" s="13" t="s">
        <v>4</v>
      </c>
      <c r="E1139" s="13" t="s">
        <v>5</v>
      </c>
      <c r="F1139" s="13" t="s">
        <v>6</v>
      </c>
      <c r="G1139" s="13" t="s">
        <v>7</v>
      </c>
      <c r="H1139" s="13" t="s">
        <v>8</v>
      </c>
    </row>
    <row r="1140" spans="1:8" ht="15.75" customHeight="1" x14ac:dyDescent="0.25">
      <c r="A1140" s="13" t="s">
        <v>7617</v>
      </c>
      <c r="B1140" s="13" t="s">
        <v>10</v>
      </c>
      <c r="C1140" s="14">
        <v>543.07000000000005</v>
      </c>
      <c r="D1140" s="13" t="s">
        <v>33</v>
      </c>
      <c r="E1140" s="13" t="s">
        <v>156</v>
      </c>
      <c r="F1140" s="15">
        <v>15600</v>
      </c>
      <c r="G1140" s="14">
        <v>8471892</v>
      </c>
      <c r="H1140" s="13" t="s">
        <v>1313</v>
      </c>
    </row>
    <row r="1141" spans="1:8" ht="15.75" customHeight="1" x14ac:dyDescent="0.25">
      <c r="A1141" s="13" t="s">
        <v>7617</v>
      </c>
      <c r="B1141" s="13" t="s">
        <v>28</v>
      </c>
      <c r="C1141" s="14">
        <v>556.55999999999995</v>
      </c>
      <c r="D1141" s="13" t="s">
        <v>20</v>
      </c>
      <c r="E1141" s="13" t="s">
        <v>1314</v>
      </c>
      <c r="F1141" s="15">
        <v>15600</v>
      </c>
      <c r="G1141" s="14">
        <v>8682336</v>
      </c>
      <c r="H1141" s="16" t="s">
        <v>1315</v>
      </c>
    </row>
    <row r="1142" spans="1:8" ht="15.75" customHeight="1" x14ac:dyDescent="0.25">
      <c r="A1142" s="13" t="s">
        <v>7617</v>
      </c>
      <c r="B1142" s="13" t="s">
        <v>10</v>
      </c>
      <c r="C1142" s="14">
        <v>565</v>
      </c>
      <c r="D1142" s="13" t="s">
        <v>366</v>
      </c>
      <c r="E1142" s="13" t="s">
        <v>367</v>
      </c>
      <c r="F1142" s="15">
        <v>15600</v>
      </c>
      <c r="G1142" s="14">
        <v>8814000</v>
      </c>
      <c r="H1142" s="16" t="s">
        <v>1316</v>
      </c>
    </row>
    <row r="1143" spans="1:8" ht="15.75" customHeight="1" x14ac:dyDescent="0.25">
      <c r="A1143" s="13" t="s">
        <v>7617</v>
      </c>
      <c r="B1143" s="13" t="s">
        <v>10</v>
      </c>
      <c r="C1143" s="14">
        <v>573.66999999999996</v>
      </c>
      <c r="D1143" s="13" t="s">
        <v>38</v>
      </c>
      <c r="E1143" s="13" t="s">
        <v>156</v>
      </c>
      <c r="F1143" s="15">
        <v>15600</v>
      </c>
      <c r="G1143" s="14">
        <v>8949252</v>
      </c>
      <c r="H1143" s="13" t="s">
        <v>1317</v>
      </c>
    </row>
    <row r="1144" spans="1:8" ht="15.75" customHeight="1" x14ac:dyDescent="0.25">
      <c r="A1144" s="13" t="s">
        <v>7617</v>
      </c>
      <c r="B1144" s="13" t="s">
        <v>10</v>
      </c>
      <c r="C1144" s="14">
        <v>650</v>
      </c>
      <c r="D1144" s="13" t="s">
        <v>70</v>
      </c>
      <c r="E1144" s="13" t="s">
        <v>1314</v>
      </c>
      <c r="F1144" s="15">
        <v>15600</v>
      </c>
      <c r="G1144" s="14">
        <v>10140000</v>
      </c>
      <c r="H1144" s="13" t="s">
        <v>1318</v>
      </c>
    </row>
    <row r="1145" spans="1:8" ht="15.75" customHeight="1" x14ac:dyDescent="0.25">
      <c r="A1145" s="13" t="s">
        <v>7617</v>
      </c>
      <c r="B1145" s="13" t="s">
        <v>10</v>
      </c>
      <c r="C1145" s="14">
        <v>747.27</v>
      </c>
      <c r="D1145" s="13" t="s">
        <v>43</v>
      </c>
      <c r="E1145" s="13" t="s">
        <v>156</v>
      </c>
      <c r="F1145" s="15">
        <v>15600</v>
      </c>
      <c r="G1145" s="14">
        <v>11657412</v>
      </c>
      <c r="H1145" s="16" t="s">
        <v>1319</v>
      </c>
    </row>
    <row r="1146" spans="1:8" ht="15.75" customHeight="1" x14ac:dyDescent="0.25">
      <c r="A1146" s="13" t="s">
        <v>7617</v>
      </c>
      <c r="B1146" s="13" t="s">
        <v>10</v>
      </c>
      <c r="C1146" s="14">
        <v>825.76</v>
      </c>
      <c r="D1146" s="13" t="s">
        <v>20</v>
      </c>
      <c r="E1146" s="13" t="s">
        <v>911</v>
      </c>
      <c r="F1146" s="15">
        <v>15600</v>
      </c>
      <c r="G1146" s="14">
        <v>12881856</v>
      </c>
      <c r="H1146" s="16" t="s">
        <v>1320</v>
      </c>
    </row>
    <row r="1147" spans="1:8" ht="15.75" customHeight="1" x14ac:dyDescent="0.25">
      <c r="A1147" s="13" t="s">
        <v>7617</v>
      </c>
      <c r="B1147" s="13" t="s">
        <v>45</v>
      </c>
      <c r="C1147" s="14">
        <v>2347.1</v>
      </c>
      <c r="D1147" s="13" t="s">
        <v>20</v>
      </c>
      <c r="E1147" s="13" t="s">
        <v>1321</v>
      </c>
      <c r="F1147" s="15">
        <v>15600</v>
      </c>
      <c r="G1147" s="14">
        <v>36614760</v>
      </c>
      <c r="H1147" s="16" t="s">
        <v>1322</v>
      </c>
    </row>
    <row r="1148" spans="1:8" ht="15.75" customHeight="1" x14ac:dyDescent="0.25">
      <c r="C1148" s="10"/>
      <c r="F1148" s="17"/>
      <c r="G1148" s="10"/>
    </row>
    <row r="1149" spans="1:8" ht="15.75" customHeight="1" x14ac:dyDescent="0.25">
      <c r="A1149" s="41" t="s">
        <v>1323</v>
      </c>
      <c r="B1149" s="42"/>
      <c r="C1149" s="42"/>
      <c r="D1149" s="42"/>
      <c r="E1149" s="42"/>
      <c r="F1149" s="42"/>
      <c r="G1149" s="42"/>
      <c r="H1149" s="43"/>
    </row>
    <row r="1150" spans="1:8" ht="15.75" customHeight="1" x14ac:dyDescent="0.25">
      <c r="C1150" s="10"/>
      <c r="E1150" s="11" t="s">
        <v>7571</v>
      </c>
      <c r="F1150" s="12">
        <v>2400</v>
      </c>
      <c r="G1150" s="10"/>
    </row>
    <row r="1151" spans="1:8" ht="15.75" customHeight="1" x14ac:dyDescent="0.25">
      <c r="A1151" s="13" t="s">
        <v>0</v>
      </c>
      <c r="B1151" s="13" t="s">
        <v>1</v>
      </c>
      <c r="C1151" s="13" t="s">
        <v>2</v>
      </c>
      <c r="D1151" s="13" t="s">
        <v>4</v>
      </c>
      <c r="E1151" s="13" t="s">
        <v>5</v>
      </c>
      <c r="F1151" s="13" t="s">
        <v>6</v>
      </c>
      <c r="G1151" s="13" t="s">
        <v>7</v>
      </c>
      <c r="H1151" s="13" t="s">
        <v>8</v>
      </c>
    </row>
    <row r="1152" spans="1:8" ht="15.75" customHeight="1" x14ac:dyDescent="0.25">
      <c r="A1152" s="13" t="s">
        <v>7618</v>
      </c>
      <c r="B1152" s="13" t="s">
        <v>10</v>
      </c>
      <c r="C1152" s="14">
        <v>2135</v>
      </c>
      <c r="D1152" s="13" t="s">
        <v>366</v>
      </c>
      <c r="E1152" s="13" t="s">
        <v>367</v>
      </c>
      <c r="F1152" s="15">
        <v>2400</v>
      </c>
      <c r="G1152" s="14">
        <v>5124000</v>
      </c>
      <c r="H1152" s="16" t="s">
        <v>1325</v>
      </c>
    </row>
    <row r="1153" spans="1:8" ht="15.75" customHeight="1" x14ac:dyDescent="0.25">
      <c r="A1153" s="13" t="s">
        <v>7618</v>
      </c>
      <c r="B1153" s="13" t="s">
        <v>10</v>
      </c>
      <c r="C1153" s="14">
        <v>2276.16</v>
      </c>
      <c r="D1153" s="13" t="s">
        <v>33</v>
      </c>
      <c r="E1153" s="13" t="s">
        <v>156</v>
      </c>
      <c r="F1153" s="15">
        <v>2400</v>
      </c>
      <c r="G1153" s="14">
        <v>5462784</v>
      </c>
      <c r="H1153" s="13" t="s">
        <v>1326</v>
      </c>
    </row>
    <row r="1154" spans="1:8" ht="15.75" customHeight="1" x14ac:dyDescent="0.25">
      <c r="A1154" s="13" t="s">
        <v>7618</v>
      </c>
      <c r="B1154" s="13" t="s">
        <v>28</v>
      </c>
      <c r="C1154" s="14">
        <v>2337.08</v>
      </c>
      <c r="D1154" s="13" t="s">
        <v>20</v>
      </c>
      <c r="E1154" s="13" t="s">
        <v>156</v>
      </c>
      <c r="F1154" s="15">
        <v>2400</v>
      </c>
      <c r="G1154" s="14">
        <v>5608992</v>
      </c>
      <c r="H1154" s="16" t="s">
        <v>1327</v>
      </c>
    </row>
    <row r="1155" spans="1:8" ht="15.75" customHeight="1" x14ac:dyDescent="0.25">
      <c r="A1155" s="13" t="s">
        <v>7618</v>
      </c>
      <c r="B1155" s="13" t="s">
        <v>10</v>
      </c>
      <c r="C1155" s="14">
        <v>2350</v>
      </c>
      <c r="D1155" s="13" t="s">
        <v>70</v>
      </c>
      <c r="E1155" s="13" t="s">
        <v>1314</v>
      </c>
      <c r="F1155" s="15">
        <v>2400</v>
      </c>
      <c r="G1155" s="14">
        <v>5640000</v>
      </c>
      <c r="H1155" s="13" t="s">
        <v>1318</v>
      </c>
    </row>
    <row r="1156" spans="1:8" ht="15.75" customHeight="1" x14ac:dyDescent="0.25">
      <c r="A1156" s="13" t="s">
        <v>7618</v>
      </c>
      <c r="B1156" s="13" t="s">
        <v>10</v>
      </c>
      <c r="C1156" s="14">
        <v>2408.12</v>
      </c>
      <c r="D1156" s="13" t="s">
        <v>20</v>
      </c>
      <c r="E1156" s="13" t="s">
        <v>911</v>
      </c>
      <c r="F1156" s="15">
        <v>2400</v>
      </c>
      <c r="G1156" s="14">
        <v>5779488</v>
      </c>
      <c r="H1156" s="16" t="s">
        <v>1328</v>
      </c>
    </row>
    <row r="1157" spans="1:8" ht="15.75" customHeight="1" x14ac:dyDescent="0.25">
      <c r="A1157" s="13" t="s">
        <v>7618</v>
      </c>
      <c r="B1157" s="13" t="s">
        <v>10</v>
      </c>
      <c r="C1157" s="14">
        <v>2671.57</v>
      </c>
      <c r="D1157" s="13" t="s">
        <v>38</v>
      </c>
      <c r="E1157" s="13" t="s">
        <v>156</v>
      </c>
      <c r="F1157" s="15">
        <v>2400</v>
      </c>
      <c r="G1157" s="14">
        <v>6411768</v>
      </c>
      <c r="H1157" s="16" t="s">
        <v>1329</v>
      </c>
    </row>
    <row r="1158" spans="1:8" ht="15.75" customHeight="1" x14ac:dyDescent="0.25">
      <c r="A1158" s="13" t="s">
        <v>7618</v>
      </c>
      <c r="B1158" s="13" t="s">
        <v>28</v>
      </c>
      <c r="C1158" s="14">
        <v>2671.57</v>
      </c>
      <c r="D1158" s="13" t="s">
        <v>38</v>
      </c>
      <c r="E1158" s="13" t="s">
        <v>911</v>
      </c>
      <c r="F1158" s="15">
        <v>2400</v>
      </c>
      <c r="G1158" s="14">
        <v>6411768</v>
      </c>
      <c r="H1158" s="16" t="s">
        <v>1330</v>
      </c>
    </row>
    <row r="1159" spans="1:8" ht="15.75" customHeight="1" x14ac:dyDescent="0.25">
      <c r="A1159" s="13" t="s">
        <v>7618</v>
      </c>
      <c r="B1159" s="13" t="s">
        <v>45</v>
      </c>
      <c r="C1159" s="14">
        <v>5070.75</v>
      </c>
      <c r="D1159" s="13" t="s">
        <v>20</v>
      </c>
      <c r="E1159" s="13" t="s">
        <v>1321</v>
      </c>
      <c r="F1159" s="15">
        <v>2400</v>
      </c>
      <c r="G1159" s="14">
        <v>12169800</v>
      </c>
      <c r="H1159" s="16" t="s">
        <v>1331</v>
      </c>
    </row>
    <row r="1160" spans="1:8" ht="15.75" customHeight="1" x14ac:dyDescent="0.25">
      <c r="C1160" s="10"/>
      <c r="F1160" s="17"/>
      <c r="G1160" s="10"/>
    </row>
    <row r="1161" spans="1:8" ht="15.75" customHeight="1" x14ac:dyDescent="0.25">
      <c r="A1161" s="41" t="s">
        <v>1332</v>
      </c>
      <c r="B1161" s="42"/>
      <c r="C1161" s="42"/>
      <c r="D1161" s="42"/>
      <c r="E1161" s="42"/>
      <c r="F1161" s="42"/>
      <c r="G1161" s="42"/>
      <c r="H1161" s="43"/>
    </row>
    <row r="1162" spans="1:8" ht="15.75" customHeight="1" x14ac:dyDescent="0.25">
      <c r="C1162" s="10"/>
      <c r="E1162" s="11" t="s">
        <v>7571</v>
      </c>
      <c r="F1162" s="12">
        <v>18000</v>
      </c>
      <c r="G1162" s="10"/>
    </row>
    <row r="1163" spans="1:8" ht="15.75" customHeight="1" x14ac:dyDescent="0.25">
      <c r="A1163" s="13" t="s">
        <v>0</v>
      </c>
      <c r="B1163" s="13" t="s">
        <v>1</v>
      </c>
      <c r="C1163" s="13" t="s">
        <v>2</v>
      </c>
      <c r="D1163" s="13" t="s">
        <v>4</v>
      </c>
      <c r="E1163" s="13" t="s">
        <v>5</v>
      </c>
      <c r="F1163" s="13" t="s">
        <v>6</v>
      </c>
      <c r="G1163" s="13" t="s">
        <v>7</v>
      </c>
      <c r="H1163" s="13" t="s">
        <v>8</v>
      </c>
    </row>
    <row r="1164" spans="1:8" ht="15.75" customHeight="1" x14ac:dyDescent="0.25">
      <c r="A1164" s="13" t="s">
        <v>7619</v>
      </c>
      <c r="B1164" s="13" t="s">
        <v>10</v>
      </c>
      <c r="C1164" s="14">
        <v>252.72</v>
      </c>
      <c r="D1164" s="13" t="s">
        <v>20</v>
      </c>
      <c r="E1164" s="13" t="s">
        <v>225</v>
      </c>
      <c r="F1164" s="15">
        <v>18000</v>
      </c>
      <c r="G1164" s="14">
        <v>4548960</v>
      </c>
      <c r="H1164" s="16" t="s">
        <v>1334</v>
      </c>
    </row>
    <row r="1165" spans="1:8" ht="15.75" customHeight="1" x14ac:dyDescent="0.25">
      <c r="A1165" s="13" t="s">
        <v>7619</v>
      </c>
      <c r="B1165" s="13" t="s">
        <v>10</v>
      </c>
      <c r="C1165" s="14">
        <v>264.81</v>
      </c>
      <c r="D1165" s="13" t="s">
        <v>14</v>
      </c>
      <c r="E1165" s="13" t="s">
        <v>1335</v>
      </c>
      <c r="F1165" s="15">
        <v>18000</v>
      </c>
      <c r="G1165" s="14">
        <v>4766580</v>
      </c>
      <c r="H1165" s="13" t="s">
        <v>1336</v>
      </c>
    </row>
    <row r="1166" spans="1:8" ht="15.75" customHeight="1" x14ac:dyDescent="0.25">
      <c r="A1166" s="13" t="s">
        <v>7619</v>
      </c>
      <c r="B1166" s="13" t="s">
        <v>10</v>
      </c>
      <c r="C1166" s="14">
        <v>265.87</v>
      </c>
      <c r="D1166" s="13" t="s">
        <v>33</v>
      </c>
      <c r="E1166" s="13" t="s">
        <v>225</v>
      </c>
      <c r="F1166" s="15">
        <v>18000</v>
      </c>
      <c r="G1166" s="14">
        <v>4785660</v>
      </c>
      <c r="H1166" s="13" t="s">
        <v>1337</v>
      </c>
    </row>
    <row r="1167" spans="1:8" ht="15.75" customHeight="1" x14ac:dyDescent="0.25">
      <c r="A1167" s="13" t="s">
        <v>7619</v>
      </c>
      <c r="B1167" s="13" t="s">
        <v>10</v>
      </c>
      <c r="C1167" s="14">
        <v>301.94</v>
      </c>
      <c r="D1167" s="13" t="s">
        <v>109</v>
      </c>
      <c r="E1167" s="13" t="s">
        <v>225</v>
      </c>
      <c r="F1167" s="15">
        <v>18000</v>
      </c>
      <c r="G1167" s="14">
        <v>5434920</v>
      </c>
      <c r="H1167" s="16" t="s">
        <v>1338</v>
      </c>
    </row>
    <row r="1168" spans="1:8" ht="15.75" customHeight="1" x14ac:dyDescent="0.25">
      <c r="A1168" s="13" t="s">
        <v>7619</v>
      </c>
      <c r="B1168" s="13" t="s">
        <v>10</v>
      </c>
      <c r="C1168" s="14">
        <v>316.22000000000003</v>
      </c>
      <c r="D1168" s="13" t="s">
        <v>26</v>
      </c>
      <c r="E1168" s="13" t="s">
        <v>225</v>
      </c>
      <c r="F1168" s="15">
        <v>18000</v>
      </c>
      <c r="G1168" s="14">
        <v>5691960</v>
      </c>
      <c r="H1168" s="13" t="s">
        <v>1339</v>
      </c>
    </row>
    <row r="1169" spans="1:8" ht="15.75" customHeight="1" x14ac:dyDescent="0.25">
      <c r="A1169" s="13" t="s">
        <v>7619</v>
      </c>
      <c r="B1169" s="13" t="s">
        <v>10</v>
      </c>
      <c r="C1169" s="14">
        <v>321.87</v>
      </c>
      <c r="D1169" s="13" t="s">
        <v>38</v>
      </c>
      <c r="E1169" s="13" t="s">
        <v>225</v>
      </c>
      <c r="F1169" s="15">
        <v>18000</v>
      </c>
      <c r="G1169" s="14">
        <v>5793660</v>
      </c>
      <c r="H1169" s="16" t="s">
        <v>1340</v>
      </c>
    </row>
    <row r="1170" spans="1:8" ht="15.75" customHeight="1" x14ac:dyDescent="0.25">
      <c r="A1170" s="13" t="s">
        <v>7619</v>
      </c>
      <c r="B1170" s="13" t="s">
        <v>10</v>
      </c>
      <c r="C1170" s="14">
        <v>346.18</v>
      </c>
      <c r="D1170" s="13" t="s">
        <v>43</v>
      </c>
      <c r="E1170" s="13" t="s">
        <v>1341</v>
      </c>
      <c r="F1170" s="15">
        <v>18000</v>
      </c>
      <c r="G1170" s="14">
        <v>6231240</v>
      </c>
      <c r="H1170" s="16" t="s">
        <v>1342</v>
      </c>
    </row>
    <row r="1171" spans="1:8" ht="15.75" customHeight="1" x14ac:dyDescent="0.25">
      <c r="A1171" s="13" t="s">
        <v>7619</v>
      </c>
      <c r="B1171" s="13" t="s">
        <v>28</v>
      </c>
      <c r="C1171" s="14">
        <v>898.82</v>
      </c>
      <c r="D1171" s="13" t="s">
        <v>14</v>
      </c>
      <c r="E1171" s="13" t="s">
        <v>1343</v>
      </c>
      <c r="F1171" s="15">
        <v>18000</v>
      </c>
      <c r="G1171" s="14">
        <v>16178760</v>
      </c>
      <c r="H1171" s="13" t="s">
        <v>1344</v>
      </c>
    </row>
    <row r="1172" spans="1:8" ht="15.75" customHeight="1" x14ac:dyDescent="0.25">
      <c r="A1172" s="13" t="s">
        <v>7619</v>
      </c>
      <c r="B1172" s="13" t="s">
        <v>28</v>
      </c>
      <c r="C1172" s="14">
        <v>903.93</v>
      </c>
      <c r="D1172" s="13" t="s">
        <v>20</v>
      </c>
      <c r="E1172" s="13" t="s">
        <v>1345</v>
      </c>
      <c r="F1172" s="15">
        <v>18000</v>
      </c>
      <c r="G1172" s="14">
        <v>16270740</v>
      </c>
      <c r="H1172" s="16" t="s">
        <v>1346</v>
      </c>
    </row>
    <row r="1173" spans="1:8" ht="15.75" customHeight="1" x14ac:dyDescent="0.25">
      <c r="A1173" s="13" t="s">
        <v>7619</v>
      </c>
      <c r="B1173" s="13" t="s">
        <v>45</v>
      </c>
      <c r="C1173" s="14">
        <v>1527.53</v>
      </c>
      <c r="D1173" s="13" t="s">
        <v>14</v>
      </c>
      <c r="E1173" s="13" t="s">
        <v>1347</v>
      </c>
      <c r="F1173" s="15">
        <v>18000</v>
      </c>
      <c r="G1173" s="14">
        <v>27495540</v>
      </c>
      <c r="H1173" s="13" t="s">
        <v>1348</v>
      </c>
    </row>
    <row r="1174" spans="1:8" ht="15.75" customHeight="1" x14ac:dyDescent="0.25">
      <c r="A1174" s="13" t="s">
        <v>7619</v>
      </c>
      <c r="B1174" s="13" t="s">
        <v>28</v>
      </c>
      <c r="C1174" s="14">
        <v>1639.96</v>
      </c>
      <c r="D1174" s="13" t="s">
        <v>26</v>
      </c>
      <c r="E1174" s="13" t="s">
        <v>1349</v>
      </c>
      <c r="F1174" s="15">
        <v>18000</v>
      </c>
      <c r="G1174" s="14">
        <v>29519280</v>
      </c>
      <c r="H1174" s="13" t="s">
        <v>1350</v>
      </c>
    </row>
    <row r="1175" spans="1:8" ht="15.75" customHeight="1" x14ac:dyDescent="0.25">
      <c r="C1175" s="10"/>
      <c r="F1175" s="17"/>
      <c r="G1175" s="10"/>
    </row>
    <row r="1176" spans="1:8" ht="15.75" customHeight="1" x14ac:dyDescent="0.25">
      <c r="A1176" s="41" t="s">
        <v>1351</v>
      </c>
      <c r="B1176" s="42"/>
      <c r="C1176" s="42"/>
      <c r="D1176" s="42"/>
      <c r="E1176" s="42"/>
      <c r="F1176" s="42"/>
      <c r="G1176" s="42"/>
      <c r="H1176" s="43"/>
    </row>
    <row r="1177" spans="1:8" ht="15.75" customHeight="1" x14ac:dyDescent="0.25">
      <c r="C1177" s="10"/>
      <c r="E1177" s="11" t="s">
        <v>7571</v>
      </c>
      <c r="F1177" s="12">
        <v>114000</v>
      </c>
      <c r="G1177" s="10"/>
    </row>
    <row r="1178" spans="1:8" ht="15.75" customHeight="1" x14ac:dyDescent="0.25">
      <c r="A1178" s="13" t="s">
        <v>0</v>
      </c>
      <c r="B1178" s="13" t="s">
        <v>1</v>
      </c>
      <c r="C1178" s="13" t="s">
        <v>2</v>
      </c>
      <c r="D1178" s="13" t="s">
        <v>4</v>
      </c>
      <c r="E1178" s="13" t="s">
        <v>5</v>
      </c>
      <c r="F1178" s="13" t="s">
        <v>6</v>
      </c>
      <c r="G1178" s="13" t="s">
        <v>7</v>
      </c>
      <c r="H1178" s="13" t="s">
        <v>8</v>
      </c>
    </row>
    <row r="1179" spans="1:8" ht="15.75" customHeight="1" x14ac:dyDescent="0.25">
      <c r="A1179" s="13" t="s">
        <v>7620</v>
      </c>
      <c r="B1179" s="13" t="s">
        <v>10</v>
      </c>
      <c r="C1179" s="14">
        <v>294</v>
      </c>
      <c r="D1179" s="13" t="s">
        <v>67</v>
      </c>
      <c r="E1179" s="13" t="s">
        <v>521</v>
      </c>
      <c r="F1179" s="15">
        <v>114000</v>
      </c>
      <c r="G1179" s="14">
        <v>33516000</v>
      </c>
      <c r="H1179" s="16" t="s">
        <v>1353</v>
      </c>
    </row>
    <row r="1180" spans="1:8" ht="15.75" customHeight="1" x14ac:dyDescent="0.25">
      <c r="A1180" s="13" t="s">
        <v>7620</v>
      </c>
      <c r="B1180" s="13" t="s">
        <v>28</v>
      </c>
      <c r="C1180" s="14">
        <v>306</v>
      </c>
      <c r="D1180" s="13" t="s">
        <v>67</v>
      </c>
      <c r="E1180" s="13" t="s">
        <v>523</v>
      </c>
      <c r="F1180" s="15">
        <v>114000</v>
      </c>
      <c r="G1180" s="14">
        <v>34884000</v>
      </c>
      <c r="H1180" s="16" t="s">
        <v>1354</v>
      </c>
    </row>
    <row r="1181" spans="1:8" ht="15.75" customHeight="1" x14ac:dyDescent="0.25">
      <c r="A1181" s="13" t="s">
        <v>7620</v>
      </c>
      <c r="B1181" s="13" t="s">
        <v>28</v>
      </c>
      <c r="C1181" s="14">
        <v>309.86</v>
      </c>
      <c r="D1181" s="13" t="s">
        <v>20</v>
      </c>
      <c r="E1181" s="13" t="s">
        <v>1355</v>
      </c>
      <c r="F1181" s="15">
        <v>114000</v>
      </c>
      <c r="G1181" s="14">
        <v>35324040</v>
      </c>
      <c r="H1181" s="16" t="s">
        <v>1356</v>
      </c>
    </row>
    <row r="1182" spans="1:8" ht="15.75" customHeight="1" x14ac:dyDescent="0.25">
      <c r="A1182" s="13" t="s">
        <v>7620</v>
      </c>
      <c r="B1182" s="13" t="s">
        <v>10</v>
      </c>
      <c r="C1182" s="14">
        <v>310.5</v>
      </c>
      <c r="D1182" s="13" t="s">
        <v>75</v>
      </c>
      <c r="E1182" s="13" t="s">
        <v>1355</v>
      </c>
      <c r="F1182" s="15">
        <v>114000</v>
      </c>
      <c r="G1182" s="14">
        <v>35397000</v>
      </c>
      <c r="H1182" s="16" t="s">
        <v>1357</v>
      </c>
    </row>
    <row r="1183" spans="1:8" ht="15.75" customHeight="1" x14ac:dyDescent="0.25">
      <c r="A1183" s="13" t="s">
        <v>7620</v>
      </c>
      <c r="B1183" s="13" t="s">
        <v>28</v>
      </c>
      <c r="C1183" s="14">
        <v>310.5</v>
      </c>
      <c r="D1183" s="13" t="s">
        <v>75</v>
      </c>
      <c r="E1183" s="13" t="s">
        <v>349</v>
      </c>
      <c r="F1183" s="15">
        <v>114000</v>
      </c>
      <c r="G1183" s="14">
        <v>35397000</v>
      </c>
      <c r="H1183" s="16" t="s">
        <v>1358</v>
      </c>
    </row>
    <row r="1184" spans="1:8" ht="15.75" customHeight="1" x14ac:dyDescent="0.25">
      <c r="A1184" s="13" t="s">
        <v>7620</v>
      </c>
      <c r="B1184" s="13" t="s">
        <v>10</v>
      </c>
      <c r="C1184" s="14">
        <v>320</v>
      </c>
      <c r="D1184" s="13" t="s">
        <v>406</v>
      </c>
      <c r="E1184" s="13" t="s">
        <v>1359</v>
      </c>
      <c r="F1184" s="15">
        <v>114000</v>
      </c>
      <c r="G1184" s="14">
        <v>36480000</v>
      </c>
      <c r="H1184" s="13" t="s">
        <v>1360</v>
      </c>
    </row>
    <row r="1185" spans="1:8" ht="15.75" customHeight="1" x14ac:dyDescent="0.25">
      <c r="A1185" s="13" t="s">
        <v>7620</v>
      </c>
      <c r="B1185" s="13" t="s">
        <v>10</v>
      </c>
      <c r="C1185" s="14">
        <v>330.02</v>
      </c>
      <c r="D1185" s="13" t="s">
        <v>14</v>
      </c>
      <c r="E1185" s="13" t="s">
        <v>1361</v>
      </c>
      <c r="F1185" s="15">
        <v>114000</v>
      </c>
      <c r="G1185" s="14">
        <v>37622280</v>
      </c>
      <c r="H1185" s="13" t="s">
        <v>1362</v>
      </c>
    </row>
    <row r="1186" spans="1:8" ht="15.75" customHeight="1" x14ac:dyDescent="0.25">
      <c r="A1186" s="13" t="s">
        <v>7620</v>
      </c>
      <c r="B1186" s="13" t="s">
        <v>10</v>
      </c>
      <c r="C1186" s="14">
        <v>334.92</v>
      </c>
      <c r="D1186" s="13" t="s">
        <v>26</v>
      </c>
      <c r="E1186" s="13" t="s">
        <v>1355</v>
      </c>
      <c r="F1186" s="15">
        <v>114000</v>
      </c>
      <c r="G1186" s="14">
        <v>38180880</v>
      </c>
      <c r="H1186" s="16" t="s">
        <v>1363</v>
      </c>
    </row>
    <row r="1187" spans="1:8" ht="15.75" customHeight="1" x14ac:dyDescent="0.25">
      <c r="A1187" s="13" t="s">
        <v>7620</v>
      </c>
      <c r="B1187" s="13" t="s">
        <v>10</v>
      </c>
      <c r="C1187" s="14">
        <v>390</v>
      </c>
      <c r="D1187" s="13" t="s">
        <v>35</v>
      </c>
      <c r="E1187" s="13" t="s">
        <v>1355</v>
      </c>
      <c r="F1187" s="15">
        <v>114000</v>
      </c>
      <c r="G1187" s="14">
        <v>44460000</v>
      </c>
      <c r="H1187" s="16" t="s">
        <v>1364</v>
      </c>
    </row>
    <row r="1188" spans="1:8" ht="15.75" customHeight="1" x14ac:dyDescent="0.25">
      <c r="A1188" s="13" t="s">
        <v>7620</v>
      </c>
      <c r="B1188" s="13" t="s">
        <v>10</v>
      </c>
      <c r="C1188" s="14">
        <v>400</v>
      </c>
      <c r="D1188" s="13" t="s">
        <v>38</v>
      </c>
      <c r="E1188" s="13" t="s">
        <v>1355</v>
      </c>
      <c r="F1188" s="15">
        <v>114000</v>
      </c>
      <c r="G1188" s="14">
        <v>45600000</v>
      </c>
      <c r="H1188" s="13" t="s">
        <v>1365</v>
      </c>
    </row>
    <row r="1189" spans="1:8" ht="15.75" customHeight="1" x14ac:dyDescent="0.25">
      <c r="A1189" s="13" t="s">
        <v>7620</v>
      </c>
      <c r="B1189" s="13" t="s">
        <v>28</v>
      </c>
      <c r="C1189" s="14">
        <v>400</v>
      </c>
      <c r="D1189" s="13" t="s">
        <v>38</v>
      </c>
      <c r="E1189" s="13" t="s">
        <v>407</v>
      </c>
      <c r="F1189" s="15">
        <v>114000</v>
      </c>
      <c r="G1189" s="14">
        <v>45600000</v>
      </c>
      <c r="H1189" s="13" t="s">
        <v>1366</v>
      </c>
    </row>
    <row r="1190" spans="1:8" ht="15.75" customHeight="1" x14ac:dyDescent="0.25">
      <c r="A1190" s="13" t="s">
        <v>7620</v>
      </c>
      <c r="B1190" s="13" t="s">
        <v>10</v>
      </c>
      <c r="C1190" s="14">
        <v>414.54</v>
      </c>
      <c r="D1190" s="13" t="s">
        <v>20</v>
      </c>
      <c r="E1190" s="13" t="s">
        <v>371</v>
      </c>
      <c r="F1190" s="15">
        <v>114000</v>
      </c>
      <c r="G1190" s="14">
        <v>47257560</v>
      </c>
      <c r="H1190" s="16" t="s">
        <v>1367</v>
      </c>
    </row>
    <row r="1191" spans="1:8" ht="15.75" customHeight="1" x14ac:dyDescent="0.25">
      <c r="A1191" s="13" t="s">
        <v>7620</v>
      </c>
      <c r="B1191" s="13" t="s">
        <v>45</v>
      </c>
      <c r="C1191" s="14">
        <v>432.04</v>
      </c>
      <c r="D1191" s="13" t="s">
        <v>20</v>
      </c>
      <c r="E1191" s="13" t="s">
        <v>1368</v>
      </c>
      <c r="F1191" s="15">
        <v>114000</v>
      </c>
      <c r="G1191" s="14">
        <v>49252560</v>
      </c>
      <c r="H1191" s="16" t="s">
        <v>1369</v>
      </c>
    </row>
    <row r="1192" spans="1:8" ht="15.75" customHeight="1" x14ac:dyDescent="0.25">
      <c r="A1192" s="13" t="s">
        <v>7620</v>
      </c>
      <c r="B1192" s="13" t="s">
        <v>10</v>
      </c>
      <c r="C1192" s="14">
        <v>446.68</v>
      </c>
      <c r="D1192" s="13" t="s">
        <v>43</v>
      </c>
      <c r="E1192" s="13" t="s">
        <v>1355</v>
      </c>
      <c r="F1192" s="15">
        <v>114000</v>
      </c>
      <c r="G1192" s="14">
        <v>50921520</v>
      </c>
      <c r="H1192" s="16" t="s">
        <v>1370</v>
      </c>
    </row>
    <row r="1193" spans="1:8" ht="15.75" customHeight="1" x14ac:dyDescent="0.25">
      <c r="C1193" s="10"/>
      <c r="F1193" s="17"/>
      <c r="G1193" s="10"/>
    </row>
    <row r="1194" spans="1:8" ht="15.75" customHeight="1" x14ac:dyDescent="0.25">
      <c r="A1194" s="41" t="s">
        <v>1371</v>
      </c>
      <c r="B1194" s="42"/>
      <c r="C1194" s="42"/>
      <c r="D1194" s="42"/>
      <c r="E1194" s="42"/>
      <c r="F1194" s="42"/>
      <c r="G1194" s="42"/>
      <c r="H1194" s="43"/>
    </row>
    <row r="1195" spans="1:8" ht="15.75" customHeight="1" x14ac:dyDescent="0.25">
      <c r="C1195" s="10"/>
      <c r="E1195" s="11" t="s">
        <v>7571</v>
      </c>
      <c r="F1195" s="12">
        <v>12000</v>
      </c>
      <c r="G1195" s="10"/>
    </row>
    <row r="1196" spans="1:8" ht="15.75" customHeight="1" x14ac:dyDescent="0.25">
      <c r="A1196" s="13" t="s">
        <v>0</v>
      </c>
      <c r="B1196" s="13" t="s">
        <v>1</v>
      </c>
      <c r="C1196" s="13" t="s">
        <v>2</v>
      </c>
      <c r="D1196" s="13" t="s">
        <v>4</v>
      </c>
      <c r="E1196" s="13" t="s">
        <v>5</v>
      </c>
      <c r="F1196" s="13" t="s">
        <v>6</v>
      </c>
      <c r="G1196" s="13" t="s">
        <v>7</v>
      </c>
      <c r="H1196" s="13" t="s">
        <v>8</v>
      </c>
    </row>
    <row r="1197" spans="1:8" ht="15.75" customHeight="1" x14ac:dyDescent="0.25">
      <c r="A1197" s="13" t="s">
        <v>7621</v>
      </c>
      <c r="B1197" s="13" t="s">
        <v>10</v>
      </c>
      <c r="C1197" s="14">
        <v>1423.89</v>
      </c>
      <c r="D1197" s="13" t="s">
        <v>80</v>
      </c>
      <c r="E1197" s="13" t="s">
        <v>1373</v>
      </c>
      <c r="F1197" s="15">
        <v>12000</v>
      </c>
      <c r="G1197" s="14">
        <v>17086680</v>
      </c>
      <c r="H1197" s="16" t="s">
        <v>1374</v>
      </c>
    </row>
    <row r="1198" spans="1:8" ht="15.75" customHeight="1" x14ac:dyDescent="0.25">
      <c r="A1198" s="13" t="s">
        <v>7621</v>
      </c>
      <c r="B1198" s="13" t="s">
        <v>10</v>
      </c>
      <c r="C1198" s="14">
        <v>1466.42</v>
      </c>
      <c r="D1198" s="13" t="s">
        <v>14</v>
      </c>
      <c r="E1198" s="13" t="s">
        <v>1375</v>
      </c>
      <c r="F1198" s="15">
        <v>12000</v>
      </c>
      <c r="G1198" s="14">
        <v>17597040</v>
      </c>
      <c r="H1198" s="13" t="s">
        <v>1376</v>
      </c>
    </row>
    <row r="1199" spans="1:8" ht="15.75" customHeight="1" x14ac:dyDescent="0.25">
      <c r="A1199" s="13" t="s">
        <v>7621</v>
      </c>
      <c r="B1199" s="13" t="s">
        <v>10</v>
      </c>
      <c r="C1199" s="14">
        <v>1482.33</v>
      </c>
      <c r="D1199" s="13" t="s">
        <v>26</v>
      </c>
      <c r="E1199" s="13" t="s">
        <v>820</v>
      </c>
      <c r="F1199" s="15">
        <v>12000</v>
      </c>
      <c r="G1199" s="14">
        <v>17787960</v>
      </c>
      <c r="H1199" s="13" t="s">
        <v>1377</v>
      </c>
    </row>
    <row r="1200" spans="1:8" ht="15.75" customHeight="1" x14ac:dyDescent="0.25">
      <c r="A1200" s="13" t="s">
        <v>7621</v>
      </c>
      <c r="B1200" s="13" t="s">
        <v>10</v>
      </c>
      <c r="C1200" s="14">
        <v>2003.11</v>
      </c>
      <c r="D1200" s="13" t="s">
        <v>38</v>
      </c>
      <c r="E1200" s="13" t="s">
        <v>820</v>
      </c>
      <c r="F1200" s="15">
        <v>12000</v>
      </c>
      <c r="G1200" s="14">
        <v>24037320</v>
      </c>
      <c r="H1200" s="13" t="s">
        <v>1378</v>
      </c>
    </row>
    <row r="1201" spans="1:8" ht="15.75" customHeight="1" x14ac:dyDescent="0.25">
      <c r="A1201" s="13" t="s">
        <v>7621</v>
      </c>
      <c r="B1201" s="13" t="s">
        <v>10</v>
      </c>
      <c r="C1201" s="14">
        <v>2092.2800000000002</v>
      </c>
      <c r="D1201" s="13" t="s">
        <v>43</v>
      </c>
      <c r="E1201" s="13" t="s">
        <v>1379</v>
      </c>
      <c r="F1201" s="15">
        <v>12000</v>
      </c>
      <c r="G1201" s="14">
        <v>25107360</v>
      </c>
      <c r="H1201" s="16" t="s">
        <v>1380</v>
      </c>
    </row>
    <row r="1202" spans="1:8" ht="15.75" customHeight="1" x14ac:dyDescent="0.25">
      <c r="A1202" s="13" t="s">
        <v>7621</v>
      </c>
      <c r="B1202" s="13" t="s">
        <v>10</v>
      </c>
      <c r="C1202" s="14">
        <v>4135.41</v>
      </c>
      <c r="D1202" s="13" t="s">
        <v>20</v>
      </c>
      <c r="E1202" s="13" t="s">
        <v>843</v>
      </c>
      <c r="F1202" s="15">
        <v>12000</v>
      </c>
      <c r="G1202" s="14">
        <v>49624920</v>
      </c>
      <c r="H1202" s="16" t="s">
        <v>1381</v>
      </c>
    </row>
    <row r="1203" spans="1:8" ht="15.75" customHeight="1" x14ac:dyDescent="0.25">
      <c r="A1203" s="13" t="s">
        <v>7621</v>
      </c>
      <c r="B1203" s="13" t="s">
        <v>28</v>
      </c>
      <c r="C1203" s="14">
        <v>4866.55</v>
      </c>
      <c r="D1203" s="13" t="s">
        <v>20</v>
      </c>
      <c r="E1203" s="13" t="s">
        <v>1382</v>
      </c>
      <c r="F1203" s="15">
        <v>12000</v>
      </c>
      <c r="G1203" s="14">
        <v>58398600</v>
      </c>
      <c r="H1203" s="13" t="s">
        <v>1383</v>
      </c>
    </row>
    <row r="1204" spans="1:8" ht="15.75" customHeight="1" x14ac:dyDescent="0.25">
      <c r="C1204" s="10"/>
      <c r="F1204" s="17"/>
      <c r="G1204" s="10"/>
    </row>
    <row r="1205" spans="1:8" ht="15.75" customHeight="1" x14ac:dyDescent="0.25">
      <c r="A1205" s="41" t="s">
        <v>1384</v>
      </c>
      <c r="B1205" s="42"/>
      <c r="C1205" s="42"/>
      <c r="D1205" s="42"/>
      <c r="E1205" s="42"/>
      <c r="F1205" s="42"/>
      <c r="G1205" s="42"/>
      <c r="H1205" s="43"/>
    </row>
    <row r="1206" spans="1:8" ht="15.75" customHeight="1" x14ac:dyDescent="0.25">
      <c r="C1206" s="10"/>
      <c r="E1206" s="11" t="s">
        <v>7571</v>
      </c>
      <c r="F1206" s="12">
        <v>60</v>
      </c>
      <c r="G1206" s="10"/>
    </row>
    <row r="1207" spans="1:8" ht="15.75" customHeight="1" x14ac:dyDescent="0.25">
      <c r="A1207" s="13" t="s">
        <v>0</v>
      </c>
      <c r="B1207" s="13" t="s">
        <v>1</v>
      </c>
      <c r="C1207" s="13" t="s">
        <v>2</v>
      </c>
      <c r="D1207" s="13" t="s">
        <v>4</v>
      </c>
      <c r="E1207" s="13" t="s">
        <v>5</v>
      </c>
      <c r="F1207" s="13" t="s">
        <v>6</v>
      </c>
      <c r="G1207" s="13" t="s">
        <v>7</v>
      </c>
      <c r="H1207" s="13" t="s">
        <v>8</v>
      </c>
    </row>
    <row r="1208" spans="1:8" ht="15.75" customHeight="1" x14ac:dyDescent="0.25">
      <c r="A1208" s="13" t="s">
        <v>7622</v>
      </c>
      <c r="B1208" s="13" t="s">
        <v>10</v>
      </c>
      <c r="C1208" s="14">
        <v>231.09</v>
      </c>
      <c r="D1208" s="13" t="s">
        <v>11</v>
      </c>
      <c r="E1208" s="16" t="s">
        <v>1385</v>
      </c>
      <c r="F1208" s="15">
        <v>60</v>
      </c>
      <c r="G1208" s="14">
        <v>13865.4</v>
      </c>
      <c r="H1208" s="16" t="s">
        <v>1386</v>
      </c>
    </row>
    <row r="1209" spans="1:8" ht="15.75" customHeight="1" x14ac:dyDescent="0.25">
      <c r="A1209" s="13" t="s">
        <v>7622</v>
      </c>
      <c r="B1209" s="13" t="s">
        <v>10</v>
      </c>
      <c r="C1209" s="14">
        <v>235.6</v>
      </c>
      <c r="D1209" s="13" t="s">
        <v>17</v>
      </c>
      <c r="E1209" s="13" t="s">
        <v>371</v>
      </c>
      <c r="F1209" s="15">
        <v>60</v>
      </c>
      <c r="G1209" s="14">
        <v>14136</v>
      </c>
      <c r="H1209" s="13" t="s">
        <v>1387</v>
      </c>
    </row>
    <row r="1210" spans="1:8" ht="15.75" customHeight="1" x14ac:dyDescent="0.25">
      <c r="A1210" s="13" t="s">
        <v>7622</v>
      </c>
      <c r="B1210" s="13" t="s">
        <v>10</v>
      </c>
      <c r="C1210" s="14">
        <v>16689.669999999998</v>
      </c>
      <c r="D1210" s="13" t="s">
        <v>33</v>
      </c>
      <c r="E1210" s="13" t="s">
        <v>470</v>
      </c>
      <c r="F1210" s="15">
        <v>60</v>
      </c>
      <c r="G1210" s="14">
        <v>1001380.2</v>
      </c>
      <c r="H1210" s="13" t="s">
        <v>1388</v>
      </c>
    </row>
    <row r="1211" spans="1:8" ht="15.75" customHeight="1" x14ac:dyDescent="0.25">
      <c r="A1211" s="13" t="s">
        <v>7622</v>
      </c>
      <c r="B1211" s="13" t="s">
        <v>10</v>
      </c>
      <c r="C1211" s="14">
        <v>17385.740000000002</v>
      </c>
      <c r="D1211" s="13" t="s">
        <v>20</v>
      </c>
      <c r="E1211" s="13" t="s">
        <v>470</v>
      </c>
      <c r="F1211" s="15">
        <v>60</v>
      </c>
      <c r="G1211" s="14">
        <v>1043144.4</v>
      </c>
      <c r="H1211" s="16" t="s">
        <v>1389</v>
      </c>
    </row>
    <row r="1212" spans="1:8" ht="15.75" customHeight="1" x14ac:dyDescent="0.25">
      <c r="A1212" s="13" t="s">
        <v>7622</v>
      </c>
      <c r="B1212" s="13" t="s">
        <v>10</v>
      </c>
      <c r="C1212" s="14">
        <v>17569.2</v>
      </c>
      <c r="D1212" s="13" t="s">
        <v>35</v>
      </c>
      <c r="E1212" s="13" t="s">
        <v>470</v>
      </c>
      <c r="F1212" s="15">
        <v>60</v>
      </c>
      <c r="G1212" s="14">
        <v>1054152</v>
      </c>
      <c r="H1212" s="16" t="s">
        <v>1390</v>
      </c>
    </row>
    <row r="1213" spans="1:8" ht="15.75" customHeight="1" x14ac:dyDescent="0.25">
      <c r="C1213" s="10"/>
      <c r="F1213" s="17"/>
      <c r="G1213" s="10"/>
    </row>
    <row r="1214" spans="1:8" ht="15.75" customHeight="1" x14ac:dyDescent="0.25">
      <c r="A1214" s="41" t="s">
        <v>1391</v>
      </c>
      <c r="B1214" s="42"/>
      <c r="C1214" s="42"/>
      <c r="D1214" s="42"/>
      <c r="E1214" s="42"/>
      <c r="F1214" s="42"/>
      <c r="G1214" s="42"/>
      <c r="H1214" s="43"/>
    </row>
    <row r="1215" spans="1:8" ht="15.75" customHeight="1" x14ac:dyDescent="0.25">
      <c r="C1215" s="10"/>
      <c r="E1215" s="11" t="s">
        <v>7571</v>
      </c>
      <c r="F1215" s="12">
        <v>300000</v>
      </c>
      <c r="G1215" s="10"/>
    </row>
    <row r="1216" spans="1:8" ht="15.75" customHeight="1" x14ac:dyDescent="0.25">
      <c r="A1216" s="13" t="s">
        <v>0</v>
      </c>
      <c r="B1216" s="13" t="s">
        <v>1</v>
      </c>
      <c r="C1216" s="13" t="s">
        <v>2</v>
      </c>
      <c r="D1216" s="13" t="s">
        <v>4</v>
      </c>
      <c r="E1216" s="13" t="s">
        <v>5</v>
      </c>
      <c r="F1216" s="13" t="s">
        <v>6</v>
      </c>
      <c r="G1216" s="13" t="s">
        <v>7</v>
      </c>
      <c r="H1216" s="13" t="s">
        <v>8</v>
      </c>
    </row>
    <row r="1217" spans="1:8" ht="15.75" customHeight="1" x14ac:dyDescent="0.25">
      <c r="A1217" s="13" t="s">
        <v>7623</v>
      </c>
      <c r="B1217" s="13" t="s">
        <v>10</v>
      </c>
      <c r="C1217" s="14">
        <v>142.13</v>
      </c>
      <c r="D1217" s="13" t="s">
        <v>26</v>
      </c>
      <c r="E1217" s="13" t="s">
        <v>1393</v>
      </c>
      <c r="F1217" s="15">
        <v>300000</v>
      </c>
      <c r="G1217" s="14">
        <v>42639000</v>
      </c>
      <c r="H1217" s="13" t="s">
        <v>1394</v>
      </c>
    </row>
    <row r="1218" spans="1:8" ht="15.75" customHeight="1" x14ac:dyDescent="0.25">
      <c r="A1218" s="13" t="s">
        <v>7623</v>
      </c>
      <c r="B1218" s="13" t="s">
        <v>10</v>
      </c>
      <c r="C1218" s="14">
        <v>159.41</v>
      </c>
      <c r="D1218" s="13" t="s">
        <v>20</v>
      </c>
      <c r="E1218" s="13" t="s">
        <v>291</v>
      </c>
      <c r="F1218" s="15">
        <v>300000</v>
      </c>
      <c r="G1218" s="14">
        <v>47823000</v>
      </c>
      <c r="H1218" s="16" t="s">
        <v>1395</v>
      </c>
    </row>
    <row r="1219" spans="1:8" ht="15.75" customHeight="1" x14ac:dyDescent="0.25">
      <c r="A1219" s="13" t="s">
        <v>7623</v>
      </c>
      <c r="B1219" s="13" t="s">
        <v>10</v>
      </c>
      <c r="C1219" s="14">
        <v>164.39</v>
      </c>
      <c r="D1219" s="13" t="s">
        <v>38</v>
      </c>
      <c r="E1219" s="13" t="s">
        <v>1396</v>
      </c>
      <c r="F1219" s="15">
        <v>300000</v>
      </c>
      <c r="G1219" s="14">
        <v>49317000</v>
      </c>
      <c r="H1219" s="16" t="s">
        <v>1397</v>
      </c>
    </row>
    <row r="1220" spans="1:8" ht="15.75" customHeight="1" x14ac:dyDescent="0.25">
      <c r="A1220" s="13" t="s">
        <v>7623</v>
      </c>
      <c r="B1220" s="13" t="s">
        <v>45</v>
      </c>
      <c r="C1220" s="14">
        <v>180.61</v>
      </c>
      <c r="D1220" s="13" t="s">
        <v>20</v>
      </c>
      <c r="E1220" s="13" t="s">
        <v>1398</v>
      </c>
      <c r="F1220" s="15">
        <v>300000</v>
      </c>
      <c r="G1220" s="14">
        <v>54183000</v>
      </c>
      <c r="H1220" s="16" t="s">
        <v>1399</v>
      </c>
    </row>
    <row r="1221" spans="1:8" ht="15.75" customHeight="1" x14ac:dyDescent="0.25">
      <c r="A1221" s="13" t="s">
        <v>7623</v>
      </c>
      <c r="B1221" s="13" t="s">
        <v>28</v>
      </c>
      <c r="C1221" s="14">
        <v>206.76</v>
      </c>
      <c r="D1221" s="13" t="s">
        <v>33</v>
      </c>
      <c r="E1221" s="13" t="s">
        <v>291</v>
      </c>
      <c r="F1221" s="15">
        <v>300000</v>
      </c>
      <c r="G1221" s="14">
        <v>62028000</v>
      </c>
      <c r="H1221" s="13" t="s">
        <v>1400</v>
      </c>
    </row>
    <row r="1222" spans="1:8" ht="15.75" customHeight="1" x14ac:dyDescent="0.25">
      <c r="A1222" s="13" t="s">
        <v>7623</v>
      </c>
      <c r="B1222" s="13" t="s">
        <v>28</v>
      </c>
      <c r="C1222" s="14">
        <v>207.11</v>
      </c>
      <c r="D1222" s="13" t="s">
        <v>20</v>
      </c>
      <c r="E1222" s="13" t="s">
        <v>1401</v>
      </c>
      <c r="F1222" s="15">
        <v>300000</v>
      </c>
      <c r="G1222" s="14">
        <v>62133000</v>
      </c>
      <c r="H1222" s="13" t="s">
        <v>1402</v>
      </c>
    </row>
    <row r="1223" spans="1:8" ht="15.75" customHeight="1" x14ac:dyDescent="0.25">
      <c r="A1223" s="13" t="s">
        <v>7623</v>
      </c>
      <c r="B1223" s="13" t="s">
        <v>10</v>
      </c>
      <c r="C1223" s="14">
        <v>207.37</v>
      </c>
      <c r="D1223" s="13" t="s">
        <v>17</v>
      </c>
      <c r="E1223" s="13" t="s">
        <v>291</v>
      </c>
      <c r="F1223" s="15">
        <v>60000</v>
      </c>
      <c r="G1223" s="14">
        <v>12442200</v>
      </c>
      <c r="H1223" s="13" t="s">
        <v>1400</v>
      </c>
    </row>
    <row r="1224" spans="1:8" ht="15.75" customHeight="1" x14ac:dyDescent="0.25">
      <c r="A1224" s="13" t="s">
        <v>7623</v>
      </c>
      <c r="B1224" s="13" t="s">
        <v>10</v>
      </c>
      <c r="C1224" s="14">
        <v>207.89</v>
      </c>
      <c r="D1224" s="13" t="s">
        <v>33</v>
      </c>
      <c r="E1224" s="13" t="s">
        <v>1396</v>
      </c>
      <c r="F1224" s="15">
        <v>300000</v>
      </c>
      <c r="G1224" s="14">
        <v>62367000</v>
      </c>
      <c r="H1224" s="13" t="s">
        <v>1403</v>
      </c>
    </row>
    <row r="1225" spans="1:8" ht="15.75" customHeight="1" x14ac:dyDescent="0.25">
      <c r="C1225" s="10"/>
      <c r="F1225" s="17"/>
      <c r="G1225" s="10"/>
    </row>
    <row r="1226" spans="1:8" ht="15.75" customHeight="1" x14ac:dyDescent="0.25">
      <c r="A1226" s="41" t="s">
        <v>1404</v>
      </c>
      <c r="B1226" s="42"/>
      <c r="C1226" s="42"/>
      <c r="D1226" s="42"/>
      <c r="E1226" s="42"/>
      <c r="F1226" s="42"/>
      <c r="G1226" s="42"/>
      <c r="H1226" s="43"/>
    </row>
    <row r="1227" spans="1:8" ht="15.75" customHeight="1" x14ac:dyDescent="0.25">
      <c r="C1227" s="10"/>
      <c r="E1227" s="11" t="s">
        <v>7571</v>
      </c>
      <c r="F1227" s="12">
        <v>14400</v>
      </c>
      <c r="G1227" s="10"/>
    </row>
    <row r="1228" spans="1:8" ht="15.75" customHeight="1" x14ac:dyDescent="0.25">
      <c r="A1228" s="13" t="s">
        <v>0</v>
      </c>
      <c r="B1228" s="13" t="s">
        <v>1</v>
      </c>
      <c r="C1228" s="13" t="s">
        <v>2</v>
      </c>
      <c r="D1228" s="13" t="s">
        <v>4</v>
      </c>
      <c r="E1228" s="13" t="s">
        <v>5</v>
      </c>
      <c r="F1228" s="13" t="s">
        <v>6</v>
      </c>
      <c r="G1228" s="13" t="s">
        <v>7</v>
      </c>
      <c r="H1228" s="13" t="s">
        <v>8</v>
      </c>
    </row>
    <row r="1229" spans="1:8" ht="15.75" customHeight="1" x14ac:dyDescent="0.25">
      <c r="A1229" s="13" t="s">
        <v>7624</v>
      </c>
      <c r="B1229" s="13" t="s">
        <v>10</v>
      </c>
      <c r="C1229" s="14">
        <v>478</v>
      </c>
      <c r="D1229" s="13" t="s">
        <v>366</v>
      </c>
      <c r="E1229" s="13" t="s">
        <v>367</v>
      </c>
      <c r="F1229" s="15">
        <v>14400</v>
      </c>
      <c r="G1229" s="14">
        <v>6883200</v>
      </c>
      <c r="H1229" s="16" t="s">
        <v>1406</v>
      </c>
    </row>
    <row r="1230" spans="1:8" ht="15.75" customHeight="1" x14ac:dyDescent="0.25">
      <c r="A1230" s="13" t="s">
        <v>7624</v>
      </c>
      <c r="B1230" s="13" t="s">
        <v>10</v>
      </c>
      <c r="C1230" s="14">
        <v>478.71</v>
      </c>
      <c r="D1230" s="13" t="s">
        <v>20</v>
      </c>
      <c r="E1230" s="13" t="s">
        <v>1057</v>
      </c>
      <c r="F1230" s="15">
        <v>14400</v>
      </c>
      <c r="G1230" s="14">
        <v>6893424</v>
      </c>
      <c r="H1230" s="16" t="s">
        <v>1407</v>
      </c>
    </row>
    <row r="1231" spans="1:8" ht="15.75" customHeight="1" x14ac:dyDescent="0.25">
      <c r="A1231" s="13" t="s">
        <v>7624</v>
      </c>
      <c r="B1231" s="13" t="s">
        <v>10</v>
      </c>
      <c r="C1231" s="14">
        <v>542.86</v>
      </c>
      <c r="D1231" s="13" t="s">
        <v>38</v>
      </c>
      <c r="E1231" s="13" t="s">
        <v>367</v>
      </c>
      <c r="F1231" s="15">
        <v>14400</v>
      </c>
      <c r="G1231" s="14">
        <v>7817184</v>
      </c>
      <c r="H1231" s="16" t="s">
        <v>1408</v>
      </c>
    </row>
    <row r="1232" spans="1:8" ht="15.75" customHeight="1" x14ac:dyDescent="0.25">
      <c r="A1232" s="13" t="s">
        <v>7624</v>
      </c>
      <c r="B1232" s="13" t="s">
        <v>28</v>
      </c>
      <c r="C1232" s="14">
        <v>542.86</v>
      </c>
      <c r="D1232" s="13" t="s">
        <v>38</v>
      </c>
      <c r="E1232" s="13" t="s">
        <v>156</v>
      </c>
      <c r="F1232" s="15">
        <v>14400</v>
      </c>
      <c r="G1232" s="14">
        <v>7817184</v>
      </c>
      <c r="H1232" s="16" t="s">
        <v>1409</v>
      </c>
    </row>
    <row r="1233" spans="1:8" ht="15.75" customHeight="1" x14ac:dyDescent="0.25">
      <c r="A1233" s="13" t="s">
        <v>7624</v>
      </c>
      <c r="B1233" s="13" t="s">
        <v>10</v>
      </c>
      <c r="C1233" s="14">
        <v>659</v>
      </c>
      <c r="D1233" s="13" t="s">
        <v>75</v>
      </c>
      <c r="E1233" s="13" t="s">
        <v>349</v>
      </c>
      <c r="F1233" s="15">
        <v>14400</v>
      </c>
      <c r="G1233" s="14">
        <v>9489600</v>
      </c>
      <c r="H1233" s="16" t="s">
        <v>1410</v>
      </c>
    </row>
    <row r="1234" spans="1:8" ht="15.75" customHeight="1" x14ac:dyDescent="0.25">
      <c r="A1234" s="13" t="s">
        <v>7624</v>
      </c>
      <c r="B1234" s="13" t="s">
        <v>10</v>
      </c>
      <c r="C1234" s="14">
        <v>704.12</v>
      </c>
      <c r="D1234" s="13" t="s">
        <v>43</v>
      </c>
      <c r="E1234" s="13" t="s">
        <v>358</v>
      </c>
      <c r="F1234" s="15">
        <v>14400</v>
      </c>
      <c r="G1234" s="14">
        <v>10139328</v>
      </c>
      <c r="H1234" s="16" t="s">
        <v>1411</v>
      </c>
    </row>
    <row r="1235" spans="1:8" ht="15.75" customHeight="1" x14ac:dyDescent="0.25">
      <c r="A1235" s="13" t="s">
        <v>7624</v>
      </c>
      <c r="B1235" s="13" t="s">
        <v>28</v>
      </c>
      <c r="C1235" s="14">
        <v>757</v>
      </c>
      <c r="D1235" s="13" t="s">
        <v>20</v>
      </c>
      <c r="E1235" s="13" t="s">
        <v>349</v>
      </c>
      <c r="F1235" s="15">
        <v>14400</v>
      </c>
      <c r="G1235" s="14">
        <v>10900800</v>
      </c>
      <c r="H1235" s="16" t="s">
        <v>1412</v>
      </c>
    </row>
    <row r="1236" spans="1:8" ht="15.75" customHeight="1" x14ac:dyDescent="0.25">
      <c r="C1236" s="10"/>
      <c r="F1236" s="17"/>
      <c r="G1236" s="10"/>
    </row>
    <row r="1237" spans="1:8" ht="15.75" customHeight="1" x14ac:dyDescent="0.25">
      <c r="A1237" s="41" t="s">
        <v>1413</v>
      </c>
      <c r="B1237" s="42"/>
      <c r="C1237" s="42"/>
      <c r="D1237" s="42"/>
      <c r="E1237" s="42"/>
      <c r="F1237" s="42"/>
      <c r="G1237" s="42"/>
      <c r="H1237" s="43"/>
    </row>
    <row r="1238" spans="1:8" ht="15.75" customHeight="1" x14ac:dyDescent="0.25">
      <c r="C1238" s="10"/>
      <c r="E1238" s="11" t="s">
        <v>7571</v>
      </c>
      <c r="F1238" s="12">
        <v>1800</v>
      </c>
      <c r="G1238" s="10"/>
    </row>
    <row r="1239" spans="1:8" ht="15.75" customHeight="1" x14ac:dyDescent="0.25">
      <c r="A1239" s="13" t="s">
        <v>0</v>
      </c>
      <c r="B1239" s="13" t="s">
        <v>1</v>
      </c>
      <c r="C1239" s="13" t="s">
        <v>2</v>
      </c>
      <c r="D1239" s="13" t="s">
        <v>4</v>
      </c>
      <c r="E1239" s="13" t="s">
        <v>5</v>
      </c>
      <c r="F1239" s="13" t="s">
        <v>6</v>
      </c>
      <c r="G1239" s="13" t="s">
        <v>7</v>
      </c>
      <c r="H1239" s="13" t="s">
        <v>8</v>
      </c>
    </row>
    <row r="1240" spans="1:8" ht="15.75" customHeight="1" x14ac:dyDescent="0.25">
      <c r="A1240" s="13" t="s">
        <v>7625</v>
      </c>
      <c r="B1240" s="13" t="s">
        <v>10</v>
      </c>
      <c r="C1240" s="14">
        <v>75410.06</v>
      </c>
      <c r="D1240" s="13" t="s">
        <v>467</v>
      </c>
      <c r="E1240" s="13" t="s">
        <v>1415</v>
      </c>
      <c r="F1240" s="15">
        <v>360</v>
      </c>
      <c r="G1240" s="14">
        <v>27147621.600000001</v>
      </c>
      <c r="H1240" s="16" t="s">
        <v>1416</v>
      </c>
    </row>
    <row r="1241" spans="1:8" ht="15.75" customHeight="1" x14ac:dyDescent="0.25">
      <c r="A1241" s="13" t="s">
        <v>7625</v>
      </c>
      <c r="B1241" s="13" t="s">
        <v>10</v>
      </c>
      <c r="C1241" s="14">
        <v>75596.05</v>
      </c>
      <c r="D1241" s="13" t="s">
        <v>20</v>
      </c>
      <c r="E1241" s="13" t="s">
        <v>87</v>
      </c>
      <c r="F1241" s="15">
        <v>1800</v>
      </c>
      <c r="G1241" s="14">
        <v>136072890</v>
      </c>
      <c r="H1241" s="16" t="s">
        <v>1417</v>
      </c>
    </row>
    <row r="1242" spans="1:8" ht="15.75" customHeight="1" x14ac:dyDescent="0.25">
      <c r="A1242" s="13" t="s">
        <v>7625</v>
      </c>
      <c r="B1242" s="13" t="s">
        <v>10</v>
      </c>
      <c r="C1242" s="14">
        <v>77672.98</v>
      </c>
      <c r="D1242" s="13" t="s">
        <v>33</v>
      </c>
      <c r="E1242" s="13" t="s">
        <v>87</v>
      </c>
      <c r="F1242" s="15">
        <v>1800</v>
      </c>
      <c r="G1242" s="14">
        <v>139811364</v>
      </c>
      <c r="H1242" s="13" t="s">
        <v>1418</v>
      </c>
    </row>
    <row r="1243" spans="1:8" ht="15.75" customHeight="1" x14ac:dyDescent="0.25">
      <c r="A1243" s="13" t="s">
        <v>7625</v>
      </c>
      <c r="B1243" s="13" t="s">
        <v>10</v>
      </c>
      <c r="C1243" s="14">
        <v>79789.66</v>
      </c>
      <c r="D1243" s="13" t="s">
        <v>26</v>
      </c>
      <c r="E1243" s="13" t="s">
        <v>87</v>
      </c>
      <c r="F1243" s="15">
        <v>1800</v>
      </c>
      <c r="G1243" s="14">
        <v>143621388</v>
      </c>
      <c r="H1243" s="13" t="s">
        <v>1419</v>
      </c>
    </row>
    <row r="1244" spans="1:8" ht="15.75" customHeight="1" x14ac:dyDescent="0.25">
      <c r="A1244" s="13" t="s">
        <v>7625</v>
      </c>
      <c r="B1244" s="13" t="s">
        <v>10</v>
      </c>
      <c r="C1244" s="14">
        <v>88656</v>
      </c>
      <c r="D1244" s="13" t="s">
        <v>38</v>
      </c>
      <c r="E1244" s="13" t="s">
        <v>87</v>
      </c>
      <c r="F1244" s="15">
        <v>1800</v>
      </c>
      <c r="G1244" s="14">
        <v>159580800</v>
      </c>
      <c r="H1244" s="16" t="s">
        <v>1420</v>
      </c>
    </row>
    <row r="1245" spans="1:8" ht="15.75" customHeight="1" x14ac:dyDescent="0.25">
      <c r="A1245" s="13" t="s">
        <v>7625</v>
      </c>
      <c r="B1245" s="13" t="s">
        <v>28</v>
      </c>
      <c r="C1245" s="14">
        <v>88656</v>
      </c>
      <c r="D1245" s="13" t="s">
        <v>38</v>
      </c>
      <c r="E1245" s="13" t="s">
        <v>1421</v>
      </c>
      <c r="F1245" s="15">
        <v>1800</v>
      </c>
      <c r="G1245" s="14">
        <v>159580800</v>
      </c>
      <c r="H1245" s="16" t="s">
        <v>1422</v>
      </c>
    </row>
    <row r="1246" spans="1:8" ht="15.75" customHeight="1" x14ac:dyDescent="0.25">
      <c r="A1246" s="13" t="s">
        <v>7625</v>
      </c>
      <c r="B1246" s="13" t="s">
        <v>10</v>
      </c>
      <c r="C1246" s="14">
        <v>217750.65</v>
      </c>
      <c r="D1246" s="13" t="s">
        <v>171</v>
      </c>
      <c r="E1246" s="13" t="s">
        <v>1423</v>
      </c>
      <c r="F1246" s="15">
        <v>1800</v>
      </c>
      <c r="G1246" s="14">
        <v>391951170</v>
      </c>
      <c r="H1246" s="16" t="s">
        <v>1424</v>
      </c>
    </row>
    <row r="1247" spans="1:8" ht="15.75" customHeight="1" x14ac:dyDescent="0.25">
      <c r="A1247" s="13" t="s">
        <v>7625</v>
      </c>
      <c r="B1247" s="13" t="s">
        <v>28</v>
      </c>
      <c r="C1247" s="14">
        <v>272447.21999999997</v>
      </c>
      <c r="D1247" s="13" t="s">
        <v>20</v>
      </c>
      <c r="E1247" s="13" t="s">
        <v>1421</v>
      </c>
      <c r="F1247" s="15">
        <v>1800</v>
      </c>
      <c r="G1247" s="14">
        <v>490404996</v>
      </c>
      <c r="H1247" s="16" t="s">
        <v>1425</v>
      </c>
    </row>
    <row r="1248" spans="1:8" ht="15.75" customHeight="1" x14ac:dyDescent="0.25">
      <c r="C1248" s="10"/>
      <c r="F1248" s="17"/>
      <c r="G1248" s="10"/>
    </row>
    <row r="1249" spans="1:8" ht="15.75" customHeight="1" x14ac:dyDescent="0.25">
      <c r="A1249" s="41" t="s">
        <v>1426</v>
      </c>
      <c r="B1249" s="42"/>
      <c r="C1249" s="42"/>
      <c r="D1249" s="42"/>
      <c r="E1249" s="42"/>
      <c r="F1249" s="42"/>
      <c r="G1249" s="42"/>
      <c r="H1249" s="43"/>
    </row>
    <row r="1250" spans="1:8" ht="15.75" customHeight="1" x14ac:dyDescent="0.25">
      <c r="C1250" s="10"/>
      <c r="E1250" s="11" t="s">
        <v>7571</v>
      </c>
      <c r="F1250" s="12">
        <v>600</v>
      </c>
      <c r="G1250" s="10"/>
    </row>
    <row r="1251" spans="1:8" ht="15.75" customHeight="1" x14ac:dyDescent="0.25">
      <c r="A1251" s="13" t="s">
        <v>0</v>
      </c>
      <c r="B1251" s="13" t="s">
        <v>1</v>
      </c>
      <c r="C1251" s="13" t="s">
        <v>2</v>
      </c>
      <c r="D1251" s="13" t="s">
        <v>4</v>
      </c>
      <c r="E1251" s="13" t="s">
        <v>5</v>
      </c>
      <c r="F1251" s="13" t="s">
        <v>6</v>
      </c>
      <c r="G1251" s="13" t="s">
        <v>7</v>
      </c>
      <c r="H1251" s="13" t="s">
        <v>8</v>
      </c>
    </row>
    <row r="1252" spans="1:8" ht="15.75" customHeight="1" x14ac:dyDescent="0.25">
      <c r="A1252" s="13" t="s">
        <v>7626</v>
      </c>
      <c r="B1252" s="13" t="s">
        <v>10</v>
      </c>
      <c r="C1252" s="14">
        <v>77886.850000000006</v>
      </c>
      <c r="D1252" s="13" t="s">
        <v>171</v>
      </c>
      <c r="E1252" s="13" t="s">
        <v>1423</v>
      </c>
      <c r="F1252" s="15">
        <v>600</v>
      </c>
      <c r="G1252" s="14">
        <v>46732110</v>
      </c>
      <c r="H1252" s="16" t="s">
        <v>1427</v>
      </c>
    </row>
    <row r="1253" spans="1:8" ht="15.75" customHeight="1" x14ac:dyDescent="0.25">
      <c r="A1253" s="13" t="s">
        <v>7626</v>
      </c>
      <c r="B1253" s="13" t="s">
        <v>10</v>
      </c>
      <c r="C1253" s="14">
        <v>210829.8</v>
      </c>
      <c r="D1253" s="13" t="s">
        <v>467</v>
      </c>
      <c r="E1253" s="13" t="s">
        <v>1415</v>
      </c>
      <c r="F1253" s="15">
        <v>120</v>
      </c>
      <c r="G1253" s="14">
        <v>25299576</v>
      </c>
      <c r="H1253" s="16" t="s">
        <v>1428</v>
      </c>
    </row>
    <row r="1254" spans="1:8" ht="15.75" customHeight="1" x14ac:dyDescent="0.25">
      <c r="A1254" s="13" t="s">
        <v>7626</v>
      </c>
      <c r="B1254" s="13" t="s">
        <v>10</v>
      </c>
      <c r="C1254" s="14">
        <v>211384.12</v>
      </c>
      <c r="D1254" s="13" t="s">
        <v>20</v>
      </c>
      <c r="E1254" s="13" t="s">
        <v>87</v>
      </c>
      <c r="F1254" s="15">
        <v>600</v>
      </c>
      <c r="G1254" s="14">
        <v>126830472</v>
      </c>
      <c r="H1254" s="16" t="s">
        <v>1429</v>
      </c>
    </row>
    <row r="1255" spans="1:8" ht="15.75" customHeight="1" x14ac:dyDescent="0.25">
      <c r="A1255" s="13" t="s">
        <v>7626</v>
      </c>
      <c r="B1255" s="13" t="s">
        <v>10</v>
      </c>
      <c r="C1255" s="14">
        <v>217153.24</v>
      </c>
      <c r="D1255" s="13" t="s">
        <v>33</v>
      </c>
      <c r="E1255" s="13" t="s">
        <v>87</v>
      </c>
      <c r="F1255" s="15">
        <v>600</v>
      </c>
      <c r="G1255" s="14">
        <v>130291944</v>
      </c>
      <c r="H1255" s="13" t="s">
        <v>1418</v>
      </c>
    </row>
    <row r="1256" spans="1:8" ht="15.75" customHeight="1" x14ac:dyDescent="0.25">
      <c r="A1256" s="13" t="s">
        <v>7626</v>
      </c>
      <c r="B1256" s="13" t="s">
        <v>10</v>
      </c>
      <c r="C1256" s="14">
        <v>222984.11</v>
      </c>
      <c r="D1256" s="13" t="s">
        <v>26</v>
      </c>
      <c r="E1256" s="13" t="s">
        <v>87</v>
      </c>
      <c r="F1256" s="15">
        <v>600</v>
      </c>
      <c r="G1256" s="14">
        <v>133790466</v>
      </c>
      <c r="H1256" s="13" t="s">
        <v>1419</v>
      </c>
    </row>
    <row r="1257" spans="1:8" ht="15.75" customHeight="1" x14ac:dyDescent="0.25">
      <c r="A1257" s="13" t="s">
        <v>7626</v>
      </c>
      <c r="B1257" s="13" t="s">
        <v>10</v>
      </c>
      <c r="C1257" s="14">
        <v>247859</v>
      </c>
      <c r="D1257" s="13" t="s">
        <v>38</v>
      </c>
      <c r="E1257" s="13" t="s">
        <v>87</v>
      </c>
      <c r="F1257" s="15">
        <v>600</v>
      </c>
      <c r="G1257" s="14">
        <v>148715400</v>
      </c>
      <c r="H1257" s="16" t="s">
        <v>1430</v>
      </c>
    </row>
    <row r="1258" spans="1:8" ht="15.75" customHeight="1" x14ac:dyDescent="0.25">
      <c r="A1258" s="13" t="s">
        <v>7626</v>
      </c>
      <c r="B1258" s="13" t="s">
        <v>28</v>
      </c>
      <c r="C1258" s="14">
        <v>247859</v>
      </c>
      <c r="D1258" s="13" t="s">
        <v>38</v>
      </c>
      <c r="E1258" s="13" t="s">
        <v>1421</v>
      </c>
      <c r="F1258" s="15">
        <v>600</v>
      </c>
      <c r="G1258" s="14">
        <v>148715400</v>
      </c>
      <c r="H1258" s="16" t="s">
        <v>1431</v>
      </c>
    </row>
    <row r="1259" spans="1:8" ht="15.75" customHeight="1" x14ac:dyDescent="0.25">
      <c r="A1259" s="13" t="s">
        <v>7626</v>
      </c>
      <c r="B1259" s="13" t="s">
        <v>28</v>
      </c>
      <c r="C1259" s="14">
        <v>476236.59</v>
      </c>
      <c r="D1259" s="13" t="s">
        <v>20</v>
      </c>
      <c r="E1259" s="13" t="s">
        <v>1421</v>
      </c>
      <c r="F1259" s="15">
        <v>600</v>
      </c>
      <c r="G1259" s="14">
        <v>285741954</v>
      </c>
      <c r="H1259" s="16" t="s">
        <v>1432</v>
      </c>
    </row>
    <row r="1260" spans="1:8" ht="15.75" customHeight="1" x14ac:dyDescent="0.25">
      <c r="C1260" s="10"/>
      <c r="F1260" s="17"/>
      <c r="G1260" s="10"/>
    </row>
    <row r="1261" spans="1:8" ht="15.75" customHeight="1" x14ac:dyDescent="0.25">
      <c r="A1261" s="41" t="s">
        <v>1433</v>
      </c>
      <c r="B1261" s="42"/>
      <c r="C1261" s="42"/>
      <c r="D1261" s="42"/>
      <c r="E1261" s="42"/>
      <c r="F1261" s="42"/>
      <c r="G1261" s="42"/>
      <c r="H1261" s="43"/>
    </row>
    <row r="1262" spans="1:8" ht="15.75" customHeight="1" x14ac:dyDescent="0.25">
      <c r="C1262" s="10"/>
      <c r="E1262" s="11" t="s">
        <v>7571</v>
      </c>
      <c r="F1262" s="12">
        <v>3480</v>
      </c>
      <c r="G1262" s="10"/>
    </row>
    <row r="1263" spans="1:8" ht="15.75" customHeight="1" x14ac:dyDescent="0.25">
      <c r="A1263" s="13" t="s">
        <v>0</v>
      </c>
      <c r="B1263" s="13" t="s">
        <v>1</v>
      </c>
      <c r="C1263" s="13" t="s">
        <v>2</v>
      </c>
      <c r="D1263" s="13" t="s">
        <v>4</v>
      </c>
      <c r="E1263" s="13" t="s">
        <v>5</v>
      </c>
      <c r="F1263" s="13" t="s">
        <v>6</v>
      </c>
      <c r="G1263" s="13" t="s">
        <v>7</v>
      </c>
      <c r="H1263" s="13" t="s">
        <v>8</v>
      </c>
    </row>
    <row r="1264" spans="1:8" ht="15.75" customHeight="1" x14ac:dyDescent="0.25">
      <c r="A1264" s="13" t="s">
        <v>7627</v>
      </c>
      <c r="B1264" s="13" t="s">
        <v>10</v>
      </c>
      <c r="C1264" s="14">
        <v>5198.63</v>
      </c>
      <c r="D1264" s="13" t="s">
        <v>26</v>
      </c>
      <c r="E1264" s="13" t="s">
        <v>1049</v>
      </c>
      <c r="F1264" s="15">
        <v>3480</v>
      </c>
      <c r="G1264" s="14">
        <v>18091232.399999999</v>
      </c>
      <c r="H1264" s="13" t="s">
        <v>1435</v>
      </c>
    </row>
    <row r="1265" spans="1:8" ht="15.75" customHeight="1" x14ac:dyDescent="0.25">
      <c r="A1265" s="13" t="s">
        <v>7627</v>
      </c>
      <c r="B1265" s="13" t="s">
        <v>10</v>
      </c>
      <c r="C1265" s="14">
        <v>5471.01</v>
      </c>
      <c r="D1265" s="13" t="s">
        <v>14</v>
      </c>
      <c r="E1265" s="13" t="s">
        <v>1436</v>
      </c>
      <c r="F1265" s="15">
        <v>3480</v>
      </c>
      <c r="G1265" s="14">
        <v>19039114.800000001</v>
      </c>
      <c r="H1265" s="16" t="s">
        <v>1437</v>
      </c>
    </row>
    <row r="1266" spans="1:8" ht="15.75" customHeight="1" x14ac:dyDescent="0.25">
      <c r="A1266" s="13" t="s">
        <v>7627</v>
      </c>
      <c r="B1266" s="13" t="s">
        <v>10</v>
      </c>
      <c r="C1266" s="14">
        <v>6653.32</v>
      </c>
      <c r="D1266" s="13" t="s">
        <v>20</v>
      </c>
      <c r="E1266" s="13" t="s">
        <v>1049</v>
      </c>
      <c r="F1266" s="15">
        <v>3480</v>
      </c>
      <c r="G1266" s="14">
        <v>23153553.600000001</v>
      </c>
      <c r="H1266" s="16" t="s">
        <v>1438</v>
      </c>
    </row>
    <row r="1267" spans="1:8" ht="15.75" customHeight="1" x14ac:dyDescent="0.25">
      <c r="A1267" s="13" t="s">
        <v>7627</v>
      </c>
      <c r="B1267" s="13" t="s">
        <v>10</v>
      </c>
      <c r="C1267" s="14">
        <v>8119.26</v>
      </c>
      <c r="D1267" s="13" t="s">
        <v>38</v>
      </c>
      <c r="E1267" s="13" t="s">
        <v>1049</v>
      </c>
      <c r="F1267" s="15">
        <v>3480</v>
      </c>
      <c r="G1267" s="14">
        <v>28255024.800000001</v>
      </c>
      <c r="H1267" s="16" t="s">
        <v>1439</v>
      </c>
    </row>
    <row r="1268" spans="1:8" ht="15.75" customHeight="1" x14ac:dyDescent="0.25">
      <c r="A1268" s="13" t="s">
        <v>7627</v>
      </c>
      <c r="B1268" s="13" t="s">
        <v>10</v>
      </c>
      <c r="C1268" s="14">
        <v>8370</v>
      </c>
      <c r="D1268" s="13" t="s">
        <v>109</v>
      </c>
      <c r="E1268" s="13" t="s">
        <v>1049</v>
      </c>
      <c r="F1268" s="15">
        <v>3480</v>
      </c>
      <c r="G1268" s="14">
        <v>29127600</v>
      </c>
      <c r="H1268" s="16" t="s">
        <v>1440</v>
      </c>
    </row>
    <row r="1269" spans="1:8" ht="15.75" customHeight="1" x14ac:dyDescent="0.25">
      <c r="A1269" s="13" t="s">
        <v>7627</v>
      </c>
      <c r="B1269" s="13" t="s">
        <v>10</v>
      </c>
      <c r="C1269" s="14">
        <v>9366.69</v>
      </c>
      <c r="D1269" s="13" t="s">
        <v>43</v>
      </c>
      <c r="E1269" s="13" t="s">
        <v>1441</v>
      </c>
      <c r="F1269" s="15">
        <v>3480</v>
      </c>
      <c r="G1269" s="14">
        <v>32596081.199999999</v>
      </c>
      <c r="H1269" s="16" t="s">
        <v>1442</v>
      </c>
    </row>
    <row r="1270" spans="1:8" ht="15.75" customHeight="1" x14ac:dyDescent="0.25">
      <c r="C1270" s="10"/>
      <c r="F1270" s="17"/>
      <c r="G1270" s="10"/>
    </row>
    <row r="1271" spans="1:8" ht="15.75" customHeight="1" x14ac:dyDescent="0.25">
      <c r="A1271" s="41" t="s">
        <v>1443</v>
      </c>
      <c r="B1271" s="42"/>
      <c r="C1271" s="42"/>
      <c r="D1271" s="42"/>
      <c r="E1271" s="42"/>
      <c r="F1271" s="42"/>
      <c r="G1271" s="42"/>
      <c r="H1271" s="43"/>
    </row>
    <row r="1272" spans="1:8" ht="15.75" customHeight="1" x14ac:dyDescent="0.25">
      <c r="C1272" s="10"/>
      <c r="E1272" s="11" t="s">
        <v>7571</v>
      </c>
      <c r="F1272" s="12">
        <v>600000</v>
      </c>
      <c r="G1272" s="10"/>
    </row>
    <row r="1273" spans="1:8" ht="15.75" customHeight="1" x14ac:dyDescent="0.25">
      <c r="A1273" s="13" t="s">
        <v>0</v>
      </c>
      <c r="B1273" s="13" t="s">
        <v>1</v>
      </c>
      <c r="C1273" s="13" t="s">
        <v>2</v>
      </c>
      <c r="D1273" s="13" t="s">
        <v>4</v>
      </c>
      <c r="E1273" s="13" t="s">
        <v>5</v>
      </c>
      <c r="F1273" s="13" t="s">
        <v>6</v>
      </c>
      <c r="G1273" s="13" t="s">
        <v>7</v>
      </c>
      <c r="H1273" s="13" t="s">
        <v>8</v>
      </c>
    </row>
    <row r="1274" spans="1:8" ht="15.75" customHeight="1" x14ac:dyDescent="0.25">
      <c r="A1274" s="13" t="s">
        <v>7628</v>
      </c>
      <c r="B1274" s="13" t="s">
        <v>10</v>
      </c>
      <c r="C1274" s="14">
        <v>74.75</v>
      </c>
      <c r="D1274" s="13" t="s">
        <v>38</v>
      </c>
      <c r="E1274" s="13" t="s">
        <v>263</v>
      </c>
      <c r="F1274" s="15">
        <v>600000</v>
      </c>
      <c r="G1274" s="14">
        <v>44850000</v>
      </c>
      <c r="H1274" s="16" t="s">
        <v>1445</v>
      </c>
    </row>
    <row r="1275" spans="1:8" ht="15.75" customHeight="1" x14ac:dyDescent="0.25">
      <c r="A1275" s="13" t="s">
        <v>7628</v>
      </c>
      <c r="B1275" s="13" t="s">
        <v>28</v>
      </c>
      <c r="C1275" s="14">
        <v>79.69</v>
      </c>
      <c r="D1275" s="13" t="s">
        <v>33</v>
      </c>
      <c r="E1275" s="13" t="s">
        <v>286</v>
      </c>
      <c r="F1275" s="15">
        <v>600000</v>
      </c>
      <c r="G1275" s="14">
        <v>47814000</v>
      </c>
      <c r="H1275" s="13" t="s">
        <v>1446</v>
      </c>
    </row>
    <row r="1276" spans="1:8" ht="15.75" customHeight="1" x14ac:dyDescent="0.25">
      <c r="A1276" s="13" t="s">
        <v>7628</v>
      </c>
      <c r="B1276" s="13" t="s">
        <v>10</v>
      </c>
      <c r="C1276" s="14">
        <v>109</v>
      </c>
      <c r="D1276" s="13" t="s">
        <v>70</v>
      </c>
      <c r="E1276" s="13" t="s">
        <v>1268</v>
      </c>
      <c r="F1276" s="15">
        <v>600000</v>
      </c>
      <c r="G1276" s="14">
        <v>65400000</v>
      </c>
      <c r="H1276" s="13" t="s">
        <v>1447</v>
      </c>
    </row>
    <row r="1277" spans="1:8" ht="15.75" customHeight="1" x14ac:dyDescent="0.25">
      <c r="A1277" s="13" t="s">
        <v>7628</v>
      </c>
      <c r="B1277" s="13" t="s">
        <v>10</v>
      </c>
      <c r="C1277" s="14">
        <v>110</v>
      </c>
      <c r="D1277" s="13" t="s">
        <v>171</v>
      </c>
      <c r="E1277" s="13" t="s">
        <v>1448</v>
      </c>
      <c r="F1277" s="15">
        <v>600000</v>
      </c>
      <c r="G1277" s="14">
        <v>66000000</v>
      </c>
      <c r="H1277" s="16" t="s">
        <v>1449</v>
      </c>
    </row>
    <row r="1278" spans="1:8" ht="15.75" customHeight="1" x14ac:dyDescent="0.25">
      <c r="A1278" s="13" t="s">
        <v>7628</v>
      </c>
      <c r="B1278" s="13" t="s">
        <v>10</v>
      </c>
      <c r="C1278" s="14">
        <v>110.17</v>
      </c>
      <c r="D1278" s="13" t="s">
        <v>14</v>
      </c>
      <c r="E1278" s="13" t="s">
        <v>1450</v>
      </c>
      <c r="F1278" s="15">
        <v>600000</v>
      </c>
      <c r="G1278" s="14">
        <v>66102000</v>
      </c>
      <c r="H1278" s="16" t="s">
        <v>1451</v>
      </c>
    </row>
    <row r="1279" spans="1:8" ht="15.75" customHeight="1" x14ac:dyDescent="0.25">
      <c r="A1279" s="13" t="s">
        <v>7628</v>
      </c>
      <c r="B1279" s="13" t="s">
        <v>28</v>
      </c>
      <c r="C1279" s="14">
        <v>110.48</v>
      </c>
      <c r="D1279" s="13" t="s">
        <v>20</v>
      </c>
      <c r="E1279" s="13" t="s">
        <v>1272</v>
      </c>
      <c r="F1279" s="15">
        <v>600000</v>
      </c>
      <c r="G1279" s="14">
        <v>66288000</v>
      </c>
      <c r="H1279" s="16" t="s">
        <v>1452</v>
      </c>
    </row>
    <row r="1280" spans="1:8" ht="15.75" customHeight="1" x14ac:dyDescent="0.25">
      <c r="A1280" s="13" t="s">
        <v>7628</v>
      </c>
      <c r="B1280" s="13" t="s">
        <v>45</v>
      </c>
      <c r="C1280" s="14">
        <v>110.97</v>
      </c>
      <c r="D1280" s="13" t="s">
        <v>26</v>
      </c>
      <c r="E1280" s="13" t="s">
        <v>446</v>
      </c>
      <c r="F1280" s="15">
        <v>600000</v>
      </c>
      <c r="G1280" s="14">
        <v>66582000</v>
      </c>
      <c r="H1280" s="16" t="s">
        <v>1453</v>
      </c>
    </row>
    <row r="1281" spans="1:8" ht="15.75" customHeight="1" x14ac:dyDescent="0.25">
      <c r="A1281" s="13" t="s">
        <v>7628</v>
      </c>
      <c r="B1281" s="13" t="s">
        <v>10</v>
      </c>
      <c r="C1281" s="14">
        <v>111.68</v>
      </c>
      <c r="D1281" s="13" t="s">
        <v>80</v>
      </c>
      <c r="E1281" s="13" t="s">
        <v>306</v>
      </c>
      <c r="F1281" s="15">
        <v>600000</v>
      </c>
      <c r="G1281" s="14">
        <v>67008000</v>
      </c>
      <c r="H1281" s="16" t="s">
        <v>1454</v>
      </c>
    </row>
    <row r="1282" spans="1:8" ht="15.75" customHeight="1" x14ac:dyDescent="0.25">
      <c r="A1282" s="13" t="s">
        <v>7628</v>
      </c>
      <c r="B1282" s="13" t="s">
        <v>10</v>
      </c>
      <c r="C1282" s="14">
        <v>112</v>
      </c>
      <c r="D1282" s="13" t="s">
        <v>75</v>
      </c>
      <c r="E1282" s="13" t="s">
        <v>446</v>
      </c>
      <c r="F1282" s="15">
        <v>600000</v>
      </c>
      <c r="G1282" s="14">
        <v>67200000</v>
      </c>
      <c r="H1282" s="16" t="s">
        <v>1455</v>
      </c>
    </row>
    <row r="1283" spans="1:8" ht="15.75" customHeight="1" x14ac:dyDescent="0.25">
      <c r="A1283" s="13" t="s">
        <v>7628</v>
      </c>
      <c r="B1283" s="13" t="s">
        <v>28</v>
      </c>
      <c r="C1283" s="14">
        <v>112.14</v>
      </c>
      <c r="D1283" s="13" t="s">
        <v>26</v>
      </c>
      <c r="E1283" s="13" t="s">
        <v>263</v>
      </c>
      <c r="F1283" s="15">
        <v>600000</v>
      </c>
      <c r="G1283" s="14">
        <v>67284000</v>
      </c>
      <c r="H1283" s="16" t="s">
        <v>1456</v>
      </c>
    </row>
    <row r="1284" spans="1:8" ht="15.75" customHeight="1" x14ac:dyDescent="0.25">
      <c r="A1284" s="13" t="s">
        <v>7628</v>
      </c>
      <c r="B1284" s="13" t="s">
        <v>382</v>
      </c>
      <c r="C1284" s="14">
        <v>112.4</v>
      </c>
      <c r="D1284" s="13" t="s">
        <v>20</v>
      </c>
      <c r="E1284" s="13" t="s">
        <v>306</v>
      </c>
      <c r="F1284" s="15">
        <v>600000</v>
      </c>
      <c r="G1284" s="14">
        <v>67440000</v>
      </c>
      <c r="H1284" s="16" t="s">
        <v>1457</v>
      </c>
    </row>
    <row r="1285" spans="1:8" ht="15.75" customHeight="1" x14ac:dyDescent="0.25">
      <c r="A1285" s="13" t="s">
        <v>7628</v>
      </c>
      <c r="B1285" s="13" t="s">
        <v>10</v>
      </c>
      <c r="C1285" s="14">
        <v>112.45</v>
      </c>
      <c r="D1285" s="13" t="s">
        <v>11</v>
      </c>
      <c r="E1285" s="13" t="s">
        <v>1458</v>
      </c>
      <c r="F1285" s="15">
        <v>600000</v>
      </c>
      <c r="G1285" s="14">
        <v>67470000</v>
      </c>
      <c r="H1285" s="16" t="s">
        <v>1459</v>
      </c>
    </row>
    <row r="1286" spans="1:8" ht="15.75" customHeight="1" x14ac:dyDescent="0.25">
      <c r="A1286" s="13" t="s">
        <v>7628</v>
      </c>
      <c r="B1286" s="13" t="s">
        <v>10</v>
      </c>
      <c r="C1286" s="14">
        <v>113.3</v>
      </c>
      <c r="D1286" s="13" t="s">
        <v>201</v>
      </c>
      <c r="E1286" s="13" t="s">
        <v>446</v>
      </c>
      <c r="F1286" s="15">
        <v>600000</v>
      </c>
      <c r="G1286" s="14">
        <v>67980000</v>
      </c>
      <c r="H1286" s="13" t="s">
        <v>1460</v>
      </c>
    </row>
    <row r="1287" spans="1:8" ht="15.75" customHeight="1" x14ac:dyDescent="0.25">
      <c r="A1287" s="13" t="s">
        <v>7628</v>
      </c>
      <c r="B1287" s="13" t="s">
        <v>28</v>
      </c>
      <c r="C1287" s="14">
        <v>113.8</v>
      </c>
      <c r="D1287" s="13" t="s">
        <v>14</v>
      </c>
      <c r="E1287" s="13" t="s">
        <v>1461</v>
      </c>
      <c r="F1287" s="15">
        <v>600000</v>
      </c>
      <c r="G1287" s="14">
        <v>68280000</v>
      </c>
      <c r="H1287" s="16" t="s">
        <v>1462</v>
      </c>
    </row>
    <row r="1288" spans="1:8" ht="15.75" customHeight="1" x14ac:dyDescent="0.25">
      <c r="A1288" s="13" t="s">
        <v>7628</v>
      </c>
      <c r="B1288" s="13" t="s">
        <v>10</v>
      </c>
      <c r="C1288" s="14">
        <v>114.2</v>
      </c>
      <c r="D1288" s="13" t="s">
        <v>33</v>
      </c>
      <c r="E1288" s="13" t="s">
        <v>446</v>
      </c>
      <c r="F1288" s="15">
        <v>600000</v>
      </c>
      <c r="G1288" s="14">
        <v>68520000</v>
      </c>
      <c r="H1288" s="13" t="s">
        <v>1463</v>
      </c>
    </row>
    <row r="1289" spans="1:8" ht="15.75" customHeight="1" x14ac:dyDescent="0.25">
      <c r="A1289" s="13" t="s">
        <v>7628</v>
      </c>
      <c r="B1289" s="13" t="s">
        <v>10</v>
      </c>
      <c r="C1289" s="14">
        <v>114.29</v>
      </c>
      <c r="D1289" s="13" t="s">
        <v>23</v>
      </c>
      <c r="E1289" s="13" t="s">
        <v>446</v>
      </c>
      <c r="F1289" s="15">
        <v>600000</v>
      </c>
      <c r="G1289" s="14">
        <v>68574000</v>
      </c>
      <c r="H1289" s="16" t="s">
        <v>1464</v>
      </c>
    </row>
    <row r="1290" spans="1:8" ht="15.75" customHeight="1" x14ac:dyDescent="0.25">
      <c r="A1290" s="13" t="s">
        <v>7628</v>
      </c>
      <c r="B1290" s="13" t="s">
        <v>10</v>
      </c>
      <c r="C1290" s="14">
        <v>117</v>
      </c>
      <c r="D1290" s="13" t="s">
        <v>35</v>
      </c>
      <c r="E1290" s="13" t="s">
        <v>446</v>
      </c>
      <c r="F1290" s="15">
        <v>600000</v>
      </c>
      <c r="G1290" s="14">
        <v>70200000</v>
      </c>
      <c r="H1290" s="16" t="s">
        <v>1465</v>
      </c>
    </row>
    <row r="1291" spans="1:8" ht="15.75" customHeight="1" x14ac:dyDescent="0.25">
      <c r="A1291" s="13" t="s">
        <v>7628</v>
      </c>
      <c r="B1291" s="13" t="s">
        <v>10</v>
      </c>
      <c r="C1291" s="14">
        <v>120</v>
      </c>
      <c r="D1291" s="13" t="s">
        <v>765</v>
      </c>
      <c r="E1291" s="13" t="s">
        <v>1466</v>
      </c>
      <c r="F1291" s="15">
        <v>600000</v>
      </c>
      <c r="G1291" s="14">
        <v>72000000</v>
      </c>
      <c r="H1291" s="13" t="s">
        <v>1467</v>
      </c>
    </row>
    <row r="1292" spans="1:8" ht="15.75" customHeight="1" x14ac:dyDescent="0.25">
      <c r="A1292" s="13" t="s">
        <v>7628</v>
      </c>
      <c r="B1292" s="13" t="s">
        <v>10</v>
      </c>
      <c r="C1292" s="14">
        <v>123</v>
      </c>
      <c r="D1292" s="13" t="s">
        <v>17</v>
      </c>
      <c r="E1292" s="13" t="s">
        <v>446</v>
      </c>
      <c r="F1292" s="15">
        <v>120000</v>
      </c>
      <c r="G1292" s="14">
        <v>14760000</v>
      </c>
      <c r="H1292" s="13" t="s">
        <v>1468</v>
      </c>
    </row>
    <row r="1293" spans="1:8" ht="15.75" customHeight="1" x14ac:dyDescent="0.25">
      <c r="A1293" s="13" t="s">
        <v>7628</v>
      </c>
      <c r="B1293" s="13" t="s">
        <v>10</v>
      </c>
      <c r="C1293" s="14">
        <v>130</v>
      </c>
      <c r="D1293" s="13" t="s">
        <v>406</v>
      </c>
      <c r="E1293" s="13" t="s">
        <v>1469</v>
      </c>
      <c r="F1293" s="15">
        <v>600000</v>
      </c>
      <c r="G1293" s="14">
        <v>78000000</v>
      </c>
      <c r="H1293" s="16" t="s">
        <v>1470</v>
      </c>
    </row>
    <row r="1294" spans="1:8" ht="15.75" customHeight="1" x14ac:dyDescent="0.25">
      <c r="A1294" s="13" t="s">
        <v>7628</v>
      </c>
      <c r="B1294" s="13" t="s">
        <v>10</v>
      </c>
      <c r="C1294" s="14">
        <v>130</v>
      </c>
      <c r="D1294" s="13" t="s">
        <v>109</v>
      </c>
      <c r="E1294" s="13" t="s">
        <v>446</v>
      </c>
      <c r="F1294" s="15">
        <v>600000</v>
      </c>
      <c r="G1294" s="14">
        <v>78000000</v>
      </c>
      <c r="H1294" s="16" t="s">
        <v>1471</v>
      </c>
    </row>
    <row r="1295" spans="1:8" ht="15.75" customHeight="1" x14ac:dyDescent="0.25">
      <c r="A1295" s="13" t="s">
        <v>7628</v>
      </c>
      <c r="B1295" s="13" t="s">
        <v>10</v>
      </c>
      <c r="C1295" s="14">
        <v>156.58000000000001</v>
      </c>
      <c r="D1295" s="13" t="s">
        <v>20</v>
      </c>
      <c r="E1295" s="13" t="s">
        <v>40</v>
      </c>
      <c r="F1295" s="15">
        <v>600000</v>
      </c>
      <c r="G1295" s="14">
        <v>93948000</v>
      </c>
      <c r="H1295" s="16" t="s">
        <v>1472</v>
      </c>
    </row>
    <row r="1296" spans="1:8" ht="15.75" customHeight="1" x14ac:dyDescent="0.25">
      <c r="A1296" s="13" t="s">
        <v>7628</v>
      </c>
      <c r="B1296" s="13" t="s">
        <v>10</v>
      </c>
      <c r="C1296" s="14">
        <v>184.55</v>
      </c>
      <c r="D1296" s="13" t="s">
        <v>43</v>
      </c>
      <c r="E1296" s="13" t="s">
        <v>1272</v>
      </c>
      <c r="F1296" s="15">
        <v>600000</v>
      </c>
      <c r="G1296" s="14">
        <v>110730000</v>
      </c>
      <c r="H1296" s="16" t="s">
        <v>1473</v>
      </c>
    </row>
    <row r="1297" spans="1:8" ht="15.75" customHeight="1" x14ac:dyDescent="0.25">
      <c r="A1297" s="13" t="s">
        <v>7628</v>
      </c>
      <c r="B1297" s="13" t="s">
        <v>382</v>
      </c>
      <c r="C1297" s="14">
        <v>265.20999999999998</v>
      </c>
      <c r="D1297" s="13" t="s">
        <v>26</v>
      </c>
      <c r="E1297" s="13" t="s">
        <v>40</v>
      </c>
      <c r="F1297" s="15">
        <v>600000</v>
      </c>
      <c r="G1297" s="14">
        <v>159126000</v>
      </c>
      <c r="H1297" s="13" t="s">
        <v>1474</v>
      </c>
    </row>
    <row r="1298" spans="1:8" ht="15.75" customHeight="1" x14ac:dyDescent="0.25">
      <c r="A1298" s="13" t="s">
        <v>7628</v>
      </c>
      <c r="B1298" s="13" t="s">
        <v>10</v>
      </c>
      <c r="C1298" s="14">
        <v>297.44</v>
      </c>
      <c r="D1298" s="13" t="s">
        <v>26</v>
      </c>
      <c r="E1298" s="13" t="s">
        <v>1049</v>
      </c>
      <c r="F1298" s="15">
        <v>600000</v>
      </c>
      <c r="G1298" s="14">
        <v>178464000</v>
      </c>
      <c r="H1298" s="13" t="s">
        <v>1475</v>
      </c>
    </row>
    <row r="1299" spans="1:8" ht="15.75" customHeight="1" x14ac:dyDescent="0.25">
      <c r="A1299" s="13" t="s">
        <v>7628</v>
      </c>
      <c r="B1299" s="13" t="s">
        <v>45</v>
      </c>
      <c r="C1299" s="14">
        <v>316.60000000000002</v>
      </c>
      <c r="D1299" s="13" t="s">
        <v>14</v>
      </c>
      <c r="E1299" s="13" t="s">
        <v>1476</v>
      </c>
      <c r="F1299" s="15">
        <v>600000</v>
      </c>
      <c r="G1299" s="14">
        <v>189960000</v>
      </c>
      <c r="H1299" s="16" t="s">
        <v>1477</v>
      </c>
    </row>
    <row r="1300" spans="1:8" ht="15.75" customHeight="1" x14ac:dyDescent="0.25">
      <c r="A1300" s="13" t="s">
        <v>7628</v>
      </c>
      <c r="B1300" s="13" t="s">
        <v>45</v>
      </c>
      <c r="C1300" s="14">
        <v>404.22</v>
      </c>
      <c r="D1300" s="13" t="s">
        <v>20</v>
      </c>
      <c r="E1300" s="13" t="s">
        <v>1049</v>
      </c>
      <c r="F1300" s="15">
        <v>600000</v>
      </c>
      <c r="G1300" s="14">
        <v>242532000</v>
      </c>
      <c r="H1300" s="16" t="s">
        <v>1478</v>
      </c>
    </row>
    <row r="1301" spans="1:8" ht="15.75" customHeight="1" x14ac:dyDescent="0.25">
      <c r="C1301" s="10"/>
      <c r="F1301" s="17"/>
      <c r="G1301" s="10"/>
    </row>
    <row r="1302" spans="1:8" ht="15.75" customHeight="1" x14ac:dyDescent="0.25">
      <c r="A1302" s="41" t="s">
        <v>1479</v>
      </c>
      <c r="B1302" s="42"/>
      <c r="C1302" s="42"/>
      <c r="D1302" s="42"/>
      <c r="E1302" s="42"/>
      <c r="F1302" s="42"/>
      <c r="G1302" s="42"/>
      <c r="H1302" s="43"/>
    </row>
    <row r="1303" spans="1:8" ht="15.75" customHeight="1" x14ac:dyDescent="0.25">
      <c r="C1303" s="10"/>
      <c r="E1303" s="11" t="s">
        <v>7571</v>
      </c>
      <c r="F1303" s="12">
        <v>108000</v>
      </c>
      <c r="G1303" s="10"/>
    </row>
    <row r="1304" spans="1:8" ht="15.75" customHeight="1" x14ac:dyDescent="0.25">
      <c r="A1304" s="13" t="s">
        <v>0</v>
      </c>
      <c r="B1304" s="13" t="s">
        <v>1</v>
      </c>
      <c r="C1304" s="13" t="s">
        <v>2</v>
      </c>
      <c r="D1304" s="13" t="s">
        <v>4</v>
      </c>
      <c r="E1304" s="13" t="s">
        <v>5</v>
      </c>
      <c r="F1304" s="13" t="s">
        <v>6</v>
      </c>
      <c r="G1304" s="13" t="s">
        <v>7</v>
      </c>
      <c r="H1304" s="13" t="s">
        <v>8</v>
      </c>
    </row>
    <row r="1305" spans="1:8" ht="15.75" customHeight="1" x14ac:dyDescent="0.25">
      <c r="A1305" s="13" t="s">
        <v>7629</v>
      </c>
      <c r="B1305" s="13" t="s">
        <v>10</v>
      </c>
      <c r="C1305" s="14">
        <v>804.16</v>
      </c>
      <c r="D1305" s="13" t="s">
        <v>26</v>
      </c>
      <c r="E1305" s="13" t="s">
        <v>1049</v>
      </c>
      <c r="F1305" s="15">
        <v>108000</v>
      </c>
      <c r="G1305" s="14">
        <v>86849280</v>
      </c>
      <c r="H1305" s="16" t="s">
        <v>1481</v>
      </c>
    </row>
    <row r="1306" spans="1:8" ht="15.75" customHeight="1" x14ac:dyDescent="0.25">
      <c r="A1306" s="13" t="s">
        <v>7629</v>
      </c>
      <c r="B1306" s="13" t="s">
        <v>10</v>
      </c>
      <c r="C1306" s="14">
        <v>842.97</v>
      </c>
      <c r="D1306" s="13" t="s">
        <v>14</v>
      </c>
      <c r="E1306" s="13" t="s">
        <v>1482</v>
      </c>
      <c r="F1306" s="15">
        <v>108000</v>
      </c>
      <c r="G1306" s="14">
        <v>91040760</v>
      </c>
      <c r="H1306" s="16" t="s">
        <v>1483</v>
      </c>
    </row>
    <row r="1307" spans="1:8" ht="15.75" customHeight="1" x14ac:dyDescent="0.25">
      <c r="A1307" s="13" t="s">
        <v>7629</v>
      </c>
      <c r="B1307" s="13" t="s">
        <v>10</v>
      </c>
      <c r="C1307" s="14">
        <v>1022.75</v>
      </c>
      <c r="D1307" s="13" t="s">
        <v>20</v>
      </c>
      <c r="E1307" s="13" t="s">
        <v>1049</v>
      </c>
      <c r="F1307" s="15">
        <v>108000</v>
      </c>
      <c r="G1307" s="14">
        <v>110457000</v>
      </c>
      <c r="H1307" s="16" t="s">
        <v>1484</v>
      </c>
    </row>
    <row r="1308" spans="1:8" ht="15.75" customHeight="1" x14ac:dyDescent="0.25">
      <c r="A1308" s="13" t="s">
        <v>7629</v>
      </c>
      <c r="B1308" s="13" t="s">
        <v>10</v>
      </c>
      <c r="C1308" s="14">
        <v>1234</v>
      </c>
      <c r="D1308" s="13" t="s">
        <v>38</v>
      </c>
      <c r="E1308" s="13" t="s">
        <v>1049</v>
      </c>
      <c r="F1308" s="15">
        <v>108000</v>
      </c>
      <c r="G1308" s="14">
        <v>133272000</v>
      </c>
      <c r="H1308" s="16" t="s">
        <v>1485</v>
      </c>
    </row>
    <row r="1309" spans="1:8" ht="15.75" customHeight="1" x14ac:dyDescent="0.25">
      <c r="A1309" s="13" t="s">
        <v>7629</v>
      </c>
      <c r="B1309" s="13" t="s">
        <v>10</v>
      </c>
      <c r="C1309" s="14">
        <v>1360</v>
      </c>
      <c r="D1309" s="13" t="s">
        <v>109</v>
      </c>
      <c r="E1309" s="13" t="s">
        <v>1049</v>
      </c>
      <c r="F1309" s="15">
        <v>108000</v>
      </c>
      <c r="G1309" s="14">
        <v>146880000</v>
      </c>
      <c r="H1309" s="16" t="s">
        <v>1486</v>
      </c>
    </row>
    <row r="1310" spans="1:8" ht="15.75" customHeight="1" x14ac:dyDescent="0.25">
      <c r="A1310" s="13" t="s">
        <v>7629</v>
      </c>
      <c r="B1310" s="13" t="s">
        <v>10</v>
      </c>
      <c r="C1310" s="14">
        <v>1443.18</v>
      </c>
      <c r="D1310" s="13" t="s">
        <v>43</v>
      </c>
      <c r="E1310" s="13" t="s">
        <v>1441</v>
      </c>
      <c r="F1310" s="15">
        <v>108000</v>
      </c>
      <c r="G1310" s="14">
        <v>155863440</v>
      </c>
      <c r="H1310" s="16" t="s">
        <v>1487</v>
      </c>
    </row>
    <row r="1311" spans="1:8" ht="15.75" customHeight="1" x14ac:dyDescent="0.25">
      <c r="C1311" s="10"/>
      <c r="F1311" s="17"/>
      <c r="G1311" s="10"/>
    </row>
    <row r="1312" spans="1:8" ht="15.75" customHeight="1" x14ac:dyDescent="0.25">
      <c r="A1312" s="41" t="s">
        <v>1488</v>
      </c>
      <c r="B1312" s="42"/>
      <c r="C1312" s="42"/>
      <c r="D1312" s="42"/>
      <c r="E1312" s="42"/>
      <c r="F1312" s="42"/>
      <c r="G1312" s="42"/>
      <c r="H1312" s="43"/>
    </row>
    <row r="1313" spans="1:8" ht="15.75" customHeight="1" x14ac:dyDescent="0.25">
      <c r="C1313" s="10"/>
      <c r="E1313" s="11" t="s">
        <v>7571</v>
      </c>
      <c r="F1313" s="12">
        <v>600</v>
      </c>
      <c r="G1313" s="10"/>
    </row>
    <row r="1314" spans="1:8" ht="15.75" customHeight="1" x14ac:dyDescent="0.25">
      <c r="A1314" s="13" t="s">
        <v>0</v>
      </c>
      <c r="B1314" s="13" t="s">
        <v>1</v>
      </c>
      <c r="C1314" s="13" t="s">
        <v>2</v>
      </c>
      <c r="D1314" s="13" t="s">
        <v>4</v>
      </c>
      <c r="E1314" s="13" t="s">
        <v>5</v>
      </c>
      <c r="F1314" s="13" t="s">
        <v>6</v>
      </c>
      <c r="G1314" s="13" t="s">
        <v>7</v>
      </c>
      <c r="H1314" s="13" t="s">
        <v>8</v>
      </c>
    </row>
    <row r="1315" spans="1:8" ht="15.75" customHeight="1" x14ac:dyDescent="0.25">
      <c r="A1315" s="13" t="s">
        <v>7630</v>
      </c>
      <c r="B1315" s="13" t="s">
        <v>10</v>
      </c>
      <c r="C1315" s="14">
        <v>4564.5200000000004</v>
      </c>
      <c r="D1315" s="13" t="s">
        <v>20</v>
      </c>
      <c r="E1315" s="13" t="s">
        <v>164</v>
      </c>
      <c r="F1315" s="15">
        <v>600</v>
      </c>
      <c r="G1315" s="14">
        <v>2738712</v>
      </c>
      <c r="H1315" s="16" t="s">
        <v>1490</v>
      </c>
    </row>
    <row r="1316" spans="1:8" ht="15.75" customHeight="1" x14ac:dyDescent="0.25">
      <c r="A1316" s="13" t="s">
        <v>7630</v>
      </c>
      <c r="B1316" s="13" t="s">
        <v>28</v>
      </c>
      <c r="C1316" s="14">
        <v>4769.25</v>
      </c>
      <c r="D1316" s="13" t="s">
        <v>75</v>
      </c>
      <c r="E1316" s="13" t="s">
        <v>1491</v>
      </c>
      <c r="F1316" s="15">
        <v>600</v>
      </c>
      <c r="G1316" s="14">
        <v>2861550</v>
      </c>
      <c r="H1316" s="16" t="s">
        <v>1492</v>
      </c>
    </row>
    <row r="1317" spans="1:8" ht="15.75" customHeight="1" x14ac:dyDescent="0.25">
      <c r="A1317" s="13" t="s">
        <v>7630</v>
      </c>
      <c r="B1317" s="13" t="s">
        <v>10</v>
      </c>
      <c r="C1317" s="14">
        <v>4832.92</v>
      </c>
      <c r="D1317" s="13" t="s">
        <v>11</v>
      </c>
      <c r="E1317" s="13" t="s">
        <v>1493</v>
      </c>
      <c r="F1317" s="15">
        <v>600</v>
      </c>
      <c r="G1317" s="14">
        <v>2899752</v>
      </c>
      <c r="H1317" s="13" t="s">
        <v>1494</v>
      </c>
    </row>
    <row r="1318" spans="1:8" ht="15.75" customHeight="1" x14ac:dyDescent="0.25">
      <c r="A1318" s="13" t="s">
        <v>7630</v>
      </c>
      <c r="B1318" s="13" t="s">
        <v>10</v>
      </c>
      <c r="C1318" s="14">
        <v>4867.57</v>
      </c>
      <c r="D1318" s="13" t="s">
        <v>14</v>
      </c>
      <c r="E1318" s="13" t="s">
        <v>1495</v>
      </c>
      <c r="F1318" s="15">
        <v>600</v>
      </c>
      <c r="G1318" s="14">
        <v>2920542</v>
      </c>
      <c r="H1318" s="13" t="s">
        <v>1496</v>
      </c>
    </row>
    <row r="1319" spans="1:8" ht="15.75" customHeight="1" x14ac:dyDescent="0.25">
      <c r="A1319" s="13" t="s">
        <v>7630</v>
      </c>
      <c r="B1319" s="13" t="s">
        <v>10</v>
      </c>
      <c r="C1319" s="14">
        <v>4978</v>
      </c>
      <c r="D1319" s="13" t="s">
        <v>201</v>
      </c>
      <c r="E1319" s="13" t="s">
        <v>164</v>
      </c>
      <c r="F1319" s="15">
        <v>600</v>
      </c>
      <c r="G1319" s="14">
        <v>2986800</v>
      </c>
      <c r="H1319" s="13" t="s">
        <v>1497</v>
      </c>
    </row>
    <row r="1320" spans="1:8" ht="15.75" customHeight="1" x14ac:dyDescent="0.25">
      <c r="A1320" s="13" t="s">
        <v>7630</v>
      </c>
      <c r="B1320" s="13" t="s">
        <v>10</v>
      </c>
      <c r="C1320" s="14">
        <v>5000</v>
      </c>
      <c r="D1320" s="13" t="s">
        <v>75</v>
      </c>
      <c r="E1320" s="13" t="s">
        <v>1498</v>
      </c>
      <c r="F1320" s="15">
        <v>600</v>
      </c>
      <c r="G1320" s="14">
        <v>3000000</v>
      </c>
      <c r="H1320" s="16" t="s">
        <v>1499</v>
      </c>
    </row>
    <row r="1321" spans="1:8" ht="15.75" customHeight="1" x14ac:dyDescent="0.25">
      <c r="A1321" s="13" t="s">
        <v>7630</v>
      </c>
      <c r="B1321" s="13" t="s">
        <v>28</v>
      </c>
      <c r="C1321" s="14">
        <v>5032.17</v>
      </c>
      <c r="D1321" s="13" t="s">
        <v>26</v>
      </c>
      <c r="E1321" s="13" t="s">
        <v>164</v>
      </c>
      <c r="F1321" s="15">
        <v>600</v>
      </c>
      <c r="G1321" s="14">
        <v>3019302</v>
      </c>
      <c r="H1321" s="13" t="s">
        <v>1500</v>
      </c>
    </row>
    <row r="1322" spans="1:8" ht="15.75" customHeight="1" x14ac:dyDescent="0.25">
      <c r="A1322" s="13" t="s">
        <v>7630</v>
      </c>
      <c r="B1322" s="13" t="s">
        <v>10</v>
      </c>
      <c r="C1322" s="14">
        <v>5042.9399999999996</v>
      </c>
      <c r="D1322" s="13" t="s">
        <v>35</v>
      </c>
      <c r="E1322" s="13" t="s">
        <v>1501</v>
      </c>
      <c r="F1322" s="15">
        <v>600</v>
      </c>
      <c r="G1322" s="14">
        <v>3025764</v>
      </c>
      <c r="H1322" s="16" t="s">
        <v>1502</v>
      </c>
    </row>
    <row r="1323" spans="1:8" ht="15.75" customHeight="1" x14ac:dyDescent="0.25">
      <c r="A1323" s="13" t="s">
        <v>7630</v>
      </c>
      <c r="B1323" s="13" t="s">
        <v>10</v>
      </c>
      <c r="C1323" s="14">
        <v>5175.53</v>
      </c>
      <c r="D1323" s="13" t="s">
        <v>17</v>
      </c>
      <c r="E1323" s="13" t="s">
        <v>1503</v>
      </c>
      <c r="F1323" s="15">
        <v>600</v>
      </c>
      <c r="G1323" s="14">
        <v>3105318</v>
      </c>
      <c r="H1323" s="13" t="s">
        <v>1504</v>
      </c>
    </row>
    <row r="1324" spans="1:8" ht="15.75" customHeight="1" x14ac:dyDescent="0.25">
      <c r="A1324" s="13" t="s">
        <v>7630</v>
      </c>
      <c r="B1324" s="13" t="s">
        <v>10</v>
      </c>
      <c r="C1324" s="14">
        <v>5298.41</v>
      </c>
      <c r="D1324" s="13" t="s">
        <v>26</v>
      </c>
      <c r="E1324" s="13" t="s">
        <v>332</v>
      </c>
      <c r="F1324" s="15">
        <v>600</v>
      </c>
      <c r="G1324" s="14">
        <v>3179046</v>
      </c>
      <c r="H1324" s="13" t="s">
        <v>1505</v>
      </c>
    </row>
    <row r="1325" spans="1:8" ht="15.75" customHeight="1" x14ac:dyDescent="0.25">
      <c r="A1325" s="13" t="s">
        <v>7630</v>
      </c>
      <c r="B1325" s="13" t="s">
        <v>28</v>
      </c>
      <c r="C1325" s="14">
        <v>5316.9</v>
      </c>
      <c r="D1325" s="13" t="s">
        <v>20</v>
      </c>
      <c r="E1325" s="13" t="s">
        <v>332</v>
      </c>
      <c r="F1325" s="15">
        <v>600</v>
      </c>
      <c r="G1325" s="14">
        <v>3190140</v>
      </c>
      <c r="H1325" s="16" t="s">
        <v>1506</v>
      </c>
    </row>
    <row r="1326" spans="1:8" ht="15.75" customHeight="1" x14ac:dyDescent="0.25">
      <c r="A1326" s="13" t="s">
        <v>7630</v>
      </c>
      <c r="B1326" s="13" t="s">
        <v>28</v>
      </c>
      <c r="C1326" s="14">
        <v>5859.39</v>
      </c>
      <c r="D1326" s="13" t="s">
        <v>33</v>
      </c>
      <c r="E1326" s="13" t="s">
        <v>164</v>
      </c>
      <c r="F1326" s="15">
        <v>600</v>
      </c>
      <c r="G1326" s="14">
        <v>3515634</v>
      </c>
      <c r="H1326" s="13" t="s">
        <v>1507</v>
      </c>
    </row>
    <row r="1327" spans="1:8" ht="15.75" customHeight="1" x14ac:dyDescent="0.25">
      <c r="A1327" s="13" t="s">
        <v>7630</v>
      </c>
      <c r="B1327" s="13" t="s">
        <v>10</v>
      </c>
      <c r="C1327" s="14">
        <v>6093.9</v>
      </c>
      <c r="D1327" s="13" t="s">
        <v>109</v>
      </c>
      <c r="E1327" s="13" t="s">
        <v>332</v>
      </c>
      <c r="F1327" s="15">
        <v>600</v>
      </c>
      <c r="G1327" s="14">
        <v>3656340</v>
      </c>
      <c r="H1327" s="16" t="s">
        <v>1508</v>
      </c>
    </row>
    <row r="1328" spans="1:8" ht="15.75" customHeight="1" x14ac:dyDescent="0.25">
      <c r="A1328" s="13" t="s">
        <v>7630</v>
      </c>
      <c r="B1328" s="13" t="s">
        <v>10</v>
      </c>
      <c r="C1328" s="14">
        <v>6189.96</v>
      </c>
      <c r="D1328" s="13" t="s">
        <v>43</v>
      </c>
      <c r="E1328" s="13" t="s">
        <v>1509</v>
      </c>
      <c r="F1328" s="15">
        <v>600</v>
      </c>
      <c r="G1328" s="14">
        <v>3713976</v>
      </c>
      <c r="H1328" s="16" t="s">
        <v>1510</v>
      </c>
    </row>
    <row r="1329" spans="1:8" ht="15.75" customHeight="1" x14ac:dyDescent="0.25">
      <c r="A1329" s="13" t="s">
        <v>7630</v>
      </c>
      <c r="B1329" s="13" t="s">
        <v>10</v>
      </c>
      <c r="C1329" s="14">
        <v>8470.69</v>
      </c>
      <c r="D1329" s="13" t="s">
        <v>33</v>
      </c>
      <c r="E1329" s="13" t="s">
        <v>332</v>
      </c>
      <c r="F1329" s="15">
        <v>600</v>
      </c>
      <c r="G1329" s="14">
        <v>5082414</v>
      </c>
      <c r="H1329" s="13" t="s">
        <v>1511</v>
      </c>
    </row>
    <row r="1330" spans="1:8" ht="15.75" customHeight="1" x14ac:dyDescent="0.25">
      <c r="A1330" s="13" t="s">
        <v>7630</v>
      </c>
      <c r="B1330" s="13" t="s">
        <v>10</v>
      </c>
      <c r="C1330" s="14">
        <v>11961.59</v>
      </c>
      <c r="D1330" s="13" t="s">
        <v>38</v>
      </c>
      <c r="E1330" s="13" t="s">
        <v>164</v>
      </c>
      <c r="F1330" s="15">
        <v>600</v>
      </c>
      <c r="G1330" s="14">
        <v>7176954</v>
      </c>
      <c r="H1330" s="16" t="s">
        <v>1512</v>
      </c>
    </row>
    <row r="1331" spans="1:8" ht="15.75" customHeight="1" x14ac:dyDescent="0.25">
      <c r="A1331" s="13" t="s">
        <v>7630</v>
      </c>
      <c r="B1331" s="13" t="s">
        <v>28</v>
      </c>
      <c r="C1331" s="14">
        <v>11961.59</v>
      </c>
      <c r="D1331" s="13" t="s">
        <v>38</v>
      </c>
      <c r="E1331" s="13" t="s">
        <v>332</v>
      </c>
      <c r="F1331" s="15">
        <v>600</v>
      </c>
      <c r="G1331" s="14">
        <v>7176954</v>
      </c>
      <c r="H1331" s="13" t="s">
        <v>1513</v>
      </c>
    </row>
    <row r="1332" spans="1:8" ht="15.75" customHeight="1" x14ac:dyDescent="0.25">
      <c r="A1332" s="13" t="s">
        <v>7630</v>
      </c>
      <c r="B1332" s="13" t="s">
        <v>28</v>
      </c>
      <c r="C1332" s="14">
        <v>32845.06</v>
      </c>
      <c r="D1332" s="13" t="s">
        <v>14</v>
      </c>
      <c r="E1332" s="13" t="s">
        <v>1514</v>
      </c>
      <c r="F1332" s="15">
        <v>600</v>
      </c>
      <c r="G1332" s="14">
        <v>19707036</v>
      </c>
      <c r="H1332" s="13" t="s">
        <v>1515</v>
      </c>
    </row>
    <row r="1333" spans="1:8" ht="15.75" customHeight="1" x14ac:dyDescent="0.25">
      <c r="C1333" s="10"/>
      <c r="F1333" s="17"/>
      <c r="G1333" s="10"/>
    </row>
    <row r="1334" spans="1:8" ht="15.75" customHeight="1" x14ac:dyDescent="0.25">
      <c r="A1334" s="41" t="s">
        <v>1516</v>
      </c>
      <c r="B1334" s="42"/>
      <c r="C1334" s="42"/>
      <c r="D1334" s="42"/>
      <c r="E1334" s="42"/>
      <c r="F1334" s="42"/>
      <c r="G1334" s="42"/>
      <c r="H1334" s="43"/>
    </row>
    <row r="1335" spans="1:8" ht="15.75" customHeight="1" x14ac:dyDescent="0.25">
      <c r="C1335" s="10"/>
      <c r="E1335" s="11" t="s">
        <v>7571</v>
      </c>
      <c r="F1335" s="12">
        <v>168000</v>
      </c>
      <c r="G1335" s="10"/>
    </row>
    <row r="1336" spans="1:8" ht="15.75" customHeight="1" x14ac:dyDescent="0.25">
      <c r="A1336" s="13" t="s">
        <v>0</v>
      </c>
      <c r="B1336" s="13" t="s">
        <v>1</v>
      </c>
      <c r="C1336" s="13" t="s">
        <v>2</v>
      </c>
      <c r="D1336" s="13" t="s">
        <v>4</v>
      </c>
      <c r="E1336" s="13" t="s">
        <v>5</v>
      </c>
      <c r="F1336" s="13" t="s">
        <v>6</v>
      </c>
      <c r="G1336" s="13" t="s">
        <v>7</v>
      </c>
      <c r="H1336" s="13" t="s">
        <v>8</v>
      </c>
    </row>
    <row r="1337" spans="1:8" ht="15.75" customHeight="1" x14ac:dyDescent="0.25">
      <c r="A1337" s="13" t="s">
        <v>7631</v>
      </c>
      <c r="B1337" s="13" t="s">
        <v>10</v>
      </c>
      <c r="C1337" s="14">
        <v>169.73</v>
      </c>
      <c r="D1337" s="13" t="s">
        <v>38</v>
      </c>
      <c r="E1337" s="13" t="s">
        <v>389</v>
      </c>
      <c r="F1337" s="15">
        <v>168000</v>
      </c>
      <c r="G1337" s="14">
        <v>28514640</v>
      </c>
      <c r="H1337" s="16" t="s">
        <v>1518</v>
      </c>
    </row>
    <row r="1338" spans="1:8" ht="15.75" customHeight="1" x14ac:dyDescent="0.25">
      <c r="A1338" s="13" t="s">
        <v>7631</v>
      </c>
      <c r="B1338" s="13" t="s">
        <v>28</v>
      </c>
      <c r="C1338" s="14">
        <v>169.73</v>
      </c>
      <c r="D1338" s="13" t="s">
        <v>38</v>
      </c>
      <c r="E1338" s="13" t="s">
        <v>1024</v>
      </c>
      <c r="F1338" s="15">
        <v>168000</v>
      </c>
      <c r="G1338" s="14">
        <v>28514640</v>
      </c>
      <c r="H1338" s="16" t="s">
        <v>1519</v>
      </c>
    </row>
    <row r="1339" spans="1:8" ht="15.75" customHeight="1" x14ac:dyDescent="0.25">
      <c r="A1339" s="13" t="s">
        <v>7631</v>
      </c>
      <c r="B1339" s="13" t="s">
        <v>10</v>
      </c>
      <c r="C1339" s="14">
        <v>177.4</v>
      </c>
      <c r="D1339" s="13" t="s">
        <v>23</v>
      </c>
      <c r="E1339" s="13" t="s">
        <v>389</v>
      </c>
      <c r="F1339" s="15">
        <v>168000</v>
      </c>
      <c r="G1339" s="14">
        <v>29803200</v>
      </c>
      <c r="H1339" s="16" t="s">
        <v>1520</v>
      </c>
    </row>
    <row r="1340" spans="1:8" ht="15.75" customHeight="1" x14ac:dyDescent="0.25">
      <c r="A1340" s="13" t="s">
        <v>7631</v>
      </c>
      <c r="B1340" s="13" t="s">
        <v>28</v>
      </c>
      <c r="C1340" s="14">
        <v>179.08</v>
      </c>
      <c r="D1340" s="13" t="s">
        <v>20</v>
      </c>
      <c r="E1340" s="13" t="s">
        <v>389</v>
      </c>
      <c r="F1340" s="15">
        <v>168000</v>
      </c>
      <c r="G1340" s="14">
        <v>30085440</v>
      </c>
      <c r="H1340" s="16" t="s">
        <v>1521</v>
      </c>
    </row>
    <row r="1341" spans="1:8" ht="15.75" customHeight="1" x14ac:dyDescent="0.25">
      <c r="A1341" s="13" t="s">
        <v>7631</v>
      </c>
      <c r="B1341" s="13" t="s">
        <v>10</v>
      </c>
      <c r="C1341" s="14">
        <v>182</v>
      </c>
      <c r="D1341" s="13" t="s">
        <v>70</v>
      </c>
      <c r="E1341" s="13" t="s">
        <v>398</v>
      </c>
      <c r="F1341" s="15">
        <v>168000</v>
      </c>
      <c r="G1341" s="14">
        <v>30576000</v>
      </c>
      <c r="H1341" s="13" t="s">
        <v>1522</v>
      </c>
    </row>
    <row r="1342" spans="1:8" ht="15.75" customHeight="1" x14ac:dyDescent="0.25">
      <c r="A1342" s="13" t="s">
        <v>7631</v>
      </c>
      <c r="B1342" s="13" t="s">
        <v>10</v>
      </c>
      <c r="C1342" s="14">
        <v>182.53</v>
      </c>
      <c r="D1342" s="13" t="s">
        <v>33</v>
      </c>
      <c r="E1342" s="13" t="s">
        <v>389</v>
      </c>
      <c r="F1342" s="15">
        <v>168000</v>
      </c>
      <c r="G1342" s="14">
        <v>30665040</v>
      </c>
      <c r="H1342" s="13" t="s">
        <v>1523</v>
      </c>
    </row>
    <row r="1343" spans="1:8" ht="15.75" customHeight="1" x14ac:dyDescent="0.25">
      <c r="A1343" s="13" t="s">
        <v>7631</v>
      </c>
      <c r="B1343" s="13" t="s">
        <v>28</v>
      </c>
      <c r="C1343" s="14">
        <v>184</v>
      </c>
      <c r="D1343" s="13" t="s">
        <v>75</v>
      </c>
      <c r="E1343" s="13" t="s">
        <v>389</v>
      </c>
      <c r="F1343" s="15">
        <v>168000</v>
      </c>
      <c r="G1343" s="14">
        <v>30912000</v>
      </c>
      <c r="H1343" s="16" t="s">
        <v>1524</v>
      </c>
    </row>
    <row r="1344" spans="1:8" ht="15.75" customHeight="1" x14ac:dyDescent="0.25">
      <c r="A1344" s="13" t="s">
        <v>7631</v>
      </c>
      <c r="B1344" s="13" t="s">
        <v>28</v>
      </c>
      <c r="C1344" s="14">
        <v>195.37</v>
      </c>
      <c r="D1344" s="13" t="s">
        <v>17</v>
      </c>
      <c r="E1344" s="13" t="s">
        <v>389</v>
      </c>
      <c r="F1344" s="15">
        <v>168000</v>
      </c>
      <c r="G1344" s="14">
        <v>32822160</v>
      </c>
      <c r="H1344" s="13" t="s">
        <v>1525</v>
      </c>
    </row>
    <row r="1345" spans="1:8" ht="15.75" customHeight="1" x14ac:dyDescent="0.25">
      <c r="A1345" s="13" t="s">
        <v>7631</v>
      </c>
      <c r="B1345" s="13" t="s">
        <v>28</v>
      </c>
      <c r="C1345" s="14">
        <v>196</v>
      </c>
      <c r="D1345" s="13" t="s">
        <v>70</v>
      </c>
      <c r="E1345" s="13" t="s">
        <v>1024</v>
      </c>
      <c r="F1345" s="15">
        <v>168000</v>
      </c>
      <c r="G1345" s="14">
        <v>32928000</v>
      </c>
      <c r="H1345" s="13" t="s">
        <v>1526</v>
      </c>
    </row>
    <row r="1346" spans="1:8" ht="15.75" customHeight="1" x14ac:dyDescent="0.25">
      <c r="A1346" s="13" t="s">
        <v>7631</v>
      </c>
      <c r="B1346" s="13" t="s">
        <v>10</v>
      </c>
      <c r="C1346" s="14">
        <v>199.26</v>
      </c>
      <c r="D1346" s="13" t="s">
        <v>14</v>
      </c>
      <c r="E1346" s="13" t="s">
        <v>1527</v>
      </c>
      <c r="F1346" s="15">
        <v>168000</v>
      </c>
      <c r="G1346" s="14">
        <v>33475680</v>
      </c>
      <c r="H1346" s="13" t="s">
        <v>1528</v>
      </c>
    </row>
    <row r="1347" spans="1:8" ht="15.75" customHeight="1" x14ac:dyDescent="0.25">
      <c r="A1347" s="13" t="s">
        <v>7631</v>
      </c>
      <c r="B1347" s="13" t="s">
        <v>10</v>
      </c>
      <c r="C1347" s="14">
        <v>200.61</v>
      </c>
      <c r="D1347" s="13" t="s">
        <v>11</v>
      </c>
      <c r="E1347" s="13" t="s">
        <v>1529</v>
      </c>
      <c r="F1347" s="15">
        <v>168000</v>
      </c>
      <c r="G1347" s="14">
        <v>33702480</v>
      </c>
      <c r="H1347" s="16" t="s">
        <v>1530</v>
      </c>
    </row>
    <row r="1348" spans="1:8" ht="15.75" customHeight="1" x14ac:dyDescent="0.25">
      <c r="A1348" s="13" t="s">
        <v>7631</v>
      </c>
      <c r="B1348" s="13" t="s">
        <v>10</v>
      </c>
      <c r="C1348" s="14">
        <v>203.4</v>
      </c>
      <c r="D1348" s="13" t="s">
        <v>75</v>
      </c>
      <c r="E1348" s="13" t="s">
        <v>1531</v>
      </c>
      <c r="F1348" s="15">
        <v>168000</v>
      </c>
      <c r="G1348" s="14">
        <v>34171200</v>
      </c>
      <c r="H1348" s="16" t="s">
        <v>1532</v>
      </c>
    </row>
    <row r="1349" spans="1:8" ht="15.75" customHeight="1" x14ac:dyDescent="0.25">
      <c r="A1349" s="13" t="s">
        <v>7631</v>
      </c>
      <c r="B1349" s="13" t="s">
        <v>10</v>
      </c>
      <c r="C1349" s="14">
        <v>203.52</v>
      </c>
      <c r="D1349" s="13" t="s">
        <v>20</v>
      </c>
      <c r="E1349" s="13" t="s">
        <v>1024</v>
      </c>
      <c r="F1349" s="15">
        <v>168000</v>
      </c>
      <c r="G1349" s="14">
        <v>34191360</v>
      </c>
      <c r="H1349" s="16" t="s">
        <v>1533</v>
      </c>
    </row>
    <row r="1350" spans="1:8" ht="15.75" customHeight="1" x14ac:dyDescent="0.25">
      <c r="A1350" s="13" t="s">
        <v>7631</v>
      </c>
      <c r="B1350" s="13" t="s">
        <v>28</v>
      </c>
      <c r="C1350" s="14">
        <v>205.61</v>
      </c>
      <c r="D1350" s="13" t="s">
        <v>33</v>
      </c>
      <c r="E1350" s="13" t="s">
        <v>1024</v>
      </c>
      <c r="F1350" s="15">
        <v>168000</v>
      </c>
      <c r="G1350" s="14">
        <v>34542480</v>
      </c>
      <c r="H1350" s="13" t="s">
        <v>1534</v>
      </c>
    </row>
    <row r="1351" spans="1:8" ht="15.75" customHeight="1" x14ac:dyDescent="0.25">
      <c r="A1351" s="13" t="s">
        <v>7631</v>
      </c>
      <c r="B1351" s="13" t="s">
        <v>10</v>
      </c>
      <c r="C1351" s="14">
        <v>209.99</v>
      </c>
      <c r="D1351" s="13" t="s">
        <v>26</v>
      </c>
      <c r="E1351" s="13" t="s">
        <v>1024</v>
      </c>
      <c r="F1351" s="15">
        <v>168000</v>
      </c>
      <c r="G1351" s="14">
        <v>35278320</v>
      </c>
      <c r="H1351" s="16" t="s">
        <v>1535</v>
      </c>
    </row>
    <row r="1352" spans="1:8" ht="15.75" customHeight="1" x14ac:dyDescent="0.25">
      <c r="A1352" s="13" t="s">
        <v>7631</v>
      </c>
      <c r="B1352" s="13" t="s">
        <v>10</v>
      </c>
      <c r="C1352" s="14">
        <v>211.95</v>
      </c>
      <c r="D1352" s="13" t="s">
        <v>109</v>
      </c>
      <c r="E1352" s="13" t="s">
        <v>389</v>
      </c>
      <c r="F1352" s="15">
        <v>168000</v>
      </c>
      <c r="G1352" s="14">
        <v>35607600</v>
      </c>
      <c r="H1352" s="16" t="s">
        <v>1536</v>
      </c>
    </row>
    <row r="1353" spans="1:8" ht="15.75" customHeight="1" x14ac:dyDescent="0.25">
      <c r="A1353" s="13" t="s">
        <v>7631</v>
      </c>
      <c r="B1353" s="13" t="s">
        <v>10</v>
      </c>
      <c r="C1353" s="14">
        <v>212.22</v>
      </c>
      <c r="D1353" s="13" t="s">
        <v>35</v>
      </c>
      <c r="E1353" s="13" t="s">
        <v>1537</v>
      </c>
      <c r="F1353" s="15">
        <v>168000</v>
      </c>
      <c r="G1353" s="14">
        <v>35652960</v>
      </c>
      <c r="H1353" s="16" t="s">
        <v>1538</v>
      </c>
    </row>
    <row r="1354" spans="1:8" ht="15.75" customHeight="1" x14ac:dyDescent="0.25">
      <c r="A1354" s="13" t="s">
        <v>7631</v>
      </c>
      <c r="B1354" s="13" t="s">
        <v>10</v>
      </c>
      <c r="C1354" s="14">
        <v>218.41</v>
      </c>
      <c r="D1354" s="13" t="s">
        <v>43</v>
      </c>
      <c r="E1354" s="13" t="s">
        <v>1539</v>
      </c>
      <c r="F1354" s="15">
        <v>168000</v>
      </c>
      <c r="G1354" s="14">
        <v>36692880</v>
      </c>
      <c r="H1354" s="16" t="s">
        <v>1540</v>
      </c>
    </row>
    <row r="1355" spans="1:8" ht="15.75" customHeight="1" x14ac:dyDescent="0.25">
      <c r="A1355" s="13" t="s">
        <v>7631</v>
      </c>
      <c r="B1355" s="13" t="s">
        <v>10</v>
      </c>
      <c r="C1355" s="14">
        <v>219.6</v>
      </c>
      <c r="D1355" s="13" t="s">
        <v>17</v>
      </c>
      <c r="E1355" s="13" t="s">
        <v>1024</v>
      </c>
      <c r="F1355" s="15">
        <v>168000</v>
      </c>
      <c r="G1355" s="14">
        <v>36892800</v>
      </c>
      <c r="H1355" s="13" t="s">
        <v>1541</v>
      </c>
    </row>
    <row r="1356" spans="1:8" ht="15.75" customHeight="1" x14ac:dyDescent="0.25">
      <c r="C1356" s="10"/>
      <c r="F1356" s="17"/>
      <c r="G1356" s="10"/>
    </row>
    <row r="1357" spans="1:8" ht="15.75" customHeight="1" x14ac:dyDescent="0.25">
      <c r="A1357" s="41" t="s">
        <v>1542</v>
      </c>
      <c r="B1357" s="42"/>
      <c r="C1357" s="42"/>
      <c r="D1357" s="42"/>
      <c r="E1357" s="42"/>
      <c r="F1357" s="42"/>
      <c r="G1357" s="42"/>
      <c r="H1357" s="43"/>
    </row>
    <row r="1358" spans="1:8" ht="15.75" customHeight="1" x14ac:dyDescent="0.25">
      <c r="C1358" s="10"/>
      <c r="E1358" s="11" t="s">
        <v>7571</v>
      </c>
      <c r="F1358" s="12">
        <v>180000</v>
      </c>
      <c r="G1358" s="10"/>
    </row>
    <row r="1359" spans="1:8" ht="15.75" customHeight="1" x14ac:dyDescent="0.25">
      <c r="A1359" s="13" t="s">
        <v>0</v>
      </c>
      <c r="B1359" s="13" t="s">
        <v>1</v>
      </c>
      <c r="C1359" s="13" t="s">
        <v>2</v>
      </c>
      <c r="D1359" s="13" t="s">
        <v>4</v>
      </c>
      <c r="E1359" s="13" t="s">
        <v>5</v>
      </c>
      <c r="F1359" s="13" t="s">
        <v>6</v>
      </c>
      <c r="G1359" s="13" t="s">
        <v>7</v>
      </c>
      <c r="H1359" s="13" t="s">
        <v>8</v>
      </c>
    </row>
    <row r="1360" spans="1:8" ht="15.75" customHeight="1" x14ac:dyDescent="0.25">
      <c r="A1360" s="13" t="s">
        <v>7632</v>
      </c>
      <c r="B1360" s="13" t="s">
        <v>10</v>
      </c>
      <c r="C1360" s="14">
        <v>502.31</v>
      </c>
      <c r="D1360" s="13" t="s">
        <v>26</v>
      </c>
      <c r="E1360" s="13" t="s">
        <v>1543</v>
      </c>
      <c r="F1360" s="15">
        <v>180000</v>
      </c>
      <c r="G1360" s="14">
        <v>90415800</v>
      </c>
      <c r="H1360" s="16" t="s">
        <v>1544</v>
      </c>
    </row>
    <row r="1361" spans="1:8" ht="15.75" customHeight="1" x14ac:dyDescent="0.25">
      <c r="A1361" s="13" t="s">
        <v>7632</v>
      </c>
      <c r="B1361" s="13" t="s">
        <v>10</v>
      </c>
      <c r="C1361" s="14">
        <v>551.72</v>
      </c>
      <c r="D1361" s="13" t="s">
        <v>33</v>
      </c>
      <c r="E1361" s="13" t="s">
        <v>1543</v>
      </c>
      <c r="F1361" s="15">
        <v>180000</v>
      </c>
      <c r="G1361" s="14">
        <v>99309600</v>
      </c>
      <c r="H1361" s="13" t="s">
        <v>1546</v>
      </c>
    </row>
    <row r="1362" spans="1:8" ht="15.75" customHeight="1" x14ac:dyDescent="0.25">
      <c r="A1362" s="13" t="s">
        <v>7632</v>
      </c>
      <c r="B1362" s="13" t="s">
        <v>10</v>
      </c>
      <c r="C1362" s="14">
        <v>615.45000000000005</v>
      </c>
      <c r="D1362" s="13" t="s">
        <v>38</v>
      </c>
      <c r="E1362" s="13" t="s">
        <v>1543</v>
      </c>
      <c r="F1362" s="15">
        <v>180000</v>
      </c>
      <c r="G1362" s="14">
        <v>110781000</v>
      </c>
      <c r="H1362" s="16" t="s">
        <v>1547</v>
      </c>
    </row>
    <row r="1363" spans="1:8" ht="15.75" customHeight="1" x14ac:dyDescent="0.25">
      <c r="A1363" s="13" t="s">
        <v>7632</v>
      </c>
      <c r="B1363" s="13" t="s">
        <v>10</v>
      </c>
      <c r="C1363" s="14">
        <v>659.45</v>
      </c>
      <c r="D1363" s="13" t="s">
        <v>20</v>
      </c>
      <c r="E1363" s="13" t="s">
        <v>1543</v>
      </c>
      <c r="F1363" s="15">
        <v>180000</v>
      </c>
      <c r="G1363" s="14">
        <v>118701000</v>
      </c>
      <c r="H1363" s="16" t="s">
        <v>1548</v>
      </c>
    </row>
    <row r="1364" spans="1:8" ht="15.75" customHeight="1" x14ac:dyDescent="0.25">
      <c r="A1364" s="13" t="s">
        <v>7632</v>
      </c>
      <c r="B1364" s="13" t="s">
        <v>10</v>
      </c>
      <c r="C1364" s="14">
        <v>670.24</v>
      </c>
      <c r="D1364" s="13" t="s">
        <v>43</v>
      </c>
      <c r="E1364" s="13" t="s">
        <v>1549</v>
      </c>
      <c r="F1364" s="15">
        <v>180000</v>
      </c>
      <c r="G1364" s="14">
        <v>120643200</v>
      </c>
      <c r="H1364" s="16" t="s">
        <v>1550</v>
      </c>
    </row>
    <row r="1365" spans="1:8" ht="15.75" customHeight="1" x14ac:dyDescent="0.25">
      <c r="A1365" s="13" t="s">
        <v>7632</v>
      </c>
      <c r="B1365" s="13" t="s">
        <v>28</v>
      </c>
      <c r="C1365" s="14">
        <v>698.64</v>
      </c>
      <c r="D1365" s="13" t="s">
        <v>20</v>
      </c>
      <c r="E1365" s="13" t="s">
        <v>1551</v>
      </c>
      <c r="F1365" s="15">
        <v>180000</v>
      </c>
      <c r="G1365" s="14">
        <v>125755200</v>
      </c>
      <c r="H1365" s="13" t="s">
        <v>1552</v>
      </c>
    </row>
    <row r="1366" spans="1:8" ht="15.75" customHeight="1" x14ac:dyDescent="0.25">
      <c r="A1366" s="13" t="s">
        <v>7632</v>
      </c>
      <c r="B1366" s="13" t="s">
        <v>10</v>
      </c>
      <c r="C1366" s="14">
        <v>768.88</v>
      </c>
      <c r="D1366" s="13" t="s">
        <v>17</v>
      </c>
      <c r="E1366" s="13" t="s">
        <v>1553</v>
      </c>
      <c r="F1366" s="15">
        <v>180000</v>
      </c>
      <c r="G1366" s="14">
        <v>138398400</v>
      </c>
      <c r="H1366" s="13" t="s">
        <v>1554</v>
      </c>
    </row>
    <row r="1367" spans="1:8" ht="15.75" customHeight="1" x14ac:dyDescent="0.25">
      <c r="C1367" s="10"/>
      <c r="F1367" s="17"/>
      <c r="G1367" s="10"/>
    </row>
    <row r="1368" spans="1:8" ht="15.75" customHeight="1" x14ac:dyDescent="0.25">
      <c r="A1368" s="41" t="s">
        <v>1555</v>
      </c>
      <c r="B1368" s="42"/>
      <c r="C1368" s="42"/>
      <c r="D1368" s="42"/>
      <c r="E1368" s="42"/>
      <c r="F1368" s="42"/>
      <c r="G1368" s="42"/>
      <c r="H1368" s="43"/>
    </row>
    <row r="1369" spans="1:8" ht="15.75" customHeight="1" x14ac:dyDescent="0.25">
      <c r="C1369" s="10"/>
      <c r="E1369" s="11" t="s">
        <v>7571</v>
      </c>
      <c r="F1369" s="12">
        <v>240000</v>
      </c>
      <c r="G1369" s="10"/>
    </row>
    <row r="1370" spans="1:8" ht="15.75" customHeight="1" x14ac:dyDescent="0.25">
      <c r="A1370" s="13" t="s">
        <v>0</v>
      </c>
      <c r="B1370" s="13" t="s">
        <v>1</v>
      </c>
      <c r="C1370" s="13" t="s">
        <v>2</v>
      </c>
      <c r="D1370" s="13" t="s">
        <v>4</v>
      </c>
      <c r="E1370" s="13" t="s">
        <v>5</v>
      </c>
      <c r="F1370" s="13" t="s">
        <v>6</v>
      </c>
      <c r="G1370" s="13" t="s">
        <v>7</v>
      </c>
      <c r="H1370" s="13" t="s">
        <v>8</v>
      </c>
    </row>
    <row r="1371" spans="1:8" ht="15.75" customHeight="1" x14ac:dyDescent="0.25">
      <c r="A1371" s="13" t="s">
        <v>7633</v>
      </c>
      <c r="B1371" s="13" t="s">
        <v>28</v>
      </c>
      <c r="C1371" s="14">
        <v>56.68</v>
      </c>
      <c r="D1371" s="13" t="s">
        <v>70</v>
      </c>
      <c r="E1371" s="13" t="s">
        <v>71</v>
      </c>
      <c r="F1371" s="15">
        <v>240000</v>
      </c>
      <c r="G1371" s="14">
        <v>13603200</v>
      </c>
      <c r="H1371" s="13" t="s">
        <v>1557</v>
      </c>
    </row>
    <row r="1372" spans="1:8" ht="15.75" customHeight="1" x14ac:dyDescent="0.25">
      <c r="A1372" s="13" t="s">
        <v>7633</v>
      </c>
      <c r="B1372" s="13" t="s">
        <v>413</v>
      </c>
      <c r="C1372" s="14">
        <v>57.81</v>
      </c>
      <c r="D1372" s="13" t="s">
        <v>17</v>
      </c>
      <c r="E1372" s="13" t="s">
        <v>24</v>
      </c>
      <c r="F1372" s="15">
        <v>240000</v>
      </c>
      <c r="G1372" s="14">
        <v>13874400</v>
      </c>
      <c r="H1372" s="13" t="s">
        <v>1558</v>
      </c>
    </row>
    <row r="1373" spans="1:8" ht="15.75" customHeight="1" x14ac:dyDescent="0.25">
      <c r="A1373" s="13" t="s">
        <v>7633</v>
      </c>
      <c r="B1373" s="13" t="s">
        <v>458</v>
      </c>
      <c r="C1373" s="14">
        <v>57.95</v>
      </c>
      <c r="D1373" s="13" t="s">
        <v>20</v>
      </c>
      <c r="E1373" s="13" t="s">
        <v>73</v>
      </c>
      <c r="F1373" s="15">
        <v>240000</v>
      </c>
      <c r="G1373" s="14">
        <v>13908000</v>
      </c>
      <c r="H1373" s="16" t="s">
        <v>1559</v>
      </c>
    </row>
    <row r="1374" spans="1:8" ht="15.75" customHeight="1" x14ac:dyDescent="0.25">
      <c r="A1374" s="13" t="s">
        <v>7633</v>
      </c>
      <c r="B1374" s="13" t="s">
        <v>10</v>
      </c>
      <c r="C1374" s="14">
        <v>58.47</v>
      </c>
      <c r="D1374" s="13" t="s">
        <v>11</v>
      </c>
      <c r="E1374" s="13" t="s">
        <v>1560</v>
      </c>
      <c r="F1374" s="15">
        <v>240000</v>
      </c>
      <c r="G1374" s="14">
        <v>14032800</v>
      </c>
      <c r="H1374" s="16" t="s">
        <v>1561</v>
      </c>
    </row>
    <row r="1375" spans="1:8" ht="15.75" customHeight="1" x14ac:dyDescent="0.25">
      <c r="A1375" s="13" t="s">
        <v>7633</v>
      </c>
      <c r="B1375" s="13" t="s">
        <v>10</v>
      </c>
      <c r="C1375" s="14">
        <v>59.09</v>
      </c>
      <c r="D1375" s="13" t="s">
        <v>23</v>
      </c>
      <c r="E1375" s="13" t="s">
        <v>73</v>
      </c>
      <c r="F1375" s="15">
        <v>240000</v>
      </c>
      <c r="G1375" s="14">
        <v>14181600</v>
      </c>
      <c r="H1375" s="16" t="s">
        <v>1562</v>
      </c>
    </row>
    <row r="1376" spans="1:8" ht="15.75" customHeight="1" x14ac:dyDescent="0.25">
      <c r="A1376" s="13" t="s">
        <v>7633</v>
      </c>
      <c r="B1376" s="13" t="s">
        <v>10</v>
      </c>
      <c r="C1376" s="14">
        <v>59.12</v>
      </c>
      <c r="D1376" s="13" t="s">
        <v>33</v>
      </c>
      <c r="E1376" s="13" t="s">
        <v>73</v>
      </c>
      <c r="F1376" s="15">
        <v>240000</v>
      </c>
      <c r="G1376" s="14">
        <v>14188800</v>
      </c>
      <c r="H1376" s="13" t="s">
        <v>1563</v>
      </c>
    </row>
    <row r="1377" spans="1:8" ht="15.75" customHeight="1" x14ac:dyDescent="0.25">
      <c r="A1377" s="13" t="s">
        <v>7633</v>
      </c>
      <c r="B1377" s="13" t="s">
        <v>10</v>
      </c>
      <c r="C1377" s="14">
        <v>59.9</v>
      </c>
      <c r="D1377" s="13" t="s">
        <v>75</v>
      </c>
      <c r="E1377" s="13" t="s">
        <v>1564</v>
      </c>
      <c r="F1377" s="15">
        <v>240000</v>
      </c>
      <c r="G1377" s="14">
        <v>14376000</v>
      </c>
      <c r="H1377" s="16" t="s">
        <v>1565</v>
      </c>
    </row>
    <row r="1378" spans="1:8" ht="15.75" customHeight="1" x14ac:dyDescent="0.25">
      <c r="A1378" s="13" t="s">
        <v>7633</v>
      </c>
      <c r="B1378" s="13" t="s">
        <v>10</v>
      </c>
      <c r="C1378" s="14">
        <v>60.58</v>
      </c>
      <c r="D1378" s="13" t="s">
        <v>35</v>
      </c>
      <c r="E1378" s="13" t="s">
        <v>1566</v>
      </c>
      <c r="F1378" s="15">
        <v>240000</v>
      </c>
      <c r="G1378" s="14">
        <v>14539200</v>
      </c>
      <c r="H1378" s="16" t="s">
        <v>1567</v>
      </c>
    </row>
    <row r="1379" spans="1:8" ht="15.75" customHeight="1" x14ac:dyDescent="0.25">
      <c r="A1379" s="13" t="s">
        <v>7633</v>
      </c>
      <c r="B1379" s="13" t="s">
        <v>10</v>
      </c>
      <c r="C1379" s="14">
        <v>66.56</v>
      </c>
      <c r="D1379" s="13" t="s">
        <v>17</v>
      </c>
      <c r="E1379" s="13" t="s">
        <v>73</v>
      </c>
      <c r="F1379" s="15">
        <v>240000</v>
      </c>
      <c r="G1379" s="14">
        <v>15974400</v>
      </c>
      <c r="H1379" s="13" t="s">
        <v>1568</v>
      </c>
    </row>
    <row r="1380" spans="1:8" ht="15.75" customHeight="1" x14ac:dyDescent="0.25">
      <c r="A1380" s="13" t="s">
        <v>7633</v>
      </c>
      <c r="B1380" s="13" t="s">
        <v>10</v>
      </c>
      <c r="C1380" s="14">
        <v>66.64</v>
      </c>
      <c r="D1380" s="13" t="s">
        <v>70</v>
      </c>
      <c r="E1380" s="13" t="s">
        <v>1268</v>
      </c>
      <c r="F1380" s="15">
        <v>240000</v>
      </c>
      <c r="G1380" s="14">
        <v>15993600</v>
      </c>
      <c r="H1380" s="13" t="s">
        <v>1569</v>
      </c>
    </row>
    <row r="1381" spans="1:8" ht="15.75" customHeight="1" x14ac:dyDescent="0.25">
      <c r="A1381" s="13" t="s">
        <v>7633</v>
      </c>
      <c r="B1381" s="13" t="s">
        <v>10</v>
      </c>
      <c r="C1381" s="14">
        <v>68.27</v>
      </c>
      <c r="D1381" s="13" t="s">
        <v>38</v>
      </c>
      <c r="E1381" s="13" t="s">
        <v>24</v>
      </c>
      <c r="F1381" s="15">
        <v>240000</v>
      </c>
      <c r="G1381" s="14">
        <v>16384800</v>
      </c>
      <c r="H1381" s="16" t="s">
        <v>1570</v>
      </c>
    </row>
    <row r="1382" spans="1:8" ht="15.75" customHeight="1" x14ac:dyDescent="0.25">
      <c r="A1382" s="13" t="s">
        <v>7633</v>
      </c>
      <c r="B1382" s="13" t="s">
        <v>434</v>
      </c>
      <c r="C1382" s="14">
        <v>73.05</v>
      </c>
      <c r="D1382" s="13" t="s">
        <v>20</v>
      </c>
      <c r="E1382" s="13" t="s">
        <v>389</v>
      </c>
      <c r="F1382" s="15">
        <v>240000</v>
      </c>
      <c r="G1382" s="14">
        <v>17532000</v>
      </c>
      <c r="H1382" s="16" t="s">
        <v>1571</v>
      </c>
    </row>
    <row r="1383" spans="1:8" ht="15.75" customHeight="1" x14ac:dyDescent="0.25">
      <c r="A1383" s="13" t="s">
        <v>7633</v>
      </c>
      <c r="B1383" s="13" t="s">
        <v>1572</v>
      </c>
      <c r="C1383" s="14">
        <v>74.540000000000006</v>
      </c>
      <c r="D1383" s="13" t="s">
        <v>20</v>
      </c>
      <c r="E1383" s="13" t="s">
        <v>87</v>
      </c>
      <c r="F1383" s="15">
        <v>240000</v>
      </c>
      <c r="G1383" s="14">
        <v>17889600</v>
      </c>
      <c r="H1383" s="16" t="s">
        <v>1573</v>
      </c>
    </row>
    <row r="1384" spans="1:8" ht="15.75" customHeight="1" x14ac:dyDescent="0.25">
      <c r="A1384" s="13" t="s">
        <v>7633</v>
      </c>
      <c r="B1384" s="13" t="s">
        <v>28</v>
      </c>
      <c r="C1384" s="14">
        <v>75.05</v>
      </c>
      <c r="D1384" s="13" t="s">
        <v>75</v>
      </c>
      <c r="E1384" s="13" t="s">
        <v>389</v>
      </c>
      <c r="F1384" s="15">
        <v>240000</v>
      </c>
      <c r="G1384" s="14">
        <v>18012000</v>
      </c>
      <c r="H1384" s="16" t="s">
        <v>1574</v>
      </c>
    </row>
    <row r="1385" spans="1:8" ht="15.75" customHeight="1" x14ac:dyDescent="0.25">
      <c r="A1385" s="13" t="s">
        <v>7633</v>
      </c>
      <c r="B1385" s="13" t="s">
        <v>10</v>
      </c>
      <c r="C1385" s="14">
        <v>75.209999999999994</v>
      </c>
      <c r="D1385" s="13" t="s">
        <v>26</v>
      </c>
      <c r="E1385" s="13" t="s">
        <v>1575</v>
      </c>
      <c r="F1385" s="15">
        <v>240000</v>
      </c>
      <c r="G1385" s="14">
        <v>18050400</v>
      </c>
      <c r="H1385" s="16" t="s">
        <v>1576</v>
      </c>
    </row>
    <row r="1386" spans="1:8" ht="15.75" customHeight="1" x14ac:dyDescent="0.25">
      <c r="A1386" s="13" t="s">
        <v>7633</v>
      </c>
      <c r="B1386" s="13" t="s">
        <v>45</v>
      </c>
      <c r="C1386" s="14">
        <v>76.42</v>
      </c>
      <c r="D1386" s="13" t="s">
        <v>70</v>
      </c>
      <c r="E1386" s="13" t="s">
        <v>398</v>
      </c>
      <c r="F1386" s="15">
        <v>240000</v>
      </c>
      <c r="G1386" s="14">
        <v>18340800</v>
      </c>
      <c r="H1386" s="13" t="s">
        <v>1577</v>
      </c>
    </row>
    <row r="1387" spans="1:8" ht="15.75" customHeight="1" x14ac:dyDescent="0.25">
      <c r="A1387" s="13" t="s">
        <v>7633</v>
      </c>
      <c r="B1387" s="13" t="s">
        <v>28</v>
      </c>
      <c r="C1387" s="14">
        <v>77.989999999999995</v>
      </c>
      <c r="D1387" s="13" t="s">
        <v>26</v>
      </c>
      <c r="E1387" s="13" t="s">
        <v>87</v>
      </c>
      <c r="F1387" s="15">
        <v>240000</v>
      </c>
      <c r="G1387" s="14">
        <v>18717600</v>
      </c>
      <c r="H1387" s="13" t="s">
        <v>1578</v>
      </c>
    </row>
    <row r="1388" spans="1:8" ht="15.75" customHeight="1" x14ac:dyDescent="0.25">
      <c r="A1388" s="13" t="s">
        <v>7633</v>
      </c>
      <c r="B1388" s="13" t="s">
        <v>28</v>
      </c>
      <c r="C1388" s="14">
        <v>78.13</v>
      </c>
      <c r="D1388" s="13" t="s">
        <v>11</v>
      </c>
      <c r="E1388" s="13" t="s">
        <v>1579</v>
      </c>
      <c r="F1388" s="15">
        <v>240000</v>
      </c>
      <c r="G1388" s="14">
        <v>18751200</v>
      </c>
      <c r="H1388" s="13" t="s">
        <v>1580</v>
      </c>
    </row>
    <row r="1389" spans="1:8" ht="15.75" customHeight="1" x14ac:dyDescent="0.25">
      <c r="A1389" s="13" t="s">
        <v>7633</v>
      </c>
      <c r="B1389" s="13" t="s">
        <v>413</v>
      </c>
      <c r="C1389" s="14">
        <v>79.66</v>
      </c>
      <c r="D1389" s="13" t="s">
        <v>20</v>
      </c>
      <c r="E1389" s="13" t="s">
        <v>40</v>
      </c>
      <c r="F1389" s="15">
        <v>240000</v>
      </c>
      <c r="G1389" s="14">
        <v>19118400</v>
      </c>
      <c r="H1389" s="16" t="s">
        <v>1581</v>
      </c>
    </row>
    <row r="1390" spans="1:8" ht="15.75" customHeight="1" x14ac:dyDescent="0.25">
      <c r="A1390" s="13" t="s">
        <v>7633</v>
      </c>
      <c r="B1390" s="13" t="s">
        <v>45</v>
      </c>
      <c r="C1390" s="14">
        <v>79.7</v>
      </c>
      <c r="D1390" s="13" t="s">
        <v>17</v>
      </c>
      <c r="E1390" s="13" t="s">
        <v>389</v>
      </c>
      <c r="F1390" s="15">
        <v>240000</v>
      </c>
      <c r="G1390" s="14">
        <v>19128000</v>
      </c>
      <c r="H1390" s="13" t="s">
        <v>1582</v>
      </c>
    </row>
    <row r="1391" spans="1:8" ht="15.75" customHeight="1" x14ac:dyDescent="0.25">
      <c r="A1391" s="13" t="s">
        <v>7633</v>
      </c>
      <c r="B1391" s="13" t="s">
        <v>10</v>
      </c>
      <c r="C1391" s="14">
        <v>80.650000000000006</v>
      </c>
      <c r="D1391" s="13" t="s">
        <v>14</v>
      </c>
      <c r="E1391" s="13" t="s">
        <v>1583</v>
      </c>
      <c r="F1391" s="15">
        <v>240000</v>
      </c>
      <c r="G1391" s="14">
        <v>19356000</v>
      </c>
      <c r="H1391" s="13" t="s">
        <v>1584</v>
      </c>
    </row>
    <row r="1392" spans="1:8" ht="15.75" customHeight="1" x14ac:dyDescent="0.25">
      <c r="A1392" s="13" t="s">
        <v>7633</v>
      </c>
      <c r="B1392" s="13" t="s">
        <v>28</v>
      </c>
      <c r="C1392" s="14">
        <v>81.06</v>
      </c>
      <c r="D1392" s="13" t="s">
        <v>33</v>
      </c>
      <c r="E1392" s="13" t="s">
        <v>24</v>
      </c>
      <c r="F1392" s="15">
        <v>240000</v>
      </c>
      <c r="G1392" s="14">
        <v>19454400</v>
      </c>
      <c r="H1392" s="13" t="s">
        <v>1585</v>
      </c>
    </row>
    <row r="1393" spans="1:8" ht="15.75" customHeight="1" x14ac:dyDescent="0.25">
      <c r="A1393" s="13" t="s">
        <v>7633</v>
      </c>
      <c r="B1393" s="13" t="s">
        <v>45</v>
      </c>
      <c r="C1393" s="14">
        <v>81.27</v>
      </c>
      <c r="D1393" s="13" t="s">
        <v>26</v>
      </c>
      <c r="E1393" s="13" t="s">
        <v>24</v>
      </c>
      <c r="F1393" s="15">
        <v>240000</v>
      </c>
      <c r="G1393" s="14">
        <v>19504800</v>
      </c>
      <c r="H1393" s="13" t="s">
        <v>1586</v>
      </c>
    </row>
    <row r="1394" spans="1:8" ht="15.75" customHeight="1" x14ac:dyDescent="0.25">
      <c r="A1394" s="13" t="s">
        <v>7633</v>
      </c>
      <c r="B1394" s="13" t="s">
        <v>45</v>
      </c>
      <c r="C1394" s="14">
        <v>85.49</v>
      </c>
      <c r="D1394" s="13" t="s">
        <v>20</v>
      </c>
      <c r="E1394" s="13" t="s">
        <v>21</v>
      </c>
      <c r="F1394" s="15">
        <v>240000</v>
      </c>
      <c r="G1394" s="14">
        <v>20517600</v>
      </c>
      <c r="H1394" s="16" t="s">
        <v>1587</v>
      </c>
    </row>
    <row r="1395" spans="1:8" ht="15.75" customHeight="1" x14ac:dyDescent="0.25">
      <c r="A1395" s="13" t="s">
        <v>7633</v>
      </c>
      <c r="B1395" s="13" t="s">
        <v>10</v>
      </c>
      <c r="C1395" s="14">
        <v>86.47</v>
      </c>
      <c r="D1395" s="13" t="s">
        <v>109</v>
      </c>
      <c r="E1395" s="13" t="s">
        <v>389</v>
      </c>
      <c r="F1395" s="15">
        <v>240000</v>
      </c>
      <c r="G1395" s="14">
        <v>20752800</v>
      </c>
      <c r="H1395" s="16" t="s">
        <v>1588</v>
      </c>
    </row>
    <row r="1396" spans="1:8" ht="15.75" customHeight="1" x14ac:dyDescent="0.25">
      <c r="A1396" s="13" t="s">
        <v>7633</v>
      </c>
      <c r="B1396" s="13" t="s">
        <v>382</v>
      </c>
      <c r="C1396" s="14">
        <v>87.99</v>
      </c>
      <c r="D1396" s="13" t="s">
        <v>26</v>
      </c>
      <c r="E1396" s="13" t="s">
        <v>21</v>
      </c>
      <c r="F1396" s="15">
        <v>240000</v>
      </c>
      <c r="G1396" s="14">
        <v>21117600</v>
      </c>
      <c r="H1396" s="13" t="s">
        <v>1589</v>
      </c>
    </row>
    <row r="1397" spans="1:8" ht="15.75" customHeight="1" x14ac:dyDescent="0.25">
      <c r="A1397" s="13" t="s">
        <v>7633</v>
      </c>
      <c r="B1397" s="13" t="s">
        <v>28</v>
      </c>
      <c r="C1397" s="14">
        <v>94.15</v>
      </c>
      <c r="D1397" s="13" t="s">
        <v>17</v>
      </c>
      <c r="E1397" s="13" t="s">
        <v>21</v>
      </c>
      <c r="F1397" s="15">
        <v>240000</v>
      </c>
      <c r="G1397" s="14">
        <v>22596000</v>
      </c>
      <c r="H1397" s="13" t="s">
        <v>1590</v>
      </c>
    </row>
    <row r="1398" spans="1:8" ht="15.75" customHeight="1" x14ac:dyDescent="0.25">
      <c r="A1398" s="13" t="s">
        <v>7633</v>
      </c>
      <c r="B1398" s="13" t="s">
        <v>10</v>
      </c>
      <c r="C1398" s="14">
        <v>126.2</v>
      </c>
      <c r="D1398" s="13" t="s">
        <v>43</v>
      </c>
      <c r="E1398" s="13" t="s">
        <v>40</v>
      </c>
      <c r="F1398" s="15">
        <v>240000</v>
      </c>
      <c r="G1398" s="14">
        <v>30288000</v>
      </c>
      <c r="H1398" s="16" t="s">
        <v>1591</v>
      </c>
    </row>
    <row r="1399" spans="1:8" ht="15.75" customHeight="1" x14ac:dyDescent="0.25">
      <c r="A1399" s="13" t="s">
        <v>7633</v>
      </c>
      <c r="B1399" s="13" t="s">
        <v>28</v>
      </c>
      <c r="C1399" s="14">
        <v>127.37</v>
      </c>
      <c r="D1399" s="13" t="s">
        <v>20</v>
      </c>
      <c r="E1399" s="13" t="s">
        <v>95</v>
      </c>
      <c r="F1399" s="15">
        <v>240000</v>
      </c>
      <c r="G1399" s="14">
        <v>30568800</v>
      </c>
      <c r="H1399" s="16" t="s">
        <v>1592</v>
      </c>
    </row>
    <row r="1400" spans="1:8" ht="15.75" customHeight="1" x14ac:dyDescent="0.25">
      <c r="A1400" s="13" t="s">
        <v>7633</v>
      </c>
      <c r="B1400" s="13" t="s">
        <v>382</v>
      </c>
      <c r="C1400" s="14">
        <v>129.91999999999999</v>
      </c>
      <c r="D1400" s="13" t="s">
        <v>20</v>
      </c>
      <c r="E1400" s="13" t="s">
        <v>1272</v>
      </c>
      <c r="F1400" s="15">
        <v>240000</v>
      </c>
      <c r="G1400" s="14">
        <v>31180800</v>
      </c>
      <c r="H1400" s="16" t="s">
        <v>1593</v>
      </c>
    </row>
    <row r="1401" spans="1:8" ht="15.75" customHeight="1" x14ac:dyDescent="0.25">
      <c r="A1401" s="13" t="s">
        <v>7633</v>
      </c>
      <c r="B1401" s="13" t="s">
        <v>413</v>
      </c>
      <c r="C1401" s="14">
        <v>130.26</v>
      </c>
      <c r="D1401" s="13" t="s">
        <v>26</v>
      </c>
      <c r="E1401" s="13" t="s">
        <v>95</v>
      </c>
      <c r="F1401" s="15">
        <v>240000</v>
      </c>
      <c r="G1401" s="14">
        <v>31262400</v>
      </c>
      <c r="H1401" s="16" t="s">
        <v>1594</v>
      </c>
    </row>
    <row r="1402" spans="1:8" ht="15.75" customHeight="1" x14ac:dyDescent="0.25">
      <c r="A1402" s="13" t="s">
        <v>7633</v>
      </c>
      <c r="B1402" s="13" t="s">
        <v>10</v>
      </c>
      <c r="C1402" s="14">
        <v>130.5</v>
      </c>
      <c r="D1402" s="13" t="s">
        <v>171</v>
      </c>
      <c r="E1402" s="13" t="s">
        <v>1595</v>
      </c>
      <c r="F1402" s="15">
        <v>240000</v>
      </c>
      <c r="G1402" s="14">
        <v>31320000</v>
      </c>
      <c r="H1402" s="16" t="s">
        <v>1596</v>
      </c>
    </row>
    <row r="1403" spans="1:8" ht="15.75" customHeight="1" x14ac:dyDescent="0.25">
      <c r="A1403" s="13" t="s">
        <v>7633</v>
      </c>
      <c r="B1403" s="13" t="s">
        <v>45</v>
      </c>
      <c r="C1403" s="14">
        <v>131.19999999999999</v>
      </c>
      <c r="D1403" s="13" t="s">
        <v>75</v>
      </c>
      <c r="E1403" s="13" t="s">
        <v>95</v>
      </c>
      <c r="F1403" s="15">
        <v>240000</v>
      </c>
      <c r="G1403" s="14">
        <v>31488000</v>
      </c>
      <c r="H1403" s="16" t="s">
        <v>1597</v>
      </c>
    </row>
    <row r="1404" spans="1:8" ht="15.75" customHeight="1" x14ac:dyDescent="0.25">
      <c r="A1404" s="13" t="s">
        <v>7633</v>
      </c>
      <c r="B1404" s="13" t="s">
        <v>45</v>
      </c>
      <c r="C1404" s="14">
        <v>132.84</v>
      </c>
      <c r="D1404" s="13" t="s">
        <v>11</v>
      </c>
      <c r="E1404" s="13" t="s">
        <v>1598</v>
      </c>
      <c r="F1404" s="15">
        <v>240000</v>
      </c>
      <c r="G1404" s="14">
        <v>31881600</v>
      </c>
      <c r="H1404" s="13" t="s">
        <v>1599</v>
      </c>
    </row>
    <row r="1405" spans="1:8" ht="15.75" customHeight="1" x14ac:dyDescent="0.25">
      <c r="A1405" s="13" t="s">
        <v>7633</v>
      </c>
      <c r="B1405" s="13" t="s">
        <v>10</v>
      </c>
      <c r="C1405" s="14">
        <v>133.44999999999999</v>
      </c>
      <c r="D1405" s="13" t="s">
        <v>201</v>
      </c>
      <c r="E1405" s="13" t="s">
        <v>446</v>
      </c>
      <c r="F1405" s="15">
        <v>240000</v>
      </c>
      <c r="G1405" s="14">
        <v>32028000</v>
      </c>
      <c r="H1405" s="16" t="s">
        <v>1600</v>
      </c>
    </row>
    <row r="1406" spans="1:8" ht="15.75" customHeight="1" x14ac:dyDescent="0.25">
      <c r="A1406" s="13" t="s">
        <v>7633</v>
      </c>
      <c r="B1406" s="13" t="s">
        <v>10</v>
      </c>
      <c r="C1406" s="14">
        <v>137.55000000000001</v>
      </c>
      <c r="D1406" s="13" t="s">
        <v>765</v>
      </c>
      <c r="E1406" s="13" t="s">
        <v>1466</v>
      </c>
      <c r="F1406" s="15">
        <v>240000</v>
      </c>
      <c r="G1406" s="14">
        <v>33012000</v>
      </c>
      <c r="H1406" s="13" t="s">
        <v>1601</v>
      </c>
    </row>
    <row r="1407" spans="1:8" ht="15.75" customHeight="1" x14ac:dyDescent="0.25">
      <c r="A1407" s="13" t="s">
        <v>7633</v>
      </c>
      <c r="B1407" s="13" t="s">
        <v>434</v>
      </c>
      <c r="C1407" s="14">
        <v>138.41999999999999</v>
      </c>
      <c r="D1407" s="13" t="s">
        <v>26</v>
      </c>
      <c r="E1407" s="13" t="s">
        <v>446</v>
      </c>
      <c r="F1407" s="15">
        <v>240000</v>
      </c>
      <c r="G1407" s="14">
        <v>33220800</v>
      </c>
      <c r="H1407" s="13" t="s">
        <v>1602</v>
      </c>
    </row>
    <row r="1408" spans="1:8" ht="15.75" customHeight="1" x14ac:dyDescent="0.25">
      <c r="A1408" s="13" t="s">
        <v>7633</v>
      </c>
      <c r="B1408" s="13" t="s">
        <v>460</v>
      </c>
      <c r="C1408" s="14">
        <v>142.19</v>
      </c>
      <c r="D1408" s="13" t="s">
        <v>20</v>
      </c>
      <c r="E1408" s="13" t="s">
        <v>24</v>
      </c>
      <c r="F1408" s="15">
        <v>240000</v>
      </c>
      <c r="G1408" s="14">
        <v>34125600</v>
      </c>
      <c r="H1408" s="13" t="s">
        <v>1603</v>
      </c>
    </row>
    <row r="1409" spans="1:8" ht="15.75" customHeight="1" x14ac:dyDescent="0.25">
      <c r="A1409" s="13" t="s">
        <v>7633</v>
      </c>
      <c r="B1409" s="13" t="s">
        <v>382</v>
      </c>
      <c r="C1409" s="14">
        <v>146.96</v>
      </c>
      <c r="D1409" s="13" t="s">
        <v>17</v>
      </c>
      <c r="E1409" s="13" t="s">
        <v>446</v>
      </c>
      <c r="F1409" s="15">
        <v>240000</v>
      </c>
      <c r="G1409" s="14">
        <v>35270400</v>
      </c>
      <c r="H1409" s="13" t="s">
        <v>1604</v>
      </c>
    </row>
    <row r="1410" spans="1:8" ht="15.75" customHeight="1" x14ac:dyDescent="0.25">
      <c r="A1410" s="13" t="s">
        <v>7633</v>
      </c>
      <c r="B1410" s="13" t="s">
        <v>10</v>
      </c>
      <c r="C1410" s="14">
        <v>149</v>
      </c>
      <c r="D1410" s="13" t="s">
        <v>67</v>
      </c>
      <c r="E1410" s="13" t="s">
        <v>95</v>
      </c>
      <c r="F1410" s="15">
        <v>240000</v>
      </c>
      <c r="G1410" s="14">
        <v>35760000</v>
      </c>
      <c r="H1410" s="13" t="s">
        <v>1605</v>
      </c>
    </row>
    <row r="1411" spans="1:8" ht="15.75" customHeight="1" x14ac:dyDescent="0.25">
      <c r="A1411" s="13" t="s">
        <v>7633</v>
      </c>
      <c r="B1411" s="13" t="s">
        <v>460</v>
      </c>
      <c r="C1411" s="14">
        <v>232.69</v>
      </c>
      <c r="D1411" s="13" t="s">
        <v>26</v>
      </c>
      <c r="E1411" s="13" t="s">
        <v>300</v>
      </c>
      <c r="F1411" s="15">
        <v>240000</v>
      </c>
      <c r="G1411" s="14">
        <v>55845600</v>
      </c>
      <c r="H1411" s="13" t="s">
        <v>1606</v>
      </c>
    </row>
    <row r="1412" spans="1:8" ht="15.75" customHeight="1" x14ac:dyDescent="0.25">
      <c r="A1412" s="13" t="s">
        <v>7633</v>
      </c>
      <c r="B1412" s="13" t="s">
        <v>10</v>
      </c>
      <c r="C1412" s="14">
        <v>296.08999999999997</v>
      </c>
      <c r="D1412" s="13" t="s">
        <v>20</v>
      </c>
      <c r="E1412" s="13" t="s">
        <v>291</v>
      </c>
      <c r="F1412" s="15">
        <v>240000</v>
      </c>
      <c r="G1412" s="14">
        <v>71061600</v>
      </c>
      <c r="H1412" s="16" t="s">
        <v>1607</v>
      </c>
    </row>
    <row r="1413" spans="1:8" ht="15.75" customHeight="1" x14ac:dyDescent="0.25">
      <c r="C1413" s="10"/>
      <c r="F1413" s="17"/>
      <c r="G1413" s="10"/>
    </row>
    <row r="1414" spans="1:8" ht="15.75" customHeight="1" x14ac:dyDescent="0.25">
      <c r="A1414" s="41" t="s">
        <v>1608</v>
      </c>
      <c r="B1414" s="42"/>
      <c r="C1414" s="42"/>
      <c r="D1414" s="42"/>
      <c r="E1414" s="42"/>
      <c r="F1414" s="42"/>
      <c r="G1414" s="42"/>
      <c r="H1414" s="43"/>
    </row>
    <row r="1415" spans="1:8" ht="15.75" customHeight="1" x14ac:dyDescent="0.25">
      <c r="C1415" s="10"/>
      <c r="E1415" s="11" t="s">
        <v>7571</v>
      </c>
      <c r="F1415" s="12">
        <v>480000</v>
      </c>
      <c r="G1415" s="10"/>
    </row>
    <row r="1416" spans="1:8" ht="15.75" customHeight="1" x14ac:dyDescent="0.25">
      <c r="A1416" s="13" t="s">
        <v>0</v>
      </c>
      <c r="B1416" s="13" t="s">
        <v>1</v>
      </c>
      <c r="C1416" s="13" t="s">
        <v>2</v>
      </c>
      <c r="D1416" s="13" t="s">
        <v>4</v>
      </c>
      <c r="E1416" s="13" t="s">
        <v>5</v>
      </c>
      <c r="F1416" s="13" t="s">
        <v>6</v>
      </c>
      <c r="G1416" s="13" t="s">
        <v>7</v>
      </c>
      <c r="H1416" s="13" t="s">
        <v>8</v>
      </c>
    </row>
    <row r="1417" spans="1:8" ht="15.75" customHeight="1" x14ac:dyDescent="0.25">
      <c r="A1417" s="13" t="s">
        <v>7634</v>
      </c>
      <c r="B1417" s="13" t="s">
        <v>28</v>
      </c>
      <c r="C1417" s="14">
        <v>28.94</v>
      </c>
      <c r="D1417" s="13" t="s">
        <v>70</v>
      </c>
      <c r="E1417" s="13" t="s">
        <v>71</v>
      </c>
      <c r="F1417" s="15">
        <v>480000</v>
      </c>
      <c r="G1417" s="14">
        <v>13891200</v>
      </c>
      <c r="H1417" s="13" t="s">
        <v>1557</v>
      </c>
    </row>
    <row r="1418" spans="1:8" ht="15.75" customHeight="1" x14ac:dyDescent="0.25">
      <c r="A1418" s="13" t="s">
        <v>7634</v>
      </c>
      <c r="B1418" s="13" t="s">
        <v>458</v>
      </c>
      <c r="C1418" s="14">
        <v>28.97</v>
      </c>
      <c r="D1418" s="13" t="s">
        <v>20</v>
      </c>
      <c r="E1418" s="13" t="s">
        <v>73</v>
      </c>
      <c r="F1418" s="15">
        <v>480000</v>
      </c>
      <c r="G1418" s="14">
        <v>13905600</v>
      </c>
      <c r="H1418" s="16" t="s">
        <v>1609</v>
      </c>
    </row>
    <row r="1419" spans="1:8" ht="15.75" customHeight="1" x14ac:dyDescent="0.25">
      <c r="A1419" s="13" t="s">
        <v>7634</v>
      </c>
      <c r="B1419" s="13" t="s">
        <v>10</v>
      </c>
      <c r="C1419" s="14">
        <v>29.37</v>
      </c>
      <c r="D1419" s="13" t="s">
        <v>11</v>
      </c>
      <c r="E1419" s="13" t="s">
        <v>1610</v>
      </c>
      <c r="F1419" s="15">
        <v>480000</v>
      </c>
      <c r="G1419" s="14">
        <v>14097600</v>
      </c>
      <c r="H1419" s="16" t="s">
        <v>1561</v>
      </c>
    </row>
    <row r="1420" spans="1:8" ht="15.75" customHeight="1" x14ac:dyDescent="0.25">
      <c r="A1420" s="13" t="s">
        <v>7634</v>
      </c>
      <c r="B1420" s="13" t="s">
        <v>10</v>
      </c>
      <c r="C1420" s="14">
        <v>29.55</v>
      </c>
      <c r="D1420" s="13" t="s">
        <v>23</v>
      </c>
      <c r="E1420" s="13" t="s">
        <v>73</v>
      </c>
      <c r="F1420" s="15">
        <v>480000</v>
      </c>
      <c r="G1420" s="14">
        <v>14184000</v>
      </c>
      <c r="H1420" s="16" t="s">
        <v>1611</v>
      </c>
    </row>
    <row r="1421" spans="1:8" ht="15.75" customHeight="1" x14ac:dyDescent="0.25">
      <c r="A1421" s="13" t="s">
        <v>7634</v>
      </c>
      <c r="B1421" s="13" t="s">
        <v>10</v>
      </c>
      <c r="C1421" s="14">
        <v>29.56</v>
      </c>
      <c r="D1421" s="13" t="s">
        <v>33</v>
      </c>
      <c r="E1421" s="13" t="s">
        <v>73</v>
      </c>
      <c r="F1421" s="15">
        <v>480000</v>
      </c>
      <c r="G1421" s="14">
        <v>14188800</v>
      </c>
      <c r="H1421" s="13" t="s">
        <v>1563</v>
      </c>
    </row>
    <row r="1422" spans="1:8" ht="15.75" customHeight="1" x14ac:dyDescent="0.25">
      <c r="A1422" s="13" t="s">
        <v>7634</v>
      </c>
      <c r="B1422" s="13" t="s">
        <v>10</v>
      </c>
      <c r="C1422" s="14">
        <v>29.98</v>
      </c>
      <c r="D1422" s="13" t="s">
        <v>75</v>
      </c>
      <c r="E1422" s="13" t="s">
        <v>1564</v>
      </c>
      <c r="F1422" s="15">
        <v>480000</v>
      </c>
      <c r="G1422" s="14">
        <v>14390400</v>
      </c>
      <c r="H1422" s="16" t="s">
        <v>1612</v>
      </c>
    </row>
    <row r="1423" spans="1:8" ht="15.75" customHeight="1" x14ac:dyDescent="0.25">
      <c r="A1423" s="13" t="s">
        <v>7634</v>
      </c>
      <c r="B1423" s="13" t="s">
        <v>10</v>
      </c>
      <c r="C1423" s="14">
        <v>30.29</v>
      </c>
      <c r="D1423" s="13" t="s">
        <v>35</v>
      </c>
      <c r="E1423" s="13" t="s">
        <v>1566</v>
      </c>
      <c r="F1423" s="15">
        <v>480000</v>
      </c>
      <c r="G1423" s="14">
        <v>14539200</v>
      </c>
      <c r="H1423" s="16" t="s">
        <v>1613</v>
      </c>
    </row>
    <row r="1424" spans="1:8" ht="15.75" customHeight="1" x14ac:dyDescent="0.25">
      <c r="A1424" s="13" t="s">
        <v>7634</v>
      </c>
      <c r="B1424" s="13" t="s">
        <v>10</v>
      </c>
      <c r="C1424" s="14">
        <v>33.799999999999997</v>
      </c>
      <c r="D1424" s="13" t="s">
        <v>17</v>
      </c>
      <c r="E1424" s="13" t="s">
        <v>73</v>
      </c>
      <c r="F1424" s="15">
        <v>60000</v>
      </c>
      <c r="G1424" s="14">
        <v>2028000</v>
      </c>
      <c r="H1424" s="13" t="s">
        <v>1568</v>
      </c>
    </row>
    <row r="1425" spans="1:8" ht="15.75" customHeight="1" x14ac:dyDescent="0.25">
      <c r="A1425" s="13" t="s">
        <v>7634</v>
      </c>
      <c r="B1425" s="13" t="s">
        <v>413</v>
      </c>
      <c r="C1425" s="14">
        <v>43.4</v>
      </c>
      <c r="D1425" s="13" t="s">
        <v>17</v>
      </c>
      <c r="E1425" s="13" t="s">
        <v>24</v>
      </c>
      <c r="F1425" s="15">
        <v>60000</v>
      </c>
      <c r="G1425" s="14">
        <v>2604000</v>
      </c>
      <c r="H1425" s="13" t="s">
        <v>1558</v>
      </c>
    </row>
    <row r="1426" spans="1:8" ht="15.75" customHeight="1" x14ac:dyDescent="0.25">
      <c r="A1426" s="13" t="s">
        <v>7634</v>
      </c>
      <c r="B1426" s="13" t="s">
        <v>434</v>
      </c>
      <c r="C1426" s="14">
        <v>45.64</v>
      </c>
      <c r="D1426" s="13" t="s">
        <v>20</v>
      </c>
      <c r="E1426" s="13" t="s">
        <v>389</v>
      </c>
      <c r="F1426" s="15">
        <v>480000</v>
      </c>
      <c r="G1426" s="14">
        <v>21907200</v>
      </c>
      <c r="H1426" s="16" t="s">
        <v>1614</v>
      </c>
    </row>
    <row r="1427" spans="1:8" ht="15.75" customHeight="1" x14ac:dyDescent="0.25">
      <c r="A1427" s="13" t="s">
        <v>7634</v>
      </c>
      <c r="B1427" s="13" t="s">
        <v>28</v>
      </c>
      <c r="C1427" s="14">
        <v>46.9</v>
      </c>
      <c r="D1427" s="13" t="s">
        <v>75</v>
      </c>
      <c r="E1427" s="13" t="s">
        <v>389</v>
      </c>
      <c r="F1427" s="15">
        <v>480000</v>
      </c>
      <c r="G1427" s="14">
        <v>22512000</v>
      </c>
      <c r="H1427" s="16" t="s">
        <v>1615</v>
      </c>
    </row>
    <row r="1428" spans="1:8" ht="15.75" customHeight="1" x14ac:dyDescent="0.25">
      <c r="A1428" s="13" t="s">
        <v>7634</v>
      </c>
      <c r="B1428" s="13" t="s">
        <v>10</v>
      </c>
      <c r="C1428" s="14">
        <v>47.73</v>
      </c>
      <c r="D1428" s="13" t="s">
        <v>38</v>
      </c>
      <c r="E1428" s="13" t="s">
        <v>24</v>
      </c>
      <c r="F1428" s="15">
        <v>480000</v>
      </c>
      <c r="G1428" s="14">
        <v>22910400</v>
      </c>
      <c r="H1428" s="16" t="s">
        <v>1570</v>
      </c>
    </row>
    <row r="1429" spans="1:8" ht="15.75" customHeight="1" x14ac:dyDescent="0.25">
      <c r="A1429" s="13" t="s">
        <v>7634</v>
      </c>
      <c r="B1429" s="13" t="s">
        <v>28</v>
      </c>
      <c r="C1429" s="14">
        <v>47.73</v>
      </c>
      <c r="D1429" s="13" t="s">
        <v>38</v>
      </c>
      <c r="E1429" s="13" t="s">
        <v>398</v>
      </c>
      <c r="F1429" s="15">
        <v>480000</v>
      </c>
      <c r="G1429" s="14">
        <v>22910400</v>
      </c>
      <c r="H1429" s="16" t="s">
        <v>1616</v>
      </c>
    </row>
    <row r="1430" spans="1:8" ht="15.75" customHeight="1" x14ac:dyDescent="0.25">
      <c r="A1430" s="13" t="s">
        <v>7634</v>
      </c>
      <c r="B1430" s="13" t="s">
        <v>10</v>
      </c>
      <c r="C1430" s="14">
        <v>47.75</v>
      </c>
      <c r="D1430" s="13" t="s">
        <v>70</v>
      </c>
      <c r="E1430" s="13" t="s">
        <v>398</v>
      </c>
      <c r="F1430" s="15">
        <v>480000</v>
      </c>
      <c r="G1430" s="14">
        <v>22920000</v>
      </c>
      <c r="H1430" s="13" t="s">
        <v>1617</v>
      </c>
    </row>
    <row r="1431" spans="1:8" ht="15.75" customHeight="1" x14ac:dyDescent="0.25">
      <c r="A1431" s="13" t="s">
        <v>7634</v>
      </c>
      <c r="B1431" s="13" t="s">
        <v>1572</v>
      </c>
      <c r="C1431" s="14">
        <v>49.51</v>
      </c>
      <c r="D1431" s="13" t="s">
        <v>20</v>
      </c>
      <c r="E1431" s="13" t="s">
        <v>87</v>
      </c>
      <c r="F1431" s="15">
        <v>480000</v>
      </c>
      <c r="G1431" s="14">
        <v>23764800</v>
      </c>
      <c r="H1431" s="13" t="s">
        <v>1618</v>
      </c>
    </row>
    <row r="1432" spans="1:8" ht="15.75" customHeight="1" x14ac:dyDescent="0.25">
      <c r="A1432" s="13" t="s">
        <v>7634</v>
      </c>
      <c r="B1432" s="13" t="s">
        <v>413</v>
      </c>
      <c r="C1432" s="14">
        <v>49.98</v>
      </c>
      <c r="D1432" s="13" t="s">
        <v>20</v>
      </c>
      <c r="E1432" s="13" t="s">
        <v>40</v>
      </c>
      <c r="F1432" s="15">
        <v>480000</v>
      </c>
      <c r="G1432" s="14">
        <v>23990400</v>
      </c>
      <c r="H1432" s="13" t="s">
        <v>1619</v>
      </c>
    </row>
    <row r="1433" spans="1:8" ht="15.75" customHeight="1" x14ac:dyDescent="0.25">
      <c r="A1433" s="13" t="s">
        <v>7634</v>
      </c>
      <c r="B1433" s="13" t="s">
        <v>45</v>
      </c>
      <c r="C1433" s="14">
        <v>50.21</v>
      </c>
      <c r="D1433" s="13" t="s">
        <v>17</v>
      </c>
      <c r="E1433" s="13" t="s">
        <v>389</v>
      </c>
      <c r="F1433" s="15">
        <v>60000</v>
      </c>
      <c r="G1433" s="14">
        <v>3012600</v>
      </c>
      <c r="H1433" s="13" t="s">
        <v>1582</v>
      </c>
    </row>
    <row r="1434" spans="1:8" ht="15.75" customHeight="1" x14ac:dyDescent="0.25">
      <c r="A1434" s="13" t="s">
        <v>7634</v>
      </c>
      <c r="B1434" s="13" t="s">
        <v>28</v>
      </c>
      <c r="C1434" s="14">
        <v>50.95</v>
      </c>
      <c r="D1434" s="13" t="s">
        <v>20</v>
      </c>
      <c r="E1434" s="13" t="s">
        <v>95</v>
      </c>
      <c r="F1434" s="15">
        <v>480000</v>
      </c>
      <c r="G1434" s="14">
        <v>24456000</v>
      </c>
      <c r="H1434" s="16" t="s">
        <v>1620</v>
      </c>
    </row>
    <row r="1435" spans="1:8" ht="15.75" customHeight="1" x14ac:dyDescent="0.25">
      <c r="A1435" s="13" t="s">
        <v>7634</v>
      </c>
      <c r="B1435" s="13" t="s">
        <v>10</v>
      </c>
      <c r="C1435" s="14">
        <v>51.93</v>
      </c>
      <c r="D1435" s="13" t="s">
        <v>26</v>
      </c>
      <c r="E1435" s="13" t="s">
        <v>87</v>
      </c>
      <c r="F1435" s="15">
        <v>480000</v>
      </c>
      <c r="G1435" s="14">
        <v>24926400</v>
      </c>
      <c r="H1435" s="13" t="s">
        <v>1621</v>
      </c>
    </row>
    <row r="1436" spans="1:8" ht="15.75" customHeight="1" x14ac:dyDescent="0.25">
      <c r="A1436" s="13" t="s">
        <v>7634</v>
      </c>
      <c r="B1436" s="13" t="s">
        <v>28</v>
      </c>
      <c r="C1436" s="14">
        <v>52.27</v>
      </c>
      <c r="D1436" s="13" t="s">
        <v>26</v>
      </c>
      <c r="E1436" s="13" t="s">
        <v>95</v>
      </c>
      <c r="F1436" s="15">
        <v>480000</v>
      </c>
      <c r="G1436" s="14">
        <v>25089600</v>
      </c>
      <c r="H1436" s="16" t="s">
        <v>1594</v>
      </c>
    </row>
    <row r="1437" spans="1:8" ht="15.75" customHeight="1" x14ac:dyDescent="0.25">
      <c r="A1437" s="13" t="s">
        <v>7634</v>
      </c>
      <c r="B1437" s="13" t="s">
        <v>45</v>
      </c>
      <c r="C1437" s="14">
        <v>52.48</v>
      </c>
      <c r="D1437" s="13" t="s">
        <v>75</v>
      </c>
      <c r="E1437" s="13" t="s">
        <v>95</v>
      </c>
      <c r="F1437" s="15">
        <v>480000</v>
      </c>
      <c r="G1437" s="14">
        <v>25190400</v>
      </c>
      <c r="H1437" s="16" t="s">
        <v>1622</v>
      </c>
    </row>
    <row r="1438" spans="1:8" ht="15.75" customHeight="1" x14ac:dyDescent="0.25">
      <c r="A1438" s="13" t="s">
        <v>7634</v>
      </c>
      <c r="B1438" s="13" t="s">
        <v>28</v>
      </c>
      <c r="C1438" s="14">
        <v>53.28</v>
      </c>
      <c r="D1438" s="13" t="s">
        <v>11</v>
      </c>
      <c r="E1438" s="13" t="s">
        <v>1623</v>
      </c>
      <c r="F1438" s="15">
        <v>480000</v>
      </c>
      <c r="G1438" s="14">
        <v>25574400</v>
      </c>
      <c r="H1438" s="13" t="s">
        <v>1624</v>
      </c>
    </row>
    <row r="1439" spans="1:8" ht="15.75" customHeight="1" x14ac:dyDescent="0.25">
      <c r="A1439" s="13" t="s">
        <v>7634</v>
      </c>
      <c r="B1439" s="13" t="s">
        <v>10</v>
      </c>
      <c r="C1439" s="14">
        <v>54.03</v>
      </c>
      <c r="D1439" s="13" t="s">
        <v>109</v>
      </c>
      <c r="E1439" s="13" t="s">
        <v>398</v>
      </c>
      <c r="F1439" s="15">
        <v>480000</v>
      </c>
      <c r="G1439" s="14">
        <v>25934400</v>
      </c>
      <c r="H1439" s="16" t="s">
        <v>1625</v>
      </c>
    </row>
    <row r="1440" spans="1:8" ht="15.75" customHeight="1" x14ac:dyDescent="0.25">
      <c r="A1440" s="13" t="s">
        <v>7634</v>
      </c>
      <c r="B1440" s="13" t="s">
        <v>10</v>
      </c>
      <c r="C1440" s="14">
        <v>54.36</v>
      </c>
      <c r="D1440" s="13" t="s">
        <v>14</v>
      </c>
      <c r="E1440" s="13" t="s">
        <v>1626</v>
      </c>
      <c r="F1440" s="15">
        <v>480000</v>
      </c>
      <c r="G1440" s="14">
        <v>26092800</v>
      </c>
      <c r="H1440" s="13" t="s">
        <v>1584</v>
      </c>
    </row>
    <row r="1441" spans="1:8" ht="15.75" customHeight="1" x14ac:dyDescent="0.25">
      <c r="A1441" s="13" t="s">
        <v>7634</v>
      </c>
      <c r="B1441" s="13" t="s">
        <v>45</v>
      </c>
      <c r="C1441" s="14">
        <v>54.82</v>
      </c>
      <c r="D1441" s="13" t="s">
        <v>26</v>
      </c>
      <c r="E1441" s="13" t="s">
        <v>24</v>
      </c>
      <c r="F1441" s="15">
        <v>480000</v>
      </c>
      <c r="G1441" s="14">
        <v>26313600</v>
      </c>
      <c r="H1441" s="13" t="s">
        <v>1586</v>
      </c>
    </row>
    <row r="1442" spans="1:8" ht="15.75" customHeight="1" x14ac:dyDescent="0.25">
      <c r="A1442" s="13" t="s">
        <v>7634</v>
      </c>
      <c r="B1442" s="13" t="s">
        <v>45</v>
      </c>
      <c r="C1442" s="14">
        <v>56.43</v>
      </c>
      <c r="D1442" s="13" t="s">
        <v>20</v>
      </c>
      <c r="E1442" s="13" t="s">
        <v>21</v>
      </c>
      <c r="F1442" s="15">
        <v>480000</v>
      </c>
      <c r="G1442" s="14">
        <v>27086400</v>
      </c>
      <c r="H1442" s="13" t="s">
        <v>1627</v>
      </c>
    </row>
    <row r="1443" spans="1:8" ht="15.75" customHeight="1" x14ac:dyDescent="0.25">
      <c r="A1443" s="13" t="s">
        <v>7634</v>
      </c>
      <c r="B1443" s="13" t="s">
        <v>382</v>
      </c>
      <c r="C1443" s="14">
        <v>57.99</v>
      </c>
      <c r="D1443" s="13" t="s">
        <v>26</v>
      </c>
      <c r="E1443" s="13" t="s">
        <v>21</v>
      </c>
      <c r="F1443" s="15">
        <v>480000</v>
      </c>
      <c r="G1443" s="14">
        <v>27835200</v>
      </c>
      <c r="H1443" s="13" t="s">
        <v>1589</v>
      </c>
    </row>
    <row r="1444" spans="1:8" ht="15.75" customHeight="1" x14ac:dyDescent="0.25">
      <c r="A1444" s="13" t="s">
        <v>7634</v>
      </c>
      <c r="B1444" s="13" t="s">
        <v>10</v>
      </c>
      <c r="C1444" s="14">
        <v>59.11</v>
      </c>
      <c r="D1444" s="13" t="s">
        <v>43</v>
      </c>
      <c r="E1444" s="13" t="s">
        <v>389</v>
      </c>
      <c r="F1444" s="15">
        <v>480000</v>
      </c>
      <c r="G1444" s="14">
        <v>28372800</v>
      </c>
      <c r="H1444" s="16" t="s">
        <v>1628</v>
      </c>
    </row>
    <row r="1445" spans="1:8" ht="15.75" customHeight="1" x14ac:dyDescent="0.25">
      <c r="A1445" s="13" t="s">
        <v>7634</v>
      </c>
      <c r="B1445" s="13" t="s">
        <v>28</v>
      </c>
      <c r="C1445" s="14">
        <v>59.65</v>
      </c>
      <c r="D1445" s="13" t="s">
        <v>17</v>
      </c>
      <c r="E1445" s="13" t="s">
        <v>21</v>
      </c>
      <c r="F1445" s="15">
        <v>60000</v>
      </c>
      <c r="G1445" s="14">
        <v>3579000</v>
      </c>
      <c r="H1445" s="13" t="s">
        <v>1590</v>
      </c>
    </row>
    <row r="1446" spans="1:8" ht="15.75" customHeight="1" x14ac:dyDescent="0.25">
      <c r="A1446" s="13" t="s">
        <v>7634</v>
      </c>
      <c r="B1446" s="13" t="s">
        <v>10</v>
      </c>
      <c r="C1446" s="14">
        <v>84.93</v>
      </c>
      <c r="D1446" s="13" t="s">
        <v>765</v>
      </c>
      <c r="E1446" s="13" t="s">
        <v>1466</v>
      </c>
      <c r="F1446" s="15">
        <v>480000</v>
      </c>
      <c r="G1446" s="14">
        <v>40766400</v>
      </c>
      <c r="H1446" s="13" t="s">
        <v>1629</v>
      </c>
    </row>
    <row r="1447" spans="1:8" ht="15.75" customHeight="1" x14ac:dyDescent="0.25">
      <c r="A1447" s="13" t="s">
        <v>7634</v>
      </c>
      <c r="B1447" s="13" t="s">
        <v>382</v>
      </c>
      <c r="C1447" s="14">
        <v>85.3</v>
      </c>
      <c r="D1447" s="13" t="s">
        <v>20</v>
      </c>
      <c r="E1447" s="13" t="s">
        <v>1630</v>
      </c>
      <c r="F1447" s="15">
        <v>480000</v>
      </c>
      <c r="G1447" s="14">
        <v>40944000</v>
      </c>
      <c r="H1447" s="13" t="s">
        <v>1631</v>
      </c>
    </row>
    <row r="1448" spans="1:8" ht="15.75" customHeight="1" x14ac:dyDescent="0.25">
      <c r="A1448" s="13" t="s">
        <v>7634</v>
      </c>
      <c r="B1448" s="13" t="s">
        <v>10</v>
      </c>
      <c r="C1448" s="14">
        <v>85.7</v>
      </c>
      <c r="D1448" s="13" t="s">
        <v>171</v>
      </c>
      <c r="E1448" s="13" t="s">
        <v>1595</v>
      </c>
      <c r="F1448" s="15">
        <v>480000</v>
      </c>
      <c r="G1448" s="14">
        <v>41136000</v>
      </c>
      <c r="H1448" s="16" t="s">
        <v>1632</v>
      </c>
    </row>
    <row r="1449" spans="1:8" ht="15.75" customHeight="1" x14ac:dyDescent="0.25">
      <c r="A1449" s="13" t="s">
        <v>7634</v>
      </c>
      <c r="B1449" s="13" t="s">
        <v>45</v>
      </c>
      <c r="C1449" s="14">
        <v>87.37</v>
      </c>
      <c r="D1449" s="13" t="s">
        <v>11</v>
      </c>
      <c r="E1449" s="13" t="s">
        <v>1633</v>
      </c>
      <c r="F1449" s="15">
        <v>480000</v>
      </c>
      <c r="G1449" s="14">
        <v>41937600</v>
      </c>
      <c r="H1449" s="13" t="s">
        <v>1634</v>
      </c>
    </row>
    <row r="1450" spans="1:8" ht="15.75" customHeight="1" x14ac:dyDescent="0.25">
      <c r="A1450" s="13" t="s">
        <v>7634</v>
      </c>
      <c r="B1450" s="13" t="s">
        <v>10</v>
      </c>
      <c r="C1450" s="14">
        <v>87.63</v>
      </c>
      <c r="D1450" s="13" t="s">
        <v>201</v>
      </c>
      <c r="E1450" s="13" t="s">
        <v>446</v>
      </c>
      <c r="F1450" s="15">
        <v>480000</v>
      </c>
      <c r="G1450" s="14">
        <v>42062400</v>
      </c>
      <c r="H1450" s="16" t="s">
        <v>1635</v>
      </c>
    </row>
    <row r="1451" spans="1:8" ht="15.75" customHeight="1" x14ac:dyDescent="0.25">
      <c r="A1451" s="13" t="s">
        <v>7634</v>
      </c>
      <c r="B1451" s="13" t="s">
        <v>413</v>
      </c>
      <c r="C1451" s="14">
        <v>90.78</v>
      </c>
      <c r="D1451" s="13" t="s">
        <v>26</v>
      </c>
      <c r="E1451" s="13" t="s">
        <v>446</v>
      </c>
      <c r="F1451" s="15">
        <v>480000</v>
      </c>
      <c r="G1451" s="14">
        <v>43574400</v>
      </c>
      <c r="H1451" s="13" t="s">
        <v>1602</v>
      </c>
    </row>
    <row r="1452" spans="1:8" ht="15.75" customHeight="1" x14ac:dyDescent="0.25">
      <c r="A1452" s="13" t="s">
        <v>7634</v>
      </c>
      <c r="B1452" s="13" t="s">
        <v>460</v>
      </c>
      <c r="C1452" s="14">
        <v>95.85</v>
      </c>
      <c r="D1452" s="13" t="s">
        <v>20</v>
      </c>
      <c r="E1452" s="13" t="s">
        <v>24</v>
      </c>
      <c r="F1452" s="15">
        <v>480000</v>
      </c>
      <c r="G1452" s="14">
        <v>46008000</v>
      </c>
      <c r="H1452" s="13" t="s">
        <v>1636</v>
      </c>
    </row>
    <row r="1453" spans="1:8" ht="15.75" customHeight="1" x14ac:dyDescent="0.25">
      <c r="A1453" s="13" t="s">
        <v>7634</v>
      </c>
      <c r="B1453" s="13" t="s">
        <v>382</v>
      </c>
      <c r="C1453" s="14">
        <v>96.51</v>
      </c>
      <c r="D1453" s="13" t="s">
        <v>17</v>
      </c>
      <c r="E1453" s="13" t="s">
        <v>446</v>
      </c>
      <c r="F1453" s="15">
        <v>60000</v>
      </c>
      <c r="G1453" s="14">
        <v>5790600</v>
      </c>
      <c r="H1453" s="13" t="s">
        <v>1637</v>
      </c>
    </row>
    <row r="1454" spans="1:8" ht="15.75" customHeight="1" x14ac:dyDescent="0.25">
      <c r="A1454" s="13" t="s">
        <v>7634</v>
      </c>
      <c r="B1454" s="13" t="s">
        <v>434</v>
      </c>
      <c r="C1454" s="14">
        <v>147.43</v>
      </c>
      <c r="D1454" s="13" t="s">
        <v>26</v>
      </c>
      <c r="E1454" s="13" t="s">
        <v>300</v>
      </c>
      <c r="F1454" s="15">
        <v>480000</v>
      </c>
      <c r="G1454" s="14">
        <v>70766400</v>
      </c>
      <c r="H1454" s="13" t="s">
        <v>1606</v>
      </c>
    </row>
    <row r="1455" spans="1:8" ht="15.75" customHeight="1" x14ac:dyDescent="0.25">
      <c r="A1455" s="13" t="s">
        <v>7634</v>
      </c>
      <c r="B1455" s="13" t="s">
        <v>10</v>
      </c>
      <c r="C1455" s="14">
        <v>189.18</v>
      </c>
      <c r="D1455" s="13" t="s">
        <v>20</v>
      </c>
      <c r="E1455" s="13" t="s">
        <v>291</v>
      </c>
      <c r="F1455" s="15">
        <v>480000</v>
      </c>
      <c r="G1455" s="14">
        <v>90806400</v>
      </c>
      <c r="H1455" s="13" t="s">
        <v>1638</v>
      </c>
    </row>
    <row r="1456" spans="1:8" ht="15.75" customHeight="1" x14ac:dyDescent="0.25">
      <c r="C1456" s="10"/>
      <c r="F1456" s="17"/>
      <c r="G1456" s="10"/>
    </row>
    <row r="1457" spans="1:8" ht="15.75" customHeight="1" x14ac:dyDescent="0.25">
      <c r="A1457" s="41" t="s">
        <v>1639</v>
      </c>
      <c r="B1457" s="42"/>
      <c r="C1457" s="42"/>
      <c r="D1457" s="42"/>
      <c r="E1457" s="42"/>
      <c r="F1457" s="42"/>
      <c r="G1457" s="42"/>
      <c r="H1457" s="43"/>
    </row>
    <row r="1458" spans="1:8" ht="15.75" customHeight="1" x14ac:dyDescent="0.25">
      <c r="C1458" s="10"/>
      <c r="E1458" s="11" t="s">
        <v>7571</v>
      </c>
      <c r="F1458" s="12">
        <v>8400</v>
      </c>
      <c r="G1458" s="10"/>
    </row>
    <row r="1459" spans="1:8" ht="15.75" customHeight="1" x14ac:dyDescent="0.25">
      <c r="A1459" s="13" t="s">
        <v>0</v>
      </c>
      <c r="B1459" s="13" t="s">
        <v>1</v>
      </c>
      <c r="C1459" s="13" t="s">
        <v>2</v>
      </c>
      <c r="D1459" s="13" t="s">
        <v>4</v>
      </c>
      <c r="E1459" s="13" t="s">
        <v>5</v>
      </c>
      <c r="F1459" s="13" t="s">
        <v>6</v>
      </c>
      <c r="G1459" s="13" t="s">
        <v>7</v>
      </c>
      <c r="H1459" s="13" t="s">
        <v>8</v>
      </c>
    </row>
    <row r="1460" spans="1:8" ht="15.75" customHeight="1" x14ac:dyDescent="0.25">
      <c r="A1460" s="13" t="s">
        <v>7635</v>
      </c>
      <c r="B1460" s="13" t="s">
        <v>28</v>
      </c>
      <c r="C1460" s="14">
        <v>2136.2399999999998</v>
      </c>
      <c r="D1460" s="13" t="s">
        <v>26</v>
      </c>
      <c r="E1460" s="13" t="s">
        <v>618</v>
      </c>
      <c r="F1460" s="15">
        <v>8400</v>
      </c>
      <c r="G1460" s="14">
        <v>17944416</v>
      </c>
      <c r="H1460" s="13" t="s">
        <v>1641</v>
      </c>
    </row>
    <row r="1461" spans="1:8" ht="15.75" customHeight="1" x14ac:dyDescent="0.25">
      <c r="A1461" s="13" t="s">
        <v>7635</v>
      </c>
      <c r="B1461" s="13" t="s">
        <v>28</v>
      </c>
      <c r="C1461" s="14">
        <v>2529.7600000000002</v>
      </c>
      <c r="D1461" s="13" t="s">
        <v>20</v>
      </c>
      <c r="E1461" s="13" t="s">
        <v>635</v>
      </c>
      <c r="F1461" s="15">
        <v>8400</v>
      </c>
      <c r="G1461" s="14">
        <v>21249984</v>
      </c>
      <c r="H1461" s="16" t="s">
        <v>1642</v>
      </c>
    </row>
    <row r="1462" spans="1:8" ht="15.75" customHeight="1" x14ac:dyDescent="0.25">
      <c r="A1462" s="13" t="s">
        <v>7635</v>
      </c>
      <c r="B1462" s="13" t="s">
        <v>10</v>
      </c>
      <c r="C1462" s="14">
        <v>2560.91</v>
      </c>
      <c r="D1462" s="13" t="s">
        <v>11</v>
      </c>
      <c r="E1462" s="16" t="s">
        <v>1643</v>
      </c>
      <c r="F1462" s="15">
        <v>8400</v>
      </c>
      <c r="G1462" s="14">
        <v>21511644</v>
      </c>
      <c r="H1462" s="13" t="s">
        <v>1644</v>
      </c>
    </row>
    <row r="1463" spans="1:8" ht="15.75" customHeight="1" x14ac:dyDescent="0.25">
      <c r="A1463" s="13" t="s">
        <v>7635</v>
      </c>
      <c r="B1463" s="13" t="s">
        <v>10</v>
      </c>
      <c r="C1463" s="14">
        <v>2617.4</v>
      </c>
      <c r="D1463" s="13" t="s">
        <v>14</v>
      </c>
      <c r="E1463" s="13" t="s">
        <v>1645</v>
      </c>
      <c r="F1463" s="15">
        <v>8400</v>
      </c>
      <c r="G1463" s="14">
        <v>21986160</v>
      </c>
      <c r="H1463" s="16" t="s">
        <v>1646</v>
      </c>
    </row>
    <row r="1464" spans="1:8" ht="15.75" customHeight="1" x14ac:dyDescent="0.25">
      <c r="A1464" s="13" t="s">
        <v>7635</v>
      </c>
      <c r="B1464" s="13" t="s">
        <v>28</v>
      </c>
      <c r="C1464" s="14">
        <v>2698.45</v>
      </c>
      <c r="D1464" s="13" t="s">
        <v>33</v>
      </c>
      <c r="E1464" s="13" t="s">
        <v>700</v>
      </c>
      <c r="F1464" s="15">
        <v>8400</v>
      </c>
      <c r="G1464" s="14">
        <v>22666980</v>
      </c>
      <c r="H1464" s="13" t="s">
        <v>1647</v>
      </c>
    </row>
    <row r="1465" spans="1:8" ht="15.75" customHeight="1" x14ac:dyDescent="0.25">
      <c r="A1465" s="13" t="s">
        <v>7635</v>
      </c>
      <c r="B1465" s="13" t="s">
        <v>10</v>
      </c>
      <c r="C1465" s="14">
        <v>2943</v>
      </c>
      <c r="D1465" s="13" t="s">
        <v>70</v>
      </c>
      <c r="E1465" s="13" t="s">
        <v>71</v>
      </c>
      <c r="F1465" s="15">
        <v>8400</v>
      </c>
      <c r="G1465" s="14">
        <v>24721200</v>
      </c>
      <c r="H1465" s="13" t="s">
        <v>1648</v>
      </c>
    </row>
    <row r="1466" spans="1:8" ht="15.75" customHeight="1" x14ac:dyDescent="0.25">
      <c r="A1466" s="13" t="s">
        <v>7635</v>
      </c>
      <c r="B1466" s="13" t="s">
        <v>28</v>
      </c>
      <c r="C1466" s="14">
        <v>2967</v>
      </c>
      <c r="D1466" s="13" t="s">
        <v>17</v>
      </c>
      <c r="E1466" s="13" t="s">
        <v>1649</v>
      </c>
      <c r="F1466" s="15">
        <v>8400</v>
      </c>
      <c r="G1466" s="14">
        <v>24922800</v>
      </c>
      <c r="H1466" s="16" t="s">
        <v>1650</v>
      </c>
    </row>
    <row r="1467" spans="1:8" ht="15.75" customHeight="1" x14ac:dyDescent="0.25">
      <c r="A1467" s="13" t="s">
        <v>7635</v>
      </c>
      <c r="B1467" s="13" t="s">
        <v>45</v>
      </c>
      <c r="C1467" s="14">
        <v>3009.06</v>
      </c>
      <c r="D1467" s="13" t="s">
        <v>20</v>
      </c>
      <c r="E1467" s="13" t="s">
        <v>73</v>
      </c>
      <c r="F1467" s="15">
        <v>8400</v>
      </c>
      <c r="G1467" s="14">
        <v>25276104</v>
      </c>
      <c r="H1467" s="16" t="s">
        <v>1651</v>
      </c>
    </row>
    <row r="1468" spans="1:8" ht="15.75" customHeight="1" x14ac:dyDescent="0.25">
      <c r="A1468" s="13" t="s">
        <v>7635</v>
      </c>
      <c r="B1468" s="13" t="s">
        <v>28</v>
      </c>
      <c r="C1468" s="14">
        <v>3023.73</v>
      </c>
      <c r="D1468" s="13" t="s">
        <v>11</v>
      </c>
      <c r="E1468" s="13" t="s">
        <v>1652</v>
      </c>
      <c r="F1468" s="15">
        <v>8400</v>
      </c>
      <c r="G1468" s="14">
        <v>25399332</v>
      </c>
      <c r="H1468" s="16" t="s">
        <v>1653</v>
      </c>
    </row>
    <row r="1469" spans="1:8" ht="15.75" customHeight="1" x14ac:dyDescent="0.25">
      <c r="A1469" s="13" t="s">
        <v>7635</v>
      </c>
      <c r="B1469" s="13" t="s">
        <v>10</v>
      </c>
      <c r="C1469" s="14">
        <v>3026</v>
      </c>
      <c r="D1469" s="13" t="s">
        <v>38</v>
      </c>
      <c r="E1469" s="13" t="s">
        <v>73</v>
      </c>
      <c r="F1469" s="15">
        <v>8400</v>
      </c>
      <c r="G1469" s="14">
        <v>25418400</v>
      </c>
      <c r="H1469" s="16" t="s">
        <v>1654</v>
      </c>
    </row>
    <row r="1470" spans="1:8" ht="15.75" customHeight="1" x14ac:dyDescent="0.25">
      <c r="A1470" s="13" t="s">
        <v>7635</v>
      </c>
      <c r="B1470" s="13" t="s">
        <v>28</v>
      </c>
      <c r="C1470" s="14">
        <v>3026</v>
      </c>
      <c r="D1470" s="13" t="s">
        <v>38</v>
      </c>
      <c r="E1470" s="13" t="s">
        <v>618</v>
      </c>
      <c r="F1470" s="15">
        <v>8400</v>
      </c>
      <c r="G1470" s="14">
        <v>25418400</v>
      </c>
      <c r="H1470" s="16" t="s">
        <v>1655</v>
      </c>
    </row>
    <row r="1471" spans="1:8" ht="15.75" customHeight="1" x14ac:dyDescent="0.25">
      <c r="A1471" s="13" t="s">
        <v>7635</v>
      </c>
      <c r="B1471" s="13" t="s">
        <v>10</v>
      </c>
      <c r="C1471" s="14">
        <v>3068.18</v>
      </c>
      <c r="D1471" s="13" t="s">
        <v>23</v>
      </c>
      <c r="E1471" s="13" t="s">
        <v>73</v>
      </c>
      <c r="F1471" s="15">
        <v>8400</v>
      </c>
      <c r="G1471" s="14">
        <v>25772712</v>
      </c>
      <c r="H1471" s="16" t="s">
        <v>1656</v>
      </c>
    </row>
    <row r="1472" spans="1:8" ht="15.75" customHeight="1" x14ac:dyDescent="0.25">
      <c r="A1472" s="13" t="s">
        <v>7635</v>
      </c>
      <c r="B1472" s="13" t="s">
        <v>10</v>
      </c>
      <c r="C1472" s="14">
        <v>3069.86</v>
      </c>
      <c r="D1472" s="13" t="s">
        <v>33</v>
      </c>
      <c r="E1472" s="13" t="s">
        <v>73</v>
      </c>
      <c r="F1472" s="15">
        <v>8400</v>
      </c>
      <c r="G1472" s="14">
        <v>25786824</v>
      </c>
      <c r="H1472" s="13" t="s">
        <v>1657</v>
      </c>
    </row>
    <row r="1473" spans="1:8" ht="15.75" customHeight="1" x14ac:dyDescent="0.25">
      <c r="A1473" s="13" t="s">
        <v>7635</v>
      </c>
      <c r="B1473" s="13" t="s">
        <v>10</v>
      </c>
      <c r="C1473" s="14">
        <v>3114</v>
      </c>
      <c r="D1473" s="13" t="s">
        <v>75</v>
      </c>
      <c r="E1473" s="13" t="s">
        <v>1658</v>
      </c>
      <c r="F1473" s="15">
        <v>8400</v>
      </c>
      <c r="G1473" s="14">
        <v>26157600</v>
      </c>
      <c r="H1473" s="16" t="s">
        <v>1659</v>
      </c>
    </row>
    <row r="1474" spans="1:8" ht="15.75" customHeight="1" x14ac:dyDescent="0.25">
      <c r="A1474" s="13" t="s">
        <v>7635</v>
      </c>
      <c r="B1474" s="13" t="s">
        <v>10</v>
      </c>
      <c r="C1474" s="14">
        <v>3145.5</v>
      </c>
      <c r="D1474" s="13" t="s">
        <v>35</v>
      </c>
      <c r="E1474" s="13" t="s">
        <v>1660</v>
      </c>
      <c r="F1474" s="15">
        <v>8400</v>
      </c>
      <c r="G1474" s="14">
        <v>26422200</v>
      </c>
      <c r="H1474" s="16" t="s">
        <v>1661</v>
      </c>
    </row>
    <row r="1475" spans="1:8" ht="15.75" customHeight="1" x14ac:dyDescent="0.25">
      <c r="A1475" s="13" t="s">
        <v>7635</v>
      </c>
      <c r="B1475" s="13" t="s">
        <v>28</v>
      </c>
      <c r="C1475" s="14">
        <v>3186</v>
      </c>
      <c r="D1475" s="13" t="s">
        <v>75</v>
      </c>
      <c r="E1475" s="13" t="s">
        <v>1662</v>
      </c>
      <c r="F1475" s="15">
        <v>8400</v>
      </c>
      <c r="G1475" s="14">
        <v>26762400</v>
      </c>
      <c r="H1475" s="16" t="s">
        <v>1663</v>
      </c>
    </row>
    <row r="1476" spans="1:8" ht="15.75" customHeight="1" x14ac:dyDescent="0.25">
      <c r="A1476" s="13" t="s">
        <v>7635</v>
      </c>
      <c r="B1476" s="13" t="s">
        <v>28</v>
      </c>
      <c r="C1476" s="14">
        <v>3191.5</v>
      </c>
      <c r="D1476" s="13" t="s">
        <v>70</v>
      </c>
      <c r="E1476" s="13" t="s">
        <v>470</v>
      </c>
      <c r="F1476" s="15">
        <v>8400</v>
      </c>
      <c r="G1476" s="14">
        <v>26808600</v>
      </c>
      <c r="H1476" s="13" t="s">
        <v>1664</v>
      </c>
    </row>
    <row r="1477" spans="1:8" ht="15.75" customHeight="1" x14ac:dyDescent="0.25">
      <c r="A1477" s="13" t="s">
        <v>7635</v>
      </c>
      <c r="B1477" s="13" t="s">
        <v>10</v>
      </c>
      <c r="C1477" s="14">
        <v>3198</v>
      </c>
      <c r="D1477" s="13" t="s">
        <v>406</v>
      </c>
      <c r="E1477" s="13" t="s">
        <v>1665</v>
      </c>
      <c r="F1477" s="15">
        <v>8400</v>
      </c>
      <c r="G1477" s="14">
        <v>26863200</v>
      </c>
      <c r="H1477" s="13" t="s">
        <v>1666</v>
      </c>
    </row>
    <row r="1478" spans="1:8" ht="15.75" customHeight="1" x14ac:dyDescent="0.25">
      <c r="A1478" s="13" t="s">
        <v>7635</v>
      </c>
      <c r="B1478" s="13" t="s">
        <v>10</v>
      </c>
      <c r="C1478" s="14">
        <v>3274.81</v>
      </c>
      <c r="D1478" s="13" t="s">
        <v>20</v>
      </c>
      <c r="E1478" s="13" t="s">
        <v>470</v>
      </c>
      <c r="F1478" s="15">
        <v>8400</v>
      </c>
      <c r="G1478" s="14">
        <v>27508404</v>
      </c>
      <c r="H1478" s="16" t="s">
        <v>1667</v>
      </c>
    </row>
    <row r="1479" spans="1:8" ht="15.75" customHeight="1" x14ac:dyDescent="0.25">
      <c r="A1479" s="13" t="s">
        <v>7635</v>
      </c>
      <c r="B1479" s="13" t="s">
        <v>10</v>
      </c>
      <c r="C1479" s="14">
        <v>3429</v>
      </c>
      <c r="D1479" s="13" t="s">
        <v>17</v>
      </c>
      <c r="E1479" s="13" t="s">
        <v>73</v>
      </c>
      <c r="F1479" s="15">
        <v>8400</v>
      </c>
      <c r="G1479" s="14">
        <v>28803600</v>
      </c>
      <c r="H1479" s="13" t="s">
        <v>1657</v>
      </c>
    </row>
    <row r="1480" spans="1:8" ht="15.75" customHeight="1" x14ac:dyDescent="0.25">
      <c r="A1480" s="13" t="s">
        <v>7635</v>
      </c>
      <c r="B1480" s="13" t="s">
        <v>10</v>
      </c>
      <c r="C1480" s="14">
        <v>3452.13</v>
      </c>
      <c r="D1480" s="13" t="s">
        <v>26</v>
      </c>
      <c r="E1480" s="13" t="s">
        <v>470</v>
      </c>
      <c r="F1480" s="15">
        <v>8400</v>
      </c>
      <c r="G1480" s="14">
        <v>28997892</v>
      </c>
      <c r="H1480" s="16" t="s">
        <v>1668</v>
      </c>
    </row>
    <row r="1481" spans="1:8" ht="15.75" customHeight="1" x14ac:dyDescent="0.25">
      <c r="A1481" s="13" t="s">
        <v>7635</v>
      </c>
      <c r="B1481" s="13" t="s">
        <v>45</v>
      </c>
      <c r="C1481" s="14">
        <v>3993.75</v>
      </c>
      <c r="D1481" s="13" t="s">
        <v>17</v>
      </c>
      <c r="E1481" s="13" t="s">
        <v>470</v>
      </c>
      <c r="F1481" s="15">
        <v>8400</v>
      </c>
      <c r="G1481" s="14">
        <v>33547500</v>
      </c>
      <c r="H1481" s="13" t="s">
        <v>1669</v>
      </c>
    </row>
    <row r="1482" spans="1:8" ht="15.75" customHeight="1" x14ac:dyDescent="0.25">
      <c r="A1482" s="13" t="s">
        <v>7635</v>
      </c>
      <c r="B1482" s="13" t="s">
        <v>10</v>
      </c>
      <c r="C1482" s="14">
        <v>4174.84</v>
      </c>
      <c r="D1482" s="13" t="s">
        <v>43</v>
      </c>
      <c r="E1482" s="13" t="s">
        <v>618</v>
      </c>
      <c r="F1482" s="15">
        <v>8400</v>
      </c>
      <c r="G1482" s="14">
        <v>35068656</v>
      </c>
      <c r="H1482" s="16" t="s">
        <v>1670</v>
      </c>
    </row>
    <row r="1483" spans="1:8" ht="15.75" customHeight="1" x14ac:dyDescent="0.25">
      <c r="C1483" s="10"/>
      <c r="F1483" s="17"/>
      <c r="G1483" s="10"/>
    </row>
    <row r="1484" spans="1:8" ht="15.75" customHeight="1" x14ac:dyDescent="0.25">
      <c r="A1484" s="41" t="s">
        <v>1671</v>
      </c>
      <c r="B1484" s="42"/>
      <c r="C1484" s="42"/>
      <c r="D1484" s="42"/>
      <c r="E1484" s="42"/>
      <c r="F1484" s="42"/>
      <c r="G1484" s="42"/>
      <c r="H1484" s="43"/>
    </row>
    <row r="1485" spans="1:8" ht="15.75" customHeight="1" x14ac:dyDescent="0.25">
      <c r="C1485" s="10"/>
      <c r="E1485" s="11" t="s">
        <v>7571</v>
      </c>
      <c r="F1485" s="12">
        <v>396000</v>
      </c>
      <c r="G1485" s="10"/>
    </row>
    <row r="1486" spans="1:8" ht="15.75" customHeight="1" x14ac:dyDescent="0.25">
      <c r="A1486" s="13" t="s">
        <v>0</v>
      </c>
      <c r="B1486" s="13" t="s">
        <v>1</v>
      </c>
      <c r="C1486" s="13" t="s">
        <v>2</v>
      </c>
      <c r="D1486" s="13" t="s">
        <v>4</v>
      </c>
      <c r="E1486" s="13" t="s">
        <v>5</v>
      </c>
      <c r="F1486" s="13" t="s">
        <v>6</v>
      </c>
      <c r="G1486" s="13" t="s">
        <v>7</v>
      </c>
      <c r="H1486" s="13" t="s">
        <v>8</v>
      </c>
    </row>
    <row r="1487" spans="1:8" ht="15.75" customHeight="1" x14ac:dyDescent="0.25">
      <c r="A1487" s="13" t="s">
        <v>7636</v>
      </c>
      <c r="B1487" s="13" t="s">
        <v>10</v>
      </c>
      <c r="C1487" s="14">
        <v>106.36</v>
      </c>
      <c r="D1487" s="13" t="s">
        <v>38</v>
      </c>
      <c r="E1487" s="13" t="s">
        <v>618</v>
      </c>
      <c r="F1487" s="15">
        <v>396000</v>
      </c>
      <c r="G1487" s="14">
        <v>42118560</v>
      </c>
      <c r="H1487" s="13" t="s">
        <v>1672</v>
      </c>
    </row>
    <row r="1488" spans="1:8" ht="15.75" customHeight="1" x14ac:dyDescent="0.25">
      <c r="A1488" s="13" t="s">
        <v>7636</v>
      </c>
      <c r="B1488" s="13" t="s">
        <v>10</v>
      </c>
      <c r="C1488" s="14">
        <v>112.97</v>
      </c>
      <c r="D1488" s="13" t="s">
        <v>177</v>
      </c>
      <c r="E1488" s="13" t="s">
        <v>632</v>
      </c>
      <c r="F1488" s="15">
        <v>396000</v>
      </c>
      <c r="G1488" s="14">
        <v>44736120</v>
      </c>
      <c r="H1488" s="13" t="s">
        <v>1673</v>
      </c>
    </row>
    <row r="1489" spans="1:8" ht="15.75" customHeight="1" x14ac:dyDescent="0.25">
      <c r="A1489" s="13" t="s">
        <v>7636</v>
      </c>
      <c r="B1489" s="13" t="s">
        <v>10</v>
      </c>
      <c r="C1489" s="14">
        <v>113.8</v>
      </c>
      <c r="D1489" s="13" t="s">
        <v>14</v>
      </c>
      <c r="E1489" s="13" t="s">
        <v>1674</v>
      </c>
      <c r="F1489" s="15">
        <v>396000</v>
      </c>
      <c r="G1489" s="14">
        <v>45064800</v>
      </c>
      <c r="H1489" s="13" t="s">
        <v>1675</v>
      </c>
    </row>
    <row r="1490" spans="1:8" ht="15.75" customHeight="1" x14ac:dyDescent="0.25">
      <c r="A1490" s="13" t="s">
        <v>7636</v>
      </c>
      <c r="B1490" s="13" t="s">
        <v>10</v>
      </c>
      <c r="C1490" s="14">
        <v>116</v>
      </c>
      <c r="D1490" s="13" t="s">
        <v>75</v>
      </c>
      <c r="E1490" s="13" t="s">
        <v>1662</v>
      </c>
      <c r="F1490" s="15">
        <v>396000</v>
      </c>
      <c r="G1490" s="14">
        <v>45936000</v>
      </c>
      <c r="H1490" s="16" t="s">
        <v>1676</v>
      </c>
    </row>
    <row r="1491" spans="1:8" ht="15.75" customHeight="1" x14ac:dyDescent="0.25">
      <c r="A1491" s="13" t="s">
        <v>7636</v>
      </c>
      <c r="B1491" s="13" t="s">
        <v>10</v>
      </c>
      <c r="C1491" s="14">
        <v>117.02</v>
      </c>
      <c r="D1491" s="13" t="s">
        <v>11</v>
      </c>
      <c r="E1491" s="13" t="s">
        <v>1677</v>
      </c>
      <c r="F1491" s="15">
        <v>396000</v>
      </c>
      <c r="G1491" s="14">
        <v>46339920</v>
      </c>
      <c r="H1491" s="16" t="s">
        <v>1678</v>
      </c>
    </row>
    <row r="1492" spans="1:8" ht="15.75" customHeight="1" x14ac:dyDescent="0.25">
      <c r="A1492" s="13" t="s">
        <v>7636</v>
      </c>
      <c r="B1492" s="13" t="s">
        <v>28</v>
      </c>
      <c r="C1492" s="14">
        <v>119.46</v>
      </c>
      <c r="D1492" s="13" t="s">
        <v>33</v>
      </c>
      <c r="E1492" s="13" t="s">
        <v>700</v>
      </c>
      <c r="F1492" s="15">
        <v>396000</v>
      </c>
      <c r="G1492" s="14">
        <v>47306160</v>
      </c>
      <c r="H1492" s="13" t="s">
        <v>1679</v>
      </c>
    </row>
    <row r="1493" spans="1:8" ht="15.75" customHeight="1" x14ac:dyDescent="0.25">
      <c r="A1493" s="13" t="s">
        <v>7636</v>
      </c>
      <c r="B1493" s="13" t="s">
        <v>28</v>
      </c>
      <c r="C1493" s="14">
        <v>121.34</v>
      </c>
      <c r="D1493" s="13" t="s">
        <v>20</v>
      </c>
      <c r="E1493" s="13" t="s">
        <v>635</v>
      </c>
      <c r="F1493" s="15">
        <v>396000</v>
      </c>
      <c r="G1493" s="14">
        <v>48050640</v>
      </c>
      <c r="H1493" s="16" t="s">
        <v>1680</v>
      </c>
    </row>
    <row r="1494" spans="1:8" ht="15.75" customHeight="1" x14ac:dyDescent="0.25">
      <c r="A1494" s="13" t="s">
        <v>7636</v>
      </c>
      <c r="B1494" s="13" t="s">
        <v>10</v>
      </c>
      <c r="C1494" s="14">
        <v>126.72</v>
      </c>
      <c r="D1494" s="13" t="s">
        <v>17</v>
      </c>
      <c r="E1494" s="13" t="s">
        <v>424</v>
      </c>
      <c r="F1494" s="15">
        <v>120000</v>
      </c>
      <c r="G1494" s="14">
        <v>15206400</v>
      </c>
      <c r="H1494" s="13" t="s">
        <v>1681</v>
      </c>
    </row>
    <row r="1495" spans="1:8" ht="15.75" customHeight="1" x14ac:dyDescent="0.25">
      <c r="A1495" s="13" t="s">
        <v>7636</v>
      </c>
      <c r="B1495" s="13" t="s">
        <v>45</v>
      </c>
      <c r="C1495" s="14">
        <v>128</v>
      </c>
      <c r="D1495" s="13" t="s">
        <v>17</v>
      </c>
      <c r="E1495" s="13" t="s">
        <v>1649</v>
      </c>
      <c r="F1495" s="15">
        <v>120000</v>
      </c>
      <c r="G1495" s="14">
        <v>15360000</v>
      </c>
      <c r="H1495" s="13" t="s">
        <v>1682</v>
      </c>
    </row>
    <row r="1496" spans="1:8" ht="15.75" customHeight="1" x14ac:dyDescent="0.25">
      <c r="A1496" s="13" t="s">
        <v>7636</v>
      </c>
      <c r="B1496" s="13" t="s">
        <v>10</v>
      </c>
      <c r="C1496" s="14">
        <v>134</v>
      </c>
      <c r="D1496" s="13" t="s">
        <v>67</v>
      </c>
      <c r="E1496" s="13" t="s">
        <v>647</v>
      </c>
      <c r="F1496" s="15">
        <v>396000</v>
      </c>
      <c r="G1496" s="14">
        <v>53064000</v>
      </c>
      <c r="H1496" s="16" t="s">
        <v>1683</v>
      </c>
    </row>
    <row r="1497" spans="1:8" ht="15.75" customHeight="1" x14ac:dyDescent="0.25">
      <c r="A1497" s="13" t="s">
        <v>7636</v>
      </c>
      <c r="B1497" s="13" t="s">
        <v>10</v>
      </c>
      <c r="C1497" s="14">
        <v>136</v>
      </c>
      <c r="D1497" s="13" t="s">
        <v>70</v>
      </c>
      <c r="E1497" s="13" t="s">
        <v>71</v>
      </c>
      <c r="F1497" s="15">
        <v>396000</v>
      </c>
      <c r="G1497" s="14">
        <v>53856000</v>
      </c>
      <c r="H1497" s="13" t="s">
        <v>1648</v>
      </c>
    </row>
    <row r="1498" spans="1:8" ht="15.75" customHeight="1" x14ac:dyDescent="0.25">
      <c r="A1498" s="13" t="s">
        <v>7636</v>
      </c>
      <c r="B1498" s="13" t="s">
        <v>382</v>
      </c>
      <c r="C1498" s="14">
        <v>139.30000000000001</v>
      </c>
      <c r="D1498" s="13" t="s">
        <v>20</v>
      </c>
      <c r="E1498" s="13" t="s">
        <v>73</v>
      </c>
      <c r="F1498" s="15">
        <v>396000</v>
      </c>
      <c r="G1498" s="14">
        <v>55162800</v>
      </c>
      <c r="H1498" s="16" t="s">
        <v>1684</v>
      </c>
    </row>
    <row r="1499" spans="1:8" ht="15.75" customHeight="1" x14ac:dyDescent="0.25">
      <c r="A1499" s="13" t="s">
        <v>7636</v>
      </c>
      <c r="B1499" s="13" t="s">
        <v>28</v>
      </c>
      <c r="C1499" s="14">
        <v>139.9</v>
      </c>
      <c r="D1499" s="13" t="s">
        <v>75</v>
      </c>
      <c r="E1499" s="13" t="s">
        <v>1658</v>
      </c>
      <c r="F1499" s="15">
        <v>396000</v>
      </c>
      <c r="G1499" s="14">
        <v>55400400</v>
      </c>
      <c r="H1499" s="16" t="s">
        <v>1685</v>
      </c>
    </row>
    <row r="1500" spans="1:8" ht="15.75" customHeight="1" x14ac:dyDescent="0.25">
      <c r="A1500" s="13" t="s">
        <v>7636</v>
      </c>
      <c r="B1500" s="13" t="s">
        <v>28</v>
      </c>
      <c r="C1500" s="14">
        <v>140.46</v>
      </c>
      <c r="D1500" s="13" t="s">
        <v>11</v>
      </c>
      <c r="E1500" s="13" t="s">
        <v>1686</v>
      </c>
      <c r="F1500" s="15">
        <v>396000</v>
      </c>
      <c r="G1500" s="14">
        <v>55622160</v>
      </c>
      <c r="H1500" s="16" t="s">
        <v>1687</v>
      </c>
    </row>
    <row r="1501" spans="1:8" ht="15.75" customHeight="1" x14ac:dyDescent="0.25">
      <c r="A1501" s="13" t="s">
        <v>7636</v>
      </c>
      <c r="B1501" s="13" t="s">
        <v>10</v>
      </c>
      <c r="C1501" s="14">
        <v>142.05000000000001</v>
      </c>
      <c r="D1501" s="13" t="s">
        <v>23</v>
      </c>
      <c r="E1501" s="13" t="s">
        <v>73</v>
      </c>
      <c r="F1501" s="15">
        <v>396000</v>
      </c>
      <c r="G1501" s="14">
        <v>56251800</v>
      </c>
      <c r="H1501" s="16" t="s">
        <v>1688</v>
      </c>
    </row>
    <row r="1502" spans="1:8" ht="15.75" customHeight="1" x14ac:dyDescent="0.25">
      <c r="A1502" s="13" t="s">
        <v>7636</v>
      </c>
      <c r="B1502" s="13" t="s">
        <v>10</v>
      </c>
      <c r="C1502" s="14">
        <v>143.12</v>
      </c>
      <c r="D1502" s="13" t="s">
        <v>33</v>
      </c>
      <c r="E1502" s="13" t="s">
        <v>73</v>
      </c>
      <c r="F1502" s="15">
        <v>396000</v>
      </c>
      <c r="G1502" s="14">
        <v>56675520</v>
      </c>
      <c r="H1502" s="13" t="s">
        <v>1657</v>
      </c>
    </row>
    <row r="1503" spans="1:8" ht="15.75" customHeight="1" x14ac:dyDescent="0.25">
      <c r="A1503" s="13" t="s">
        <v>7636</v>
      </c>
      <c r="B1503" s="13" t="s">
        <v>10</v>
      </c>
      <c r="C1503" s="14">
        <v>145.63</v>
      </c>
      <c r="D1503" s="13" t="s">
        <v>35</v>
      </c>
      <c r="E1503" s="13" t="s">
        <v>1660</v>
      </c>
      <c r="F1503" s="15">
        <v>396000</v>
      </c>
      <c r="G1503" s="14">
        <v>57669480</v>
      </c>
      <c r="H1503" s="16" t="s">
        <v>1689</v>
      </c>
    </row>
    <row r="1504" spans="1:8" ht="15.75" customHeight="1" x14ac:dyDescent="0.25">
      <c r="A1504" s="13" t="s">
        <v>7636</v>
      </c>
      <c r="B1504" s="13" t="s">
        <v>45</v>
      </c>
      <c r="C1504" s="14">
        <v>154.13</v>
      </c>
      <c r="D1504" s="13" t="s">
        <v>20</v>
      </c>
      <c r="E1504" s="13" t="s">
        <v>618</v>
      </c>
      <c r="F1504" s="15">
        <v>396000</v>
      </c>
      <c r="G1504" s="14">
        <v>61035480</v>
      </c>
      <c r="H1504" s="16" t="s">
        <v>1690</v>
      </c>
    </row>
    <row r="1505" spans="1:8" ht="15.75" customHeight="1" x14ac:dyDescent="0.25">
      <c r="A1505" s="13" t="s">
        <v>7636</v>
      </c>
      <c r="B1505" s="13" t="s">
        <v>28</v>
      </c>
      <c r="C1505" s="14">
        <v>160</v>
      </c>
      <c r="D1505" s="13" t="s">
        <v>17</v>
      </c>
      <c r="E1505" s="13" t="s">
        <v>73</v>
      </c>
      <c r="F1505" s="15">
        <v>120000</v>
      </c>
      <c r="G1505" s="14">
        <v>19200000</v>
      </c>
      <c r="H1505" s="13" t="s">
        <v>1657</v>
      </c>
    </row>
    <row r="1506" spans="1:8" ht="15.75" customHeight="1" x14ac:dyDescent="0.25">
      <c r="A1506" s="13" t="s">
        <v>7636</v>
      </c>
      <c r="B1506" s="13" t="s">
        <v>10</v>
      </c>
      <c r="C1506" s="14">
        <v>164.11</v>
      </c>
      <c r="D1506" s="13" t="s">
        <v>43</v>
      </c>
      <c r="E1506" s="13" t="s">
        <v>635</v>
      </c>
      <c r="F1506" s="15">
        <v>396000</v>
      </c>
      <c r="G1506" s="14">
        <v>64987560</v>
      </c>
      <c r="H1506" s="16" t="s">
        <v>1691</v>
      </c>
    </row>
    <row r="1507" spans="1:8" ht="15.75" customHeight="1" x14ac:dyDescent="0.25">
      <c r="A1507" s="13" t="s">
        <v>7636</v>
      </c>
      <c r="B1507" s="13" t="s">
        <v>382</v>
      </c>
      <c r="C1507" s="14">
        <v>170.67</v>
      </c>
      <c r="D1507" s="13" t="s">
        <v>17</v>
      </c>
      <c r="E1507" s="13" t="s">
        <v>618</v>
      </c>
      <c r="F1507" s="15">
        <v>120000</v>
      </c>
      <c r="G1507" s="14">
        <v>20480400</v>
      </c>
      <c r="H1507" s="13" t="s">
        <v>1692</v>
      </c>
    </row>
    <row r="1508" spans="1:8" ht="15.75" customHeight="1" x14ac:dyDescent="0.25">
      <c r="A1508" s="13" t="s">
        <v>7636</v>
      </c>
      <c r="B1508" s="13" t="s">
        <v>10</v>
      </c>
      <c r="C1508" s="14">
        <v>188</v>
      </c>
      <c r="D1508" s="13" t="s">
        <v>406</v>
      </c>
      <c r="E1508" s="13" t="s">
        <v>1665</v>
      </c>
      <c r="F1508" s="15">
        <v>396000</v>
      </c>
      <c r="G1508" s="14">
        <v>74448000</v>
      </c>
      <c r="H1508" s="13" t="s">
        <v>1693</v>
      </c>
    </row>
    <row r="1509" spans="1:8" ht="15.75" customHeight="1" x14ac:dyDescent="0.25">
      <c r="A1509" s="13" t="s">
        <v>7636</v>
      </c>
      <c r="B1509" s="13" t="s">
        <v>10</v>
      </c>
      <c r="C1509" s="14">
        <v>193.21</v>
      </c>
      <c r="D1509" s="13" t="s">
        <v>20</v>
      </c>
      <c r="E1509" s="13" t="s">
        <v>21</v>
      </c>
      <c r="F1509" s="15">
        <v>396000</v>
      </c>
      <c r="G1509" s="14">
        <v>76511160</v>
      </c>
      <c r="H1509" s="16" t="s">
        <v>1694</v>
      </c>
    </row>
    <row r="1510" spans="1:8" ht="15.75" customHeight="1" x14ac:dyDescent="0.25">
      <c r="A1510" s="13" t="s">
        <v>7636</v>
      </c>
      <c r="B1510" s="13" t="s">
        <v>10</v>
      </c>
      <c r="C1510" s="14">
        <v>198.52</v>
      </c>
      <c r="D1510" s="13" t="s">
        <v>26</v>
      </c>
      <c r="E1510" s="13" t="s">
        <v>21</v>
      </c>
      <c r="F1510" s="15">
        <v>396000</v>
      </c>
      <c r="G1510" s="14">
        <v>78613920</v>
      </c>
      <c r="H1510" s="13" t="s">
        <v>1695</v>
      </c>
    </row>
    <row r="1511" spans="1:8" ht="15.75" customHeight="1" x14ac:dyDescent="0.25">
      <c r="A1511" s="13" t="s">
        <v>7636</v>
      </c>
      <c r="B1511" s="13" t="s">
        <v>28</v>
      </c>
      <c r="C1511" s="14">
        <v>206.99</v>
      </c>
      <c r="D1511" s="13" t="s">
        <v>26</v>
      </c>
      <c r="E1511" s="13" t="s">
        <v>470</v>
      </c>
      <c r="F1511" s="15">
        <v>396000</v>
      </c>
      <c r="G1511" s="14">
        <v>81968040</v>
      </c>
      <c r="H1511" s="16" t="s">
        <v>1696</v>
      </c>
    </row>
    <row r="1512" spans="1:8" ht="15.75" customHeight="1" x14ac:dyDescent="0.25">
      <c r="A1512" s="13" t="s">
        <v>7636</v>
      </c>
      <c r="B1512" s="13" t="s">
        <v>413</v>
      </c>
      <c r="C1512" s="14">
        <v>223.76</v>
      </c>
      <c r="D1512" s="13" t="s">
        <v>20</v>
      </c>
      <c r="E1512" s="13" t="s">
        <v>306</v>
      </c>
      <c r="F1512" s="15">
        <v>396000</v>
      </c>
      <c r="G1512" s="14">
        <v>88608960</v>
      </c>
      <c r="H1512" s="16" t="s">
        <v>1697</v>
      </c>
    </row>
    <row r="1513" spans="1:8" ht="15.75" customHeight="1" x14ac:dyDescent="0.25">
      <c r="A1513" s="13" t="s">
        <v>7636</v>
      </c>
      <c r="B1513" s="13" t="s">
        <v>45</v>
      </c>
      <c r="C1513" s="14">
        <v>249.97</v>
      </c>
      <c r="D1513" s="13" t="s">
        <v>26</v>
      </c>
      <c r="E1513" s="13" t="s">
        <v>263</v>
      </c>
      <c r="F1513" s="15">
        <v>396000</v>
      </c>
      <c r="G1513" s="14">
        <v>98988120</v>
      </c>
      <c r="H1513" s="13" t="s">
        <v>1698</v>
      </c>
    </row>
    <row r="1514" spans="1:8" ht="15.75" customHeight="1" x14ac:dyDescent="0.25">
      <c r="A1514" s="13" t="s">
        <v>7636</v>
      </c>
      <c r="B1514" s="13" t="s">
        <v>413</v>
      </c>
      <c r="C1514" s="14">
        <v>268.75</v>
      </c>
      <c r="D1514" s="13" t="s">
        <v>17</v>
      </c>
      <c r="E1514" s="13" t="s">
        <v>470</v>
      </c>
      <c r="F1514" s="15">
        <v>120000</v>
      </c>
      <c r="G1514" s="14">
        <v>32250000</v>
      </c>
      <c r="H1514" s="13" t="s">
        <v>1699</v>
      </c>
    </row>
    <row r="1515" spans="1:8" ht="15.75" customHeight="1" x14ac:dyDescent="0.25">
      <c r="C1515" s="10"/>
      <c r="F1515" s="17"/>
      <c r="G1515" s="10"/>
    </row>
    <row r="1516" spans="1:8" ht="15.75" customHeight="1" x14ac:dyDescent="0.25">
      <c r="A1516" s="41" t="s">
        <v>1700</v>
      </c>
      <c r="B1516" s="42"/>
      <c r="C1516" s="42"/>
      <c r="D1516" s="42"/>
      <c r="E1516" s="42"/>
      <c r="F1516" s="42"/>
      <c r="G1516" s="42"/>
      <c r="H1516" s="43"/>
    </row>
    <row r="1517" spans="1:8" ht="15.75" customHeight="1" x14ac:dyDescent="0.25">
      <c r="C1517" s="10"/>
      <c r="E1517" s="11" t="s">
        <v>7571</v>
      </c>
      <c r="F1517" s="12">
        <v>66000</v>
      </c>
      <c r="G1517" s="10"/>
    </row>
    <row r="1518" spans="1:8" ht="15.75" customHeight="1" x14ac:dyDescent="0.25">
      <c r="A1518" s="13" t="s">
        <v>0</v>
      </c>
      <c r="B1518" s="13" t="s">
        <v>1</v>
      </c>
      <c r="C1518" s="13" t="s">
        <v>2</v>
      </c>
      <c r="D1518" s="13" t="s">
        <v>4</v>
      </c>
      <c r="E1518" s="13" t="s">
        <v>5</v>
      </c>
      <c r="F1518" s="13" t="s">
        <v>6</v>
      </c>
      <c r="G1518" s="13" t="s">
        <v>7</v>
      </c>
      <c r="H1518" s="13" t="s">
        <v>8</v>
      </c>
    </row>
    <row r="1519" spans="1:8" ht="15.75" customHeight="1" x14ac:dyDescent="0.25">
      <c r="A1519" s="13" t="s">
        <v>7637</v>
      </c>
      <c r="B1519" s="13" t="s">
        <v>10</v>
      </c>
      <c r="C1519" s="14">
        <v>3378</v>
      </c>
      <c r="D1519" s="13" t="s">
        <v>38</v>
      </c>
      <c r="E1519" s="13" t="s">
        <v>781</v>
      </c>
      <c r="F1519" s="15">
        <v>66000</v>
      </c>
      <c r="G1519" s="14">
        <v>222948000</v>
      </c>
      <c r="H1519" s="16" t="s">
        <v>1702</v>
      </c>
    </row>
    <row r="1520" spans="1:8" ht="15.75" customHeight="1" x14ac:dyDescent="0.25">
      <c r="A1520" s="13" t="s">
        <v>7637</v>
      </c>
      <c r="B1520" s="13" t="s">
        <v>28</v>
      </c>
      <c r="C1520" s="14">
        <v>3378</v>
      </c>
      <c r="D1520" s="13" t="s">
        <v>38</v>
      </c>
      <c r="E1520" s="13" t="s">
        <v>470</v>
      </c>
      <c r="F1520" s="15">
        <v>66000</v>
      </c>
      <c r="G1520" s="14">
        <v>222948000</v>
      </c>
      <c r="H1520" s="13" t="s">
        <v>1703</v>
      </c>
    </row>
    <row r="1521" spans="1:8" ht="15.75" customHeight="1" x14ac:dyDescent="0.25">
      <c r="A1521" s="13" t="s">
        <v>7637</v>
      </c>
      <c r="B1521" s="13" t="s">
        <v>45</v>
      </c>
      <c r="C1521" s="14">
        <v>3378</v>
      </c>
      <c r="D1521" s="13" t="s">
        <v>38</v>
      </c>
      <c r="E1521" s="13" t="s">
        <v>1704</v>
      </c>
      <c r="F1521" s="15">
        <v>66000</v>
      </c>
      <c r="G1521" s="14">
        <v>222948000</v>
      </c>
      <c r="H1521" s="16" t="s">
        <v>1705</v>
      </c>
    </row>
    <row r="1522" spans="1:8" ht="15.75" customHeight="1" x14ac:dyDescent="0.25">
      <c r="A1522" s="13" t="s">
        <v>7637</v>
      </c>
      <c r="B1522" s="13" t="s">
        <v>10</v>
      </c>
      <c r="C1522" s="14">
        <v>3379</v>
      </c>
      <c r="D1522" s="13" t="s">
        <v>70</v>
      </c>
      <c r="E1522" s="13" t="s">
        <v>71</v>
      </c>
      <c r="F1522" s="15">
        <v>66000</v>
      </c>
      <c r="G1522" s="14">
        <v>223014000</v>
      </c>
      <c r="H1522" s="13" t="s">
        <v>1706</v>
      </c>
    </row>
    <row r="1523" spans="1:8" ht="15.75" customHeight="1" x14ac:dyDescent="0.25">
      <c r="A1523" s="13" t="s">
        <v>7637</v>
      </c>
      <c r="B1523" s="13" t="s">
        <v>28</v>
      </c>
      <c r="C1523" s="14">
        <v>3454.85</v>
      </c>
      <c r="D1523" s="13" t="s">
        <v>20</v>
      </c>
      <c r="E1523" s="13" t="s">
        <v>73</v>
      </c>
      <c r="F1523" s="15">
        <v>66000</v>
      </c>
      <c r="G1523" s="14">
        <v>228020100</v>
      </c>
      <c r="H1523" s="13" t="s">
        <v>1707</v>
      </c>
    </row>
    <row r="1524" spans="1:8" ht="15.75" customHeight="1" x14ac:dyDescent="0.25">
      <c r="A1524" s="13" t="s">
        <v>7637</v>
      </c>
      <c r="B1524" s="13" t="s">
        <v>10</v>
      </c>
      <c r="C1524" s="14">
        <v>3522.73</v>
      </c>
      <c r="D1524" s="13" t="s">
        <v>23</v>
      </c>
      <c r="E1524" s="13" t="s">
        <v>73</v>
      </c>
      <c r="F1524" s="15">
        <v>66000</v>
      </c>
      <c r="G1524" s="14">
        <v>232500180</v>
      </c>
      <c r="H1524" s="16" t="s">
        <v>1708</v>
      </c>
    </row>
    <row r="1525" spans="1:8" ht="15.75" customHeight="1" x14ac:dyDescent="0.25">
      <c r="A1525" s="13" t="s">
        <v>7637</v>
      </c>
      <c r="B1525" s="13" t="s">
        <v>10</v>
      </c>
      <c r="C1525" s="14">
        <v>3524.65</v>
      </c>
      <c r="D1525" s="13" t="s">
        <v>33</v>
      </c>
      <c r="E1525" s="13" t="s">
        <v>73</v>
      </c>
      <c r="F1525" s="15">
        <v>66000</v>
      </c>
      <c r="G1525" s="14">
        <v>232626900</v>
      </c>
      <c r="H1525" s="13" t="s">
        <v>1709</v>
      </c>
    </row>
    <row r="1526" spans="1:8" ht="15.75" customHeight="1" x14ac:dyDescent="0.25">
      <c r="A1526" s="13" t="s">
        <v>7637</v>
      </c>
      <c r="B1526" s="13" t="s">
        <v>45</v>
      </c>
      <c r="C1526" s="14">
        <v>3524.65</v>
      </c>
      <c r="D1526" s="13" t="s">
        <v>33</v>
      </c>
      <c r="E1526" s="13" t="s">
        <v>781</v>
      </c>
      <c r="F1526" s="15">
        <v>66000</v>
      </c>
      <c r="G1526" s="14">
        <v>232626900</v>
      </c>
      <c r="H1526" s="13" t="s">
        <v>1710</v>
      </c>
    </row>
    <row r="1527" spans="1:8" ht="15.75" customHeight="1" x14ac:dyDescent="0.25">
      <c r="A1527" s="13" t="s">
        <v>7637</v>
      </c>
      <c r="B1527" s="13" t="s">
        <v>10</v>
      </c>
      <c r="C1527" s="14">
        <v>3575</v>
      </c>
      <c r="D1527" s="13" t="s">
        <v>75</v>
      </c>
      <c r="E1527" s="13" t="s">
        <v>1711</v>
      </c>
      <c r="F1527" s="15">
        <v>66000</v>
      </c>
      <c r="G1527" s="14">
        <v>235950000</v>
      </c>
      <c r="H1527" s="16" t="s">
        <v>1712</v>
      </c>
    </row>
    <row r="1528" spans="1:8" ht="15.75" customHeight="1" x14ac:dyDescent="0.25">
      <c r="A1528" s="13" t="s">
        <v>7637</v>
      </c>
      <c r="B1528" s="13" t="s">
        <v>28</v>
      </c>
      <c r="C1528" s="14">
        <v>3680</v>
      </c>
      <c r="D1528" s="13" t="s">
        <v>75</v>
      </c>
      <c r="E1528" s="13" t="s">
        <v>349</v>
      </c>
      <c r="F1528" s="15">
        <v>66000</v>
      </c>
      <c r="G1528" s="14">
        <v>242880000</v>
      </c>
      <c r="H1528" s="16" t="s">
        <v>1713</v>
      </c>
    </row>
    <row r="1529" spans="1:8" ht="15.75" customHeight="1" x14ac:dyDescent="0.25">
      <c r="A1529" s="13" t="s">
        <v>7637</v>
      </c>
      <c r="B1529" s="13" t="s">
        <v>10</v>
      </c>
      <c r="C1529" s="14">
        <v>3728.22</v>
      </c>
      <c r="D1529" s="13" t="s">
        <v>20</v>
      </c>
      <c r="E1529" s="13" t="s">
        <v>349</v>
      </c>
      <c r="F1529" s="15">
        <v>66000</v>
      </c>
      <c r="G1529" s="14">
        <v>246062520</v>
      </c>
      <c r="H1529" s="16" t="s">
        <v>1714</v>
      </c>
    </row>
    <row r="1530" spans="1:8" ht="15.75" customHeight="1" x14ac:dyDescent="0.25">
      <c r="A1530" s="13" t="s">
        <v>7637</v>
      </c>
      <c r="B1530" s="13" t="s">
        <v>28</v>
      </c>
      <c r="C1530" s="14">
        <v>3761.57</v>
      </c>
      <c r="D1530" s="13" t="s">
        <v>33</v>
      </c>
      <c r="E1530" s="13" t="s">
        <v>349</v>
      </c>
      <c r="F1530" s="15">
        <v>66000</v>
      </c>
      <c r="G1530" s="14">
        <v>248263620</v>
      </c>
      <c r="H1530" s="13" t="s">
        <v>1715</v>
      </c>
    </row>
    <row r="1531" spans="1:8" ht="15.75" customHeight="1" x14ac:dyDescent="0.25">
      <c r="A1531" s="13" t="s">
        <v>7637</v>
      </c>
      <c r="B1531" s="13" t="s">
        <v>10</v>
      </c>
      <c r="C1531" s="14">
        <v>3790</v>
      </c>
      <c r="D1531" s="13" t="s">
        <v>406</v>
      </c>
      <c r="E1531" s="13" t="s">
        <v>1716</v>
      </c>
      <c r="F1531" s="15">
        <v>66000</v>
      </c>
      <c r="G1531" s="14">
        <v>250140000</v>
      </c>
      <c r="H1531" s="13" t="s">
        <v>1717</v>
      </c>
    </row>
    <row r="1532" spans="1:8" ht="15.75" customHeight="1" x14ac:dyDescent="0.25">
      <c r="A1532" s="13" t="s">
        <v>7637</v>
      </c>
      <c r="B1532" s="13" t="s">
        <v>28</v>
      </c>
      <c r="C1532" s="14">
        <v>3844</v>
      </c>
      <c r="D1532" s="13" t="s">
        <v>17</v>
      </c>
      <c r="E1532" s="13" t="s">
        <v>73</v>
      </c>
      <c r="F1532" s="15">
        <v>1200</v>
      </c>
      <c r="G1532" s="14">
        <v>4612800</v>
      </c>
      <c r="H1532" s="13" t="s">
        <v>1718</v>
      </c>
    </row>
    <row r="1533" spans="1:8" ht="15.75" customHeight="1" x14ac:dyDescent="0.25">
      <c r="A1533" s="13" t="s">
        <v>7637</v>
      </c>
      <c r="B1533" s="13" t="s">
        <v>10</v>
      </c>
      <c r="C1533" s="14">
        <v>4016.54</v>
      </c>
      <c r="D1533" s="13" t="s">
        <v>467</v>
      </c>
      <c r="E1533" s="13" t="s">
        <v>468</v>
      </c>
      <c r="F1533" s="15">
        <v>13200</v>
      </c>
      <c r="G1533" s="14">
        <v>53018328</v>
      </c>
      <c r="H1533" s="16" t="s">
        <v>1719</v>
      </c>
    </row>
    <row r="1534" spans="1:8" ht="15.75" customHeight="1" x14ac:dyDescent="0.25">
      <c r="A1534" s="13" t="s">
        <v>7637</v>
      </c>
      <c r="B1534" s="13" t="s">
        <v>45</v>
      </c>
      <c r="C1534" s="14">
        <v>4064</v>
      </c>
      <c r="D1534" s="13" t="s">
        <v>17</v>
      </c>
      <c r="E1534" s="13" t="s">
        <v>349</v>
      </c>
      <c r="F1534" s="15">
        <v>1200</v>
      </c>
      <c r="G1534" s="14">
        <v>4876800</v>
      </c>
      <c r="H1534" s="13" t="s">
        <v>1720</v>
      </c>
    </row>
    <row r="1535" spans="1:8" ht="15.75" customHeight="1" x14ac:dyDescent="0.25">
      <c r="A1535" s="13" t="s">
        <v>7637</v>
      </c>
      <c r="B1535" s="13" t="s">
        <v>10</v>
      </c>
      <c r="C1535" s="14">
        <v>4157.88</v>
      </c>
      <c r="D1535" s="13" t="s">
        <v>26</v>
      </c>
      <c r="E1535" s="13" t="s">
        <v>470</v>
      </c>
      <c r="F1535" s="15">
        <v>66000</v>
      </c>
      <c r="G1535" s="14">
        <v>274420080</v>
      </c>
      <c r="H1535" s="16" t="s">
        <v>1721</v>
      </c>
    </row>
    <row r="1536" spans="1:8" ht="15.75" customHeight="1" x14ac:dyDescent="0.25">
      <c r="A1536" s="13" t="s">
        <v>7637</v>
      </c>
      <c r="B1536" s="13" t="s">
        <v>28</v>
      </c>
      <c r="C1536" s="14">
        <v>4279</v>
      </c>
      <c r="D1536" s="13" t="s">
        <v>70</v>
      </c>
      <c r="E1536" s="13" t="s">
        <v>470</v>
      </c>
      <c r="F1536" s="15">
        <v>66000</v>
      </c>
      <c r="G1536" s="14">
        <v>282414000</v>
      </c>
      <c r="H1536" s="13" t="s">
        <v>1722</v>
      </c>
    </row>
    <row r="1537" spans="1:8" ht="15.75" customHeight="1" x14ac:dyDescent="0.25">
      <c r="A1537" s="13" t="s">
        <v>7637</v>
      </c>
      <c r="B1537" s="13" t="s">
        <v>45</v>
      </c>
      <c r="C1537" s="14">
        <v>4368.05</v>
      </c>
      <c r="D1537" s="13" t="s">
        <v>20</v>
      </c>
      <c r="E1537" s="13" t="s">
        <v>470</v>
      </c>
      <c r="F1537" s="15">
        <v>66000</v>
      </c>
      <c r="G1537" s="14">
        <v>288291300</v>
      </c>
      <c r="H1537" s="16" t="s">
        <v>1723</v>
      </c>
    </row>
    <row r="1538" spans="1:8" ht="15.75" customHeight="1" x14ac:dyDescent="0.25">
      <c r="A1538" s="13" t="s">
        <v>7637</v>
      </c>
      <c r="B1538" s="13" t="s">
        <v>10</v>
      </c>
      <c r="C1538" s="14">
        <v>4574.3100000000004</v>
      </c>
      <c r="D1538" s="13" t="s">
        <v>35</v>
      </c>
      <c r="E1538" s="13" t="s">
        <v>470</v>
      </c>
      <c r="F1538" s="15">
        <v>66000</v>
      </c>
      <c r="G1538" s="14">
        <v>301904460</v>
      </c>
      <c r="H1538" s="16" t="s">
        <v>1724</v>
      </c>
    </row>
    <row r="1539" spans="1:8" ht="15.75" customHeight="1" x14ac:dyDescent="0.25">
      <c r="A1539" s="13" t="s">
        <v>7637</v>
      </c>
      <c r="B1539" s="13" t="s">
        <v>10</v>
      </c>
      <c r="C1539" s="14">
        <v>4604.45</v>
      </c>
      <c r="D1539" s="13" t="s">
        <v>43</v>
      </c>
      <c r="E1539" s="13" t="s">
        <v>470</v>
      </c>
      <c r="F1539" s="15">
        <v>66000</v>
      </c>
      <c r="G1539" s="14">
        <v>303893700</v>
      </c>
      <c r="H1539" s="16" t="s">
        <v>1725</v>
      </c>
    </row>
    <row r="1540" spans="1:8" ht="15.75" customHeight="1" x14ac:dyDescent="0.25">
      <c r="A1540" s="13" t="s">
        <v>7637</v>
      </c>
      <c r="B1540" s="13" t="s">
        <v>10</v>
      </c>
      <c r="C1540" s="14">
        <v>4769</v>
      </c>
      <c r="D1540" s="13" t="s">
        <v>67</v>
      </c>
      <c r="E1540" s="13" t="s">
        <v>349</v>
      </c>
      <c r="F1540" s="15">
        <v>66000</v>
      </c>
      <c r="G1540" s="14">
        <v>314754000</v>
      </c>
      <c r="H1540" s="16" t="s">
        <v>1726</v>
      </c>
    </row>
    <row r="1541" spans="1:8" ht="15.75" customHeight="1" x14ac:dyDescent="0.25">
      <c r="A1541" s="13" t="s">
        <v>7637</v>
      </c>
      <c r="B1541" s="13" t="s">
        <v>10</v>
      </c>
      <c r="C1541" s="14">
        <v>5104.38</v>
      </c>
      <c r="D1541" s="13" t="s">
        <v>7584</v>
      </c>
      <c r="E1541" s="13" t="s">
        <v>470</v>
      </c>
      <c r="F1541" s="15">
        <v>66000</v>
      </c>
      <c r="G1541" s="14">
        <v>336889080</v>
      </c>
      <c r="H1541" s="13" t="s">
        <v>1727</v>
      </c>
    </row>
    <row r="1542" spans="1:8" ht="15.75" customHeight="1" x14ac:dyDescent="0.25">
      <c r="A1542" s="13" t="s">
        <v>7637</v>
      </c>
      <c r="B1542" s="13" t="s">
        <v>382</v>
      </c>
      <c r="C1542" s="14">
        <v>5362.5</v>
      </c>
      <c r="D1542" s="13" t="s">
        <v>17</v>
      </c>
      <c r="E1542" s="13" t="s">
        <v>1728</v>
      </c>
      <c r="F1542" s="15">
        <v>1200</v>
      </c>
      <c r="G1542" s="14">
        <v>6435000</v>
      </c>
      <c r="H1542" s="13" t="s">
        <v>1729</v>
      </c>
    </row>
    <row r="1543" spans="1:8" ht="15.75" customHeight="1" x14ac:dyDescent="0.25">
      <c r="A1543" s="13" t="s">
        <v>7637</v>
      </c>
      <c r="B1543" s="13" t="s">
        <v>10</v>
      </c>
      <c r="C1543" s="14">
        <v>5524.5</v>
      </c>
      <c r="D1543" s="13" t="s">
        <v>17</v>
      </c>
      <c r="E1543" s="13" t="s">
        <v>781</v>
      </c>
      <c r="F1543" s="15">
        <v>1200</v>
      </c>
      <c r="G1543" s="14">
        <v>6629400</v>
      </c>
      <c r="H1543" s="13" t="s">
        <v>1710</v>
      </c>
    </row>
    <row r="1544" spans="1:8" ht="15.75" customHeight="1" x14ac:dyDescent="0.25">
      <c r="A1544" s="13" t="s">
        <v>7637</v>
      </c>
      <c r="B1544" s="13" t="s">
        <v>382</v>
      </c>
      <c r="C1544" s="14">
        <v>5628.35</v>
      </c>
      <c r="D1544" s="13" t="s">
        <v>20</v>
      </c>
      <c r="E1544" s="13" t="s">
        <v>40</v>
      </c>
      <c r="F1544" s="15">
        <v>66000</v>
      </c>
      <c r="G1544" s="14">
        <v>371471100</v>
      </c>
      <c r="H1544" s="16" t="s">
        <v>1730</v>
      </c>
    </row>
    <row r="1545" spans="1:8" ht="15.75" customHeight="1" x14ac:dyDescent="0.25">
      <c r="C1545" s="10"/>
      <c r="F1545" s="17"/>
      <c r="G1545" s="10"/>
    </row>
    <row r="1546" spans="1:8" ht="15.75" customHeight="1" x14ac:dyDescent="0.25">
      <c r="A1546" s="41" t="s">
        <v>1731</v>
      </c>
      <c r="B1546" s="42"/>
      <c r="C1546" s="42"/>
      <c r="D1546" s="42"/>
      <c r="E1546" s="42"/>
      <c r="F1546" s="42"/>
      <c r="G1546" s="42"/>
      <c r="H1546" s="43"/>
    </row>
    <row r="1547" spans="1:8" ht="15.75" customHeight="1" x14ac:dyDescent="0.25">
      <c r="C1547" s="10"/>
      <c r="E1547" s="11" t="s">
        <v>7571</v>
      </c>
      <c r="F1547" s="12">
        <v>13200</v>
      </c>
      <c r="G1547" s="10"/>
    </row>
    <row r="1548" spans="1:8" ht="15.75" customHeight="1" x14ac:dyDescent="0.25">
      <c r="A1548" s="13" t="s">
        <v>0</v>
      </c>
      <c r="B1548" s="13" t="s">
        <v>1</v>
      </c>
      <c r="C1548" s="13" t="s">
        <v>2</v>
      </c>
      <c r="D1548" s="13" t="s">
        <v>4</v>
      </c>
      <c r="E1548" s="13" t="s">
        <v>5</v>
      </c>
      <c r="F1548" s="13" t="s">
        <v>6</v>
      </c>
      <c r="G1548" s="13" t="s">
        <v>7</v>
      </c>
      <c r="H1548" s="13" t="s">
        <v>8</v>
      </c>
    </row>
    <row r="1549" spans="1:8" ht="15.75" customHeight="1" x14ac:dyDescent="0.25">
      <c r="A1549" s="13" t="s">
        <v>7638</v>
      </c>
      <c r="B1549" s="13" t="s">
        <v>10</v>
      </c>
      <c r="C1549" s="14">
        <v>8361</v>
      </c>
      <c r="D1549" s="13" t="s">
        <v>38</v>
      </c>
      <c r="E1549" s="13" t="s">
        <v>1733</v>
      </c>
      <c r="F1549" s="15">
        <v>13200</v>
      </c>
      <c r="G1549" s="14">
        <v>110365200</v>
      </c>
      <c r="H1549" s="13" t="s">
        <v>1734</v>
      </c>
    </row>
    <row r="1550" spans="1:8" ht="15.75" customHeight="1" x14ac:dyDescent="0.25">
      <c r="A1550" s="13" t="s">
        <v>7638</v>
      </c>
      <c r="B1550" s="13" t="s">
        <v>28</v>
      </c>
      <c r="C1550" s="14">
        <v>8361</v>
      </c>
      <c r="D1550" s="13" t="s">
        <v>38</v>
      </c>
      <c r="E1550" s="13" t="s">
        <v>1355</v>
      </c>
      <c r="F1550" s="15">
        <v>13200</v>
      </c>
      <c r="G1550" s="14">
        <v>110365200</v>
      </c>
      <c r="H1550" s="16" t="s">
        <v>1735</v>
      </c>
    </row>
    <row r="1551" spans="1:8" ht="15.75" customHeight="1" x14ac:dyDescent="0.25">
      <c r="A1551" s="13" t="s">
        <v>7638</v>
      </c>
      <c r="B1551" s="13" t="s">
        <v>10</v>
      </c>
      <c r="C1551" s="14">
        <v>8734.9599999999991</v>
      </c>
      <c r="D1551" s="13" t="s">
        <v>33</v>
      </c>
      <c r="E1551" s="13" t="s">
        <v>781</v>
      </c>
      <c r="F1551" s="15">
        <v>13200</v>
      </c>
      <c r="G1551" s="14">
        <v>115301472</v>
      </c>
      <c r="H1551" s="13" t="s">
        <v>1736</v>
      </c>
    </row>
    <row r="1552" spans="1:8" ht="15.75" customHeight="1" x14ac:dyDescent="0.25">
      <c r="A1552" s="13" t="s">
        <v>7638</v>
      </c>
      <c r="B1552" s="13" t="s">
        <v>10</v>
      </c>
      <c r="C1552" s="14">
        <v>9890</v>
      </c>
      <c r="D1552" s="13" t="s">
        <v>67</v>
      </c>
      <c r="E1552" s="13" t="s">
        <v>68</v>
      </c>
      <c r="F1552" s="15">
        <v>13200</v>
      </c>
      <c r="G1552" s="14">
        <v>130548000</v>
      </c>
      <c r="H1552" s="16" t="s">
        <v>1737</v>
      </c>
    </row>
    <row r="1553" spans="1:8" ht="15.75" customHeight="1" x14ac:dyDescent="0.25">
      <c r="A1553" s="13" t="s">
        <v>7638</v>
      </c>
      <c r="B1553" s="13" t="s">
        <v>10</v>
      </c>
      <c r="C1553" s="14">
        <v>10981.7</v>
      </c>
      <c r="D1553" s="13" t="s">
        <v>14</v>
      </c>
      <c r="E1553" s="13" t="s">
        <v>1738</v>
      </c>
      <c r="F1553" s="15">
        <v>13200</v>
      </c>
      <c r="G1553" s="14">
        <v>144958440</v>
      </c>
      <c r="H1553" s="13" t="s">
        <v>1739</v>
      </c>
    </row>
    <row r="1554" spans="1:8" ht="15.75" customHeight="1" x14ac:dyDescent="0.25">
      <c r="A1554" s="13" t="s">
        <v>7638</v>
      </c>
      <c r="B1554" s="13" t="s">
        <v>10</v>
      </c>
      <c r="C1554" s="14">
        <v>11089</v>
      </c>
      <c r="D1554" s="13" t="s">
        <v>75</v>
      </c>
      <c r="E1554" s="13" t="s">
        <v>1355</v>
      </c>
      <c r="F1554" s="15">
        <v>13200</v>
      </c>
      <c r="G1554" s="14">
        <v>146374800</v>
      </c>
      <c r="H1554" s="16" t="s">
        <v>1740</v>
      </c>
    </row>
    <row r="1555" spans="1:8" ht="15.75" customHeight="1" x14ac:dyDescent="0.25">
      <c r="A1555" s="13" t="s">
        <v>7638</v>
      </c>
      <c r="B1555" s="13" t="s">
        <v>10</v>
      </c>
      <c r="C1555" s="14">
        <v>11300.5</v>
      </c>
      <c r="D1555" s="13" t="s">
        <v>35</v>
      </c>
      <c r="E1555" s="13" t="s">
        <v>1355</v>
      </c>
      <c r="F1555" s="15">
        <v>13200</v>
      </c>
      <c r="G1555" s="14">
        <v>149166600</v>
      </c>
      <c r="H1555" s="16" t="s">
        <v>1741</v>
      </c>
    </row>
    <row r="1556" spans="1:8" ht="15.75" customHeight="1" x14ac:dyDescent="0.25">
      <c r="A1556" s="13" t="s">
        <v>7638</v>
      </c>
      <c r="B1556" s="13" t="s">
        <v>10</v>
      </c>
      <c r="C1556" s="14">
        <v>11738.17</v>
      </c>
      <c r="D1556" s="13" t="s">
        <v>20</v>
      </c>
      <c r="E1556" s="13" t="s">
        <v>1355</v>
      </c>
      <c r="F1556" s="15">
        <v>13200</v>
      </c>
      <c r="G1556" s="14">
        <v>154943844</v>
      </c>
      <c r="H1556" s="16" t="s">
        <v>1742</v>
      </c>
    </row>
    <row r="1557" spans="1:8" ht="15.75" customHeight="1" x14ac:dyDescent="0.25">
      <c r="A1557" s="13" t="s">
        <v>7638</v>
      </c>
      <c r="B1557" s="13" t="s">
        <v>10</v>
      </c>
      <c r="C1557" s="14">
        <v>11974.52</v>
      </c>
      <c r="D1557" s="13" t="s">
        <v>26</v>
      </c>
      <c r="E1557" s="13" t="s">
        <v>1355</v>
      </c>
      <c r="F1557" s="15">
        <v>13200</v>
      </c>
      <c r="G1557" s="14">
        <v>158063664</v>
      </c>
      <c r="H1557" s="16" t="s">
        <v>1743</v>
      </c>
    </row>
    <row r="1558" spans="1:8" ht="15.75" customHeight="1" x14ac:dyDescent="0.25">
      <c r="A1558" s="13" t="s">
        <v>7638</v>
      </c>
      <c r="B1558" s="13" t="s">
        <v>10</v>
      </c>
      <c r="C1558" s="14">
        <v>12939.07</v>
      </c>
      <c r="D1558" s="13" t="s">
        <v>467</v>
      </c>
      <c r="E1558" s="13" t="s">
        <v>468</v>
      </c>
      <c r="F1558" s="15">
        <v>2640</v>
      </c>
      <c r="G1558" s="14">
        <v>34159144.799999997</v>
      </c>
      <c r="H1558" s="16" t="s">
        <v>1744</v>
      </c>
    </row>
    <row r="1559" spans="1:8" ht="15.75" customHeight="1" x14ac:dyDescent="0.25">
      <c r="A1559" s="13" t="s">
        <v>7638</v>
      </c>
      <c r="B1559" s="13" t="s">
        <v>28</v>
      </c>
      <c r="C1559" s="14">
        <v>13349.63</v>
      </c>
      <c r="D1559" s="13" t="s">
        <v>26</v>
      </c>
      <c r="E1559" s="13" t="s">
        <v>470</v>
      </c>
      <c r="F1559" s="15">
        <v>13200</v>
      </c>
      <c r="G1559" s="14">
        <v>176215116</v>
      </c>
      <c r="H1559" s="16" t="s">
        <v>1745</v>
      </c>
    </row>
    <row r="1560" spans="1:8" ht="15.75" customHeight="1" x14ac:dyDescent="0.25">
      <c r="A1560" s="13" t="s">
        <v>7638</v>
      </c>
      <c r="B1560" s="13" t="s">
        <v>10</v>
      </c>
      <c r="C1560" s="14">
        <v>13782</v>
      </c>
      <c r="D1560" s="13" t="s">
        <v>70</v>
      </c>
      <c r="E1560" s="13" t="s">
        <v>470</v>
      </c>
      <c r="F1560" s="15">
        <v>13200</v>
      </c>
      <c r="G1560" s="14">
        <v>181922400</v>
      </c>
      <c r="H1560" s="13" t="s">
        <v>1746</v>
      </c>
    </row>
    <row r="1561" spans="1:8" ht="15.75" customHeight="1" x14ac:dyDescent="0.25">
      <c r="A1561" s="13" t="s">
        <v>7638</v>
      </c>
      <c r="B1561" s="13" t="s">
        <v>28</v>
      </c>
      <c r="C1561" s="14">
        <v>14069.15</v>
      </c>
      <c r="D1561" s="13" t="s">
        <v>20</v>
      </c>
      <c r="E1561" s="13" t="s">
        <v>470</v>
      </c>
      <c r="F1561" s="15">
        <v>13200</v>
      </c>
      <c r="G1561" s="14">
        <v>185712780</v>
      </c>
      <c r="H1561" s="16" t="s">
        <v>1747</v>
      </c>
    </row>
    <row r="1562" spans="1:8" ht="15.75" customHeight="1" x14ac:dyDescent="0.25">
      <c r="A1562" s="13" t="s">
        <v>7638</v>
      </c>
      <c r="B1562" s="13" t="s">
        <v>10</v>
      </c>
      <c r="C1562" s="14">
        <v>17243.75</v>
      </c>
      <c r="D1562" s="13" t="s">
        <v>17</v>
      </c>
      <c r="E1562" s="13" t="s">
        <v>470</v>
      </c>
      <c r="F1562" s="15">
        <v>1200</v>
      </c>
      <c r="G1562" s="14">
        <v>20692500</v>
      </c>
      <c r="H1562" s="13" t="s">
        <v>1748</v>
      </c>
    </row>
    <row r="1563" spans="1:8" ht="15.75" customHeight="1" x14ac:dyDescent="0.25">
      <c r="C1563" s="10"/>
      <c r="F1563" s="17"/>
      <c r="G1563" s="10"/>
    </row>
    <row r="1564" spans="1:8" ht="15.75" customHeight="1" x14ac:dyDescent="0.25">
      <c r="A1564" s="41" t="s">
        <v>1749</v>
      </c>
      <c r="B1564" s="42"/>
      <c r="C1564" s="42"/>
      <c r="D1564" s="42"/>
      <c r="E1564" s="42"/>
      <c r="F1564" s="42"/>
      <c r="G1564" s="42"/>
      <c r="H1564" s="43"/>
    </row>
    <row r="1565" spans="1:8" ht="15.75" customHeight="1" x14ac:dyDescent="0.25">
      <c r="C1565" s="10"/>
      <c r="E1565" s="11" t="s">
        <v>7571</v>
      </c>
      <c r="F1565" s="12">
        <v>31200</v>
      </c>
      <c r="G1565" s="10"/>
    </row>
    <row r="1566" spans="1:8" ht="15.75" customHeight="1" x14ac:dyDescent="0.25">
      <c r="A1566" s="13" t="s">
        <v>0</v>
      </c>
      <c r="B1566" s="13" t="s">
        <v>1</v>
      </c>
      <c r="C1566" s="13" t="s">
        <v>2</v>
      </c>
      <c r="D1566" s="13" t="s">
        <v>4</v>
      </c>
      <c r="E1566" s="13" t="s">
        <v>5</v>
      </c>
      <c r="F1566" s="13" t="s">
        <v>6</v>
      </c>
      <c r="G1566" s="13" t="s">
        <v>7</v>
      </c>
      <c r="H1566" s="13" t="s">
        <v>8</v>
      </c>
    </row>
    <row r="1567" spans="1:8" ht="15.75" customHeight="1" x14ac:dyDescent="0.25">
      <c r="A1567" s="13" t="s">
        <v>7639</v>
      </c>
      <c r="B1567" s="13" t="s">
        <v>10</v>
      </c>
      <c r="C1567" s="14">
        <v>3845</v>
      </c>
      <c r="D1567" s="13" t="s">
        <v>366</v>
      </c>
      <c r="E1567" s="13" t="s">
        <v>367</v>
      </c>
      <c r="F1567" s="15">
        <v>31200</v>
      </c>
      <c r="G1567" s="14">
        <v>119964000</v>
      </c>
      <c r="H1567" s="16" t="s">
        <v>1751</v>
      </c>
    </row>
    <row r="1568" spans="1:8" ht="15.75" customHeight="1" x14ac:dyDescent="0.25">
      <c r="A1568" s="13" t="s">
        <v>7639</v>
      </c>
      <c r="B1568" s="13" t="s">
        <v>10</v>
      </c>
      <c r="C1568" s="14">
        <v>3896</v>
      </c>
      <c r="D1568" s="13" t="s">
        <v>38</v>
      </c>
      <c r="E1568" s="13" t="s">
        <v>781</v>
      </c>
      <c r="F1568" s="15">
        <v>31200</v>
      </c>
      <c r="G1568" s="14">
        <v>121555200</v>
      </c>
      <c r="H1568" s="13" t="s">
        <v>1752</v>
      </c>
    </row>
    <row r="1569" spans="1:8" ht="15.75" customHeight="1" x14ac:dyDescent="0.25">
      <c r="A1569" s="13" t="s">
        <v>7639</v>
      </c>
      <c r="B1569" s="13" t="s">
        <v>28</v>
      </c>
      <c r="C1569" s="14">
        <v>3896</v>
      </c>
      <c r="D1569" s="13" t="s">
        <v>38</v>
      </c>
      <c r="E1569" s="13" t="s">
        <v>367</v>
      </c>
      <c r="F1569" s="15">
        <v>31200</v>
      </c>
      <c r="G1569" s="14">
        <v>121555200</v>
      </c>
      <c r="H1569" s="16" t="s">
        <v>1753</v>
      </c>
    </row>
    <row r="1570" spans="1:8" ht="15.75" customHeight="1" x14ac:dyDescent="0.25">
      <c r="A1570" s="13" t="s">
        <v>7639</v>
      </c>
      <c r="B1570" s="13" t="s">
        <v>10</v>
      </c>
      <c r="C1570" s="14">
        <v>3969</v>
      </c>
      <c r="D1570" s="13" t="s">
        <v>67</v>
      </c>
      <c r="E1570" s="13" t="s">
        <v>68</v>
      </c>
      <c r="F1570" s="15">
        <v>31200</v>
      </c>
      <c r="G1570" s="14">
        <v>123832800</v>
      </c>
      <c r="H1570" s="16" t="s">
        <v>1754</v>
      </c>
    </row>
    <row r="1571" spans="1:8" ht="15.75" customHeight="1" x14ac:dyDescent="0.25">
      <c r="A1571" s="13" t="s">
        <v>7639</v>
      </c>
      <c r="B1571" s="13" t="s">
        <v>10</v>
      </c>
      <c r="C1571" s="14">
        <v>4360</v>
      </c>
      <c r="D1571" s="13" t="s">
        <v>70</v>
      </c>
      <c r="E1571" s="13" t="s">
        <v>71</v>
      </c>
      <c r="F1571" s="15">
        <v>31200</v>
      </c>
      <c r="G1571" s="14">
        <v>136032000</v>
      </c>
      <c r="H1571" s="13" t="s">
        <v>1755</v>
      </c>
    </row>
    <row r="1572" spans="1:8" ht="15.75" customHeight="1" x14ac:dyDescent="0.25">
      <c r="A1572" s="13" t="s">
        <v>7639</v>
      </c>
      <c r="B1572" s="13" t="s">
        <v>28</v>
      </c>
      <c r="C1572" s="14">
        <v>4449.08</v>
      </c>
      <c r="D1572" s="13" t="s">
        <v>20</v>
      </c>
      <c r="E1572" s="13" t="s">
        <v>73</v>
      </c>
      <c r="F1572" s="15">
        <v>31200</v>
      </c>
      <c r="G1572" s="14">
        <v>138811296</v>
      </c>
      <c r="H1572" s="16" t="s">
        <v>1756</v>
      </c>
    </row>
    <row r="1573" spans="1:8" ht="15.75" customHeight="1" x14ac:dyDescent="0.25">
      <c r="A1573" s="13" t="s">
        <v>7639</v>
      </c>
      <c r="B1573" s="13" t="s">
        <v>10</v>
      </c>
      <c r="C1573" s="14">
        <v>4545.45</v>
      </c>
      <c r="D1573" s="13" t="s">
        <v>23</v>
      </c>
      <c r="E1573" s="13" t="s">
        <v>73</v>
      </c>
      <c r="F1573" s="15">
        <v>31200</v>
      </c>
      <c r="G1573" s="14">
        <v>141818040</v>
      </c>
      <c r="H1573" s="16" t="s">
        <v>1757</v>
      </c>
    </row>
    <row r="1574" spans="1:8" ht="15.75" customHeight="1" x14ac:dyDescent="0.25">
      <c r="A1574" s="13" t="s">
        <v>7639</v>
      </c>
      <c r="B1574" s="13" t="s">
        <v>10</v>
      </c>
      <c r="C1574" s="14">
        <v>4547.9799999999996</v>
      </c>
      <c r="D1574" s="13" t="s">
        <v>33</v>
      </c>
      <c r="E1574" s="13" t="s">
        <v>73</v>
      </c>
      <c r="F1574" s="15">
        <v>31200</v>
      </c>
      <c r="G1574" s="14">
        <v>141896976</v>
      </c>
      <c r="H1574" s="13" t="s">
        <v>1758</v>
      </c>
    </row>
    <row r="1575" spans="1:8" ht="15.75" customHeight="1" x14ac:dyDescent="0.25">
      <c r="A1575" s="13" t="s">
        <v>7639</v>
      </c>
      <c r="B1575" s="13" t="s">
        <v>10</v>
      </c>
      <c r="C1575" s="14">
        <v>4610</v>
      </c>
      <c r="D1575" s="13" t="s">
        <v>75</v>
      </c>
      <c r="E1575" s="13" t="s">
        <v>73</v>
      </c>
      <c r="F1575" s="15">
        <v>31200</v>
      </c>
      <c r="G1575" s="14">
        <v>143832000</v>
      </c>
      <c r="H1575" s="16" t="s">
        <v>1759</v>
      </c>
    </row>
    <row r="1576" spans="1:8" ht="15.75" customHeight="1" x14ac:dyDescent="0.25">
      <c r="A1576" s="13" t="s">
        <v>7639</v>
      </c>
      <c r="B1576" s="13" t="s">
        <v>10</v>
      </c>
      <c r="C1576" s="14">
        <v>4750</v>
      </c>
      <c r="D1576" s="13" t="s">
        <v>406</v>
      </c>
      <c r="E1576" s="13" t="s">
        <v>1760</v>
      </c>
      <c r="F1576" s="15">
        <v>31200</v>
      </c>
      <c r="G1576" s="14">
        <v>148200000</v>
      </c>
      <c r="H1576" s="13" t="s">
        <v>1761</v>
      </c>
    </row>
    <row r="1577" spans="1:8" ht="15.75" customHeight="1" x14ac:dyDescent="0.25">
      <c r="A1577" s="13" t="s">
        <v>7639</v>
      </c>
      <c r="B1577" s="13" t="s">
        <v>45</v>
      </c>
      <c r="C1577" s="14">
        <v>4960</v>
      </c>
      <c r="D1577" s="13" t="s">
        <v>17</v>
      </c>
      <c r="E1577" s="13" t="s">
        <v>73</v>
      </c>
      <c r="F1577" s="15">
        <v>1200</v>
      </c>
      <c r="G1577" s="14">
        <v>5952000</v>
      </c>
      <c r="H1577" s="13" t="s">
        <v>1762</v>
      </c>
    </row>
    <row r="1578" spans="1:8" ht="15.75" customHeight="1" x14ac:dyDescent="0.25">
      <c r="A1578" s="13" t="s">
        <v>7639</v>
      </c>
      <c r="B1578" s="13" t="s">
        <v>10</v>
      </c>
      <c r="C1578" s="14">
        <v>5125</v>
      </c>
      <c r="D1578" s="13" t="s">
        <v>17</v>
      </c>
      <c r="E1578" s="13" t="s">
        <v>781</v>
      </c>
      <c r="F1578" s="15">
        <v>1200</v>
      </c>
      <c r="G1578" s="14">
        <v>6150000</v>
      </c>
      <c r="H1578" s="13" t="s">
        <v>1763</v>
      </c>
    </row>
    <row r="1579" spans="1:8" ht="15.75" customHeight="1" x14ac:dyDescent="0.25">
      <c r="A1579" s="13" t="s">
        <v>7639</v>
      </c>
      <c r="B1579" s="13" t="s">
        <v>10</v>
      </c>
      <c r="C1579" s="14">
        <v>6672.87</v>
      </c>
      <c r="D1579" s="13" t="s">
        <v>467</v>
      </c>
      <c r="E1579" s="13" t="s">
        <v>468</v>
      </c>
      <c r="F1579" s="15">
        <v>6240</v>
      </c>
      <c r="G1579" s="14">
        <v>41638708.799999997</v>
      </c>
      <c r="H1579" s="16" t="s">
        <v>1764</v>
      </c>
    </row>
    <row r="1580" spans="1:8" ht="15.75" customHeight="1" x14ac:dyDescent="0.25">
      <c r="A1580" s="13" t="s">
        <v>7639</v>
      </c>
      <c r="B1580" s="13" t="s">
        <v>10</v>
      </c>
      <c r="C1580" s="14">
        <v>6915.24</v>
      </c>
      <c r="D1580" s="13" t="s">
        <v>26</v>
      </c>
      <c r="E1580" s="13" t="s">
        <v>470</v>
      </c>
      <c r="F1580" s="15">
        <v>31200</v>
      </c>
      <c r="G1580" s="14">
        <v>215755488</v>
      </c>
      <c r="H1580" s="16" t="s">
        <v>1765</v>
      </c>
    </row>
    <row r="1581" spans="1:8" ht="15.75" customHeight="1" x14ac:dyDescent="0.25">
      <c r="A1581" s="13" t="s">
        <v>7639</v>
      </c>
      <c r="B1581" s="13" t="s">
        <v>28</v>
      </c>
      <c r="C1581" s="14">
        <v>7109</v>
      </c>
      <c r="D1581" s="13" t="s">
        <v>70</v>
      </c>
      <c r="E1581" s="13" t="s">
        <v>470</v>
      </c>
      <c r="F1581" s="15">
        <v>31200</v>
      </c>
      <c r="G1581" s="14">
        <v>221800800</v>
      </c>
      <c r="H1581" s="13" t="s">
        <v>1766</v>
      </c>
    </row>
    <row r="1582" spans="1:8" ht="15.75" customHeight="1" x14ac:dyDescent="0.25">
      <c r="A1582" s="13" t="s">
        <v>7639</v>
      </c>
      <c r="B1582" s="13" t="s">
        <v>45</v>
      </c>
      <c r="C1582" s="14">
        <v>7255.41</v>
      </c>
      <c r="D1582" s="13" t="s">
        <v>20</v>
      </c>
      <c r="E1582" s="13" t="s">
        <v>470</v>
      </c>
      <c r="F1582" s="15">
        <v>31200</v>
      </c>
      <c r="G1582" s="14">
        <v>226368792</v>
      </c>
      <c r="H1582" s="16" t="s">
        <v>1767</v>
      </c>
    </row>
    <row r="1583" spans="1:8" ht="15.75" customHeight="1" x14ac:dyDescent="0.25">
      <c r="A1583" s="13" t="s">
        <v>7639</v>
      </c>
      <c r="B1583" s="13" t="s">
        <v>10</v>
      </c>
      <c r="C1583" s="14">
        <v>7598.01</v>
      </c>
      <c r="D1583" s="13" t="s">
        <v>35</v>
      </c>
      <c r="E1583" s="13" t="s">
        <v>470</v>
      </c>
      <c r="F1583" s="15">
        <v>31200</v>
      </c>
      <c r="G1583" s="14">
        <v>237057912</v>
      </c>
      <c r="H1583" s="16" t="s">
        <v>1768</v>
      </c>
    </row>
    <row r="1584" spans="1:8" ht="15.75" customHeight="1" x14ac:dyDescent="0.25">
      <c r="A1584" s="13" t="s">
        <v>7639</v>
      </c>
      <c r="B1584" s="13" t="s">
        <v>10</v>
      </c>
      <c r="C1584" s="14">
        <v>7801.5</v>
      </c>
      <c r="D1584" s="13" t="s">
        <v>11</v>
      </c>
      <c r="E1584" s="13" t="s">
        <v>1769</v>
      </c>
      <c r="F1584" s="15">
        <v>31200</v>
      </c>
      <c r="G1584" s="14">
        <v>243406800</v>
      </c>
      <c r="H1584" s="16" t="s">
        <v>1770</v>
      </c>
    </row>
    <row r="1585" spans="1:8" ht="15.75" customHeight="1" x14ac:dyDescent="0.25">
      <c r="A1585" s="13" t="s">
        <v>7639</v>
      </c>
      <c r="B1585" s="13" t="s">
        <v>10</v>
      </c>
      <c r="C1585" s="14">
        <v>7841.59</v>
      </c>
      <c r="D1585" s="13" t="s">
        <v>43</v>
      </c>
      <c r="E1585" s="13" t="s">
        <v>73</v>
      </c>
      <c r="F1585" s="15">
        <v>31200</v>
      </c>
      <c r="G1585" s="14">
        <v>244657608</v>
      </c>
      <c r="H1585" s="16" t="s">
        <v>1771</v>
      </c>
    </row>
    <row r="1586" spans="1:8" ht="15.75" customHeight="1" x14ac:dyDescent="0.25">
      <c r="A1586" s="13" t="s">
        <v>7639</v>
      </c>
      <c r="B1586" s="13" t="s">
        <v>10</v>
      </c>
      <c r="C1586" s="14">
        <v>8150.59</v>
      </c>
      <c r="D1586" s="13" t="s">
        <v>20</v>
      </c>
      <c r="E1586" s="13" t="s">
        <v>371</v>
      </c>
      <c r="F1586" s="15">
        <v>31200</v>
      </c>
      <c r="G1586" s="14">
        <v>254298408</v>
      </c>
      <c r="H1586" s="16" t="s">
        <v>1772</v>
      </c>
    </row>
    <row r="1587" spans="1:8" ht="15.75" customHeight="1" x14ac:dyDescent="0.25">
      <c r="A1587" s="13" t="s">
        <v>7639</v>
      </c>
      <c r="B1587" s="13" t="s">
        <v>10</v>
      </c>
      <c r="C1587" s="14">
        <v>8478.4699999999993</v>
      </c>
      <c r="D1587" s="13" t="s">
        <v>7584</v>
      </c>
      <c r="E1587" s="13" t="s">
        <v>470</v>
      </c>
      <c r="F1587" s="15">
        <v>31200</v>
      </c>
      <c r="G1587" s="14">
        <v>264528264</v>
      </c>
      <c r="H1587" s="13" t="s">
        <v>1773</v>
      </c>
    </row>
    <row r="1588" spans="1:8" ht="15.75" customHeight="1" x14ac:dyDescent="0.25">
      <c r="A1588" s="13" t="s">
        <v>7639</v>
      </c>
      <c r="B1588" s="13" t="s">
        <v>28</v>
      </c>
      <c r="C1588" s="14">
        <v>8700</v>
      </c>
      <c r="D1588" s="13" t="s">
        <v>75</v>
      </c>
      <c r="E1588" s="13" t="s">
        <v>1774</v>
      </c>
      <c r="F1588" s="15">
        <v>31200</v>
      </c>
      <c r="G1588" s="14">
        <v>271440000</v>
      </c>
      <c r="H1588" s="16" t="s">
        <v>1775</v>
      </c>
    </row>
    <row r="1589" spans="1:8" ht="15.75" customHeight="1" x14ac:dyDescent="0.25">
      <c r="A1589" s="13" t="s">
        <v>7639</v>
      </c>
      <c r="B1589" s="13" t="s">
        <v>28</v>
      </c>
      <c r="C1589" s="14">
        <v>8893.75</v>
      </c>
      <c r="D1589" s="13" t="s">
        <v>17</v>
      </c>
      <c r="E1589" s="13" t="s">
        <v>1776</v>
      </c>
      <c r="F1589" s="15">
        <v>1200</v>
      </c>
      <c r="G1589" s="14">
        <v>10672500</v>
      </c>
      <c r="H1589" s="13" t="s">
        <v>1777</v>
      </c>
    </row>
    <row r="1590" spans="1:8" ht="15.75" customHeight="1" x14ac:dyDescent="0.25">
      <c r="A1590" s="13" t="s">
        <v>7639</v>
      </c>
      <c r="B1590" s="13" t="s">
        <v>382</v>
      </c>
      <c r="C1590" s="14">
        <v>9300</v>
      </c>
      <c r="D1590" s="13" t="s">
        <v>17</v>
      </c>
      <c r="E1590" s="13" t="s">
        <v>371</v>
      </c>
      <c r="F1590" s="15">
        <v>1200</v>
      </c>
      <c r="G1590" s="14">
        <v>11160000</v>
      </c>
      <c r="H1590" s="13" t="s">
        <v>1778</v>
      </c>
    </row>
    <row r="1591" spans="1:8" ht="15.75" customHeight="1" x14ac:dyDescent="0.25">
      <c r="C1591" s="10"/>
      <c r="F1591" s="17"/>
      <c r="G1591" s="10"/>
    </row>
    <row r="1592" spans="1:8" ht="15.75" customHeight="1" x14ac:dyDescent="0.25">
      <c r="A1592" s="41" t="s">
        <v>1779</v>
      </c>
      <c r="B1592" s="42"/>
      <c r="C1592" s="42"/>
      <c r="D1592" s="42"/>
      <c r="E1592" s="42"/>
      <c r="F1592" s="42"/>
      <c r="G1592" s="42"/>
      <c r="H1592" s="43"/>
    </row>
    <row r="1593" spans="1:8" ht="15.75" customHeight="1" x14ac:dyDescent="0.25">
      <c r="C1593" s="10"/>
      <c r="E1593" s="11" t="s">
        <v>7571</v>
      </c>
      <c r="F1593" s="12">
        <v>36000</v>
      </c>
      <c r="G1593" s="10"/>
    </row>
    <row r="1594" spans="1:8" ht="15.75" customHeight="1" x14ac:dyDescent="0.25">
      <c r="A1594" s="13" t="s">
        <v>0</v>
      </c>
      <c r="B1594" s="13" t="s">
        <v>1</v>
      </c>
      <c r="C1594" s="13" t="s">
        <v>2</v>
      </c>
      <c r="D1594" s="13" t="s">
        <v>4</v>
      </c>
      <c r="E1594" s="13" t="s">
        <v>5</v>
      </c>
      <c r="F1594" s="13" t="s">
        <v>6</v>
      </c>
      <c r="G1594" s="13" t="s">
        <v>7</v>
      </c>
      <c r="H1594" s="13" t="s">
        <v>8</v>
      </c>
    </row>
    <row r="1595" spans="1:8" ht="15.75" customHeight="1" x14ac:dyDescent="0.25">
      <c r="A1595" s="13" t="s">
        <v>7640</v>
      </c>
      <c r="B1595" s="13" t="s">
        <v>10</v>
      </c>
      <c r="C1595" s="14">
        <v>3216</v>
      </c>
      <c r="D1595" s="13" t="s">
        <v>38</v>
      </c>
      <c r="E1595" s="13" t="s">
        <v>781</v>
      </c>
      <c r="F1595" s="15">
        <v>36000</v>
      </c>
      <c r="G1595" s="14">
        <v>115776000</v>
      </c>
      <c r="H1595" s="13" t="s">
        <v>1780</v>
      </c>
    </row>
    <row r="1596" spans="1:8" ht="15.75" customHeight="1" x14ac:dyDescent="0.25">
      <c r="A1596" s="13" t="s">
        <v>7640</v>
      </c>
      <c r="B1596" s="13" t="s">
        <v>28</v>
      </c>
      <c r="C1596" s="14">
        <v>3216</v>
      </c>
      <c r="D1596" s="13" t="s">
        <v>38</v>
      </c>
      <c r="E1596" s="13" t="s">
        <v>73</v>
      </c>
      <c r="F1596" s="15">
        <v>36000</v>
      </c>
      <c r="G1596" s="14">
        <v>115776000</v>
      </c>
      <c r="H1596" s="13" t="s">
        <v>1782</v>
      </c>
    </row>
    <row r="1597" spans="1:8" ht="15.75" customHeight="1" x14ac:dyDescent="0.25">
      <c r="A1597" s="13" t="s">
        <v>7640</v>
      </c>
      <c r="B1597" s="13" t="s">
        <v>10</v>
      </c>
      <c r="C1597" s="14">
        <v>3410</v>
      </c>
      <c r="D1597" s="13" t="s">
        <v>406</v>
      </c>
      <c r="E1597" s="13" t="s">
        <v>1783</v>
      </c>
      <c r="F1597" s="15">
        <v>36000</v>
      </c>
      <c r="G1597" s="14">
        <v>122760000</v>
      </c>
      <c r="H1597" s="13" t="s">
        <v>1784</v>
      </c>
    </row>
    <row r="1598" spans="1:8" ht="15.75" customHeight="1" x14ac:dyDescent="0.25">
      <c r="A1598" s="13" t="s">
        <v>7640</v>
      </c>
      <c r="B1598" s="13" t="s">
        <v>10</v>
      </c>
      <c r="C1598" s="14">
        <v>3488</v>
      </c>
      <c r="D1598" s="13" t="s">
        <v>70</v>
      </c>
      <c r="E1598" s="13" t="s">
        <v>71</v>
      </c>
      <c r="F1598" s="15">
        <v>36000</v>
      </c>
      <c r="G1598" s="14">
        <v>125568000</v>
      </c>
      <c r="H1598" s="13" t="s">
        <v>1785</v>
      </c>
    </row>
    <row r="1599" spans="1:8" ht="15.75" customHeight="1" x14ac:dyDescent="0.25">
      <c r="A1599" s="13" t="s">
        <v>7640</v>
      </c>
      <c r="B1599" s="13" t="s">
        <v>10</v>
      </c>
      <c r="C1599" s="14">
        <v>3559.9</v>
      </c>
      <c r="D1599" s="13" t="s">
        <v>20</v>
      </c>
      <c r="E1599" s="13" t="s">
        <v>73</v>
      </c>
      <c r="F1599" s="15">
        <v>36000</v>
      </c>
      <c r="G1599" s="14">
        <v>128156400</v>
      </c>
      <c r="H1599" s="16" t="s">
        <v>1786</v>
      </c>
    </row>
    <row r="1600" spans="1:8" ht="15.75" customHeight="1" x14ac:dyDescent="0.25">
      <c r="A1600" s="13" t="s">
        <v>7640</v>
      </c>
      <c r="B1600" s="13" t="s">
        <v>10</v>
      </c>
      <c r="C1600" s="14">
        <v>3636.36</v>
      </c>
      <c r="D1600" s="13" t="s">
        <v>23</v>
      </c>
      <c r="E1600" s="13" t="s">
        <v>73</v>
      </c>
      <c r="F1600" s="15">
        <v>36000</v>
      </c>
      <c r="G1600" s="14">
        <v>130908960</v>
      </c>
      <c r="H1600" s="16" t="s">
        <v>1787</v>
      </c>
    </row>
    <row r="1601" spans="1:8" ht="15.75" customHeight="1" x14ac:dyDescent="0.25">
      <c r="A1601" s="13" t="s">
        <v>7640</v>
      </c>
      <c r="B1601" s="13" t="s">
        <v>10</v>
      </c>
      <c r="C1601" s="14">
        <v>3638.35</v>
      </c>
      <c r="D1601" s="13" t="s">
        <v>33</v>
      </c>
      <c r="E1601" s="13" t="s">
        <v>73</v>
      </c>
      <c r="F1601" s="15">
        <v>36000</v>
      </c>
      <c r="G1601" s="14">
        <v>130980600</v>
      </c>
      <c r="H1601" s="13" t="s">
        <v>1758</v>
      </c>
    </row>
    <row r="1602" spans="1:8" ht="15.75" customHeight="1" x14ac:dyDescent="0.25">
      <c r="A1602" s="13" t="s">
        <v>7640</v>
      </c>
      <c r="B1602" s="13" t="s">
        <v>10</v>
      </c>
      <c r="C1602" s="14">
        <v>3690</v>
      </c>
      <c r="D1602" s="13" t="s">
        <v>75</v>
      </c>
      <c r="E1602" s="13" t="s">
        <v>73</v>
      </c>
      <c r="F1602" s="15">
        <v>36000</v>
      </c>
      <c r="G1602" s="14">
        <v>132840000</v>
      </c>
      <c r="H1602" s="16" t="s">
        <v>1788</v>
      </c>
    </row>
    <row r="1603" spans="1:8" ht="15.75" customHeight="1" x14ac:dyDescent="0.25">
      <c r="A1603" s="13" t="s">
        <v>7640</v>
      </c>
      <c r="B1603" s="13" t="s">
        <v>28</v>
      </c>
      <c r="C1603" s="14">
        <v>3761.54</v>
      </c>
      <c r="D1603" s="13" t="s">
        <v>33</v>
      </c>
      <c r="E1603" s="13" t="s">
        <v>349</v>
      </c>
      <c r="F1603" s="15">
        <v>36000</v>
      </c>
      <c r="G1603" s="14">
        <v>135415440</v>
      </c>
      <c r="H1603" s="13" t="s">
        <v>1789</v>
      </c>
    </row>
    <row r="1604" spans="1:8" ht="15.75" customHeight="1" x14ac:dyDescent="0.25">
      <c r="A1604" s="13" t="s">
        <v>7640</v>
      </c>
      <c r="B1604" s="13" t="s">
        <v>28</v>
      </c>
      <c r="C1604" s="14">
        <v>3844.73</v>
      </c>
      <c r="D1604" s="13" t="s">
        <v>20</v>
      </c>
      <c r="E1604" s="13" t="s">
        <v>349</v>
      </c>
      <c r="F1604" s="15">
        <v>36000</v>
      </c>
      <c r="G1604" s="14">
        <v>138410280</v>
      </c>
      <c r="H1604" s="16" t="s">
        <v>1790</v>
      </c>
    </row>
    <row r="1605" spans="1:8" ht="15.75" customHeight="1" x14ac:dyDescent="0.25">
      <c r="A1605" s="13" t="s">
        <v>7640</v>
      </c>
      <c r="B1605" s="13" t="s">
        <v>10</v>
      </c>
      <c r="C1605" s="14">
        <v>3968</v>
      </c>
      <c r="D1605" s="13" t="s">
        <v>17</v>
      </c>
      <c r="E1605" s="13" t="s">
        <v>73</v>
      </c>
      <c r="F1605" s="15">
        <v>36000</v>
      </c>
      <c r="G1605" s="14">
        <v>142848000</v>
      </c>
      <c r="H1605" s="13" t="s">
        <v>1791</v>
      </c>
    </row>
    <row r="1606" spans="1:8" ht="15.75" customHeight="1" x14ac:dyDescent="0.25">
      <c r="A1606" s="13" t="s">
        <v>7640</v>
      </c>
      <c r="B1606" s="13" t="s">
        <v>28</v>
      </c>
      <c r="C1606" s="14">
        <v>4140</v>
      </c>
      <c r="D1606" s="13" t="s">
        <v>75</v>
      </c>
      <c r="E1606" s="13" t="s">
        <v>349</v>
      </c>
      <c r="F1606" s="15">
        <v>36000</v>
      </c>
      <c r="G1606" s="14">
        <v>149040000</v>
      </c>
      <c r="H1606" s="13" t="s">
        <v>1792</v>
      </c>
    </row>
    <row r="1607" spans="1:8" ht="15.75" customHeight="1" x14ac:dyDescent="0.25">
      <c r="A1607" s="13" t="s">
        <v>7640</v>
      </c>
      <c r="B1607" s="13" t="s">
        <v>10</v>
      </c>
      <c r="C1607" s="14">
        <v>4156</v>
      </c>
      <c r="D1607" s="13" t="s">
        <v>366</v>
      </c>
      <c r="E1607" s="13" t="s">
        <v>367</v>
      </c>
      <c r="F1607" s="15">
        <v>36000</v>
      </c>
      <c r="G1607" s="14">
        <v>149616000</v>
      </c>
      <c r="H1607" s="16" t="s">
        <v>1793</v>
      </c>
    </row>
    <row r="1608" spans="1:8" ht="15.75" customHeight="1" x14ac:dyDescent="0.25">
      <c r="A1608" s="13" t="s">
        <v>7640</v>
      </c>
      <c r="B1608" s="13" t="s">
        <v>10</v>
      </c>
      <c r="C1608" s="14">
        <v>4340</v>
      </c>
      <c r="D1608" s="13" t="s">
        <v>67</v>
      </c>
      <c r="E1608" s="13" t="s">
        <v>68</v>
      </c>
      <c r="F1608" s="15">
        <v>36000</v>
      </c>
      <c r="G1608" s="14">
        <v>156240000</v>
      </c>
      <c r="H1608" s="13" t="s">
        <v>1794</v>
      </c>
    </row>
    <row r="1609" spans="1:8" ht="15.75" customHeight="1" x14ac:dyDescent="0.25">
      <c r="A1609" s="13" t="s">
        <v>7640</v>
      </c>
      <c r="B1609" s="13" t="s">
        <v>28</v>
      </c>
      <c r="C1609" s="14">
        <v>5263.75</v>
      </c>
      <c r="D1609" s="13" t="s">
        <v>17</v>
      </c>
      <c r="E1609" s="13" t="s">
        <v>470</v>
      </c>
      <c r="F1609" s="15">
        <v>36000</v>
      </c>
      <c r="G1609" s="14">
        <v>189495000</v>
      </c>
      <c r="H1609" s="13" t="s">
        <v>1795</v>
      </c>
    </row>
    <row r="1610" spans="1:8" ht="15.75" customHeight="1" x14ac:dyDescent="0.25">
      <c r="A1610" s="13" t="s">
        <v>7640</v>
      </c>
      <c r="B1610" s="13" t="s">
        <v>10</v>
      </c>
      <c r="C1610" s="14">
        <v>5700.72</v>
      </c>
      <c r="D1610" s="13" t="s">
        <v>43</v>
      </c>
      <c r="E1610" s="13" t="s">
        <v>1796</v>
      </c>
      <c r="F1610" s="15">
        <v>36000</v>
      </c>
      <c r="G1610" s="14">
        <v>205225920</v>
      </c>
      <c r="H1610" s="16" t="s">
        <v>1797</v>
      </c>
    </row>
    <row r="1611" spans="1:8" ht="15.75" customHeight="1" x14ac:dyDescent="0.25">
      <c r="C1611" s="10"/>
      <c r="F1611" s="17"/>
      <c r="G1611" s="10"/>
    </row>
    <row r="1612" spans="1:8" ht="15.75" customHeight="1" x14ac:dyDescent="0.25">
      <c r="A1612" s="41" t="s">
        <v>1798</v>
      </c>
      <c r="B1612" s="42"/>
      <c r="C1612" s="42"/>
      <c r="D1612" s="42"/>
      <c r="E1612" s="42"/>
      <c r="F1612" s="42"/>
      <c r="G1612" s="42"/>
      <c r="H1612" s="43"/>
    </row>
    <row r="1613" spans="1:8" ht="15.75" customHeight="1" x14ac:dyDescent="0.25">
      <c r="C1613" s="10"/>
      <c r="E1613" s="11" t="s">
        <v>7571</v>
      </c>
      <c r="F1613" s="12">
        <v>540000</v>
      </c>
      <c r="G1613" s="10"/>
    </row>
    <row r="1614" spans="1:8" ht="15.75" customHeight="1" x14ac:dyDescent="0.25">
      <c r="A1614" s="13" t="s">
        <v>0</v>
      </c>
      <c r="B1614" s="13" t="s">
        <v>1</v>
      </c>
      <c r="C1614" s="13" t="s">
        <v>2</v>
      </c>
      <c r="D1614" s="13" t="s">
        <v>4</v>
      </c>
      <c r="E1614" s="13" t="s">
        <v>5</v>
      </c>
      <c r="F1614" s="13" t="s">
        <v>6</v>
      </c>
      <c r="G1614" s="13" t="s">
        <v>7</v>
      </c>
      <c r="H1614" s="13" t="s">
        <v>8</v>
      </c>
    </row>
    <row r="1615" spans="1:8" ht="15.75" customHeight="1" x14ac:dyDescent="0.25">
      <c r="A1615" s="13" t="s">
        <v>7641</v>
      </c>
      <c r="B1615" s="13" t="s">
        <v>10</v>
      </c>
      <c r="C1615" s="14">
        <v>133.09</v>
      </c>
      <c r="D1615" s="13" t="s">
        <v>38</v>
      </c>
      <c r="E1615" s="13" t="s">
        <v>306</v>
      </c>
      <c r="F1615" s="15">
        <v>540000</v>
      </c>
      <c r="G1615" s="14">
        <v>71868600</v>
      </c>
      <c r="H1615" s="16" t="s">
        <v>1800</v>
      </c>
    </row>
    <row r="1616" spans="1:8" ht="15.75" customHeight="1" x14ac:dyDescent="0.25">
      <c r="A1616" s="13" t="s">
        <v>7641</v>
      </c>
      <c r="B1616" s="13" t="s">
        <v>45</v>
      </c>
      <c r="C1616" s="14">
        <v>235.87</v>
      </c>
      <c r="D1616" s="13" t="s">
        <v>20</v>
      </c>
      <c r="E1616" s="13" t="s">
        <v>106</v>
      </c>
      <c r="F1616" s="15">
        <v>540000</v>
      </c>
      <c r="G1616" s="14">
        <v>127369800</v>
      </c>
      <c r="H1616" s="13" t="s">
        <v>1801</v>
      </c>
    </row>
    <row r="1617" spans="1:8" ht="15.75" customHeight="1" x14ac:dyDescent="0.25">
      <c r="A1617" s="13" t="s">
        <v>7641</v>
      </c>
      <c r="B1617" s="13" t="s">
        <v>28</v>
      </c>
      <c r="C1617" s="14">
        <v>247.7</v>
      </c>
      <c r="D1617" s="13" t="s">
        <v>75</v>
      </c>
      <c r="E1617" s="13" t="s">
        <v>1802</v>
      </c>
      <c r="F1617" s="15">
        <v>540000</v>
      </c>
      <c r="G1617" s="14">
        <v>133758000</v>
      </c>
      <c r="H1617" s="16" t="s">
        <v>1803</v>
      </c>
    </row>
    <row r="1618" spans="1:8" ht="15.75" customHeight="1" x14ac:dyDescent="0.25">
      <c r="A1618" s="13" t="s">
        <v>7641</v>
      </c>
      <c r="B1618" s="13" t="s">
        <v>10</v>
      </c>
      <c r="C1618" s="14">
        <v>251.38</v>
      </c>
      <c r="D1618" s="13" t="s">
        <v>80</v>
      </c>
      <c r="E1618" s="13" t="s">
        <v>95</v>
      </c>
      <c r="F1618" s="15">
        <v>540000</v>
      </c>
      <c r="G1618" s="14">
        <v>135745200</v>
      </c>
      <c r="H1618" s="16" t="s">
        <v>1804</v>
      </c>
    </row>
    <row r="1619" spans="1:8" ht="15.75" customHeight="1" x14ac:dyDescent="0.25">
      <c r="A1619" s="13" t="s">
        <v>7641</v>
      </c>
      <c r="B1619" s="13" t="s">
        <v>10</v>
      </c>
      <c r="C1619" s="14">
        <v>258.22000000000003</v>
      </c>
      <c r="D1619" s="13" t="s">
        <v>20</v>
      </c>
      <c r="E1619" s="13" t="s">
        <v>1805</v>
      </c>
      <c r="F1619" s="15">
        <v>540000</v>
      </c>
      <c r="G1619" s="14">
        <v>139438800</v>
      </c>
      <c r="H1619" s="13" t="s">
        <v>1806</v>
      </c>
    </row>
    <row r="1620" spans="1:8" ht="15.75" customHeight="1" x14ac:dyDescent="0.25">
      <c r="A1620" s="13" t="s">
        <v>7641</v>
      </c>
      <c r="B1620" s="13" t="s">
        <v>10</v>
      </c>
      <c r="C1620" s="14">
        <v>259.85000000000002</v>
      </c>
      <c r="D1620" s="13" t="s">
        <v>33</v>
      </c>
      <c r="E1620" s="13" t="s">
        <v>95</v>
      </c>
      <c r="F1620" s="15">
        <v>540000</v>
      </c>
      <c r="G1620" s="14">
        <v>140319000</v>
      </c>
      <c r="H1620" s="13" t="s">
        <v>1807</v>
      </c>
    </row>
    <row r="1621" spans="1:8" ht="15.75" customHeight="1" x14ac:dyDescent="0.25">
      <c r="A1621" s="13" t="s">
        <v>7641</v>
      </c>
      <c r="B1621" s="13" t="s">
        <v>10</v>
      </c>
      <c r="C1621" s="14">
        <v>263.89</v>
      </c>
      <c r="D1621" s="13" t="s">
        <v>14</v>
      </c>
      <c r="E1621" s="13" t="s">
        <v>1808</v>
      </c>
      <c r="F1621" s="15">
        <v>540000</v>
      </c>
      <c r="G1621" s="14">
        <v>142500600</v>
      </c>
      <c r="H1621" s="13" t="s">
        <v>1809</v>
      </c>
    </row>
    <row r="1622" spans="1:8" ht="15.75" customHeight="1" x14ac:dyDescent="0.25">
      <c r="A1622" s="13" t="s">
        <v>7641</v>
      </c>
      <c r="B1622" s="13" t="s">
        <v>10</v>
      </c>
      <c r="C1622" s="14">
        <v>267.58999999999997</v>
      </c>
      <c r="D1622" s="13" t="s">
        <v>26</v>
      </c>
      <c r="E1622" s="13" t="s">
        <v>95</v>
      </c>
      <c r="F1622" s="15">
        <v>540000</v>
      </c>
      <c r="G1622" s="14">
        <v>144498600</v>
      </c>
      <c r="H1622" s="13" t="s">
        <v>1810</v>
      </c>
    </row>
    <row r="1623" spans="1:8" ht="15.75" customHeight="1" x14ac:dyDescent="0.25">
      <c r="A1623" s="13" t="s">
        <v>7641</v>
      </c>
      <c r="B1623" s="13" t="s">
        <v>10</v>
      </c>
      <c r="C1623" s="14">
        <v>268.39999999999998</v>
      </c>
      <c r="D1623" s="13" t="s">
        <v>75</v>
      </c>
      <c r="E1623" s="13" t="s">
        <v>1811</v>
      </c>
      <c r="F1623" s="15">
        <v>540000</v>
      </c>
      <c r="G1623" s="14">
        <v>144936000</v>
      </c>
      <c r="H1623" s="16" t="s">
        <v>1812</v>
      </c>
    </row>
    <row r="1624" spans="1:8" ht="15.75" customHeight="1" x14ac:dyDescent="0.25">
      <c r="A1624" s="13" t="s">
        <v>7641</v>
      </c>
      <c r="B1624" s="13" t="s">
        <v>10</v>
      </c>
      <c r="C1624" s="14">
        <v>309.85000000000002</v>
      </c>
      <c r="D1624" s="13" t="s">
        <v>17</v>
      </c>
      <c r="E1624" s="13" t="s">
        <v>106</v>
      </c>
      <c r="F1624" s="15">
        <v>60000</v>
      </c>
      <c r="G1624" s="14">
        <v>18591000</v>
      </c>
      <c r="H1624" s="13" t="s">
        <v>1813</v>
      </c>
    </row>
    <row r="1625" spans="1:8" ht="15.75" customHeight="1" x14ac:dyDescent="0.25">
      <c r="A1625" s="13" t="s">
        <v>7641</v>
      </c>
      <c r="B1625" s="13" t="s">
        <v>10</v>
      </c>
      <c r="C1625" s="14">
        <v>318.35000000000002</v>
      </c>
      <c r="D1625" s="13" t="s">
        <v>43</v>
      </c>
      <c r="E1625" s="13" t="s">
        <v>1814</v>
      </c>
      <c r="F1625" s="15">
        <v>540000</v>
      </c>
      <c r="G1625" s="14">
        <v>171909000</v>
      </c>
      <c r="H1625" s="16" t="s">
        <v>1815</v>
      </c>
    </row>
    <row r="1626" spans="1:8" ht="15.75" customHeight="1" x14ac:dyDescent="0.25">
      <c r="A1626" s="13" t="s">
        <v>7641</v>
      </c>
      <c r="B1626" s="13" t="s">
        <v>28</v>
      </c>
      <c r="C1626" s="14">
        <v>322.64</v>
      </c>
      <c r="D1626" s="13" t="s">
        <v>20</v>
      </c>
      <c r="E1626" s="13" t="s">
        <v>87</v>
      </c>
      <c r="F1626" s="15">
        <v>540000</v>
      </c>
      <c r="G1626" s="14">
        <v>174225600</v>
      </c>
      <c r="H1626" s="16" t="s">
        <v>1816</v>
      </c>
    </row>
    <row r="1627" spans="1:8" ht="15.75" customHeight="1" x14ac:dyDescent="0.25">
      <c r="A1627" s="13" t="s">
        <v>7641</v>
      </c>
      <c r="B1627" s="13" t="s">
        <v>28</v>
      </c>
      <c r="C1627" s="14">
        <v>339.97</v>
      </c>
      <c r="D1627" s="13" t="s">
        <v>26</v>
      </c>
      <c r="E1627" s="13" t="s">
        <v>1817</v>
      </c>
      <c r="F1627" s="15">
        <v>540000</v>
      </c>
      <c r="G1627" s="14">
        <v>183583800</v>
      </c>
      <c r="H1627" s="16" t="s">
        <v>1818</v>
      </c>
    </row>
    <row r="1628" spans="1:8" ht="15.75" customHeight="1" x14ac:dyDescent="0.25">
      <c r="A1628" s="13" t="s">
        <v>7641</v>
      </c>
      <c r="B1628" s="13" t="s">
        <v>28</v>
      </c>
      <c r="C1628" s="14">
        <v>495.68</v>
      </c>
      <c r="D1628" s="13" t="s">
        <v>17</v>
      </c>
      <c r="E1628" s="13" t="s">
        <v>1161</v>
      </c>
      <c r="F1628" s="15">
        <v>60000</v>
      </c>
      <c r="G1628" s="14">
        <v>29740800</v>
      </c>
      <c r="H1628" s="13" t="s">
        <v>1819</v>
      </c>
    </row>
    <row r="1629" spans="1:8" ht="15.75" customHeight="1" x14ac:dyDescent="0.25">
      <c r="A1629" s="13" t="s">
        <v>7641</v>
      </c>
      <c r="B1629" s="13" t="s">
        <v>45</v>
      </c>
      <c r="C1629" s="14">
        <v>809.62</v>
      </c>
      <c r="D1629" s="13" t="s">
        <v>26</v>
      </c>
      <c r="E1629" s="13" t="s">
        <v>1349</v>
      </c>
      <c r="F1629" s="15">
        <v>540000</v>
      </c>
      <c r="G1629" s="14">
        <v>437194800</v>
      </c>
      <c r="H1629" s="13" t="s">
        <v>1820</v>
      </c>
    </row>
    <row r="1630" spans="1:8" ht="15.75" customHeight="1" x14ac:dyDescent="0.25">
      <c r="A1630" s="13" t="s">
        <v>7641</v>
      </c>
      <c r="B1630" s="13" t="s">
        <v>10</v>
      </c>
      <c r="C1630" s="14">
        <v>2661.67</v>
      </c>
      <c r="D1630" s="13" t="s">
        <v>35</v>
      </c>
      <c r="E1630" s="13" t="s">
        <v>1821</v>
      </c>
      <c r="F1630" s="15">
        <v>540000</v>
      </c>
      <c r="G1630" s="14">
        <v>1437301800</v>
      </c>
      <c r="H1630" s="16" t="s">
        <v>1822</v>
      </c>
    </row>
    <row r="1631" spans="1:8" ht="15.75" customHeight="1" x14ac:dyDescent="0.25">
      <c r="C1631" s="10"/>
      <c r="F1631" s="17"/>
      <c r="G1631" s="10"/>
    </row>
    <row r="1632" spans="1:8" ht="15.75" customHeight="1" x14ac:dyDescent="0.25">
      <c r="A1632" s="41" t="s">
        <v>1823</v>
      </c>
      <c r="B1632" s="42"/>
      <c r="C1632" s="42"/>
      <c r="D1632" s="42"/>
      <c r="E1632" s="42"/>
      <c r="F1632" s="42"/>
      <c r="G1632" s="42"/>
      <c r="H1632" s="43"/>
    </row>
    <row r="1633" spans="1:8" ht="15.75" customHeight="1" x14ac:dyDescent="0.25">
      <c r="C1633" s="10"/>
      <c r="E1633" s="11" t="s">
        <v>7571</v>
      </c>
      <c r="F1633" s="12">
        <v>24000</v>
      </c>
      <c r="G1633" s="10"/>
    </row>
    <row r="1634" spans="1:8" ht="15.75" customHeight="1" x14ac:dyDescent="0.25">
      <c r="A1634" s="13" t="s">
        <v>0</v>
      </c>
      <c r="B1634" s="13" t="s">
        <v>1</v>
      </c>
      <c r="C1634" s="13" t="s">
        <v>2</v>
      </c>
      <c r="D1634" s="13" t="s">
        <v>4</v>
      </c>
      <c r="E1634" s="13" t="s">
        <v>5</v>
      </c>
      <c r="F1634" s="13" t="s">
        <v>6</v>
      </c>
      <c r="G1634" s="13" t="s">
        <v>7</v>
      </c>
      <c r="H1634" s="13" t="s">
        <v>8</v>
      </c>
    </row>
    <row r="1635" spans="1:8" ht="15.75" customHeight="1" x14ac:dyDescent="0.25">
      <c r="A1635" s="13" t="s">
        <v>7642</v>
      </c>
      <c r="B1635" s="13" t="s">
        <v>28</v>
      </c>
      <c r="C1635" s="14">
        <v>2551.0700000000002</v>
      </c>
      <c r="D1635" s="13" t="s">
        <v>20</v>
      </c>
      <c r="E1635" s="13" t="s">
        <v>106</v>
      </c>
      <c r="F1635" s="15">
        <v>24000</v>
      </c>
      <c r="G1635" s="14">
        <v>61225680</v>
      </c>
      <c r="H1635" s="16" t="s">
        <v>1825</v>
      </c>
    </row>
    <row r="1636" spans="1:8" ht="15.75" customHeight="1" x14ac:dyDescent="0.25">
      <c r="A1636" s="13" t="s">
        <v>7642</v>
      </c>
      <c r="B1636" s="13" t="s">
        <v>28</v>
      </c>
      <c r="C1636" s="14">
        <v>2675</v>
      </c>
      <c r="D1636" s="13" t="s">
        <v>75</v>
      </c>
      <c r="E1636" s="13" t="s">
        <v>1802</v>
      </c>
      <c r="F1636" s="15">
        <v>24000</v>
      </c>
      <c r="G1636" s="14">
        <v>64200000</v>
      </c>
      <c r="H1636" s="16" t="s">
        <v>1826</v>
      </c>
    </row>
    <row r="1637" spans="1:8" ht="15.75" customHeight="1" x14ac:dyDescent="0.25">
      <c r="A1637" s="13" t="s">
        <v>7642</v>
      </c>
      <c r="B1637" s="13" t="s">
        <v>10</v>
      </c>
      <c r="C1637" s="14">
        <v>2676</v>
      </c>
      <c r="D1637" s="13" t="s">
        <v>38</v>
      </c>
      <c r="E1637" s="13" t="s">
        <v>95</v>
      </c>
      <c r="F1637" s="15">
        <v>24000</v>
      </c>
      <c r="G1637" s="14">
        <v>64224000</v>
      </c>
      <c r="H1637" s="16" t="s">
        <v>1827</v>
      </c>
    </row>
    <row r="1638" spans="1:8" ht="15.75" customHeight="1" x14ac:dyDescent="0.25">
      <c r="A1638" s="13" t="s">
        <v>7642</v>
      </c>
      <c r="B1638" s="13" t="s">
        <v>10</v>
      </c>
      <c r="C1638" s="14">
        <v>3095.58</v>
      </c>
      <c r="D1638" s="13" t="s">
        <v>80</v>
      </c>
      <c r="E1638" s="13" t="s">
        <v>95</v>
      </c>
      <c r="F1638" s="15">
        <v>24000</v>
      </c>
      <c r="G1638" s="14">
        <v>74293920</v>
      </c>
      <c r="H1638" s="16" t="s">
        <v>1828</v>
      </c>
    </row>
    <row r="1639" spans="1:8" ht="15.75" customHeight="1" x14ac:dyDescent="0.25">
      <c r="A1639" s="13" t="s">
        <v>7642</v>
      </c>
      <c r="B1639" s="13" t="s">
        <v>10</v>
      </c>
      <c r="C1639" s="14">
        <v>3180.93</v>
      </c>
      <c r="D1639" s="13" t="s">
        <v>20</v>
      </c>
      <c r="E1639" s="13" t="s">
        <v>1805</v>
      </c>
      <c r="F1639" s="15">
        <v>24000</v>
      </c>
      <c r="G1639" s="14">
        <v>76342320</v>
      </c>
      <c r="H1639" s="16" t="s">
        <v>1829</v>
      </c>
    </row>
    <row r="1640" spans="1:8" ht="15.75" customHeight="1" x14ac:dyDescent="0.25">
      <c r="A1640" s="13" t="s">
        <v>7642</v>
      </c>
      <c r="B1640" s="13" t="s">
        <v>10</v>
      </c>
      <c r="C1640" s="14">
        <v>3198.47</v>
      </c>
      <c r="D1640" s="13" t="s">
        <v>33</v>
      </c>
      <c r="E1640" s="13" t="s">
        <v>95</v>
      </c>
      <c r="F1640" s="15">
        <v>24000</v>
      </c>
      <c r="G1640" s="14">
        <v>76763280</v>
      </c>
      <c r="H1640" s="13" t="s">
        <v>1807</v>
      </c>
    </row>
    <row r="1641" spans="1:8" ht="15.75" customHeight="1" x14ac:dyDescent="0.25">
      <c r="A1641" s="13" t="s">
        <v>7642</v>
      </c>
      <c r="B1641" s="13" t="s">
        <v>10</v>
      </c>
      <c r="C1641" s="14">
        <v>3249.66</v>
      </c>
      <c r="D1641" s="13" t="s">
        <v>14</v>
      </c>
      <c r="E1641" s="13" t="s">
        <v>1830</v>
      </c>
      <c r="F1641" s="15">
        <v>24000</v>
      </c>
      <c r="G1641" s="14">
        <v>77991840</v>
      </c>
      <c r="H1641" s="13" t="s">
        <v>1831</v>
      </c>
    </row>
    <row r="1642" spans="1:8" ht="15.75" customHeight="1" x14ac:dyDescent="0.25">
      <c r="A1642" s="13" t="s">
        <v>7642</v>
      </c>
      <c r="B1642" s="13" t="s">
        <v>10</v>
      </c>
      <c r="C1642" s="14">
        <v>3277.67</v>
      </c>
      <c r="D1642" s="13" t="s">
        <v>35</v>
      </c>
      <c r="E1642" s="13" t="s">
        <v>1821</v>
      </c>
      <c r="F1642" s="15">
        <v>24000</v>
      </c>
      <c r="G1642" s="14">
        <v>78664080</v>
      </c>
      <c r="H1642" s="16" t="s">
        <v>1832</v>
      </c>
    </row>
    <row r="1643" spans="1:8" ht="15.75" customHeight="1" x14ac:dyDescent="0.25">
      <c r="A1643" s="13" t="s">
        <v>7642</v>
      </c>
      <c r="B1643" s="13" t="s">
        <v>10</v>
      </c>
      <c r="C1643" s="14">
        <v>3289.96</v>
      </c>
      <c r="D1643" s="13" t="s">
        <v>26</v>
      </c>
      <c r="E1643" s="13" t="s">
        <v>95</v>
      </c>
      <c r="F1643" s="15">
        <v>24000</v>
      </c>
      <c r="G1643" s="14">
        <v>78959040</v>
      </c>
      <c r="H1643" s="13" t="s">
        <v>1810</v>
      </c>
    </row>
    <row r="1644" spans="1:8" ht="15.75" customHeight="1" x14ac:dyDescent="0.25">
      <c r="A1644" s="13" t="s">
        <v>7642</v>
      </c>
      <c r="B1644" s="13" t="s">
        <v>10</v>
      </c>
      <c r="C1644" s="14">
        <v>3305</v>
      </c>
      <c r="D1644" s="13" t="s">
        <v>75</v>
      </c>
      <c r="E1644" s="13" t="s">
        <v>1811</v>
      </c>
      <c r="F1644" s="15">
        <v>24000</v>
      </c>
      <c r="G1644" s="14">
        <v>79320000</v>
      </c>
      <c r="H1644" s="16" t="s">
        <v>1833</v>
      </c>
    </row>
    <row r="1645" spans="1:8" ht="15.75" customHeight="1" x14ac:dyDescent="0.25">
      <c r="A1645" s="13" t="s">
        <v>7642</v>
      </c>
      <c r="B1645" s="13" t="s">
        <v>10</v>
      </c>
      <c r="C1645" s="14">
        <v>3413.32</v>
      </c>
      <c r="D1645" s="13" t="s">
        <v>43</v>
      </c>
      <c r="E1645" s="13" t="s">
        <v>1814</v>
      </c>
      <c r="F1645" s="15">
        <v>24000</v>
      </c>
      <c r="G1645" s="14">
        <v>81919680</v>
      </c>
      <c r="H1645" s="16" t="s">
        <v>1834</v>
      </c>
    </row>
    <row r="1646" spans="1:8" ht="15.75" customHeight="1" x14ac:dyDescent="0.25">
      <c r="A1646" s="13" t="s">
        <v>7642</v>
      </c>
      <c r="B1646" s="13" t="s">
        <v>10</v>
      </c>
      <c r="C1646" s="14">
        <v>6594.82</v>
      </c>
      <c r="D1646" s="13" t="s">
        <v>17</v>
      </c>
      <c r="E1646" s="13" t="s">
        <v>1161</v>
      </c>
      <c r="F1646" s="15">
        <v>24000</v>
      </c>
      <c r="G1646" s="14">
        <v>158275680</v>
      </c>
      <c r="H1646" s="13" t="s">
        <v>1835</v>
      </c>
    </row>
    <row r="1647" spans="1:8" ht="15.75" customHeight="1" x14ac:dyDescent="0.25">
      <c r="C1647" s="10"/>
      <c r="F1647" s="17"/>
      <c r="G1647" s="10"/>
    </row>
    <row r="1648" spans="1:8" ht="15.75" customHeight="1" x14ac:dyDescent="0.25">
      <c r="A1648" s="41" t="s">
        <v>1836</v>
      </c>
      <c r="B1648" s="42"/>
      <c r="C1648" s="42"/>
      <c r="D1648" s="42"/>
      <c r="E1648" s="42"/>
      <c r="F1648" s="42"/>
      <c r="G1648" s="42"/>
      <c r="H1648" s="43"/>
    </row>
    <row r="1649" spans="1:8" ht="15.75" customHeight="1" x14ac:dyDescent="0.25">
      <c r="C1649" s="10"/>
      <c r="E1649" s="11" t="s">
        <v>7571</v>
      </c>
      <c r="F1649" s="12">
        <v>300</v>
      </c>
      <c r="G1649" s="10"/>
    </row>
    <row r="1650" spans="1:8" ht="15.75" customHeight="1" x14ac:dyDescent="0.25">
      <c r="A1650" s="13" t="s">
        <v>0</v>
      </c>
      <c r="B1650" s="13" t="s">
        <v>1</v>
      </c>
      <c r="C1650" s="13" t="s">
        <v>2</v>
      </c>
      <c r="D1650" s="13" t="s">
        <v>4</v>
      </c>
      <c r="E1650" s="13" t="s">
        <v>5</v>
      </c>
      <c r="F1650" s="13" t="s">
        <v>6</v>
      </c>
      <c r="G1650" s="13" t="s">
        <v>7</v>
      </c>
      <c r="H1650" s="13" t="s">
        <v>8</v>
      </c>
    </row>
    <row r="1651" spans="1:8" ht="15.75" customHeight="1" x14ac:dyDescent="0.25">
      <c r="A1651" s="13" t="s">
        <v>7643</v>
      </c>
      <c r="B1651" s="13" t="s">
        <v>10</v>
      </c>
      <c r="C1651" s="14">
        <v>6986.22</v>
      </c>
      <c r="D1651" s="13" t="s">
        <v>14</v>
      </c>
      <c r="E1651" s="13" t="s">
        <v>1838</v>
      </c>
      <c r="F1651" s="15">
        <v>300</v>
      </c>
      <c r="G1651" s="14">
        <v>2095866</v>
      </c>
      <c r="H1651" s="13" t="s">
        <v>1839</v>
      </c>
    </row>
    <row r="1652" spans="1:8" ht="15.75" customHeight="1" x14ac:dyDescent="0.25">
      <c r="A1652" s="13" t="s">
        <v>7643</v>
      </c>
      <c r="B1652" s="13" t="s">
        <v>10</v>
      </c>
      <c r="C1652" s="14">
        <v>7474.98</v>
      </c>
      <c r="D1652" s="13" t="s">
        <v>20</v>
      </c>
      <c r="E1652" s="13" t="s">
        <v>1840</v>
      </c>
      <c r="F1652" s="15">
        <v>300</v>
      </c>
      <c r="G1652" s="14">
        <v>2242494</v>
      </c>
      <c r="H1652" s="16" t="s">
        <v>1841</v>
      </c>
    </row>
    <row r="1653" spans="1:8" ht="15.75" customHeight="1" x14ac:dyDescent="0.25">
      <c r="A1653" s="13" t="s">
        <v>7643</v>
      </c>
      <c r="B1653" s="13" t="s">
        <v>10</v>
      </c>
      <c r="C1653" s="14">
        <v>7621.33</v>
      </c>
      <c r="D1653" s="13" t="s">
        <v>26</v>
      </c>
      <c r="E1653" s="13" t="s">
        <v>1840</v>
      </c>
      <c r="F1653" s="15">
        <v>300</v>
      </c>
      <c r="G1653" s="14">
        <v>2286399</v>
      </c>
      <c r="H1653" s="16" t="s">
        <v>1842</v>
      </c>
    </row>
    <row r="1654" spans="1:8" ht="15.75" customHeight="1" x14ac:dyDescent="0.25">
      <c r="A1654" s="13" t="s">
        <v>7643</v>
      </c>
      <c r="B1654" s="13" t="s">
        <v>10</v>
      </c>
      <c r="C1654" s="14">
        <v>8698.58</v>
      </c>
      <c r="D1654" s="13" t="s">
        <v>33</v>
      </c>
      <c r="E1654" s="13" t="s">
        <v>1840</v>
      </c>
      <c r="F1654" s="15">
        <v>300</v>
      </c>
      <c r="G1654" s="14">
        <v>2609574</v>
      </c>
      <c r="H1654" s="13" t="s">
        <v>1843</v>
      </c>
    </row>
    <row r="1655" spans="1:8" ht="15.75" customHeight="1" x14ac:dyDescent="0.25">
      <c r="A1655" s="13" t="s">
        <v>7643</v>
      </c>
      <c r="B1655" s="13" t="s">
        <v>10</v>
      </c>
      <c r="C1655" s="14">
        <v>9820.02</v>
      </c>
      <c r="D1655" s="13" t="s">
        <v>43</v>
      </c>
      <c r="E1655" s="13" t="s">
        <v>1840</v>
      </c>
      <c r="F1655" s="15">
        <v>300</v>
      </c>
      <c r="G1655" s="14">
        <v>2946006</v>
      </c>
      <c r="H1655" s="16" t="s">
        <v>1844</v>
      </c>
    </row>
    <row r="1656" spans="1:8" ht="15.75" customHeight="1" x14ac:dyDescent="0.25">
      <c r="C1656" s="10"/>
      <c r="F1656" s="17"/>
      <c r="G1656" s="10"/>
    </row>
    <row r="1657" spans="1:8" ht="15.75" customHeight="1" x14ac:dyDescent="0.25">
      <c r="A1657" s="41" t="s">
        <v>1845</v>
      </c>
      <c r="B1657" s="42"/>
      <c r="C1657" s="42"/>
      <c r="D1657" s="42"/>
      <c r="E1657" s="42"/>
      <c r="F1657" s="42"/>
      <c r="G1657" s="42"/>
      <c r="H1657" s="43"/>
    </row>
    <row r="1658" spans="1:8" ht="15.75" customHeight="1" x14ac:dyDescent="0.25">
      <c r="C1658" s="10"/>
      <c r="E1658" s="11" t="s">
        <v>7571</v>
      </c>
      <c r="F1658" s="12">
        <v>75600</v>
      </c>
      <c r="G1658" s="10"/>
    </row>
    <row r="1659" spans="1:8" ht="15.75" customHeight="1" x14ac:dyDescent="0.25">
      <c r="A1659" s="13" t="s">
        <v>0</v>
      </c>
      <c r="B1659" s="13" t="s">
        <v>1</v>
      </c>
      <c r="C1659" s="13" t="s">
        <v>2</v>
      </c>
      <c r="D1659" s="13" t="s">
        <v>4</v>
      </c>
      <c r="E1659" s="13" t="s">
        <v>5</v>
      </c>
      <c r="F1659" s="13" t="s">
        <v>6</v>
      </c>
      <c r="G1659" s="13" t="s">
        <v>7</v>
      </c>
      <c r="H1659" s="13" t="s">
        <v>8</v>
      </c>
    </row>
    <row r="1660" spans="1:8" ht="15.75" customHeight="1" x14ac:dyDescent="0.25">
      <c r="A1660" s="13" t="s">
        <v>7644</v>
      </c>
      <c r="B1660" s="13" t="s">
        <v>434</v>
      </c>
      <c r="C1660" s="14">
        <v>128.99</v>
      </c>
      <c r="D1660" s="13" t="s">
        <v>26</v>
      </c>
      <c r="E1660" s="13" t="s">
        <v>24</v>
      </c>
      <c r="F1660" s="15">
        <v>75600</v>
      </c>
      <c r="G1660" s="14">
        <v>9751644</v>
      </c>
      <c r="H1660" s="13" t="s">
        <v>1847</v>
      </c>
    </row>
    <row r="1661" spans="1:8" ht="15.75" customHeight="1" x14ac:dyDescent="0.25">
      <c r="A1661" s="13" t="s">
        <v>7644</v>
      </c>
      <c r="B1661" s="13" t="s">
        <v>10</v>
      </c>
      <c r="C1661" s="14">
        <v>132.29</v>
      </c>
      <c r="D1661" s="13" t="s">
        <v>23</v>
      </c>
      <c r="E1661" s="13" t="s">
        <v>24</v>
      </c>
      <c r="F1661" s="15">
        <v>75600</v>
      </c>
      <c r="G1661" s="14">
        <v>10001124</v>
      </c>
      <c r="H1661" s="16" t="s">
        <v>1848</v>
      </c>
    </row>
    <row r="1662" spans="1:8" ht="15.75" customHeight="1" x14ac:dyDescent="0.25">
      <c r="A1662" s="13" t="s">
        <v>7644</v>
      </c>
      <c r="B1662" s="13" t="s">
        <v>10</v>
      </c>
      <c r="C1662" s="14">
        <v>135.41999999999999</v>
      </c>
      <c r="D1662" s="13" t="s">
        <v>17</v>
      </c>
      <c r="E1662" s="13" t="s">
        <v>24</v>
      </c>
      <c r="F1662" s="15">
        <v>75600</v>
      </c>
      <c r="G1662" s="14">
        <v>10237752</v>
      </c>
      <c r="H1662" s="13" t="s">
        <v>1849</v>
      </c>
    </row>
    <row r="1663" spans="1:8" ht="15.75" customHeight="1" x14ac:dyDescent="0.25">
      <c r="A1663" s="13" t="s">
        <v>7644</v>
      </c>
      <c r="B1663" s="13" t="s">
        <v>10</v>
      </c>
      <c r="C1663" s="14">
        <v>136.09</v>
      </c>
      <c r="D1663" s="13" t="s">
        <v>14</v>
      </c>
      <c r="E1663" s="13" t="s">
        <v>1850</v>
      </c>
      <c r="F1663" s="15">
        <v>75600</v>
      </c>
      <c r="G1663" s="14">
        <v>10288404</v>
      </c>
      <c r="H1663" s="13" t="s">
        <v>1851</v>
      </c>
    </row>
    <row r="1664" spans="1:8" ht="15.75" customHeight="1" x14ac:dyDescent="0.25">
      <c r="A1664" s="13" t="s">
        <v>7644</v>
      </c>
      <c r="B1664" s="13" t="s">
        <v>10</v>
      </c>
      <c r="C1664" s="14">
        <v>140.01</v>
      </c>
      <c r="D1664" s="13" t="s">
        <v>35</v>
      </c>
      <c r="E1664" s="13" t="s">
        <v>1852</v>
      </c>
      <c r="F1664" s="15">
        <v>75600</v>
      </c>
      <c r="G1664" s="14">
        <v>10584756</v>
      </c>
      <c r="H1664" s="16" t="s">
        <v>1853</v>
      </c>
    </row>
    <row r="1665" spans="1:8" ht="15.75" customHeight="1" x14ac:dyDescent="0.25">
      <c r="A1665" s="13" t="s">
        <v>7644</v>
      </c>
      <c r="B1665" s="13" t="s">
        <v>45</v>
      </c>
      <c r="C1665" s="14">
        <v>153.43</v>
      </c>
      <c r="D1665" s="13" t="s">
        <v>20</v>
      </c>
      <c r="E1665" s="13" t="s">
        <v>87</v>
      </c>
      <c r="F1665" s="15">
        <v>75600</v>
      </c>
      <c r="G1665" s="14">
        <v>11599308</v>
      </c>
      <c r="H1665" s="13" t="s">
        <v>1854</v>
      </c>
    </row>
    <row r="1666" spans="1:8" ht="15.75" customHeight="1" x14ac:dyDescent="0.25">
      <c r="A1666" s="13" t="s">
        <v>7644</v>
      </c>
      <c r="B1666" s="13" t="s">
        <v>10</v>
      </c>
      <c r="C1666" s="14">
        <v>155.69</v>
      </c>
      <c r="D1666" s="13" t="s">
        <v>33</v>
      </c>
      <c r="E1666" s="13" t="s">
        <v>87</v>
      </c>
      <c r="F1666" s="15">
        <v>75600</v>
      </c>
      <c r="G1666" s="14">
        <v>11770164</v>
      </c>
      <c r="H1666" s="13" t="s">
        <v>1855</v>
      </c>
    </row>
    <row r="1667" spans="1:8" ht="15.75" customHeight="1" x14ac:dyDescent="0.25">
      <c r="A1667" s="13" t="s">
        <v>7644</v>
      </c>
      <c r="B1667" s="13" t="s">
        <v>10</v>
      </c>
      <c r="C1667" s="14">
        <v>157.66</v>
      </c>
      <c r="D1667" s="13" t="s">
        <v>38</v>
      </c>
      <c r="E1667" s="13" t="s">
        <v>24</v>
      </c>
      <c r="F1667" s="15">
        <v>75600</v>
      </c>
      <c r="G1667" s="14">
        <v>11919096</v>
      </c>
      <c r="H1667" s="13" t="s">
        <v>1856</v>
      </c>
    </row>
    <row r="1668" spans="1:8" ht="15.75" customHeight="1" x14ac:dyDescent="0.25">
      <c r="A1668" s="13" t="s">
        <v>7644</v>
      </c>
      <c r="B1668" s="13" t="s">
        <v>10</v>
      </c>
      <c r="C1668" s="14">
        <v>161.08000000000001</v>
      </c>
      <c r="D1668" s="13" t="s">
        <v>26</v>
      </c>
      <c r="E1668" s="13" t="s">
        <v>1857</v>
      </c>
      <c r="F1668" s="15">
        <v>75600</v>
      </c>
      <c r="G1668" s="14">
        <v>12177648</v>
      </c>
      <c r="H1668" s="13" t="s">
        <v>1858</v>
      </c>
    </row>
    <row r="1669" spans="1:8" ht="15.75" customHeight="1" x14ac:dyDescent="0.25">
      <c r="A1669" s="13" t="s">
        <v>7644</v>
      </c>
      <c r="B1669" s="13" t="s">
        <v>28</v>
      </c>
      <c r="C1669" s="14">
        <v>162.99</v>
      </c>
      <c r="D1669" s="13" t="s">
        <v>26</v>
      </c>
      <c r="E1669" s="13" t="s">
        <v>1859</v>
      </c>
      <c r="F1669" s="15">
        <v>75600</v>
      </c>
      <c r="G1669" s="14">
        <v>12322044</v>
      </c>
      <c r="H1669" s="13" t="s">
        <v>1860</v>
      </c>
    </row>
    <row r="1670" spans="1:8" ht="15.75" customHeight="1" x14ac:dyDescent="0.25">
      <c r="A1670" s="13" t="s">
        <v>7644</v>
      </c>
      <c r="B1670" s="13" t="s">
        <v>28</v>
      </c>
      <c r="C1670" s="14">
        <v>165.71</v>
      </c>
      <c r="D1670" s="13" t="s">
        <v>33</v>
      </c>
      <c r="E1670" s="13" t="s">
        <v>24</v>
      </c>
      <c r="F1670" s="15">
        <v>75600</v>
      </c>
      <c r="G1670" s="14">
        <v>12527676</v>
      </c>
      <c r="H1670" s="13" t="s">
        <v>1849</v>
      </c>
    </row>
    <row r="1671" spans="1:8" ht="15.75" customHeight="1" x14ac:dyDescent="0.25">
      <c r="A1671" s="13" t="s">
        <v>7644</v>
      </c>
      <c r="B1671" s="13" t="s">
        <v>10</v>
      </c>
      <c r="C1671" s="14">
        <v>174</v>
      </c>
      <c r="D1671" s="13" t="s">
        <v>70</v>
      </c>
      <c r="E1671" s="13" t="s">
        <v>470</v>
      </c>
      <c r="F1671" s="15">
        <v>75600</v>
      </c>
      <c r="G1671" s="14">
        <v>13154400</v>
      </c>
      <c r="H1671" s="13" t="s">
        <v>1861</v>
      </c>
    </row>
    <row r="1672" spans="1:8" ht="15.75" customHeight="1" x14ac:dyDescent="0.25">
      <c r="A1672" s="13" t="s">
        <v>7644</v>
      </c>
      <c r="B1672" s="13" t="s">
        <v>28</v>
      </c>
      <c r="C1672" s="14">
        <v>178.8</v>
      </c>
      <c r="D1672" s="13" t="s">
        <v>20</v>
      </c>
      <c r="E1672" s="13" t="s">
        <v>470</v>
      </c>
      <c r="F1672" s="15">
        <v>75600</v>
      </c>
      <c r="G1672" s="14">
        <v>13517280</v>
      </c>
      <c r="H1672" s="16" t="s">
        <v>1862</v>
      </c>
    </row>
    <row r="1673" spans="1:8" ht="15.75" customHeight="1" x14ac:dyDescent="0.25">
      <c r="A1673" s="13" t="s">
        <v>7644</v>
      </c>
      <c r="B1673" s="13" t="s">
        <v>45</v>
      </c>
      <c r="C1673" s="14">
        <v>187.88</v>
      </c>
      <c r="D1673" s="13" t="s">
        <v>26</v>
      </c>
      <c r="E1673" s="13" t="s">
        <v>470</v>
      </c>
      <c r="F1673" s="15">
        <v>75600</v>
      </c>
      <c r="G1673" s="14">
        <v>14203728</v>
      </c>
      <c r="H1673" s="16" t="s">
        <v>1863</v>
      </c>
    </row>
    <row r="1674" spans="1:8" ht="15.75" customHeight="1" x14ac:dyDescent="0.25">
      <c r="A1674" s="13" t="s">
        <v>7644</v>
      </c>
      <c r="B1674" s="13" t="s">
        <v>10</v>
      </c>
      <c r="C1674" s="14">
        <v>190.95</v>
      </c>
      <c r="D1674" s="13" t="s">
        <v>43</v>
      </c>
      <c r="E1674" s="13" t="s">
        <v>24</v>
      </c>
      <c r="F1674" s="15">
        <v>75600</v>
      </c>
      <c r="G1674" s="14">
        <v>14435820</v>
      </c>
      <c r="H1674" s="16" t="s">
        <v>1864</v>
      </c>
    </row>
    <row r="1675" spans="1:8" ht="15.75" customHeight="1" x14ac:dyDescent="0.25">
      <c r="A1675" s="13" t="s">
        <v>7644</v>
      </c>
      <c r="B1675" s="13" t="s">
        <v>413</v>
      </c>
      <c r="C1675" s="14">
        <v>249.55</v>
      </c>
      <c r="D1675" s="13" t="s">
        <v>20</v>
      </c>
      <c r="E1675" s="13" t="s">
        <v>24</v>
      </c>
      <c r="F1675" s="15">
        <v>75600</v>
      </c>
      <c r="G1675" s="14">
        <v>18865980</v>
      </c>
      <c r="H1675" s="16" t="s">
        <v>1865</v>
      </c>
    </row>
    <row r="1676" spans="1:8" ht="15.75" customHeight="1" x14ac:dyDescent="0.25">
      <c r="A1676" s="13" t="s">
        <v>7644</v>
      </c>
      <c r="B1676" s="13" t="s">
        <v>28</v>
      </c>
      <c r="C1676" s="14">
        <v>291.56</v>
      </c>
      <c r="D1676" s="13" t="s">
        <v>70</v>
      </c>
      <c r="E1676" s="13" t="s">
        <v>1268</v>
      </c>
      <c r="F1676" s="15">
        <v>75600</v>
      </c>
      <c r="G1676" s="14">
        <v>22041936</v>
      </c>
      <c r="H1676" s="13" t="s">
        <v>1866</v>
      </c>
    </row>
    <row r="1677" spans="1:8" ht="15.75" customHeight="1" x14ac:dyDescent="0.25">
      <c r="A1677" s="13" t="s">
        <v>7644</v>
      </c>
      <c r="B1677" s="13" t="s">
        <v>434</v>
      </c>
      <c r="C1677" s="14">
        <v>295.7</v>
      </c>
      <c r="D1677" s="13" t="s">
        <v>20</v>
      </c>
      <c r="E1677" s="13" t="s">
        <v>1630</v>
      </c>
      <c r="F1677" s="15">
        <v>75600</v>
      </c>
      <c r="G1677" s="14">
        <v>22354920</v>
      </c>
      <c r="H1677" s="16" t="s">
        <v>1867</v>
      </c>
    </row>
    <row r="1678" spans="1:8" ht="15.75" customHeight="1" x14ac:dyDescent="0.25">
      <c r="A1678" s="13" t="s">
        <v>7644</v>
      </c>
      <c r="B1678" s="13" t="s">
        <v>10</v>
      </c>
      <c r="C1678" s="14">
        <v>296.91000000000003</v>
      </c>
      <c r="D1678" s="13" t="s">
        <v>171</v>
      </c>
      <c r="E1678" s="13" t="s">
        <v>1868</v>
      </c>
      <c r="F1678" s="15">
        <v>75600</v>
      </c>
      <c r="G1678" s="14">
        <v>22446396</v>
      </c>
      <c r="H1678" s="16" t="s">
        <v>1869</v>
      </c>
    </row>
    <row r="1679" spans="1:8" ht="15.75" customHeight="1" x14ac:dyDescent="0.25">
      <c r="A1679" s="13" t="s">
        <v>7644</v>
      </c>
      <c r="B1679" s="13" t="s">
        <v>10</v>
      </c>
      <c r="C1679" s="14">
        <v>299</v>
      </c>
      <c r="D1679" s="13" t="s">
        <v>765</v>
      </c>
      <c r="E1679" s="13" t="s">
        <v>1466</v>
      </c>
      <c r="F1679" s="15">
        <v>75600</v>
      </c>
      <c r="G1679" s="14">
        <v>22604400</v>
      </c>
      <c r="H1679" s="13" t="s">
        <v>1870</v>
      </c>
    </row>
    <row r="1680" spans="1:8" ht="15.75" customHeight="1" x14ac:dyDescent="0.25">
      <c r="A1680" s="13" t="s">
        <v>7644</v>
      </c>
      <c r="B1680" s="13" t="s">
        <v>10</v>
      </c>
      <c r="C1680" s="14">
        <v>302.23</v>
      </c>
      <c r="D1680" s="13" t="s">
        <v>11</v>
      </c>
      <c r="E1680" s="13" t="s">
        <v>1871</v>
      </c>
      <c r="F1680" s="15">
        <v>75600</v>
      </c>
      <c r="G1680" s="14">
        <v>22848588</v>
      </c>
      <c r="H1680" s="16" t="s">
        <v>1872</v>
      </c>
    </row>
    <row r="1681" spans="1:8" ht="15.75" customHeight="1" x14ac:dyDescent="0.25">
      <c r="A1681" s="13" t="s">
        <v>7644</v>
      </c>
      <c r="B1681" s="13" t="s">
        <v>10</v>
      </c>
      <c r="C1681" s="14">
        <v>303.32</v>
      </c>
      <c r="D1681" s="13" t="s">
        <v>201</v>
      </c>
      <c r="E1681" s="13" t="s">
        <v>446</v>
      </c>
      <c r="F1681" s="15">
        <v>75600</v>
      </c>
      <c r="G1681" s="14">
        <v>22930992</v>
      </c>
      <c r="H1681" s="16" t="s">
        <v>1873</v>
      </c>
    </row>
    <row r="1682" spans="1:8" ht="15.75" customHeight="1" x14ac:dyDescent="0.25">
      <c r="A1682" s="13" t="s">
        <v>7644</v>
      </c>
      <c r="B1682" s="13" t="s">
        <v>382</v>
      </c>
      <c r="C1682" s="14">
        <v>314.67</v>
      </c>
      <c r="D1682" s="13" t="s">
        <v>26</v>
      </c>
      <c r="E1682" s="13" t="s">
        <v>446</v>
      </c>
      <c r="F1682" s="15">
        <v>75600</v>
      </c>
      <c r="G1682" s="14">
        <v>23789052</v>
      </c>
      <c r="H1682" s="13" t="s">
        <v>1874</v>
      </c>
    </row>
    <row r="1683" spans="1:8" ht="15.75" customHeight="1" x14ac:dyDescent="0.25">
      <c r="A1683" s="13" t="s">
        <v>7644</v>
      </c>
      <c r="B1683" s="13" t="s">
        <v>28</v>
      </c>
      <c r="C1683" s="14">
        <v>331.68</v>
      </c>
      <c r="D1683" s="13" t="s">
        <v>17</v>
      </c>
      <c r="E1683" s="13" t="s">
        <v>446</v>
      </c>
      <c r="F1683" s="15">
        <v>75600</v>
      </c>
      <c r="G1683" s="14">
        <v>25075008</v>
      </c>
      <c r="H1683" s="13" t="s">
        <v>1875</v>
      </c>
    </row>
    <row r="1684" spans="1:8" ht="15.75" customHeight="1" x14ac:dyDescent="0.25">
      <c r="A1684" s="13" t="s">
        <v>7644</v>
      </c>
      <c r="B1684" s="13" t="s">
        <v>10</v>
      </c>
      <c r="C1684" s="14">
        <v>421.43</v>
      </c>
      <c r="D1684" s="13" t="s">
        <v>20</v>
      </c>
      <c r="E1684" s="13" t="s">
        <v>611</v>
      </c>
      <c r="F1684" s="15">
        <v>75600</v>
      </c>
      <c r="G1684" s="14">
        <v>31860108</v>
      </c>
      <c r="H1684" s="13" t="s">
        <v>1876</v>
      </c>
    </row>
    <row r="1685" spans="1:8" ht="15.75" customHeight="1" x14ac:dyDescent="0.25">
      <c r="A1685" s="13" t="s">
        <v>7644</v>
      </c>
      <c r="B1685" s="13" t="s">
        <v>413</v>
      </c>
      <c r="C1685" s="14">
        <v>506.87</v>
      </c>
      <c r="D1685" s="13" t="s">
        <v>26</v>
      </c>
      <c r="E1685" s="13" t="s">
        <v>300</v>
      </c>
      <c r="F1685" s="15">
        <v>75600</v>
      </c>
      <c r="G1685" s="14">
        <v>38319372</v>
      </c>
      <c r="H1685" s="13" t="s">
        <v>1877</v>
      </c>
    </row>
    <row r="1686" spans="1:8" ht="15.75" customHeight="1" x14ac:dyDescent="0.25">
      <c r="A1686" s="13" t="s">
        <v>7644</v>
      </c>
      <c r="B1686" s="13" t="s">
        <v>382</v>
      </c>
      <c r="C1686" s="14">
        <v>726.47</v>
      </c>
      <c r="D1686" s="13" t="s">
        <v>20</v>
      </c>
      <c r="E1686" s="13" t="s">
        <v>300</v>
      </c>
      <c r="F1686" s="15">
        <v>75600</v>
      </c>
      <c r="G1686" s="14">
        <v>54921132</v>
      </c>
      <c r="H1686" s="13" t="s">
        <v>1878</v>
      </c>
    </row>
    <row r="1687" spans="1:8" ht="15.75" customHeight="1" x14ac:dyDescent="0.25">
      <c r="C1687" s="10"/>
      <c r="F1687" s="17"/>
      <c r="G1687" s="10"/>
    </row>
    <row r="1688" spans="1:8" ht="15.75" customHeight="1" x14ac:dyDescent="0.25">
      <c r="A1688" s="41" t="s">
        <v>1879</v>
      </c>
      <c r="B1688" s="42"/>
      <c r="C1688" s="42"/>
      <c r="D1688" s="42"/>
      <c r="E1688" s="42"/>
      <c r="F1688" s="42"/>
      <c r="G1688" s="42"/>
      <c r="H1688" s="43"/>
    </row>
    <row r="1689" spans="1:8" ht="15.75" customHeight="1" x14ac:dyDescent="0.25">
      <c r="C1689" s="10"/>
      <c r="E1689" s="11" t="s">
        <v>7571</v>
      </c>
      <c r="F1689" s="12">
        <v>31200</v>
      </c>
      <c r="G1689" s="10"/>
    </row>
    <row r="1690" spans="1:8" ht="15.75" customHeight="1" x14ac:dyDescent="0.25">
      <c r="A1690" s="13" t="s">
        <v>0</v>
      </c>
      <c r="B1690" s="13" t="s">
        <v>1</v>
      </c>
      <c r="C1690" s="13" t="s">
        <v>2</v>
      </c>
      <c r="D1690" s="13" t="s">
        <v>4</v>
      </c>
      <c r="E1690" s="13" t="s">
        <v>5</v>
      </c>
      <c r="F1690" s="13" t="s">
        <v>6</v>
      </c>
      <c r="G1690" s="13" t="s">
        <v>7</v>
      </c>
      <c r="H1690" s="13" t="s">
        <v>8</v>
      </c>
    </row>
    <row r="1691" spans="1:8" ht="15.75" customHeight="1" x14ac:dyDescent="0.25">
      <c r="A1691" s="13" t="s">
        <v>7645</v>
      </c>
      <c r="B1691" s="13" t="s">
        <v>10</v>
      </c>
      <c r="C1691" s="14">
        <v>1420.46</v>
      </c>
      <c r="D1691" s="13" t="s">
        <v>35</v>
      </c>
      <c r="E1691" s="13" t="s">
        <v>1881</v>
      </c>
      <c r="F1691" s="15">
        <v>31200</v>
      </c>
      <c r="G1691" s="14">
        <v>44318352</v>
      </c>
      <c r="H1691" s="16" t="s">
        <v>1882</v>
      </c>
    </row>
    <row r="1692" spans="1:8" ht="15.75" customHeight="1" x14ac:dyDescent="0.25">
      <c r="A1692" s="13" t="s">
        <v>7645</v>
      </c>
      <c r="B1692" s="13" t="s">
        <v>10</v>
      </c>
      <c r="C1692" s="14">
        <v>1475</v>
      </c>
      <c r="D1692" s="13" t="s">
        <v>366</v>
      </c>
      <c r="E1692" s="13" t="s">
        <v>367</v>
      </c>
      <c r="F1692" s="15">
        <v>31200</v>
      </c>
      <c r="G1692" s="14">
        <v>46020000</v>
      </c>
      <c r="H1692" s="16" t="s">
        <v>1883</v>
      </c>
    </row>
    <row r="1693" spans="1:8" ht="15.75" customHeight="1" x14ac:dyDescent="0.25">
      <c r="A1693" s="13" t="s">
        <v>7645</v>
      </c>
      <c r="B1693" s="13" t="s">
        <v>28</v>
      </c>
      <c r="C1693" s="14">
        <v>1529.16</v>
      </c>
      <c r="D1693" s="13" t="s">
        <v>20</v>
      </c>
      <c r="E1693" s="13" t="s">
        <v>1884</v>
      </c>
      <c r="F1693" s="15">
        <v>31200</v>
      </c>
      <c r="G1693" s="14">
        <v>47709792</v>
      </c>
      <c r="H1693" s="16" t="s">
        <v>1885</v>
      </c>
    </row>
    <row r="1694" spans="1:8" ht="15.75" customHeight="1" x14ac:dyDescent="0.25">
      <c r="A1694" s="13" t="s">
        <v>7645</v>
      </c>
      <c r="B1694" s="13" t="s">
        <v>10</v>
      </c>
      <c r="C1694" s="14">
        <v>1539.86</v>
      </c>
      <c r="D1694" s="13" t="s">
        <v>11</v>
      </c>
      <c r="E1694" s="13" t="s">
        <v>1886</v>
      </c>
      <c r="F1694" s="15">
        <v>31200</v>
      </c>
      <c r="G1694" s="14">
        <v>48043632</v>
      </c>
      <c r="H1694" s="16" t="s">
        <v>1887</v>
      </c>
    </row>
    <row r="1695" spans="1:8" ht="15.75" customHeight="1" x14ac:dyDescent="0.25">
      <c r="A1695" s="13" t="s">
        <v>7645</v>
      </c>
      <c r="B1695" s="13" t="s">
        <v>10</v>
      </c>
      <c r="C1695" s="14">
        <v>1540.17</v>
      </c>
      <c r="D1695" s="13" t="s">
        <v>20</v>
      </c>
      <c r="E1695" s="13" t="s">
        <v>1881</v>
      </c>
      <c r="F1695" s="15">
        <v>31200</v>
      </c>
      <c r="G1695" s="14">
        <v>48053304</v>
      </c>
      <c r="H1695" s="16" t="s">
        <v>1888</v>
      </c>
    </row>
    <row r="1696" spans="1:8" ht="15.75" customHeight="1" x14ac:dyDescent="0.25">
      <c r="A1696" s="13" t="s">
        <v>7645</v>
      </c>
      <c r="B1696" s="13" t="s">
        <v>45</v>
      </c>
      <c r="C1696" s="14">
        <v>1599.98</v>
      </c>
      <c r="D1696" s="13" t="s">
        <v>26</v>
      </c>
      <c r="E1696" s="13" t="s">
        <v>1889</v>
      </c>
      <c r="F1696" s="15">
        <v>31200</v>
      </c>
      <c r="G1696" s="14">
        <v>49919376</v>
      </c>
      <c r="H1696" s="16" t="s">
        <v>1890</v>
      </c>
    </row>
    <row r="1697" spans="1:8" ht="15.75" customHeight="1" x14ac:dyDescent="0.25">
      <c r="A1697" s="13" t="s">
        <v>7645</v>
      </c>
      <c r="B1697" s="13" t="s">
        <v>10</v>
      </c>
      <c r="C1697" s="14">
        <v>1600</v>
      </c>
      <c r="D1697" s="13" t="s">
        <v>38</v>
      </c>
      <c r="E1697" s="13" t="s">
        <v>1891</v>
      </c>
      <c r="F1697" s="15">
        <v>31200</v>
      </c>
      <c r="G1697" s="14">
        <v>49920000</v>
      </c>
      <c r="H1697" s="16" t="s">
        <v>1892</v>
      </c>
    </row>
    <row r="1698" spans="1:8" ht="15.75" customHeight="1" x14ac:dyDescent="0.25">
      <c r="A1698" s="13" t="s">
        <v>7645</v>
      </c>
      <c r="B1698" s="13" t="s">
        <v>28</v>
      </c>
      <c r="C1698" s="14">
        <v>1600</v>
      </c>
      <c r="D1698" s="13" t="s">
        <v>38</v>
      </c>
      <c r="E1698" s="13" t="s">
        <v>1881</v>
      </c>
      <c r="F1698" s="15">
        <v>31200</v>
      </c>
      <c r="G1698" s="14">
        <v>49920000</v>
      </c>
      <c r="H1698" s="13" t="s">
        <v>1893</v>
      </c>
    </row>
    <row r="1699" spans="1:8" ht="15.75" customHeight="1" x14ac:dyDescent="0.25">
      <c r="A1699" s="13" t="s">
        <v>7645</v>
      </c>
      <c r="B1699" s="13" t="s">
        <v>28</v>
      </c>
      <c r="C1699" s="14">
        <v>1703.96</v>
      </c>
      <c r="D1699" s="13" t="s">
        <v>26</v>
      </c>
      <c r="E1699" s="13" t="s">
        <v>345</v>
      </c>
      <c r="F1699" s="15">
        <v>31200</v>
      </c>
      <c r="G1699" s="14">
        <v>53163552</v>
      </c>
      <c r="H1699" s="16" t="s">
        <v>1894</v>
      </c>
    </row>
    <row r="1700" spans="1:8" ht="15.75" customHeight="1" x14ac:dyDescent="0.25">
      <c r="A1700" s="13" t="s">
        <v>7645</v>
      </c>
      <c r="B1700" s="13" t="s">
        <v>10</v>
      </c>
      <c r="C1700" s="14">
        <v>1890</v>
      </c>
      <c r="D1700" s="13" t="s">
        <v>75</v>
      </c>
      <c r="E1700" s="13" t="s">
        <v>1884</v>
      </c>
      <c r="F1700" s="15">
        <v>31200</v>
      </c>
      <c r="G1700" s="14">
        <v>58968000</v>
      </c>
      <c r="H1700" s="16" t="s">
        <v>1895</v>
      </c>
    </row>
    <row r="1701" spans="1:8" ht="15.75" customHeight="1" x14ac:dyDescent="0.25">
      <c r="A1701" s="13" t="s">
        <v>7645</v>
      </c>
      <c r="B1701" s="13" t="s">
        <v>10</v>
      </c>
      <c r="C1701" s="14">
        <v>1995</v>
      </c>
      <c r="D1701" s="13" t="s">
        <v>17</v>
      </c>
      <c r="E1701" s="13" t="s">
        <v>345</v>
      </c>
      <c r="F1701" s="15">
        <v>31200</v>
      </c>
      <c r="G1701" s="14">
        <v>62244000</v>
      </c>
      <c r="H1701" s="13" t="s">
        <v>1896</v>
      </c>
    </row>
    <row r="1702" spans="1:8" ht="15.75" customHeight="1" x14ac:dyDescent="0.25">
      <c r="A1702" s="13" t="s">
        <v>7645</v>
      </c>
      <c r="B1702" s="13" t="s">
        <v>10</v>
      </c>
      <c r="C1702" s="14">
        <v>2042.83</v>
      </c>
      <c r="D1702" s="13" t="s">
        <v>14</v>
      </c>
      <c r="E1702" s="13" t="s">
        <v>1897</v>
      </c>
      <c r="F1702" s="15">
        <v>31200</v>
      </c>
      <c r="G1702" s="14">
        <v>63736296</v>
      </c>
      <c r="H1702" s="13" t="s">
        <v>1898</v>
      </c>
    </row>
    <row r="1703" spans="1:8" ht="15.75" customHeight="1" x14ac:dyDescent="0.25">
      <c r="A1703" s="13" t="s">
        <v>7645</v>
      </c>
      <c r="B1703" s="13" t="s">
        <v>10</v>
      </c>
      <c r="C1703" s="14">
        <v>2051.7600000000002</v>
      </c>
      <c r="D1703" s="13" t="s">
        <v>33</v>
      </c>
      <c r="E1703" s="13" t="s">
        <v>1899</v>
      </c>
      <c r="F1703" s="15">
        <v>31200</v>
      </c>
      <c r="G1703" s="14">
        <v>64014912</v>
      </c>
      <c r="H1703" s="13" t="s">
        <v>1900</v>
      </c>
    </row>
    <row r="1704" spans="1:8" ht="15.75" customHeight="1" x14ac:dyDescent="0.25">
      <c r="A1704" s="13" t="s">
        <v>7645</v>
      </c>
      <c r="B1704" s="13" t="s">
        <v>10</v>
      </c>
      <c r="C1704" s="14">
        <v>2412</v>
      </c>
      <c r="D1704" s="13" t="s">
        <v>67</v>
      </c>
      <c r="E1704" s="13" t="s">
        <v>1891</v>
      </c>
      <c r="F1704" s="15">
        <v>31200</v>
      </c>
      <c r="G1704" s="14">
        <v>75254400</v>
      </c>
      <c r="H1704" s="16" t="s">
        <v>1901</v>
      </c>
    </row>
    <row r="1705" spans="1:8" ht="15.75" customHeight="1" x14ac:dyDescent="0.25">
      <c r="A1705" s="13" t="s">
        <v>7645</v>
      </c>
      <c r="B1705" s="13" t="s">
        <v>10</v>
      </c>
      <c r="C1705" s="14">
        <v>2764.67</v>
      </c>
      <c r="D1705" s="13" t="s">
        <v>43</v>
      </c>
      <c r="E1705" s="13" t="s">
        <v>367</v>
      </c>
      <c r="F1705" s="15">
        <v>31200</v>
      </c>
      <c r="G1705" s="14">
        <v>86257704</v>
      </c>
      <c r="H1705" s="16" t="s">
        <v>1902</v>
      </c>
    </row>
    <row r="1706" spans="1:8" ht="15.75" customHeight="1" x14ac:dyDescent="0.25">
      <c r="A1706" s="13" t="s">
        <v>7645</v>
      </c>
      <c r="B1706" s="13" t="s">
        <v>10</v>
      </c>
      <c r="C1706" s="14">
        <v>2867.41</v>
      </c>
      <c r="D1706" s="13" t="s">
        <v>26</v>
      </c>
      <c r="E1706" s="13" t="s">
        <v>1903</v>
      </c>
      <c r="F1706" s="15">
        <v>31200</v>
      </c>
      <c r="G1706" s="14">
        <v>89463192</v>
      </c>
      <c r="H1706" s="16" t="s">
        <v>1904</v>
      </c>
    </row>
    <row r="1707" spans="1:8" ht="15.75" customHeight="1" x14ac:dyDescent="0.25">
      <c r="C1707" s="10"/>
      <c r="F1707" s="17"/>
      <c r="G1707" s="10"/>
    </row>
    <row r="1708" spans="1:8" ht="15.75" customHeight="1" x14ac:dyDescent="0.25">
      <c r="A1708" s="41" t="s">
        <v>1905</v>
      </c>
      <c r="B1708" s="42"/>
      <c r="C1708" s="42"/>
      <c r="D1708" s="42"/>
      <c r="E1708" s="42"/>
      <c r="F1708" s="42"/>
      <c r="G1708" s="42"/>
      <c r="H1708" s="43"/>
    </row>
    <row r="1709" spans="1:8" ht="15.75" customHeight="1" x14ac:dyDescent="0.25">
      <c r="C1709" s="10"/>
      <c r="E1709" s="11" t="s">
        <v>7571</v>
      </c>
      <c r="F1709" s="12">
        <v>216000</v>
      </c>
      <c r="G1709" s="10"/>
    </row>
    <row r="1710" spans="1:8" ht="15.75" customHeight="1" x14ac:dyDescent="0.25">
      <c r="A1710" s="13" t="s">
        <v>0</v>
      </c>
      <c r="B1710" s="13" t="s">
        <v>1</v>
      </c>
      <c r="C1710" s="13" t="s">
        <v>2</v>
      </c>
      <c r="D1710" s="13" t="s">
        <v>4</v>
      </c>
      <c r="E1710" s="13" t="s">
        <v>5</v>
      </c>
      <c r="F1710" s="13" t="s">
        <v>6</v>
      </c>
      <c r="G1710" s="13" t="s">
        <v>7</v>
      </c>
      <c r="H1710" s="13" t="s">
        <v>8</v>
      </c>
    </row>
    <row r="1711" spans="1:8" ht="15.75" customHeight="1" x14ac:dyDescent="0.25">
      <c r="A1711" s="13" t="s">
        <v>7646</v>
      </c>
      <c r="B1711" s="13" t="s">
        <v>10</v>
      </c>
      <c r="C1711" s="14">
        <v>80.72</v>
      </c>
      <c r="D1711" s="13" t="s">
        <v>33</v>
      </c>
      <c r="E1711" s="13" t="s">
        <v>1057</v>
      </c>
      <c r="F1711" s="15">
        <v>216000</v>
      </c>
      <c r="G1711" s="14">
        <v>17435520</v>
      </c>
      <c r="H1711" s="13" t="s">
        <v>1907</v>
      </c>
    </row>
    <row r="1712" spans="1:8" ht="15.75" customHeight="1" x14ac:dyDescent="0.25">
      <c r="A1712" s="13" t="s">
        <v>7646</v>
      </c>
      <c r="B1712" s="13" t="s">
        <v>10</v>
      </c>
      <c r="C1712" s="14">
        <v>81.95</v>
      </c>
      <c r="D1712" s="13" t="s">
        <v>38</v>
      </c>
      <c r="E1712" s="13" t="s">
        <v>618</v>
      </c>
      <c r="F1712" s="15">
        <v>216000</v>
      </c>
      <c r="G1712" s="14">
        <v>17701200</v>
      </c>
      <c r="H1712" s="13" t="s">
        <v>1908</v>
      </c>
    </row>
    <row r="1713" spans="1:8" ht="15.75" customHeight="1" x14ac:dyDescent="0.25">
      <c r="A1713" s="13" t="s">
        <v>7646</v>
      </c>
      <c r="B1713" s="13" t="s">
        <v>45</v>
      </c>
      <c r="C1713" s="14">
        <v>82</v>
      </c>
      <c r="D1713" s="13" t="s">
        <v>70</v>
      </c>
      <c r="E1713" s="13" t="s">
        <v>1057</v>
      </c>
      <c r="F1713" s="15">
        <v>216000</v>
      </c>
      <c r="G1713" s="14">
        <v>17712000</v>
      </c>
      <c r="H1713" s="13" t="s">
        <v>1909</v>
      </c>
    </row>
    <row r="1714" spans="1:8" ht="15.75" customHeight="1" x14ac:dyDescent="0.25">
      <c r="A1714" s="13" t="s">
        <v>7646</v>
      </c>
      <c r="B1714" s="13" t="s">
        <v>10</v>
      </c>
      <c r="C1714" s="14">
        <v>82.99</v>
      </c>
      <c r="D1714" s="13" t="s">
        <v>11</v>
      </c>
      <c r="E1714" s="13" t="s">
        <v>1910</v>
      </c>
      <c r="F1714" s="15">
        <v>216000</v>
      </c>
      <c r="G1714" s="14">
        <v>17925840</v>
      </c>
      <c r="H1714" s="13" t="s">
        <v>1911</v>
      </c>
    </row>
    <row r="1715" spans="1:8" ht="15.75" customHeight="1" x14ac:dyDescent="0.25">
      <c r="A1715" s="13" t="s">
        <v>7646</v>
      </c>
      <c r="B1715" s="13" t="s">
        <v>10</v>
      </c>
      <c r="C1715" s="14">
        <v>84.2</v>
      </c>
      <c r="D1715" s="13" t="s">
        <v>75</v>
      </c>
      <c r="E1715" s="13" t="s">
        <v>1057</v>
      </c>
      <c r="F1715" s="15">
        <v>216000</v>
      </c>
      <c r="G1715" s="14">
        <v>18187200</v>
      </c>
      <c r="H1715" s="16" t="s">
        <v>1912</v>
      </c>
    </row>
    <row r="1716" spans="1:8" ht="15.75" customHeight="1" x14ac:dyDescent="0.25">
      <c r="A1716" s="13" t="s">
        <v>7646</v>
      </c>
      <c r="B1716" s="13" t="s">
        <v>28</v>
      </c>
      <c r="C1716" s="14">
        <v>84.35</v>
      </c>
      <c r="D1716" s="13" t="s">
        <v>177</v>
      </c>
      <c r="E1716" s="13" t="s">
        <v>1071</v>
      </c>
      <c r="F1716" s="15">
        <v>216000</v>
      </c>
      <c r="G1716" s="14">
        <v>18219600</v>
      </c>
      <c r="H1716" s="16" t="s">
        <v>1913</v>
      </c>
    </row>
    <row r="1717" spans="1:8" ht="15.75" customHeight="1" x14ac:dyDescent="0.25">
      <c r="A1717" s="13" t="s">
        <v>7646</v>
      </c>
      <c r="B1717" s="13" t="s">
        <v>10</v>
      </c>
      <c r="C1717" s="14">
        <v>84.87</v>
      </c>
      <c r="D1717" s="13" t="s">
        <v>17</v>
      </c>
      <c r="E1717" s="13" t="s">
        <v>1057</v>
      </c>
      <c r="F1717" s="15">
        <v>216000</v>
      </c>
      <c r="G1717" s="14">
        <v>18331920</v>
      </c>
      <c r="H1717" s="13" t="s">
        <v>1681</v>
      </c>
    </row>
    <row r="1718" spans="1:8" ht="15.75" customHeight="1" x14ac:dyDescent="0.25">
      <c r="A1718" s="13" t="s">
        <v>7646</v>
      </c>
      <c r="B1718" s="13" t="s">
        <v>10</v>
      </c>
      <c r="C1718" s="14">
        <v>85.84</v>
      </c>
      <c r="D1718" s="13" t="s">
        <v>35</v>
      </c>
      <c r="E1718" s="13" t="s">
        <v>1057</v>
      </c>
      <c r="F1718" s="15">
        <v>216000</v>
      </c>
      <c r="G1718" s="14">
        <v>18541440</v>
      </c>
      <c r="H1718" s="16" t="s">
        <v>1914</v>
      </c>
    </row>
    <row r="1719" spans="1:8" ht="15.75" customHeight="1" x14ac:dyDescent="0.25">
      <c r="A1719" s="13" t="s">
        <v>7646</v>
      </c>
      <c r="B1719" s="13" t="s">
        <v>10</v>
      </c>
      <c r="C1719" s="14">
        <v>87.2</v>
      </c>
      <c r="D1719" s="13" t="s">
        <v>70</v>
      </c>
      <c r="E1719" s="13" t="s">
        <v>73</v>
      </c>
      <c r="F1719" s="15">
        <v>216000</v>
      </c>
      <c r="G1719" s="14">
        <v>18835200</v>
      </c>
      <c r="H1719" s="13" t="s">
        <v>1915</v>
      </c>
    </row>
    <row r="1720" spans="1:8" ht="15.75" customHeight="1" x14ac:dyDescent="0.25">
      <c r="A1720" s="13" t="s">
        <v>7646</v>
      </c>
      <c r="B1720" s="13" t="s">
        <v>10</v>
      </c>
      <c r="C1720" s="14">
        <v>88.8</v>
      </c>
      <c r="D1720" s="13" t="s">
        <v>14</v>
      </c>
      <c r="E1720" s="13" t="s">
        <v>1916</v>
      </c>
      <c r="F1720" s="15">
        <v>216000</v>
      </c>
      <c r="G1720" s="14">
        <v>19180800</v>
      </c>
      <c r="H1720" s="13" t="s">
        <v>1917</v>
      </c>
    </row>
    <row r="1721" spans="1:8" ht="15.75" customHeight="1" x14ac:dyDescent="0.25">
      <c r="A1721" s="13" t="s">
        <v>7646</v>
      </c>
      <c r="B1721" s="13" t="s">
        <v>434</v>
      </c>
      <c r="C1721" s="14">
        <v>89.15</v>
      </c>
      <c r="D1721" s="13" t="s">
        <v>20</v>
      </c>
      <c r="E1721" s="13" t="s">
        <v>73</v>
      </c>
      <c r="F1721" s="15">
        <v>216000</v>
      </c>
      <c r="G1721" s="14">
        <v>19256400</v>
      </c>
      <c r="H1721" s="16" t="s">
        <v>1918</v>
      </c>
    </row>
    <row r="1722" spans="1:8" ht="15.75" customHeight="1" x14ac:dyDescent="0.25">
      <c r="A1722" s="13" t="s">
        <v>7646</v>
      </c>
      <c r="B1722" s="13" t="s">
        <v>382</v>
      </c>
      <c r="C1722" s="14">
        <v>90.83</v>
      </c>
      <c r="D1722" s="13" t="s">
        <v>20</v>
      </c>
      <c r="E1722" s="13" t="s">
        <v>1057</v>
      </c>
      <c r="F1722" s="15">
        <v>216000</v>
      </c>
      <c r="G1722" s="14">
        <v>19619280</v>
      </c>
      <c r="H1722" s="16" t="s">
        <v>1919</v>
      </c>
    </row>
    <row r="1723" spans="1:8" ht="15.75" customHeight="1" x14ac:dyDescent="0.25">
      <c r="A1723" s="13" t="s">
        <v>7646</v>
      </c>
      <c r="B1723" s="13" t="s">
        <v>10</v>
      </c>
      <c r="C1723" s="14">
        <v>90.91</v>
      </c>
      <c r="D1723" s="13" t="s">
        <v>23</v>
      </c>
      <c r="E1723" s="13" t="s">
        <v>73</v>
      </c>
      <c r="F1723" s="15">
        <v>216000</v>
      </c>
      <c r="G1723" s="14">
        <v>19636560</v>
      </c>
      <c r="H1723" s="16" t="s">
        <v>1920</v>
      </c>
    </row>
    <row r="1724" spans="1:8" ht="15.75" customHeight="1" x14ac:dyDescent="0.25">
      <c r="A1724" s="13" t="s">
        <v>7646</v>
      </c>
      <c r="B1724" s="13" t="s">
        <v>28</v>
      </c>
      <c r="C1724" s="14">
        <v>91.89</v>
      </c>
      <c r="D1724" s="13" t="s">
        <v>20</v>
      </c>
      <c r="E1724" s="13" t="s">
        <v>389</v>
      </c>
      <c r="F1724" s="15">
        <v>216000</v>
      </c>
      <c r="G1724" s="14">
        <v>19848240</v>
      </c>
      <c r="H1724" s="13" t="s">
        <v>1921</v>
      </c>
    </row>
    <row r="1725" spans="1:8" ht="15.75" customHeight="1" x14ac:dyDescent="0.25">
      <c r="A1725" s="13" t="s">
        <v>7646</v>
      </c>
      <c r="B1725" s="13" t="s">
        <v>28</v>
      </c>
      <c r="C1725" s="14">
        <v>92.2</v>
      </c>
      <c r="D1725" s="13" t="s">
        <v>75</v>
      </c>
      <c r="E1725" s="13" t="s">
        <v>742</v>
      </c>
      <c r="F1725" s="15">
        <v>216000</v>
      </c>
      <c r="G1725" s="14">
        <v>19915200</v>
      </c>
      <c r="H1725" s="16" t="s">
        <v>1922</v>
      </c>
    </row>
    <row r="1726" spans="1:8" ht="15.75" customHeight="1" x14ac:dyDescent="0.25">
      <c r="A1726" s="13" t="s">
        <v>7646</v>
      </c>
      <c r="B1726" s="13" t="s">
        <v>10</v>
      </c>
      <c r="C1726" s="14">
        <v>99.16</v>
      </c>
      <c r="D1726" s="13" t="s">
        <v>67</v>
      </c>
      <c r="E1726" s="13" t="s">
        <v>1057</v>
      </c>
      <c r="F1726" s="15">
        <v>216000</v>
      </c>
      <c r="G1726" s="14">
        <v>21418560</v>
      </c>
      <c r="H1726" s="13" t="s">
        <v>1923</v>
      </c>
    </row>
    <row r="1727" spans="1:8" ht="15.75" customHeight="1" x14ac:dyDescent="0.25">
      <c r="A1727" s="13" t="s">
        <v>7646</v>
      </c>
      <c r="B1727" s="13" t="s">
        <v>28</v>
      </c>
      <c r="C1727" s="14">
        <v>99.2</v>
      </c>
      <c r="D1727" s="13" t="s">
        <v>17</v>
      </c>
      <c r="E1727" s="13" t="s">
        <v>73</v>
      </c>
      <c r="F1727" s="15">
        <v>216000</v>
      </c>
      <c r="G1727" s="14">
        <v>21427200</v>
      </c>
      <c r="H1727" s="13" t="s">
        <v>1924</v>
      </c>
    </row>
    <row r="1728" spans="1:8" ht="15.75" customHeight="1" x14ac:dyDescent="0.25">
      <c r="A1728" s="13" t="s">
        <v>7646</v>
      </c>
      <c r="B1728" s="13" t="s">
        <v>28</v>
      </c>
      <c r="C1728" s="14">
        <v>99.59</v>
      </c>
      <c r="D1728" s="13" t="s">
        <v>33</v>
      </c>
      <c r="E1728" s="13" t="s">
        <v>389</v>
      </c>
      <c r="F1728" s="15">
        <v>216000</v>
      </c>
      <c r="G1728" s="14">
        <v>21511440</v>
      </c>
      <c r="H1728" s="13" t="s">
        <v>1925</v>
      </c>
    </row>
    <row r="1729" spans="1:8" ht="15.75" customHeight="1" x14ac:dyDescent="0.25">
      <c r="A1729" s="13" t="s">
        <v>7646</v>
      </c>
      <c r="B1729" s="13" t="s">
        <v>28</v>
      </c>
      <c r="C1729" s="14">
        <v>100.7</v>
      </c>
      <c r="D1729" s="13" t="s">
        <v>70</v>
      </c>
      <c r="E1729" s="13" t="s">
        <v>398</v>
      </c>
      <c r="F1729" s="15">
        <v>216000</v>
      </c>
      <c r="G1729" s="14">
        <v>21751200</v>
      </c>
      <c r="H1729" s="13" t="s">
        <v>1926</v>
      </c>
    </row>
    <row r="1730" spans="1:8" ht="15.75" customHeight="1" x14ac:dyDescent="0.25">
      <c r="A1730" s="13" t="s">
        <v>7646</v>
      </c>
      <c r="B1730" s="13" t="s">
        <v>10</v>
      </c>
      <c r="C1730" s="14">
        <v>120.29</v>
      </c>
      <c r="D1730" s="13" t="s">
        <v>43</v>
      </c>
      <c r="E1730" s="13" t="s">
        <v>1057</v>
      </c>
      <c r="F1730" s="15">
        <v>216000</v>
      </c>
      <c r="G1730" s="14">
        <v>25982640</v>
      </c>
      <c r="H1730" s="16" t="s">
        <v>1927</v>
      </c>
    </row>
    <row r="1731" spans="1:8" ht="15.75" customHeight="1" x14ac:dyDescent="0.25">
      <c r="A1731" s="13" t="s">
        <v>7646</v>
      </c>
      <c r="B1731" s="13" t="s">
        <v>10</v>
      </c>
      <c r="C1731" s="14">
        <v>121.13</v>
      </c>
      <c r="D1731" s="13" t="s">
        <v>20</v>
      </c>
      <c r="E1731" s="13" t="s">
        <v>21</v>
      </c>
      <c r="F1731" s="15">
        <v>216000</v>
      </c>
      <c r="G1731" s="14">
        <v>26164080</v>
      </c>
      <c r="H1731" s="16" t="s">
        <v>1928</v>
      </c>
    </row>
    <row r="1732" spans="1:8" ht="15.75" customHeight="1" x14ac:dyDescent="0.25">
      <c r="A1732" s="13" t="s">
        <v>7646</v>
      </c>
      <c r="B1732" s="13" t="s">
        <v>28</v>
      </c>
      <c r="C1732" s="14">
        <v>135.29</v>
      </c>
      <c r="D1732" s="13" t="s">
        <v>14</v>
      </c>
      <c r="E1732" s="13" t="s">
        <v>1929</v>
      </c>
      <c r="F1732" s="15">
        <v>216000</v>
      </c>
      <c r="G1732" s="14">
        <v>29222640</v>
      </c>
      <c r="H1732" s="13" t="s">
        <v>1930</v>
      </c>
    </row>
    <row r="1733" spans="1:8" ht="15.75" customHeight="1" x14ac:dyDescent="0.25">
      <c r="A1733" s="13" t="s">
        <v>7646</v>
      </c>
      <c r="B1733" s="13" t="s">
        <v>10</v>
      </c>
      <c r="C1733" s="14">
        <v>138.97</v>
      </c>
      <c r="D1733" s="13" t="s">
        <v>26</v>
      </c>
      <c r="E1733" s="13" t="s">
        <v>21</v>
      </c>
      <c r="F1733" s="15">
        <v>216000</v>
      </c>
      <c r="G1733" s="14">
        <v>30017520</v>
      </c>
      <c r="H1733" s="13" t="s">
        <v>1931</v>
      </c>
    </row>
    <row r="1734" spans="1:8" ht="15.75" customHeight="1" x14ac:dyDescent="0.25">
      <c r="A1734" s="13" t="s">
        <v>7646</v>
      </c>
      <c r="B1734" s="13" t="s">
        <v>45</v>
      </c>
      <c r="C1734" s="14">
        <v>154.21</v>
      </c>
      <c r="D1734" s="13" t="s">
        <v>20</v>
      </c>
      <c r="E1734" s="13" t="s">
        <v>166</v>
      </c>
      <c r="F1734" s="15">
        <v>216000</v>
      </c>
      <c r="G1734" s="14">
        <v>33309360</v>
      </c>
      <c r="H1734" s="16" t="s">
        <v>1932</v>
      </c>
    </row>
    <row r="1735" spans="1:8" ht="15.75" customHeight="1" x14ac:dyDescent="0.25">
      <c r="A1735" s="13" t="s">
        <v>7646</v>
      </c>
      <c r="B1735" s="13" t="s">
        <v>10</v>
      </c>
      <c r="C1735" s="14">
        <v>165.16</v>
      </c>
      <c r="D1735" s="13" t="s">
        <v>80</v>
      </c>
      <c r="E1735" s="13" t="s">
        <v>166</v>
      </c>
      <c r="F1735" s="15">
        <v>216000</v>
      </c>
      <c r="G1735" s="14">
        <v>35674560</v>
      </c>
      <c r="H1735" s="16" t="s">
        <v>1933</v>
      </c>
    </row>
    <row r="1736" spans="1:8" ht="15.75" customHeight="1" x14ac:dyDescent="0.25">
      <c r="A1736" s="13" t="s">
        <v>7646</v>
      </c>
      <c r="B1736" s="13" t="s">
        <v>10</v>
      </c>
      <c r="C1736" s="14">
        <v>167.3</v>
      </c>
      <c r="D1736" s="13" t="s">
        <v>177</v>
      </c>
      <c r="E1736" s="13" t="s">
        <v>178</v>
      </c>
      <c r="F1736" s="15">
        <v>216000</v>
      </c>
      <c r="G1736" s="14">
        <v>36136800</v>
      </c>
      <c r="H1736" s="13" t="s">
        <v>1934</v>
      </c>
    </row>
    <row r="1737" spans="1:8" ht="15.75" customHeight="1" x14ac:dyDescent="0.25">
      <c r="A1737" s="13" t="s">
        <v>7646</v>
      </c>
      <c r="B1737" s="13" t="s">
        <v>10</v>
      </c>
      <c r="C1737" s="14">
        <v>167.41</v>
      </c>
      <c r="D1737" s="13" t="s">
        <v>171</v>
      </c>
      <c r="E1737" s="13" t="s">
        <v>1935</v>
      </c>
      <c r="F1737" s="15">
        <v>216000</v>
      </c>
      <c r="G1737" s="14">
        <v>36160560</v>
      </c>
      <c r="H1737" s="16" t="s">
        <v>1936</v>
      </c>
    </row>
    <row r="1738" spans="1:8" ht="15.75" customHeight="1" x14ac:dyDescent="0.25">
      <c r="A1738" s="13" t="s">
        <v>7646</v>
      </c>
      <c r="B1738" s="13" t="s">
        <v>28</v>
      </c>
      <c r="C1738" s="14">
        <v>168.51</v>
      </c>
      <c r="D1738" s="13" t="s">
        <v>11</v>
      </c>
      <c r="E1738" s="13" t="s">
        <v>1937</v>
      </c>
      <c r="F1738" s="15">
        <v>216000</v>
      </c>
      <c r="G1738" s="14">
        <v>36398160</v>
      </c>
      <c r="H1738" s="13" t="s">
        <v>1938</v>
      </c>
    </row>
    <row r="1739" spans="1:8" ht="15.75" customHeight="1" x14ac:dyDescent="0.25">
      <c r="A1739" s="13" t="s">
        <v>7646</v>
      </c>
      <c r="B1739" s="13" t="s">
        <v>28</v>
      </c>
      <c r="C1739" s="14">
        <v>174.99</v>
      </c>
      <c r="D1739" s="13" t="s">
        <v>26</v>
      </c>
      <c r="E1739" s="13" t="s">
        <v>166</v>
      </c>
      <c r="F1739" s="15">
        <v>216000</v>
      </c>
      <c r="G1739" s="14">
        <v>37797840</v>
      </c>
      <c r="H1739" s="16" t="s">
        <v>1939</v>
      </c>
    </row>
    <row r="1740" spans="1:8" ht="15.75" customHeight="1" x14ac:dyDescent="0.25">
      <c r="A1740" s="13" t="s">
        <v>7646</v>
      </c>
      <c r="B1740" s="13" t="s">
        <v>10</v>
      </c>
      <c r="C1740" s="14">
        <v>180.84</v>
      </c>
      <c r="D1740" s="13" t="s">
        <v>109</v>
      </c>
      <c r="E1740" s="13" t="s">
        <v>166</v>
      </c>
      <c r="F1740" s="15">
        <v>216000</v>
      </c>
      <c r="G1740" s="14">
        <v>39061440</v>
      </c>
      <c r="H1740" s="16" t="s">
        <v>1940</v>
      </c>
    </row>
    <row r="1741" spans="1:8" ht="15.75" customHeight="1" x14ac:dyDescent="0.25">
      <c r="A1741" s="13" t="s">
        <v>7646</v>
      </c>
      <c r="B1741" s="13" t="s">
        <v>413</v>
      </c>
      <c r="C1741" s="14">
        <v>856.54</v>
      </c>
      <c r="D1741" s="13" t="s">
        <v>20</v>
      </c>
      <c r="E1741" s="13" t="s">
        <v>300</v>
      </c>
      <c r="F1741" s="15">
        <v>216000</v>
      </c>
      <c r="G1741" s="14">
        <v>185012640</v>
      </c>
      <c r="H1741" s="16" t="s">
        <v>1941</v>
      </c>
    </row>
    <row r="1742" spans="1:8" ht="15.75" customHeight="1" x14ac:dyDescent="0.25">
      <c r="C1742" s="10"/>
      <c r="F1742" s="17"/>
      <c r="G1742" s="10"/>
    </row>
    <row r="1743" spans="1:8" ht="15.75" customHeight="1" x14ac:dyDescent="0.25">
      <c r="A1743" s="41" t="s">
        <v>1942</v>
      </c>
      <c r="B1743" s="42"/>
      <c r="C1743" s="42"/>
      <c r="D1743" s="42"/>
      <c r="E1743" s="42"/>
      <c r="F1743" s="42"/>
      <c r="G1743" s="42"/>
      <c r="H1743" s="43"/>
    </row>
    <row r="1744" spans="1:8" ht="15.75" customHeight="1" x14ac:dyDescent="0.25">
      <c r="C1744" s="10"/>
      <c r="E1744" s="11" t="s">
        <v>7571</v>
      </c>
      <c r="F1744" s="12">
        <v>21600</v>
      </c>
      <c r="G1744" s="10"/>
    </row>
    <row r="1745" spans="1:8" ht="15.75" customHeight="1" x14ac:dyDescent="0.25">
      <c r="A1745" s="13" t="s">
        <v>0</v>
      </c>
      <c r="B1745" s="13" t="s">
        <v>1</v>
      </c>
      <c r="C1745" s="13" t="s">
        <v>2</v>
      </c>
      <c r="D1745" s="13" t="s">
        <v>4</v>
      </c>
      <c r="E1745" s="13" t="s">
        <v>5</v>
      </c>
      <c r="F1745" s="13" t="s">
        <v>6</v>
      </c>
      <c r="G1745" s="13" t="s">
        <v>7</v>
      </c>
      <c r="H1745" s="13" t="s">
        <v>8</v>
      </c>
    </row>
    <row r="1746" spans="1:8" ht="15.75" customHeight="1" x14ac:dyDescent="0.25">
      <c r="A1746" s="13" t="s">
        <v>7647</v>
      </c>
      <c r="B1746" s="13" t="s">
        <v>10</v>
      </c>
      <c r="C1746" s="14">
        <v>886.05</v>
      </c>
      <c r="D1746" s="13" t="s">
        <v>20</v>
      </c>
      <c r="E1746" s="13" t="s">
        <v>843</v>
      </c>
      <c r="F1746" s="15">
        <v>21600</v>
      </c>
      <c r="G1746" s="14">
        <v>19138680</v>
      </c>
      <c r="H1746" s="13" t="s">
        <v>1943</v>
      </c>
    </row>
    <row r="1747" spans="1:8" ht="15.75" customHeight="1" x14ac:dyDescent="0.25">
      <c r="C1747" s="10"/>
      <c r="F1747" s="17"/>
      <c r="G1747" s="10"/>
    </row>
    <row r="1748" spans="1:8" ht="15.75" customHeight="1" x14ac:dyDescent="0.25">
      <c r="A1748" s="41" t="s">
        <v>1944</v>
      </c>
      <c r="B1748" s="42"/>
      <c r="C1748" s="42"/>
      <c r="D1748" s="42"/>
      <c r="E1748" s="42"/>
      <c r="F1748" s="42"/>
      <c r="G1748" s="42"/>
      <c r="H1748" s="43"/>
    </row>
    <row r="1749" spans="1:8" ht="15.75" customHeight="1" x14ac:dyDescent="0.25">
      <c r="C1749" s="10"/>
      <c r="E1749" s="11" t="s">
        <v>7571</v>
      </c>
      <c r="F1749" s="12">
        <v>4200</v>
      </c>
      <c r="G1749" s="10"/>
    </row>
    <row r="1750" spans="1:8" ht="15.75" customHeight="1" x14ac:dyDescent="0.25">
      <c r="A1750" s="13" t="s">
        <v>0</v>
      </c>
      <c r="B1750" s="13" t="s">
        <v>1</v>
      </c>
      <c r="C1750" s="13" t="s">
        <v>2</v>
      </c>
      <c r="D1750" s="13" t="s">
        <v>4</v>
      </c>
      <c r="E1750" s="13" t="s">
        <v>5</v>
      </c>
      <c r="F1750" s="13" t="s">
        <v>6</v>
      </c>
      <c r="G1750" s="13" t="s">
        <v>7</v>
      </c>
      <c r="H1750" s="13" t="s">
        <v>8</v>
      </c>
    </row>
    <row r="1751" spans="1:8" ht="15.75" customHeight="1" x14ac:dyDescent="0.25">
      <c r="A1751" s="13" t="s">
        <v>7648</v>
      </c>
      <c r="B1751" s="13" t="s">
        <v>10</v>
      </c>
      <c r="C1751" s="14">
        <v>900.09</v>
      </c>
      <c r="D1751" s="13" t="s">
        <v>20</v>
      </c>
      <c r="E1751" s="13" t="s">
        <v>470</v>
      </c>
      <c r="F1751" s="15">
        <v>4200</v>
      </c>
      <c r="G1751" s="14">
        <v>3780378</v>
      </c>
      <c r="H1751" s="16" t="s">
        <v>1946</v>
      </c>
    </row>
    <row r="1752" spans="1:8" ht="15.75" customHeight="1" x14ac:dyDescent="0.25">
      <c r="A1752" s="13" t="s">
        <v>7648</v>
      </c>
      <c r="B1752" s="13" t="s">
        <v>10</v>
      </c>
      <c r="C1752" s="14">
        <v>7553</v>
      </c>
      <c r="D1752" s="13" t="s">
        <v>67</v>
      </c>
      <c r="E1752" s="13" t="s">
        <v>68</v>
      </c>
      <c r="F1752" s="15">
        <v>4200</v>
      </c>
      <c r="G1752" s="14">
        <v>31722600</v>
      </c>
      <c r="H1752" s="16" t="s">
        <v>1947</v>
      </c>
    </row>
    <row r="1753" spans="1:8" ht="15.75" customHeight="1" x14ac:dyDescent="0.25">
      <c r="A1753" s="13" t="s">
        <v>7648</v>
      </c>
      <c r="B1753" s="13" t="s">
        <v>10</v>
      </c>
      <c r="C1753" s="14">
        <v>8052.98</v>
      </c>
      <c r="D1753" s="13" t="s">
        <v>26</v>
      </c>
      <c r="E1753" s="13" t="s">
        <v>470</v>
      </c>
      <c r="F1753" s="15">
        <v>4200</v>
      </c>
      <c r="G1753" s="14">
        <v>33822516</v>
      </c>
      <c r="H1753" s="16" t="s">
        <v>1948</v>
      </c>
    </row>
    <row r="1754" spans="1:8" ht="15.75" customHeight="1" x14ac:dyDescent="0.25">
      <c r="A1754" s="13" t="s">
        <v>7648</v>
      </c>
      <c r="B1754" s="13" t="s">
        <v>10</v>
      </c>
      <c r="C1754" s="14">
        <v>8400</v>
      </c>
      <c r="D1754" s="13" t="s">
        <v>38</v>
      </c>
      <c r="E1754" s="13" t="s">
        <v>470</v>
      </c>
      <c r="F1754" s="15">
        <v>4200</v>
      </c>
      <c r="G1754" s="14">
        <v>35280000</v>
      </c>
      <c r="H1754" s="13" t="s">
        <v>1949</v>
      </c>
    </row>
    <row r="1755" spans="1:8" ht="15.75" customHeight="1" x14ac:dyDescent="0.25">
      <c r="A1755" s="13" t="s">
        <v>7648</v>
      </c>
      <c r="B1755" s="13" t="s">
        <v>28</v>
      </c>
      <c r="C1755" s="14">
        <v>8400</v>
      </c>
      <c r="D1755" s="13" t="s">
        <v>38</v>
      </c>
      <c r="E1755" s="13" t="s">
        <v>523</v>
      </c>
      <c r="F1755" s="15">
        <v>4200</v>
      </c>
      <c r="G1755" s="14">
        <v>35280000</v>
      </c>
      <c r="H1755" s="13" t="s">
        <v>1950</v>
      </c>
    </row>
    <row r="1756" spans="1:8" ht="15.75" customHeight="1" x14ac:dyDescent="0.25">
      <c r="A1756" s="13" t="s">
        <v>7648</v>
      </c>
      <c r="B1756" s="13" t="s">
        <v>10</v>
      </c>
      <c r="C1756" s="14">
        <v>8676.58</v>
      </c>
      <c r="D1756" s="13" t="s">
        <v>33</v>
      </c>
      <c r="E1756" s="13" t="s">
        <v>470</v>
      </c>
      <c r="F1756" s="15">
        <v>4200</v>
      </c>
      <c r="G1756" s="14">
        <v>36441636</v>
      </c>
      <c r="H1756" s="13" t="s">
        <v>1951</v>
      </c>
    </row>
    <row r="1757" spans="1:8" ht="15.75" customHeight="1" x14ac:dyDescent="0.25">
      <c r="A1757" s="13" t="s">
        <v>7648</v>
      </c>
      <c r="B1757" s="13" t="s">
        <v>10</v>
      </c>
      <c r="C1757" s="14">
        <v>9371.23</v>
      </c>
      <c r="D1757" s="13" t="s">
        <v>43</v>
      </c>
      <c r="E1757" s="13" t="s">
        <v>470</v>
      </c>
      <c r="F1757" s="15">
        <v>4200</v>
      </c>
      <c r="G1757" s="14">
        <v>39359166</v>
      </c>
      <c r="H1757" s="16" t="s">
        <v>1952</v>
      </c>
    </row>
    <row r="1758" spans="1:8" ht="15.75" customHeight="1" x14ac:dyDescent="0.25">
      <c r="A1758" s="13" t="s">
        <v>7648</v>
      </c>
      <c r="B1758" s="13" t="s">
        <v>10</v>
      </c>
      <c r="C1758" s="14">
        <v>10387.780000000001</v>
      </c>
      <c r="D1758" s="13" t="s">
        <v>7584</v>
      </c>
      <c r="E1758" s="13" t="s">
        <v>470</v>
      </c>
      <c r="F1758" s="15">
        <v>4200</v>
      </c>
      <c r="G1758" s="14">
        <v>43628676</v>
      </c>
      <c r="H1758" s="13" t="s">
        <v>1953</v>
      </c>
    </row>
    <row r="1759" spans="1:8" ht="15.75" customHeight="1" x14ac:dyDescent="0.25">
      <c r="A1759" s="13" t="s">
        <v>7648</v>
      </c>
      <c r="B1759" s="13" t="s">
        <v>10</v>
      </c>
      <c r="C1759" s="14">
        <v>10824</v>
      </c>
      <c r="D1759" s="13" t="s">
        <v>17</v>
      </c>
      <c r="E1759" s="13" t="s">
        <v>470</v>
      </c>
      <c r="F1759" s="15">
        <v>4200</v>
      </c>
      <c r="G1759" s="14">
        <v>45460800</v>
      </c>
      <c r="H1759" s="13" t="s">
        <v>1954</v>
      </c>
    </row>
    <row r="1760" spans="1:8" ht="15.75" customHeight="1" x14ac:dyDescent="0.25">
      <c r="C1760" s="10"/>
      <c r="F1760" s="17"/>
      <c r="G1760" s="10"/>
    </row>
    <row r="1761" spans="1:8" ht="15.75" customHeight="1" x14ac:dyDescent="0.25">
      <c r="A1761" s="41" t="s">
        <v>1955</v>
      </c>
      <c r="B1761" s="42"/>
      <c r="C1761" s="42"/>
      <c r="D1761" s="42"/>
      <c r="E1761" s="42"/>
      <c r="F1761" s="42"/>
      <c r="G1761" s="42"/>
      <c r="H1761" s="43"/>
    </row>
    <row r="1762" spans="1:8" ht="15.75" customHeight="1" x14ac:dyDescent="0.25">
      <c r="C1762" s="10"/>
      <c r="E1762" s="11" t="s">
        <v>7571</v>
      </c>
      <c r="F1762" s="12">
        <v>12000</v>
      </c>
      <c r="G1762" s="10"/>
    </row>
    <row r="1763" spans="1:8" ht="15.75" customHeight="1" x14ac:dyDescent="0.25">
      <c r="A1763" s="13" t="s">
        <v>0</v>
      </c>
      <c r="B1763" s="13" t="s">
        <v>1</v>
      </c>
      <c r="C1763" s="13" t="s">
        <v>2</v>
      </c>
      <c r="D1763" s="13" t="s">
        <v>4</v>
      </c>
      <c r="E1763" s="13" t="s">
        <v>5</v>
      </c>
      <c r="F1763" s="13" t="s">
        <v>6</v>
      </c>
      <c r="G1763" s="13" t="s">
        <v>7</v>
      </c>
      <c r="H1763" s="13" t="s">
        <v>8</v>
      </c>
    </row>
    <row r="1764" spans="1:8" ht="15.75" customHeight="1" x14ac:dyDescent="0.25">
      <c r="A1764" s="13" t="s">
        <v>7649</v>
      </c>
      <c r="B1764" s="13" t="s">
        <v>382</v>
      </c>
      <c r="C1764" s="14">
        <v>1989.93</v>
      </c>
      <c r="D1764" s="13" t="s">
        <v>26</v>
      </c>
      <c r="E1764" s="13" t="s">
        <v>618</v>
      </c>
      <c r="F1764" s="15">
        <v>12000</v>
      </c>
      <c r="G1764" s="14">
        <v>23879160</v>
      </c>
      <c r="H1764" s="13" t="s">
        <v>1957</v>
      </c>
    </row>
    <row r="1765" spans="1:8" ht="15.75" customHeight="1" x14ac:dyDescent="0.25">
      <c r="A1765" s="13" t="s">
        <v>7649</v>
      </c>
      <c r="B1765" s="13" t="s">
        <v>10</v>
      </c>
      <c r="C1765" s="14">
        <v>2346.67</v>
      </c>
      <c r="D1765" s="13" t="s">
        <v>38</v>
      </c>
      <c r="E1765" s="13" t="s">
        <v>618</v>
      </c>
      <c r="F1765" s="15">
        <v>12000</v>
      </c>
      <c r="G1765" s="14">
        <v>28160040</v>
      </c>
      <c r="H1765" s="16" t="s">
        <v>1958</v>
      </c>
    </row>
    <row r="1766" spans="1:8" ht="15.75" customHeight="1" x14ac:dyDescent="0.25">
      <c r="A1766" s="13" t="s">
        <v>7649</v>
      </c>
      <c r="B1766" s="13" t="s">
        <v>28</v>
      </c>
      <c r="C1766" s="14">
        <v>2490.58</v>
      </c>
      <c r="D1766" s="13" t="s">
        <v>33</v>
      </c>
      <c r="E1766" s="13" t="s">
        <v>662</v>
      </c>
      <c r="F1766" s="15">
        <v>12000</v>
      </c>
      <c r="G1766" s="14">
        <v>29886960</v>
      </c>
      <c r="H1766" s="13" t="s">
        <v>1959</v>
      </c>
    </row>
    <row r="1767" spans="1:8" ht="15.75" customHeight="1" x14ac:dyDescent="0.25">
      <c r="A1767" s="13" t="s">
        <v>7649</v>
      </c>
      <c r="B1767" s="13" t="s">
        <v>10</v>
      </c>
      <c r="C1767" s="14">
        <v>4335.63</v>
      </c>
      <c r="D1767" s="13" t="s">
        <v>23</v>
      </c>
      <c r="E1767" s="13" t="s">
        <v>389</v>
      </c>
      <c r="F1767" s="15">
        <v>12000</v>
      </c>
      <c r="G1767" s="14">
        <v>52027560</v>
      </c>
      <c r="H1767" s="16" t="s">
        <v>1960</v>
      </c>
    </row>
    <row r="1768" spans="1:8" ht="15.75" customHeight="1" x14ac:dyDescent="0.25">
      <c r="A1768" s="13" t="s">
        <v>7649</v>
      </c>
      <c r="B1768" s="13" t="s">
        <v>28</v>
      </c>
      <c r="C1768" s="14">
        <v>4376.78</v>
      </c>
      <c r="D1768" s="13" t="s">
        <v>20</v>
      </c>
      <c r="E1768" s="13" t="s">
        <v>398</v>
      </c>
      <c r="F1768" s="15">
        <v>12000</v>
      </c>
      <c r="G1768" s="14">
        <v>52521360</v>
      </c>
      <c r="H1768" s="16" t="s">
        <v>1961</v>
      </c>
    </row>
    <row r="1769" spans="1:8" ht="15.75" customHeight="1" x14ac:dyDescent="0.25">
      <c r="A1769" s="13" t="s">
        <v>7649</v>
      </c>
      <c r="B1769" s="13" t="s">
        <v>10</v>
      </c>
      <c r="C1769" s="14">
        <v>4458.2700000000004</v>
      </c>
      <c r="D1769" s="13" t="s">
        <v>33</v>
      </c>
      <c r="E1769" s="13" t="s">
        <v>389</v>
      </c>
      <c r="F1769" s="15">
        <v>12000</v>
      </c>
      <c r="G1769" s="14">
        <v>53499240</v>
      </c>
      <c r="H1769" s="13" t="s">
        <v>1962</v>
      </c>
    </row>
    <row r="1770" spans="1:8" ht="15.75" customHeight="1" x14ac:dyDescent="0.25">
      <c r="A1770" s="13" t="s">
        <v>7649</v>
      </c>
      <c r="B1770" s="13" t="s">
        <v>10</v>
      </c>
      <c r="C1770" s="14">
        <v>4496.8999999999996</v>
      </c>
      <c r="D1770" s="13" t="s">
        <v>75</v>
      </c>
      <c r="E1770" s="13" t="s">
        <v>1963</v>
      </c>
      <c r="F1770" s="15">
        <v>12000</v>
      </c>
      <c r="G1770" s="14">
        <v>53962800</v>
      </c>
      <c r="H1770" s="16" t="s">
        <v>1964</v>
      </c>
    </row>
    <row r="1771" spans="1:8" ht="15.75" customHeight="1" x14ac:dyDescent="0.25">
      <c r="A1771" s="13" t="s">
        <v>7649</v>
      </c>
      <c r="B1771" s="13" t="s">
        <v>10</v>
      </c>
      <c r="C1771" s="14">
        <v>4498.5600000000004</v>
      </c>
      <c r="D1771" s="13" t="s">
        <v>26</v>
      </c>
      <c r="E1771" s="13" t="s">
        <v>389</v>
      </c>
      <c r="F1771" s="15">
        <v>12000</v>
      </c>
      <c r="G1771" s="14">
        <v>53982720</v>
      </c>
      <c r="H1771" s="13" t="s">
        <v>1965</v>
      </c>
    </row>
    <row r="1772" spans="1:8" ht="15.75" customHeight="1" x14ac:dyDescent="0.25">
      <c r="A1772" s="13" t="s">
        <v>7649</v>
      </c>
      <c r="B1772" s="13" t="s">
        <v>10</v>
      </c>
      <c r="C1772" s="14">
        <v>4532.1499999999996</v>
      </c>
      <c r="D1772" s="13" t="s">
        <v>14</v>
      </c>
      <c r="E1772" s="13" t="s">
        <v>1966</v>
      </c>
      <c r="F1772" s="15">
        <v>12000</v>
      </c>
      <c r="G1772" s="14">
        <v>54385800</v>
      </c>
      <c r="H1772" s="13" t="s">
        <v>1967</v>
      </c>
    </row>
    <row r="1773" spans="1:8" ht="15.75" customHeight="1" x14ac:dyDescent="0.25">
      <c r="A1773" s="13" t="s">
        <v>7649</v>
      </c>
      <c r="B1773" s="13" t="s">
        <v>10</v>
      </c>
      <c r="C1773" s="14">
        <v>4647</v>
      </c>
      <c r="D1773" s="13" t="s">
        <v>70</v>
      </c>
      <c r="E1773" s="13" t="s">
        <v>398</v>
      </c>
      <c r="F1773" s="15">
        <v>12000</v>
      </c>
      <c r="G1773" s="14">
        <v>55764000</v>
      </c>
      <c r="H1773" s="13" t="s">
        <v>1968</v>
      </c>
    </row>
    <row r="1774" spans="1:8" ht="15.75" customHeight="1" x14ac:dyDescent="0.25">
      <c r="A1774" s="13" t="s">
        <v>7649</v>
      </c>
      <c r="B1774" s="13" t="s">
        <v>10</v>
      </c>
      <c r="C1774" s="14">
        <v>4665.96</v>
      </c>
      <c r="D1774" s="13" t="s">
        <v>43</v>
      </c>
      <c r="E1774" s="13" t="s">
        <v>1969</v>
      </c>
      <c r="F1774" s="15">
        <v>12000</v>
      </c>
      <c r="G1774" s="14">
        <v>55991520</v>
      </c>
      <c r="H1774" s="16" t="s">
        <v>1970</v>
      </c>
    </row>
    <row r="1775" spans="1:8" ht="15.75" customHeight="1" x14ac:dyDescent="0.25">
      <c r="A1775" s="13" t="s">
        <v>7649</v>
      </c>
      <c r="B1775" s="13" t="s">
        <v>10</v>
      </c>
      <c r="C1775" s="14">
        <v>4853.07</v>
      </c>
      <c r="D1775" s="13" t="s">
        <v>17</v>
      </c>
      <c r="E1775" s="13" t="s">
        <v>389</v>
      </c>
      <c r="F1775" s="15">
        <v>2400</v>
      </c>
      <c r="G1775" s="14">
        <v>11647368</v>
      </c>
      <c r="H1775" s="13" t="s">
        <v>1971</v>
      </c>
    </row>
    <row r="1776" spans="1:8" ht="15.75" customHeight="1" x14ac:dyDescent="0.25">
      <c r="A1776" s="13" t="s">
        <v>7649</v>
      </c>
      <c r="B1776" s="13" t="s">
        <v>45</v>
      </c>
      <c r="C1776" s="14">
        <v>5091.66</v>
      </c>
      <c r="D1776" s="13" t="s">
        <v>20</v>
      </c>
      <c r="E1776" s="13" t="s">
        <v>87</v>
      </c>
      <c r="F1776" s="15">
        <v>12000</v>
      </c>
      <c r="G1776" s="14">
        <v>61099920</v>
      </c>
      <c r="H1776" s="16" t="s">
        <v>1972</v>
      </c>
    </row>
    <row r="1777" spans="1:8" ht="15.75" customHeight="1" x14ac:dyDescent="0.25">
      <c r="A1777" s="13" t="s">
        <v>7649</v>
      </c>
      <c r="B1777" s="13" t="s">
        <v>10</v>
      </c>
      <c r="C1777" s="14">
        <v>5179.99</v>
      </c>
      <c r="D1777" s="13" t="s">
        <v>109</v>
      </c>
      <c r="E1777" s="13" t="s">
        <v>389</v>
      </c>
      <c r="F1777" s="15">
        <v>12000</v>
      </c>
      <c r="G1777" s="14">
        <v>62159880</v>
      </c>
      <c r="H1777" s="16" t="s">
        <v>1973</v>
      </c>
    </row>
    <row r="1778" spans="1:8" ht="15.75" customHeight="1" x14ac:dyDescent="0.25">
      <c r="A1778" s="13" t="s">
        <v>7649</v>
      </c>
      <c r="B1778" s="13" t="s">
        <v>28</v>
      </c>
      <c r="C1778" s="14">
        <v>5354.11</v>
      </c>
      <c r="D1778" s="13" t="s">
        <v>26</v>
      </c>
      <c r="E1778" s="13" t="s">
        <v>87</v>
      </c>
      <c r="F1778" s="15">
        <v>12000</v>
      </c>
      <c r="G1778" s="14">
        <v>64249320</v>
      </c>
      <c r="H1778" s="13" t="s">
        <v>1974</v>
      </c>
    </row>
    <row r="1779" spans="1:8" ht="15.75" customHeight="1" x14ac:dyDescent="0.25">
      <c r="A1779" s="13" t="s">
        <v>7649</v>
      </c>
      <c r="B1779" s="13" t="s">
        <v>45</v>
      </c>
      <c r="C1779" s="14">
        <v>10662.31</v>
      </c>
      <c r="D1779" s="13" t="s">
        <v>26</v>
      </c>
      <c r="E1779" s="13" t="s">
        <v>300</v>
      </c>
      <c r="F1779" s="15">
        <v>12000</v>
      </c>
      <c r="G1779" s="14">
        <v>127947720</v>
      </c>
      <c r="H1779" s="13" t="s">
        <v>1975</v>
      </c>
    </row>
    <row r="1780" spans="1:8" ht="15.75" customHeight="1" x14ac:dyDescent="0.25">
      <c r="A1780" s="13" t="s">
        <v>7649</v>
      </c>
      <c r="B1780" s="13" t="s">
        <v>10</v>
      </c>
      <c r="C1780" s="14">
        <v>11860.94</v>
      </c>
      <c r="D1780" s="13" t="s">
        <v>20</v>
      </c>
      <c r="E1780" s="13" t="s">
        <v>614</v>
      </c>
      <c r="F1780" s="15">
        <v>12000</v>
      </c>
      <c r="G1780" s="14">
        <v>142331280</v>
      </c>
      <c r="H1780" s="16" t="s">
        <v>1976</v>
      </c>
    </row>
    <row r="1781" spans="1:8" ht="15.75" customHeight="1" x14ac:dyDescent="0.25">
      <c r="C1781" s="10"/>
      <c r="F1781" s="17"/>
      <c r="G1781" s="10"/>
    </row>
    <row r="1782" spans="1:8" ht="15.75" customHeight="1" x14ac:dyDescent="0.25">
      <c r="A1782" s="41" t="s">
        <v>1977</v>
      </c>
      <c r="B1782" s="42"/>
      <c r="C1782" s="42"/>
      <c r="D1782" s="42"/>
      <c r="E1782" s="42"/>
      <c r="F1782" s="42"/>
      <c r="G1782" s="42"/>
      <c r="H1782" s="43"/>
    </row>
    <row r="1783" spans="1:8" ht="15.75" customHeight="1" x14ac:dyDescent="0.25">
      <c r="C1783" s="10"/>
      <c r="E1783" s="11" t="s">
        <v>7571</v>
      </c>
      <c r="F1783" s="12">
        <v>180000</v>
      </c>
      <c r="G1783" s="10"/>
    </row>
    <row r="1784" spans="1:8" ht="15.75" customHeight="1" x14ac:dyDescent="0.25">
      <c r="A1784" s="13" t="s">
        <v>0</v>
      </c>
      <c r="B1784" s="13" t="s">
        <v>1</v>
      </c>
      <c r="C1784" s="13" t="s">
        <v>2</v>
      </c>
      <c r="D1784" s="13" t="s">
        <v>4</v>
      </c>
      <c r="E1784" s="13" t="s">
        <v>5</v>
      </c>
      <c r="F1784" s="13" t="s">
        <v>6</v>
      </c>
      <c r="G1784" s="13" t="s">
        <v>7</v>
      </c>
      <c r="H1784" s="13" t="s">
        <v>8</v>
      </c>
    </row>
    <row r="1785" spans="1:8" ht="15.75" customHeight="1" x14ac:dyDescent="0.25">
      <c r="A1785" s="13" t="s">
        <v>7650</v>
      </c>
      <c r="B1785" s="13" t="s">
        <v>10</v>
      </c>
      <c r="C1785" s="14">
        <v>293.39999999999998</v>
      </c>
      <c r="D1785" s="13" t="s">
        <v>171</v>
      </c>
      <c r="E1785" s="13" t="s">
        <v>1979</v>
      </c>
      <c r="F1785" s="15">
        <v>18000</v>
      </c>
      <c r="G1785" s="14">
        <v>5281200</v>
      </c>
      <c r="H1785" s="16" t="s">
        <v>1980</v>
      </c>
    </row>
    <row r="1786" spans="1:8" ht="15.75" customHeight="1" x14ac:dyDescent="0.25">
      <c r="A1786" s="13" t="s">
        <v>7650</v>
      </c>
      <c r="B1786" s="13" t="s">
        <v>413</v>
      </c>
      <c r="C1786" s="14">
        <v>302.04000000000002</v>
      </c>
      <c r="D1786" s="13" t="s">
        <v>20</v>
      </c>
      <c r="E1786" s="13" t="s">
        <v>1981</v>
      </c>
      <c r="F1786" s="15">
        <v>180000</v>
      </c>
      <c r="G1786" s="14">
        <v>54367200</v>
      </c>
      <c r="H1786" s="16" t="s">
        <v>1982</v>
      </c>
    </row>
    <row r="1787" spans="1:8" ht="15.75" customHeight="1" x14ac:dyDescent="0.25">
      <c r="A1787" s="13" t="s">
        <v>7650</v>
      </c>
      <c r="B1787" s="13" t="s">
        <v>10</v>
      </c>
      <c r="C1787" s="14">
        <v>307.06</v>
      </c>
      <c r="D1787" s="13" t="s">
        <v>23</v>
      </c>
      <c r="E1787" s="13" t="s">
        <v>166</v>
      </c>
      <c r="F1787" s="15">
        <v>180000</v>
      </c>
      <c r="G1787" s="14">
        <v>55270800</v>
      </c>
      <c r="H1787" s="16" t="s">
        <v>1983</v>
      </c>
    </row>
    <row r="1788" spans="1:8" ht="15.75" customHeight="1" x14ac:dyDescent="0.25">
      <c r="A1788" s="13" t="s">
        <v>7650</v>
      </c>
      <c r="B1788" s="13" t="s">
        <v>10</v>
      </c>
      <c r="C1788" s="14">
        <v>308.2</v>
      </c>
      <c r="D1788" s="13" t="s">
        <v>14</v>
      </c>
      <c r="E1788" s="13" t="s">
        <v>1984</v>
      </c>
      <c r="F1788" s="15">
        <v>180000</v>
      </c>
      <c r="G1788" s="14">
        <v>55476000</v>
      </c>
      <c r="H1788" s="13" t="s">
        <v>1985</v>
      </c>
    </row>
    <row r="1789" spans="1:8" ht="15.75" customHeight="1" x14ac:dyDescent="0.25">
      <c r="A1789" s="13" t="s">
        <v>7650</v>
      </c>
      <c r="B1789" s="13" t="s">
        <v>10</v>
      </c>
      <c r="C1789" s="14">
        <v>323.58999999999997</v>
      </c>
      <c r="D1789" s="13" t="s">
        <v>70</v>
      </c>
      <c r="E1789" s="13" t="s">
        <v>95</v>
      </c>
      <c r="F1789" s="15">
        <v>180000</v>
      </c>
      <c r="G1789" s="14">
        <v>58246200</v>
      </c>
      <c r="H1789" s="13" t="s">
        <v>1986</v>
      </c>
    </row>
    <row r="1790" spans="1:8" ht="15.75" customHeight="1" x14ac:dyDescent="0.25">
      <c r="A1790" s="13" t="s">
        <v>7650</v>
      </c>
      <c r="B1790" s="13" t="s">
        <v>10</v>
      </c>
      <c r="C1790" s="14">
        <v>324.20999999999998</v>
      </c>
      <c r="D1790" s="13" t="s">
        <v>80</v>
      </c>
      <c r="E1790" s="13" t="s">
        <v>1987</v>
      </c>
      <c r="F1790" s="15">
        <v>180000</v>
      </c>
      <c r="G1790" s="14">
        <v>58357800</v>
      </c>
      <c r="H1790" s="16" t="s">
        <v>1988</v>
      </c>
    </row>
    <row r="1791" spans="1:8" ht="15.75" customHeight="1" x14ac:dyDescent="0.25">
      <c r="A1791" s="13" t="s">
        <v>7650</v>
      </c>
      <c r="B1791" s="13" t="s">
        <v>10</v>
      </c>
      <c r="C1791" s="14">
        <v>326.92</v>
      </c>
      <c r="D1791" s="13" t="s">
        <v>38</v>
      </c>
      <c r="E1791" s="13" t="s">
        <v>166</v>
      </c>
      <c r="F1791" s="15">
        <v>180000</v>
      </c>
      <c r="G1791" s="14">
        <v>58845600</v>
      </c>
      <c r="H1791" s="13" t="s">
        <v>1989</v>
      </c>
    </row>
    <row r="1792" spans="1:8" ht="15.75" customHeight="1" x14ac:dyDescent="0.25">
      <c r="A1792" s="13" t="s">
        <v>7650</v>
      </c>
      <c r="B1792" s="13" t="s">
        <v>10</v>
      </c>
      <c r="C1792" s="14">
        <v>327.52</v>
      </c>
      <c r="D1792" s="13" t="s">
        <v>11</v>
      </c>
      <c r="E1792" s="13" t="s">
        <v>1990</v>
      </c>
      <c r="F1792" s="15">
        <v>180000</v>
      </c>
      <c r="G1792" s="14">
        <v>58953600</v>
      </c>
      <c r="H1792" s="16" t="s">
        <v>1991</v>
      </c>
    </row>
    <row r="1793" spans="1:8" ht="15.75" customHeight="1" x14ac:dyDescent="0.25">
      <c r="A1793" s="13" t="s">
        <v>7650</v>
      </c>
      <c r="B1793" s="13" t="s">
        <v>10</v>
      </c>
      <c r="C1793" s="14">
        <v>328.5</v>
      </c>
      <c r="D1793" s="13" t="s">
        <v>177</v>
      </c>
      <c r="E1793" s="13" t="s">
        <v>178</v>
      </c>
      <c r="F1793" s="15">
        <v>180000</v>
      </c>
      <c r="G1793" s="14">
        <v>59130000</v>
      </c>
      <c r="H1793" s="13" t="s">
        <v>1992</v>
      </c>
    </row>
    <row r="1794" spans="1:8" ht="15.75" customHeight="1" x14ac:dyDescent="0.25">
      <c r="A1794" s="13" t="s">
        <v>7650</v>
      </c>
      <c r="B1794" s="13" t="s">
        <v>10</v>
      </c>
      <c r="C1794" s="14">
        <v>335.13</v>
      </c>
      <c r="D1794" s="13" t="s">
        <v>33</v>
      </c>
      <c r="E1794" s="13" t="s">
        <v>166</v>
      </c>
      <c r="F1794" s="15">
        <v>180000</v>
      </c>
      <c r="G1794" s="14">
        <v>60323400</v>
      </c>
      <c r="H1794" s="13" t="s">
        <v>1993</v>
      </c>
    </row>
    <row r="1795" spans="1:8" ht="15.75" customHeight="1" x14ac:dyDescent="0.25">
      <c r="A1795" s="13" t="s">
        <v>7650</v>
      </c>
      <c r="B1795" s="13" t="s">
        <v>10</v>
      </c>
      <c r="C1795" s="14">
        <v>339.34</v>
      </c>
      <c r="D1795" s="13" t="s">
        <v>20</v>
      </c>
      <c r="E1795" s="13" t="s">
        <v>95</v>
      </c>
      <c r="F1795" s="15">
        <v>180000</v>
      </c>
      <c r="G1795" s="14">
        <v>61081200</v>
      </c>
      <c r="H1795" s="13" t="s">
        <v>1994</v>
      </c>
    </row>
    <row r="1796" spans="1:8" ht="15.75" customHeight="1" x14ac:dyDescent="0.25">
      <c r="A1796" s="13" t="s">
        <v>7650</v>
      </c>
      <c r="B1796" s="13" t="s">
        <v>10</v>
      </c>
      <c r="C1796" s="14">
        <v>344.12</v>
      </c>
      <c r="D1796" s="13" t="s">
        <v>26</v>
      </c>
      <c r="E1796" s="13" t="s">
        <v>166</v>
      </c>
      <c r="F1796" s="15">
        <v>180000</v>
      </c>
      <c r="G1796" s="14">
        <v>61941600</v>
      </c>
      <c r="H1796" s="16" t="s">
        <v>1995</v>
      </c>
    </row>
    <row r="1797" spans="1:8" ht="15.75" customHeight="1" x14ac:dyDescent="0.25">
      <c r="A1797" s="13" t="s">
        <v>7650</v>
      </c>
      <c r="B1797" s="13" t="s">
        <v>10</v>
      </c>
      <c r="C1797" s="14">
        <v>347.04</v>
      </c>
      <c r="D1797" s="13" t="s">
        <v>35</v>
      </c>
      <c r="E1797" s="13" t="s">
        <v>1996</v>
      </c>
      <c r="F1797" s="15">
        <v>180000</v>
      </c>
      <c r="G1797" s="14">
        <v>62467200</v>
      </c>
      <c r="H1797" s="16" t="s">
        <v>1997</v>
      </c>
    </row>
    <row r="1798" spans="1:8" ht="15.75" customHeight="1" x14ac:dyDescent="0.25">
      <c r="A1798" s="13" t="s">
        <v>7650</v>
      </c>
      <c r="B1798" s="13" t="s">
        <v>28</v>
      </c>
      <c r="C1798" s="14">
        <v>349.62</v>
      </c>
      <c r="D1798" s="13" t="s">
        <v>26</v>
      </c>
      <c r="E1798" s="13" t="s">
        <v>95</v>
      </c>
      <c r="F1798" s="15">
        <v>180000</v>
      </c>
      <c r="G1798" s="14">
        <v>62931600</v>
      </c>
      <c r="H1798" s="13" t="s">
        <v>1998</v>
      </c>
    </row>
    <row r="1799" spans="1:8" ht="15.75" customHeight="1" x14ac:dyDescent="0.25">
      <c r="A1799" s="13" t="s">
        <v>7650</v>
      </c>
      <c r="B1799" s="13" t="s">
        <v>10</v>
      </c>
      <c r="C1799" s="14">
        <v>350</v>
      </c>
      <c r="D1799" s="13" t="s">
        <v>75</v>
      </c>
      <c r="E1799" s="13" t="s">
        <v>95</v>
      </c>
      <c r="F1799" s="15">
        <v>180000</v>
      </c>
      <c r="G1799" s="14">
        <v>63000000</v>
      </c>
      <c r="H1799" s="16" t="s">
        <v>1999</v>
      </c>
    </row>
    <row r="1800" spans="1:8" ht="15.75" customHeight="1" x14ac:dyDescent="0.25">
      <c r="A1800" s="13" t="s">
        <v>7650</v>
      </c>
      <c r="B1800" s="13" t="s">
        <v>10</v>
      </c>
      <c r="C1800" s="14">
        <v>363.14</v>
      </c>
      <c r="D1800" s="13" t="s">
        <v>67</v>
      </c>
      <c r="E1800" s="13" t="s">
        <v>166</v>
      </c>
      <c r="F1800" s="15">
        <v>180000</v>
      </c>
      <c r="G1800" s="14">
        <v>65365200</v>
      </c>
      <c r="H1800" s="13" t="s">
        <v>2000</v>
      </c>
    </row>
    <row r="1801" spans="1:8" ht="15.75" customHeight="1" x14ac:dyDescent="0.25">
      <c r="A1801" s="13" t="s">
        <v>7650</v>
      </c>
      <c r="B1801" s="13" t="s">
        <v>382</v>
      </c>
      <c r="C1801" s="14">
        <v>363.81</v>
      </c>
      <c r="D1801" s="13" t="s">
        <v>17</v>
      </c>
      <c r="E1801" s="13" t="s">
        <v>166</v>
      </c>
      <c r="F1801" s="15">
        <v>180000</v>
      </c>
      <c r="G1801" s="14">
        <v>65485800</v>
      </c>
      <c r="H1801" s="13" t="s">
        <v>2001</v>
      </c>
    </row>
    <row r="1802" spans="1:8" ht="15.75" customHeight="1" x14ac:dyDescent="0.25">
      <c r="A1802" s="13" t="s">
        <v>7650</v>
      </c>
      <c r="B1802" s="13" t="s">
        <v>45</v>
      </c>
      <c r="C1802" s="14">
        <v>366.78</v>
      </c>
      <c r="D1802" s="13" t="s">
        <v>20</v>
      </c>
      <c r="E1802" s="13" t="s">
        <v>398</v>
      </c>
      <c r="F1802" s="15">
        <v>180000</v>
      </c>
      <c r="G1802" s="14">
        <v>66020400</v>
      </c>
      <c r="H1802" s="16" t="s">
        <v>2002</v>
      </c>
    </row>
    <row r="1803" spans="1:8" ht="15.75" customHeight="1" x14ac:dyDescent="0.25">
      <c r="A1803" s="13" t="s">
        <v>7650</v>
      </c>
      <c r="B1803" s="13" t="s">
        <v>28</v>
      </c>
      <c r="C1803" s="14">
        <v>370.6</v>
      </c>
      <c r="D1803" s="13" t="s">
        <v>70</v>
      </c>
      <c r="E1803" s="13" t="s">
        <v>71</v>
      </c>
      <c r="F1803" s="15">
        <v>180000</v>
      </c>
      <c r="G1803" s="14">
        <v>66708000</v>
      </c>
      <c r="H1803" s="13" t="s">
        <v>2003</v>
      </c>
    </row>
    <row r="1804" spans="1:8" ht="15.75" customHeight="1" x14ac:dyDescent="0.25">
      <c r="A1804" s="13" t="s">
        <v>7650</v>
      </c>
      <c r="B1804" s="13" t="s">
        <v>28</v>
      </c>
      <c r="C1804" s="14">
        <v>373.85</v>
      </c>
      <c r="D1804" s="13" t="s">
        <v>33</v>
      </c>
      <c r="E1804" s="13" t="s">
        <v>389</v>
      </c>
      <c r="F1804" s="15">
        <v>180000</v>
      </c>
      <c r="G1804" s="14">
        <v>67293000</v>
      </c>
      <c r="H1804" s="13" t="s">
        <v>2004</v>
      </c>
    </row>
    <row r="1805" spans="1:8" ht="15.75" customHeight="1" x14ac:dyDescent="0.25">
      <c r="A1805" s="13" t="s">
        <v>7650</v>
      </c>
      <c r="B1805" s="13" t="s">
        <v>45</v>
      </c>
      <c r="C1805" s="14">
        <v>376.32</v>
      </c>
      <c r="D1805" s="13" t="s">
        <v>26</v>
      </c>
      <c r="E1805" s="13" t="s">
        <v>389</v>
      </c>
      <c r="F1805" s="15">
        <v>180000</v>
      </c>
      <c r="G1805" s="14">
        <v>67737600</v>
      </c>
      <c r="H1805" s="13" t="s">
        <v>1965</v>
      </c>
    </row>
    <row r="1806" spans="1:8" ht="15.75" customHeight="1" x14ac:dyDescent="0.25">
      <c r="A1806" s="13" t="s">
        <v>7650</v>
      </c>
      <c r="B1806" s="13" t="s">
        <v>28</v>
      </c>
      <c r="C1806" s="14">
        <v>376.8</v>
      </c>
      <c r="D1806" s="13" t="s">
        <v>75</v>
      </c>
      <c r="E1806" s="13" t="s">
        <v>1963</v>
      </c>
      <c r="F1806" s="15">
        <v>180000</v>
      </c>
      <c r="G1806" s="14">
        <v>67824000</v>
      </c>
      <c r="H1806" s="16" t="s">
        <v>2005</v>
      </c>
    </row>
    <row r="1807" spans="1:8" ht="15.75" customHeight="1" x14ac:dyDescent="0.25">
      <c r="A1807" s="13" t="s">
        <v>7650</v>
      </c>
      <c r="B1807" s="13" t="s">
        <v>434</v>
      </c>
      <c r="C1807" s="14">
        <v>378.54</v>
      </c>
      <c r="D1807" s="13" t="s">
        <v>20</v>
      </c>
      <c r="E1807" s="13" t="s">
        <v>73</v>
      </c>
      <c r="F1807" s="15">
        <v>180000</v>
      </c>
      <c r="G1807" s="14">
        <v>68137200</v>
      </c>
      <c r="H1807" s="13" t="s">
        <v>2006</v>
      </c>
    </row>
    <row r="1808" spans="1:8" ht="15.75" customHeight="1" x14ac:dyDescent="0.25">
      <c r="A1808" s="13" t="s">
        <v>7650</v>
      </c>
      <c r="B1808" s="13" t="s">
        <v>382</v>
      </c>
      <c r="C1808" s="14">
        <v>388.77</v>
      </c>
      <c r="D1808" s="13" t="s">
        <v>20</v>
      </c>
      <c r="E1808" s="13" t="s">
        <v>87</v>
      </c>
      <c r="F1808" s="15">
        <v>180000</v>
      </c>
      <c r="G1808" s="14">
        <v>69978600</v>
      </c>
      <c r="H1808" s="13" t="s">
        <v>2007</v>
      </c>
    </row>
    <row r="1809" spans="1:8" ht="15.75" customHeight="1" x14ac:dyDescent="0.25">
      <c r="A1809" s="13" t="s">
        <v>7650</v>
      </c>
      <c r="B1809" s="13" t="s">
        <v>45</v>
      </c>
      <c r="C1809" s="14">
        <v>392</v>
      </c>
      <c r="D1809" s="13" t="s">
        <v>75</v>
      </c>
      <c r="E1809" s="13" t="s">
        <v>2008</v>
      </c>
      <c r="F1809" s="15">
        <v>180000</v>
      </c>
      <c r="G1809" s="14">
        <v>70560000</v>
      </c>
      <c r="H1809" s="16" t="s">
        <v>2009</v>
      </c>
    </row>
    <row r="1810" spans="1:8" ht="15.75" customHeight="1" x14ac:dyDescent="0.25">
      <c r="A1810" s="13" t="s">
        <v>7650</v>
      </c>
      <c r="B1810" s="13" t="s">
        <v>28</v>
      </c>
      <c r="C1810" s="14">
        <v>404.8</v>
      </c>
      <c r="D1810" s="13" t="s">
        <v>20</v>
      </c>
      <c r="E1810" s="13" t="s">
        <v>21</v>
      </c>
      <c r="F1810" s="15">
        <v>180000</v>
      </c>
      <c r="G1810" s="14">
        <v>72864000</v>
      </c>
      <c r="H1810" s="13" t="s">
        <v>2010</v>
      </c>
    </row>
    <row r="1811" spans="1:8" ht="15.75" customHeight="1" x14ac:dyDescent="0.25">
      <c r="A1811" s="13" t="s">
        <v>7650</v>
      </c>
      <c r="B1811" s="13" t="s">
        <v>413</v>
      </c>
      <c r="C1811" s="14">
        <v>406.69</v>
      </c>
      <c r="D1811" s="13" t="s">
        <v>17</v>
      </c>
      <c r="E1811" s="13" t="s">
        <v>389</v>
      </c>
      <c r="F1811" s="15">
        <v>180000</v>
      </c>
      <c r="G1811" s="14">
        <v>73204200</v>
      </c>
      <c r="H1811" s="13" t="s">
        <v>2011</v>
      </c>
    </row>
    <row r="1812" spans="1:8" ht="15.75" customHeight="1" x14ac:dyDescent="0.25">
      <c r="A1812" s="13" t="s">
        <v>7650</v>
      </c>
      <c r="B1812" s="13" t="s">
        <v>382</v>
      </c>
      <c r="C1812" s="14">
        <v>408.67</v>
      </c>
      <c r="D1812" s="13" t="s">
        <v>26</v>
      </c>
      <c r="E1812" s="13" t="s">
        <v>87</v>
      </c>
      <c r="F1812" s="15">
        <v>180000</v>
      </c>
      <c r="G1812" s="14">
        <v>73560600</v>
      </c>
      <c r="H1812" s="13" t="s">
        <v>1974</v>
      </c>
    </row>
    <row r="1813" spans="1:8" ht="15.75" customHeight="1" x14ac:dyDescent="0.25">
      <c r="A1813" s="13" t="s">
        <v>7650</v>
      </c>
      <c r="B1813" s="13" t="s">
        <v>28</v>
      </c>
      <c r="C1813" s="14">
        <v>418.2</v>
      </c>
      <c r="D1813" s="13" t="s">
        <v>17</v>
      </c>
      <c r="E1813" s="13" t="s">
        <v>73</v>
      </c>
      <c r="F1813" s="15">
        <v>60000</v>
      </c>
      <c r="G1813" s="14">
        <v>25092000</v>
      </c>
      <c r="H1813" s="13" t="s">
        <v>2012</v>
      </c>
    </row>
    <row r="1814" spans="1:8" ht="15.75" customHeight="1" x14ac:dyDescent="0.25">
      <c r="A1814" s="13" t="s">
        <v>7650</v>
      </c>
      <c r="B1814" s="13" t="s">
        <v>45</v>
      </c>
      <c r="C1814" s="14">
        <v>422</v>
      </c>
      <c r="D1814" s="13" t="s">
        <v>70</v>
      </c>
      <c r="E1814" s="13" t="s">
        <v>398</v>
      </c>
      <c r="F1814" s="15">
        <v>180000</v>
      </c>
      <c r="G1814" s="14">
        <v>75960000</v>
      </c>
      <c r="H1814" s="13" t="s">
        <v>2004</v>
      </c>
    </row>
    <row r="1815" spans="1:8" ht="15.75" customHeight="1" x14ac:dyDescent="0.25">
      <c r="A1815" s="13" t="s">
        <v>7650</v>
      </c>
      <c r="B1815" s="13" t="s">
        <v>10</v>
      </c>
      <c r="C1815" s="14">
        <v>434.09</v>
      </c>
      <c r="D1815" s="13" t="s">
        <v>109</v>
      </c>
      <c r="E1815" s="13" t="s">
        <v>389</v>
      </c>
      <c r="F1815" s="15">
        <v>180000</v>
      </c>
      <c r="G1815" s="14">
        <v>78136200</v>
      </c>
      <c r="H1815" s="16" t="s">
        <v>2013</v>
      </c>
    </row>
    <row r="1816" spans="1:8" ht="15.75" customHeight="1" x14ac:dyDescent="0.25">
      <c r="A1816" s="13" t="s">
        <v>7650</v>
      </c>
      <c r="B1816" s="13" t="s">
        <v>10</v>
      </c>
      <c r="C1816" s="14">
        <v>438.68</v>
      </c>
      <c r="D1816" s="13" t="s">
        <v>17</v>
      </c>
      <c r="E1816" s="13" t="s">
        <v>21</v>
      </c>
      <c r="F1816" s="15">
        <v>60000</v>
      </c>
      <c r="G1816" s="14">
        <v>26320800</v>
      </c>
      <c r="H1816" s="13" t="s">
        <v>2014</v>
      </c>
    </row>
    <row r="1817" spans="1:8" ht="15.75" customHeight="1" x14ac:dyDescent="0.25">
      <c r="A1817" s="13" t="s">
        <v>7650</v>
      </c>
      <c r="B1817" s="13" t="s">
        <v>10</v>
      </c>
      <c r="C1817" s="14">
        <v>468.07</v>
      </c>
      <c r="D1817" s="13" t="s">
        <v>43</v>
      </c>
      <c r="E1817" s="13" t="s">
        <v>166</v>
      </c>
      <c r="F1817" s="15">
        <v>180000</v>
      </c>
      <c r="G1817" s="14">
        <v>84252600</v>
      </c>
      <c r="H1817" s="16" t="s">
        <v>2015</v>
      </c>
    </row>
    <row r="1818" spans="1:8" ht="15.75" customHeight="1" x14ac:dyDescent="0.25">
      <c r="A1818" s="13" t="s">
        <v>7650</v>
      </c>
      <c r="B1818" s="13" t="s">
        <v>413</v>
      </c>
      <c r="C1818" s="14">
        <v>468.72</v>
      </c>
      <c r="D1818" s="13" t="s">
        <v>26</v>
      </c>
      <c r="E1818" s="13" t="s">
        <v>21</v>
      </c>
      <c r="F1818" s="15">
        <v>180000</v>
      </c>
      <c r="G1818" s="14">
        <v>84369600</v>
      </c>
      <c r="H1818" s="13" t="s">
        <v>2016</v>
      </c>
    </row>
    <row r="1819" spans="1:8" ht="15.75" customHeight="1" x14ac:dyDescent="0.25">
      <c r="A1819" s="13" t="s">
        <v>7650</v>
      </c>
      <c r="B1819" s="13" t="s">
        <v>434</v>
      </c>
      <c r="C1819" s="14">
        <v>587.16999999999996</v>
      </c>
      <c r="D1819" s="13" t="s">
        <v>26</v>
      </c>
      <c r="E1819" s="13" t="s">
        <v>470</v>
      </c>
      <c r="F1819" s="15">
        <v>180000</v>
      </c>
      <c r="G1819" s="14">
        <v>105690600</v>
      </c>
      <c r="H1819" s="16" t="s">
        <v>1948</v>
      </c>
    </row>
    <row r="1820" spans="1:8" ht="15.75" customHeight="1" x14ac:dyDescent="0.25">
      <c r="A1820" s="13" t="s">
        <v>7650</v>
      </c>
      <c r="B1820" s="13" t="s">
        <v>10</v>
      </c>
      <c r="C1820" s="14">
        <v>648.86</v>
      </c>
      <c r="D1820" s="13" t="s">
        <v>7584</v>
      </c>
      <c r="E1820" s="13" t="s">
        <v>470</v>
      </c>
      <c r="F1820" s="15">
        <v>180000</v>
      </c>
      <c r="G1820" s="14">
        <v>116794800</v>
      </c>
      <c r="H1820" s="13" t="s">
        <v>1953</v>
      </c>
    </row>
    <row r="1821" spans="1:8" ht="15.75" customHeight="1" x14ac:dyDescent="0.25">
      <c r="A1821" s="13" t="s">
        <v>7650</v>
      </c>
      <c r="B1821" s="13" t="s">
        <v>45</v>
      </c>
      <c r="C1821" s="14">
        <v>681.25</v>
      </c>
      <c r="D1821" s="13" t="s">
        <v>17</v>
      </c>
      <c r="E1821" s="13" t="s">
        <v>470</v>
      </c>
      <c r="F1821" s="15">
        <v>60000</v>
      </c>
      <c r="G1821" s="14">
        <v>40875000</v>
      </c>
      <c r="H1821" s="13" t="s">
        <v>1954</v>
      </c>
    </row>
    <row r="1822" spans="1:8" ht="15.75" customHeight="1" x14ac:dyDescent="0.25">
      <c r="A1822" s="13" t="s">
        <v>7650</v>
      </c>
      <c r="B1822" s="13" t="s">
        <v>460</v>
      </c>
      <c r="C1822" s="14">
        <v>801.68</v>
      </c>
      <c r="D1822" s="13" t="s">
        <v>26</v>
      </c>
      <c r="E1822" s="13" t="s">
        <v>300</v>
      </c>
      <c r="F1822" s="15">
        <v>180000</v>
      </c>
      <c r="G1822" s="14">
        <v>144302400</v>
      </c>
      <c r="H1822" s="13" t="s">
        <v>2017</v>
      </c>
    </row>
    <row r="1823" spans="1:8" ht="15.75" customHeight="1" x14ac:dyDescent="0.25">
      <c r="A1823" s="13" t="s">
        <v>7650</v>
      </c>
      <c r="B1823" s="13" t="s">
        <v>460</v>
      </c>
      <c r="C1823" s="14">
        <v>886.88</v>
      </c>
      <c r="D1823" s="13" t="s">
        <v>20</v>
      </c>
      <c r="E1823" s="13" t="s">
        <v>614</v>
      </c>
      <c r="F1823" s="15">
        <v>180000</v>
      </c>
      <c r="G1823" s="14">
        <v>159638400</v>
      </c>
      <c r="H1823" s="16" t="s">
        <v>2018</v>
      </c>
    </row>
    <row r="1824" spans="1:8" ht="15.75" customHeight="1" x14ac:dyDescent="0.25">
      <c r="C1824" s="10"/>
      <c r="F1824" s="17"/>
      <c r="G1824" s="10"/>
    </row>
    <row r="1825" spans="1:8" ht="15.75" customHeight="1" x14ac:dyDescent="0.25">
      <c r="A1825" s="41" t="s">
        <v>2019</v>
      </c>
      <c r="B1825" s="42"/>
      <c r="C1825" s="42"/>
      <c r="D1825" s="42"/>
      <c r="E1825" s="42"/>
      <c r="F1825" s="42"/>
      <c r="G1825" s="42"/>
      <c r="H1825" s="43"/>
    </row>
    <row r="1826" spans="1:8" ht="15.75" customHeight="1" x14ac:dyDescent="0.25">
      <c r="C1826" s="10"/>
      <c r="E1826" s="11" t="s">
        <v>7571</v>
      </c>
      <c r="F1826" s="12">
        <v>42000</v>
      </c>
      <c r="G1826" s="10"/>
    </row>
    <row r="1827" spans="1:8" ht="15.75" customHeight="1" x14ac:dyDescent="0.25">
      <c r="A1827" s="13" t="s">
        <v>0</v>
      </c>
      <c r="B1827" s="13" t="s">
        <v>1</v>
      </c>
      <c r="C1827" s="13" t="s">
        <v>2</v>
      </c>
      <c r="D1827" s="13" t="s">
        <v>4</v>
      </c>
      <c r="E1827" s="13" t="s">
        <v>5</v>
      </c>
      <c r="F1827" s="13" t="s">
        <v>6</v>
      </c>
      <c r="G1827" s="13" t="s">
        <v>7</v>
      </c>
      <c r="H1827" s="13" t="s">
        <v>8</v>
      </c>
    </row>
    <row r="1828" spans="1:8" ht="15.75" customHeight="1" x14ac:dyDescent="0.25">
      <c r="A1828" s="13" t="s">
        <v>7651</v>
      </c>
      <c r="B1828" s="13" t="s">
        <v>28</v>
      </c>
      <c r="C1828" s="14">
        <v>201.65</v>
      </c>
      <c r="D1828" s="13" t="s">
        <v>70</v>
      </c>
      <c r="E1828" s="13" t="s">
        <v>2021</v>
      </c>
      <c r="F1828" s="15">
        <v>42000</v>
      </c>
      <c r="G1828" s="14">
        <v>8469300</v>
      </c>
      <c r="H1828" s="13" t="s">
        <v>2022</v>
      </c>
    </row>
    <row r="1829" spans="1:8" ht="15.75" customHeight="1" x14ac:dyDescent="0.25">
      <c r="A1829" s="13" t="s">
        <v>7651</v>
      </c>
      <c r="B1829" s="13" t="s">
        <v>10</v>
      </c>
      <c r="C1829" s="14">
        <v>211.32</v>
      </c>
      <c r="D1829" s="13" t="s">
        <v>33</v>
      </c>
      <c r="E1829" s="13" t="s">
        <v>95</v>
      </c>
      <c r="F1829" s="15">
        <v>42000</v>
      </c>
      <c r="G1829" s="14">
        <v>8875440</v>
      </c>
      <c r="H1829" s="13" t="s">
        <v>2023</v>
      </c>
    </row>
    <row r="1830" spans="1:8" ht="15.75" customHeight="1" x14ac:dyDescent="0.25">
      <c r="A1830" s="13" t="s">
        <v>7651</v>
      </c>
      <c r="B1830" s="13" t="s">
        <v>10</v>
      </c>
      <c r="C1830" s="14">
        <v>211.72</v>
      </c>
      <c r="D1830" s="13" t="s">
        <v>20</v>
      </c>
      <c r="E1830" s="13" t="s">
        <v>95</v>
      </c>
      <c r="F1830" s="15">
        <v>42000</v>
      </c>
      <c r="G1830" s="14">
        <v>8892240</v>
      </c>
      <c r="H1830" s="13" t="s">
        <v>2024</v>
      </c>
    </row>
    <row r="1831" spans="1:8" ht="15.75" customHeight="1" x14ac:dyDescent="0.25">
      <c r="A1831" s="13" t="s">
        <v>7651</v>
      </c>
      <c r="B1831" s="13" t="s">
        <v>10</v>
      </c>
      <c r="C1831" s="14">
        <v>214</v>
      </c>
      <c r="D1831" s="13" t="s">
        <v>70</v>
      </c>
      <c r="E1831" s="13" t="s">
        <v>470</v>
      </c>
      <c r="F1831" s="15">
        <v>42000</v>
      </c>
      <c r="G1831" s="14">
        <v>8988000</v>
      </c>
      <c r="H1831" s="13" t="s">
        <v>2025</v>
      </c>
    </row>
    <row r="1832" spans="1:8" ht="15.75" customHeight="1" x14ac:dyDescent="0.25">
      <c r="A1832" s="13" t="s">
        <v>7651</v>
      </c>
      <c r="B1832" s="13" t="s">
        <v>10</v>
      </c>
      <c r="C1832" s="14">
        <v>214.6</v>
      </c>
      <c r="D1832" s="13" t="s">
        <v>14</v>
      </c>
      <c r="E1832" s="13" t="s">
        <v>2026</v>
      </c>
      <c r="F1832" s="15">
        <v>42000</v>
      </c>
      <c r="G1832" s="14">
        <v>9013200</v>
      </c>
      <c r="H1832" s="13" t="s">
        <v>2027</v>
      </c>
    </row>
    <row r="1833" spans="1:8" ht="15.75" customHeight="1" x14ac:dyDescent="0.25">
      <c r="A1833" s="13" t="s">
        <v>7651</v>
      </c>
      <c r="B1833" s="13" t="s">
        <v>10</v>
      </c>
      <c r="C1833" s="14">
        <v>218</v>
      </c>
      <c r="D1833" s="13" t="s">
        <v>75</v>
      </c>
      <c r="E1833" s="13" t="s">
        <v>2028</v>
      </c>
      <c r="F1833" s="15">
        <v>42000</v>
      </c>
      <c r="G1833" s="14">
        <v>9156000</v>
      </c>
      <c r="H1833" s="16" t="s">
        <v>2029</v>
      </c>
    </row>
    <row r="1834" spans="1:8" ht="15.75" customHeight="1" x14ac:dyDescent="0.25">
      <c r="A1834" s="13" t="s">
        <v>7651</v>
      </c>
      <c r="B1834" s="13" t="s">
        <v>10</v>
      </c>
      <c r="C1834" s="14">
        <v>219.32</v>
      </c>
      <c r="D1834" s="13" t="s">
        <v>26</v>
      </c>
      <c r="E1834" s="13" t="s">
        <v>95</v>
      </c>
      <c r="F1834" s="15">
        <v>42000</v>
      </c>
      <c r="G1834" s="14">
        <v>9211440</v>
      </c>
      <c r="H1834" s="13" t="s">
        <v>2030</v>
      </c>
    </row>
    <row r="1835" spans="1:8" ht="15.75" customHeight="1" x14ac:dyDescent="0.25">
      <c r="A1835" s="13" t="s">
        <v>7651</v>
      </c>
      <c r="B1835" s="13" t="s">
        <v>45</v>
      </c>
      <c r="C1835" s="14">
        <v>219.93</v>
      </c>
      <c r="D1835" s="13" t="s">
        <v>20</v>
      </c>
      <c r="E1835" s="13" t="s">
        <v>470</v>
      </c>
      <c r="F1835" s="15">
        <v>42000</v>
      </c>
      <c r="G1835" s="14">
        <v>9237060</v>
      </c>
      <c r="H1835" s="16" t="s">
        <v>2031</v>
      </c>
    </row>
    <row r="1836" spans="1:8" ht="15.75" customHeight="1" x14ac:dyDescent="0.25">
      <c r="A1836" s="13" t="s">
        <v>7651</v>
      </c>
      <c r="B1836" s="13" t="s">
        <v>10</v>
      </c>
      <c r="C1836" s="14">
        <v>227.14</v>
      </c>
      <c r="D1836" s="13" t="s">
        <v>38</v>
      </c>
      <c r="E1836" s="13" t="s">
        <v>1057</v>
      </c>
      <c r="F1836" s="15">
        <v>42000</v>
      </c>
      <c r="G1836" s="14">
        <v>9539880</v>
      </c>
      <c r="H1836" s="13" t="s">
        <v>2032</v>
      </c>
    </row>
    <row r="1837" spans="1:8" ht="15.75" customHeight="1" x14ac:dyDescent="0.25">
      <c r="A1837" s="13" t="s">
        <v>7651</v>
      </c>
      <c r="B1837" s="13" t="s">
        <v>28</v>
      </c>
      <c r="C1837" s="14">
        <v>227.14</v>
      </c>
      <c r="D1837" s="13" t="s">
        <v>38</v>
      </c>
      <c r="E1837" s="13" t="s">
        <v>470</v>
      </c>
      <c r="F1837" s="15">
        <v>42000</v>
      </c>
      <c r="G1837" s="14">
        <v>9539880</v>
      </c>
      <c r="H1837" s="13" t="s">
        <v>2033</v>
      </c>
    </row>
    <row r="1838" spans="1:8" ht="15.75" customHeight="1" x14ac:dyDescent="0.25">
      <c r="A1838" s="13" t="s">
        <v>7651</v>
      </c>
      <c r="B1838" s="13" t="s">
        <v>10</v>
      </c>
      <c r="C1838" s="14">
        <v>230.04</v>
      </c>
      <c r="D1838" s="13" t="s">
        <v>35</v>
      </c>
      <c r="E1838" s="13" t="s">
        <v>470</v>
      </c>
      <c r="F1838" s="15">
        <v>42000</v>
      </c>
      <c r="G1838" s="14">
        <v>9661680</v>
      </c>
      <c r="H1838" s="16" t="s">
        <v>2034</v>
      </c>
    </row>
    <row r="1839" spans="1:8" ht="15.75" customHeight="1" x14ac:dyDescent="0.25">
      <c r="A1839" s="13" t="s">
        <v>7651</v>
      </c>
      <c r="B1839" s="13" t="s">
        <v>28</v>
      </c>
      <c r="C1839" s="14">
        <v>232.61</v>
      </c>
      <c r="D1839" s="13" t="s">
        <v>26</v>
      </c>
      <c r="E1839" s="13" t="s">
        <v>470</v>
      </c>
      <c r="F1839" s="15">
        <v>42000</v>
      </c>
      <c r="G1839" s="14">
        <v>9769620</v>
      </c>
      <c r="H1839" s="16" t="s">
        <v>2035</v>
      </c>
    </row>
    <row r="1840" spans="1:8" ht="15.75" customHeight="1" x14ac:dyDescent="0.25">
      <c r="A1840" s="13" t="s">
        <v>7651</v>
      </c>
      <c r="B1840" s="13" t="s">
        <v>10</v>
      </c>
      <c r="C1840" s="14">
        <v>233.7</v>
      </c>
      <c r="D1840" s="13" t="s">
        <v>17</v>
      </c>
      <c r="E1840" s="13" t="s">
        <v>1057</v>
      </c>
      <c r="F1840" s="15">
        <v>42000</v>
      </c>
      <c r="G1840" s="14">
        <v>9815400</v>
      </c>
      <c r="H1840" s="13" t="s">
        <v>2036</v>
      </c>
    </row>
    <row r="1841" spans="1:8" ht="15.75" customHeight="1" x14ac:dyDescent="0.25">
      <c r="A1841" s="13" t="s">
        <v>7651</v>
      </c>
      <c r="B1841" s="13" t="s">
        <v>10</v>
      </c>
      <c r="C1841" s="14">
        <v>251.86</v>
      </c>
      <c r="D1841" s="13" t="s">
        <v>7584</v>
      </c>
      <c r="E1841" s="13" t="s">
        <v>470</v>
      </c>
      <c r="F1841" s="15">
        <v>42000</v>
      </c>
      <c r="G1841" s="14">
        <v>10578120</v>
      </c>
      <c r="H1841" s="13" t="s">
        <v>2037</v>
      </c>
    </row>
    <row r="1842" spans="1:8" ht="15.75" customHeight="1" x14ac:dyDescent="0.25">
      <c r="A1842" s="13" t="s">
        <v>7651</v>
      </c>
      <c r="B1842" s="13" t="s">
        <v>28</v>
      </c>
      <c r="C1842" s="14">
        <v>259.60000000000002</v>
      </c>
      <c r="D1842" s="13" t="s">
        <v>75</v>
      </c>
      <c r="E1842" s="13" t="s">
        <v>1057</v>
      </c>
      <c r="F1842" s="15">
        <v>42000</v>
      </c>
      <c r="G1842" s="14">
        <v>10903200</v>
      </c>
      <c r="H1842" s="16" t="s">
        <v>2038</v>
      </c>
    </row>
    <row r="1843" spans="1:8" ht="15.75" customHeight="1" x14ac:dyDescent="0.25">
      <c r="A1843" s="13" t="s">
        <v>7651</v>
      </c>
      <c r="B1843" s="13" t="s">
        <v>28</v>
      </c>
      <c r="C1843" s="14">
        <v>262.3</v>
      </c>
      <c r="D1843" s="13" t="s">
        <v>17</v>
      </c>
      <c r="E1843" s="13" t="s">
        <v>470</v>
      </c>
      <c r="F1843" s="15">
        <v>42000</v>
      </c>
      <c r="G1843" s="14">
        <v>11016600</v>
      </c>
      <c r="H1843" s="13" t="s">
        <v>2039</v>
      </c>
    </row>
    <row r="1844" spans="1:8" ht="15.75" customHeight="1" x14ac:dyDescent="0.25">
      <c r="A1844" s="13" t="s">
        <v>7651</v>
      </c>
      <c r="B1844" s="13" t="s">
        <v>10</v>
      </c>
      <c r="C1844" s="14">
        <v>276.68</v>
      </c>
      <c r="D1844" s="13" t="s">
        <v>43</v>
      </c>
      <c r="E1844" s="13" t="s">
        <v>1057</v>
      </c>
      <c r="F1844" s="15">
        <v>42000</v>
      </c>
      <c r="G1844" s="14">
        <v>11620560</v>
      </c>
      <c r="H1844" s="16" t="s">
        <v>2040</v>
      </c>
    </row>
    <row r="1845" spans="1:8" ht="15.75" customHeight="1" x14ac:dyDescent="0.25">
      <c r="A1845" s="13" t="s">
        <v>7651</v>
      </c>
      <c r="B1845" s="13" t="s">
        <v>45</v>
      </c>
      <c r="C1845" s="14">
        <v>419.97</v>
      </c>
      <c r="D1845" s="13" t="s">
        <v>26</v>
      </c>
      <c r="E1845" s="13" t="s">
        <v>300</v>
      </c>
      <c r="F1845" s="15">
        <v>42000</v>
      </c>
      <c r="G1845" s="14">
        <v>17638740</v>
      </c>
      <c r="H1845" s="13" t="s">
        <v>2041</v>
      </c>
    </row>
    <row r="1846" spans="1:8" ht="15.75" customHeight="1" x14ac:dyDescent="0.25">
      <c r="A1846" s="13" t="s">
        <v>7651</v>
      </c>
      <c r="B1846" s="13" t="s">
        <v>28</v>
      </c>
      <c r="C1846" s="14">
        <v>467.46</v>
      </c>
      <c r="D1846" s="13" t="s">
        <v>20</v>
      </c>
      <c r="E1846" s="13" t="s">
        <v>614</v>
      </c>
      <c r="F1846" s="15">
        <v>42000</v>
      </c>
      <c r="G1846" s="14">
        <v>19633320</v>
      </c>
      <c r="H1846" s="13" t="s">
        <v>2042</v>
      </c>
    </row>
    <row r="1847" spans="1:8" ht="15.75" customHeight="1" x14ac:dyDescent="0.25">
      <c r="A1847" s="13" t="s">
        <v>7651</v>
      </c>
      <c r="B1847" s="13" t="s">
        <v>382</v>
      </c>
      <c r="C1847" s="14">
        <v>809.57</v>
      </c>
      <c r="D1847" s="13" t="s">
        <v>20</v>
      </c>
      <c r="E1847" s="13" t="s">
        <v>1382</v>
      </c>
      <c r="F1847" s="15">
        <v>42000</v>
      </c>
      <c r="G1847" s="14">
        <v>34001940</v>
      </c>
      <c r="H1847" s="16" t="s">
        <v>2043</v>
      </c>
    </row>
    <row r="1848" spans="1:8" ht="15.75" customHeight="1" x14ac:dyDescent="0.25">
      <c r="C1848" s="10"/>
      <c r="F1848" s="17"/>
      <c r="G1848" s="10"/>
    </row>
    <row r="1849" spans="1:8" ht="15.75" customHeight="1" x14ac:dyDescent="0.25">
      <c r="A1849" s="41" t="s">
        <v>2044</v>
      </c>
      <c r="B1849" s="42"/>
      <c r="C1849" s="42"/>
      <c r="D1849" s="42"/>
      <c r="E1849" s="42"/>
      <c r="F1849" s="42"/>
      <c r="G1849" s="42"/>
      <c r="H1849" s="43"/>
    </row>
    <row r="1850" spans="1:8" ht="15.75" customHeight="1" x14ac:dyDescent="0.25">
      <c r="C1850" s="10"/>
      <c r="E1850" s="11" t="s">
        <v>7571</v>
      </c>
      <c r="F1850" s="12">
        <v>24000</v>
      </c>
      <c r="G1850" s="10"/>
    </row>
    <row r="1851" spans="1:8" ht="15.75" customHeight="1" x14ac:dyDescent="0.25">
      <c r="A1851" s="13" t="s">
        <v>0</v>
      </c>
      <c r="B1851" s="13" t="s">
        <v>1</v>
      </c>
      <c r="C1851" s="13" t="s">
        <v>2</v>
      </c>
      <c r="D1851" s="13" t="s">
        <v>4</v>
      </c>
      <c r="E1851" s="13" t="s">
        <v>5</v>
      </c>
      <c r="F1851" s="13" t="s">
        <v>6</v>
      </c>
      <c r="G1851" s="13" t="s">
        <v>7</v>
      </c>
      <c r="H1851" s="13" t="s">
        <v>8</v>
      </c>
    </row>
    <row r="1852" spans="1:8" ht="15.75" customHeight="1" x14ac:dyDescent="0.25">
      <c r="A1852" s="13" t="s">
        <v>7652</v>
      </c>
      <c r="B1852" s="13" t="s">
        <v>28</v>
      </c>
      <c r="C1852" s="14">
        <v>683.94</v>
      </c>
      <c r="D1852" s="13" t="s">
        <v>33</v>
      </c>
      <c r="E1852" s="13" t="s">
        <v>349</v>
      </c>
      <c r="F1852" s="15">
        <v>24000</v>
      </c>
      <c r="G1852" s="14">
        <v>16414560</v>
      </c>
      <c r="H1852" s="13" t="s">
        <v>2045</v>
      </c>
    </row>
    <row r="1853" spans="1:8" ht="15.75" customHeight="1" x14ac:dyDescent="0.25">
      <c r="A1853" s="13" t="s">
        <v>7652</v>
      </c>
      <c r="B1853" s="13" t="s">
        <v>10</v>
      </c>
      <c r="C1853" s="14">
        <v>696</v>
      </c>
      <c r="D1853" s="13" t="s">
        <v>75</v>
      </c>
      <c r="E1853" s="13" t="s">
        <v>349</v>
      </c>
      <c r="F1853" s="15">
        <v>24000</v>
      </c>
      <c r="G1853" s="14">
        <v>16704000</v>
      </c>
      <c r="H1853" s="16" t="s">
        <v>2046</v>
      </c>
    </row>
    <row r="1854" spans="1:8" ht="15.75" customHeight="1" x14ac:dyDescent="0.25">
      <c r="A1854" s="13" t="s">
        <v>7652</v>
      </c>
      <c r="B1854" s="13" t="s">
        <v>45</v>
      </c>
      <c r="C1854" s="14">
        <v>744</v>
      </c>
      <c r="D1854" s="13" t="s">
        <v>17</v>
      </c>
      <c r="E1854" s="13" t="s">
        <v>349</v>
      </c>
      <c r="F1854" s="15">
        <v>24000</v>
      </c>
      <c r="G1854" s="14">
        <v>17856000</v>
      </c>
      <c r="H1854" s="13" t="s">
        <v>2047</v>
      </c>
    </row>
    <row r="1855" spans="1:8" ht="15.75" customHeight="1" x14ac:dyDescent="0.25">
      <c r="A1855" s="13" t="s">
        <v>7652</v>
      </c>
      <c r="B1855" s="13" t="s">
        <v>10</v>
      </c>
      <c r="C1855" s="14">
        <v>787.58</v>
      </c>
      <c r="D1855" s="13" t="s">
        <v>20</v>
      </c>
      <c r="E1855" s="13" t="s">
        <v>349</v>
      </c>
      <c r="F1855" s="15">
        <v>24000</v>
      </c>
      <c r="G1855" s="14">
        <v>18901920</v>
      </c>
      <c r="H1855" s="13" t="s">
        <v>2048</v>
      </c>
    </row>
    <row r="1856" spans="1:8" ht="15.75" customHeight="1" x14ac:dyDescent="0.25">
      <c r="A1856" s="13" t="s">
        <v>7652</v>
      </c>
      <c r="B1856" s="13" t="s">
        <v>10</v>
      </c>
      <c r="C1856" s="14">
        <v>797.3</v>
      </c>
      <c r="D1856" s="13" t="s">
        <v>38</v>
      </c>
      <c r="E1856" s="13" t="s">
        <v>1057</v>
      </c>
      <c r="F1856" s="15">
        <v>24000</v>
      </c>
      <c r="G1856" s="14">
        <v>19135200</v>
      </c>
      <c r="H1856" s="16" t="s">
        <v>2049</v>
      </c>
    </row>
    <row r="1857" spans="1:8" ht="15.75" customHeight="1" x14ac:dyDescent="0.25">
      <c r="A1857" s="13" t="s">
        <v>7652</v>
      </c>
      <c r="B1857" s="13" t="s">
        <v>28</v>
      </c>
      <c r="C1857" s="14">
        <v>797.3</v>
      </c>
      <c r="D1857" s="13" t="s">
        <v>38</v>
      </c>
      <c r="E1857" s="13" t="s">
        <v>156</v>
      </c>
      <c r="F1857" s="15">
        <v>24000</v>
      </c>
      <c r="G1857" s="14">
        <v>19135200</v>
      </c>
      <c r="H1857" s="16" t="s">
        <v>2050</v>
      </c>
    </row>
    <row r="1858" spans="1:8" ht="15.75" customHeight="1" x14ac:dyDescent="0.25">
      <c r="A1858" s="13" t="s">
        <v>7652</v>
      </c>
      <c r="B1858" s="13" t="s">
        <v>10</v>
      </c>
      <c r="C1858" s="14">
        <v>817.5</v>
      </c>
      <c r="D1858" s="13" t="s">
        <v>70</v>
      </c>
      <c r="E1858" s="13" t="s">
        <v>71</v>
      </c>
      <c r="F1858" s="15">
        <v>24000</v>
      </c>
      <c r="G1858" s="14">
        <v>19620000</v>
      </c>
      <c r="H1858" s="13" t="s">
        <v>2051</v>
      </c>
    </row>
    <row r="1859" spans="1:8" ht="15.75" customHeight="1" x14ac:dyDescent="0.25">
      <c r="A1859" s="13" t="s">
        <v>7652</v>
      </c>
      <c r="B1859" s="13" t="s">
        <v>28</v>
      </c>
      <c r="C1859" s="14">
        <v>835.85</v>
      </c>
      <c r="D1859" s="13" t="s">
        <v>20</v>
      </c>
      <c r="E1859" s="13" t="s">
        <v>73</v>
      </c>
      <c r="F1859" s="15">
        <v>24000</v>
      </c>
      <c r="G1859" s="14">
        <v>20060400</v>
      </c>
      <c r="H1859" s="16" t="s">
        <v>2052</v>
      </c>
    </row>
    <row r="1860" spans="1:8" ht="15.75" customHeight="1" x14ac:dyDescent="0.25">
      <c r="A1860" s="13" t="s">
        <v>7652</v>
      </c>
      <c r="B1860" s="13" t="s">
        <v>10</v>
      </c>
      <c r="C1860" s="14">
        <v>852.27</v>
      </c>
      <c r="D1860" s="13" t="s">
        <v>23</v>
      </c>
      <c r="E1860" s="13" t="s">
        <v>73</v>
      </c>
      <c r="F1860" s="15">
        <v>24000</v>
      </c>
      <c r="G1860" s="14">
        <v>20454480</v>
      </c>
      <c r="H1860" s="16" t="s">
        <v>2053</v>
      </c>
    </row>
    <row r="1861" spans="1:8" ht="15.75" customHeight="1" x14ac:dyDescent="0.25">
      <c r="A1861" s="13" t="s">
        <v>7652</v>
      </c>
      <c r="B1861" s="13" t="s">
        <v>10</v>
      </c>
      <c r="C1861" s="14">
        <v>852.74</v>
      </c>
      <c r="D1861" s="13" t="s">
        <v>33</v>
      </c>
      <c r="E1861" s="13" t="s">
        <v>73</v>
      </c>
      <c r="F1861" s="15">
        <v>24000</v>
      </c>
      <c r="G1861" s="14">
        <v>20465760</v>
      </c>
      <c r="H1861" s="13" t="s">
        <v>2054</v>
      </c>
    </row>
    <row r="1862" spans="1:8" ht="15.75" customHeight="1" x14ac:dyDescent="0.25">
      <c r="A1862" s="13" t="s">
        <v>7652</v>
      </c>
      <c r="B1862" s="13" t="s">
        <v>28</v>
      </c>
      <c r="C1862" s="14">
        <v>865</v>
      </c>
      <c r="D1862" s="13" t="s">
        <v>75</v>
      </c>
      <c r="E1862" s="13" t="s">
        <v>73</v>
      </c>
      <c r="F1862" s="15">
        <v>24000</v>
      </c>
      <c r="G1862" s="14">
        <v>20760000</v>
      </c>
      <c r="H1862" s="16" t="s">
        <v>2055</v>
      </c>
    </row>
    <row r="1863" spans="1:8" ht="15.75" customHeight="1" x14ac:dyDescent="0.25">
      <c r="A1863" s="13" t="s">
        <v>7652</v>
      </c>
      <c r="B1863" s="13" t="s">
        <v>10</v>
      </c>
      <c r="C1863" s="14">
        <v>930</v>
      </c>
      <c r="D1863" s="13" t="s">
        <v>17</v>
      </c>
      <c r="E1863" s="13" t="s">
        <v>73</v>
      </c>
      <c r="F1863" s="15">
        <v>24000</v>
      </c>
      <c r="G1863" s="14">
        <v>22320000</v>
      </c>
      <c r="H1863" s="13" t="s">
        <v>2054</v>
      </c>
    </row>
    <row r="1864" spans="1:8" ht="15.75" customHeight="1" x14ac:dyDescent="0.25">
      <c r="A1864" s="13" t="s">
        <v>7652</v>
      </c>
      <c r="B1864" s="13" t="s">
        <v>10</v>
      </c>
      <c r="C1864" s="14">
        <v>931.52</v>
      </c>
      <c r="D1864" s="13" t="s">
        <v>43</v>
      </c>
      <c r="E1864" s="13" t="s">
        <v>349</v>
      </c>
      <c r="F1864" s="15">
        <v>24000</v>
      </c>
      <c r="G1864" s="14">
        <v>22356480</v>
      </c>
      <c r="H1864" s="16" t="s">
        <v>2056</v>
      </c>
    </row>
    <row r="1865" spans="1:8" ht="15.75" customHeight="1" x14ac:dyDescent="0.25">
      <c r="A1865" s="13" t="s">
        <v>7652</v>
      </c>
      <c r="B1865" s="13" t="s">
        <v>10</v>
      </c>
      <c r="C1865" s="14">
        <v>1007.91</v>
      </c>
      <c r="D1865" s="13" t="s">
        <v>11</v>
      </c>
      <c r="E1865" s="16" t="s">
        <v>2057</v>
      </c>
      <c r="F1865" s="15">
        <v>24000</v>
      </c>
      <c r="G1865" s="14">
        <v>24189840</v>
      </c>
      <c r="H1865" s="13" t="s">
        <v>2058</v>
      </c>
    </row>
    <row r="1866" spans="1:8" ht="15.75" customHeight="1" x14ac:dyDescent="0.25">
      <c r="A1866" s="13" t="s">
        <v>7652</v>
      </c>
      <c r="B1866" s="13" t="s">
        <v>10</v>
      </c>
      <c r="C1866" s="14">
        <v>1024.2</v>
      </c>
      <c r="D1866" s="13" t="s">
        <v>14</v>
      </c>
      <c r="E1866" s="13" t="s">
        <v>2059</v>
      </c>
      <c r="F1866" s="15">
        <v>24000</v>
      </c>
      <c r="G1866" s="14">
        <v>24580800</v>
      </c>
      <c r="H1866" s="13" t="s">
        <v>2060</v>
      </c>
    </row>
    <row r="1867" spans="1:8" ht="15.75" customHeight="1" x14ac:dyDescent="0.25">
      <c r="A1867" s="13" t="s">
        <v>7652</v>
      </c>
      <c r="B1867" s="13" t="s">
        <v>45</v>
      </c>
      <c r="C1867" s="14">
        <v>1047.93</v>
      </c>
      <c r="D1867" s="13" t="s">
        <v>20</v>
      </c>
      <c r="E1867" s="13" t="s">
        <v>371</v>
      </c>
      <c r="F1867" s="15">
        <v>24000</v>
      </c>
      <c r="G1867" s="14">
        <v>25150320</v>
      </c>
      <c r="H1867" s="16" t="s">
        <v>2061</v>
      </c>
    </row>
    <row r="1868" spans="1:8" ht="15.75" customHeight="1" x14ac:dyDescent="0.25">
      <c r="A1868" s="13" t="s">
        <v>7652</v>
      </c>
      <c r="B1868" s="13" t="s">
        <v>10</v>
      </c>
      <c r="C1868" s="14">
        <v>1072</v>
      </c>
      <c r="D1868" s="13" t="s">
        <v>67</v>
      </c>
      <c r="E1868" s="13" t="s">
        <v>527</v>
      </c>
      <c r="F1868" s="15">
        <v>24000</v>
      </c>
      <c r="G1868" s="14">
        <v>25728000</v>
      </c>
      <c r="H1868" s="16" t="s">
        <v>2062</v>
      </c>
    </row>
    <row r="1869" spans="1:8" ht="15.75" customHeight="1" x14ac:dyDescent="0.25">
      <c r="A1869" s="13" t="s">
        <v>7652</v>
      </c>
      <c r="B1869" s="13" t="s">
        <v>28</v>
      </c>
      <c r="C1869" s="14">
        <v>1143</v>
      </c>
      <c r="D1869" s="13" t="s">
        <v>17</v>
      </c>
      <c r="E1869" s="13" t="s">
        <v>371</v>
      </c>
      <c r="F1869" s="15">
        <v>24000</v>
      </c>
      <c r="G1869" s="14">
        <v>27432000</v>
      </c>
      <c r="H1869" s="13" t="s">
        <v>2063</v>
      </c>
    </row>
    <row r="1870" spans="1:8" ht="15.75" customHeight="1" x14ac:dyDescent="0.25">
      <c r="C1870" s="10"/>
      <c r="F1870" s="17"/>
      <c r="G1870" s="10"/>
    </row>
    <row r="1871" spans="1:8" ht="15.75" customHeight="1" x14ac:dyDescent="0.25">
      <c r="A1871" s="41" t="s">
        <v>2064</v>
      </c>
      <c r="B1871" s="42"/>
      <c r="C1871" s="42"/>
      <c r="D1871" s="42"/>
      <c r="E1871" s="42"/>
      <c r="F1871" s="42"/>
      <c r="G1871" s="42"/>
      <c r="H1871" s="43"/>
    </row>
    <row r="1872" spans="1:8" ht="15.75" customHeight="1" x14ac:dyDescent="0.25">
      <c r="C1872" s="10"/>
      <c r="E1872" s="11" t="s">
        <v>7571</v>
      </c>
      <c r="F1872" s="12">
        <v>180000</v>
      </c>
      <c r="G1872" s="10"/>
    </row>
    <row r="1873" spans="1:8" ht="15.75" customHeight="1" x14ac:dyDescent="0.25">
      <c r="A1873" s="13" t="s">
        <v>0</v>
      </c>
      <c r="B1873" s="13" t="s">
        <v>1</v>
      </c>
      <c r="C1873" s="13" t="s">
        <v>2</v>
      </c>
      <c r="D1873" s="13" t="s">
        <v>4</v>
      </c>
      <c r="E1873" s="13" t="s">
        <v>5</v>
      </c>
      <c r="F1873" s="13" t="s">
        <v>6</v>
      </c>
      <c r="G1873" s="13" t="s">
        <v>7</v>
      </c>
      <c r="H1873" s="13" t="s">
        <v>8</v>
      </c>
    </row>
    <row r="1874" spans="1:8" ht="15.75" customHeight="1" x14ac:dyDescent="0.25">
      <c r="A1874" s="13" t="s">
        <v>7653</v>
      </c>
      <c r="B1874" s="13" t="s">
        <v>28</v>
      </c>
      <c r="C1874" s="14">
        <v>242.6</v>
      </c>
      <c r="D1874" s="13" t="s">
        <v>20</v>
      </c>
      <c r="E1874" s="13" t="s">
        <v>87</v>
      </c>
      <c r="F1874" s="15">
        <v>180000</v>
      </c>
      <c r="G1874" s="14">
        <v>43668000</v>
      </c>
      <c r="H1874" s="13" t="s">
        <v>2066</v>
      </c>
    </row>
    <row r="1875" spans="1:8" ht="15.75" customHeight="1" x14ac:dyDescent="0.25">
      <c r="A1875" s="13" t="s">
        <v>7653</v>
      </c>
      <c r="B1875" s="13" t="s">
        <v>28</v>
      </c>
      <c r="C1875" s="14">
        <v>245.99</v>
      </c>
      <c r="D1875" s="13" t="s">
        <v>26</v>
      </c>
      <c r="E1875" s="13" t="s">
        <v>87</v>
      </c>
      <c r="F1875" s="15">
        <v>180000</v>
      </c>
      <c r="G1875" s="14">
        <v>44278200</v>
      </c>
      <c r="H1875" s="13" t="s">
        <v>2067</v>
      </c>
    </row>
    <row r="1876" spans="1:8" ht="15.75" customHeight="1" x14ac:dyDescent="0.25">
      <c r="A1876" s="13" t="s">
        <v>7653</v>
      </c>
      <c r="B1876" s="13" t="s">
        <v>10</v>
      </c>
      <c r="C1876" s="14">
        <v>246.62</v>
      </c>
      <c r="D1876" s="13" t="s">
        <v>33</v>
      </c>
      <c r="E1876" s="13" t="s">
        <v>87</v>
      </c>
      <c r="F1876" s="15">
        <v>180000</v>
      </c>
      <c r="G1876" s="14">
        <v>44391600</v>
      </c>
      <c r="H1876" s="13" t="s">
        <v>2068</v>
      </c>
    </row>
    <row r="1877" spans="1:8" ht="15.75" customHeight="1" x14ac:dyDescent="0.25">
      <c r="A1877" s="13" t="s">
        <v>7653</v>
      </c>
      <c r="B1877" s="13" t="s">
        <v>10</v>
      </c>
      <c r="C1877" s="14">
        <v>265.08</v>
      </c>
      <c r="D1877" s="13" t="s">
        <v>80</v>
      </c>
      <c r="E1877" s="13" t="s">
        <v>95</v>
      </c>
      <c r="F1877" s="15">
        <v>180000</v>
      </c>
      <c r="G1877" s="14">
        <v>47714400</v>
      </c>
      <c r="H1877" s="16" t="s">
        <v>2069</v>
      </c>
    </row>
    <row r="1878" spans="1:8" ht="15.75" customHeight="1" x14ac:dyDescent="0.25">
      <c r="A1878" s="13" t="s">
        <v>7653</v>
      </c>
      <c r="B1878" s="13" t="s">
        <v>10</v>
      </c>
      <c r="C1878" s="14">
        <v>267.2</v>
      </c>
      <c r="D1878" s="13" t="s">
        <v>38</v>
      </c>
      <c r="E1878" s="13" t="s">
        <v>95</v>
      </c>
      <c r="F1878" s="15">
        <v>180000</v>
      </c>
      <c r="G1878" s="14">
        <v>48096000</v>
      </c>
      <c r="H1878" s="16" t="s">
        <v>2070</v>
      </c>
    </row>
    <row r="1879" spans="1:8" ht="15.75" customHeight="1" x14ac:dyDescent="0.25">
      <c r="A1879" s="13" t="s">
        <v>7653</v>
      </c>
      <c r="B1879" s="13" t="s">
        <v>28</v>
      </c>
      <c r="C1879" s="14">
        <v>267.2</v>
      </c>
      <c r="D1879" s="13" t="s">
        <v>38</v>
      </c>
      <c r="E1879" s="13" t="s">
        <v>87</v>
      </c>
      <c r="F1879" s="15">
        <v>180000</v>
      </c>
      <c r="G1879" s="14">
        <v>48096000</v>
      </c>
      <c r="H1879" s="16" t="s">
        <v>2071</v>
      </c>
    </row>
    <row r="1880" spans="1:8" ht="15.75" customHeight="1" x14ac:dyDescent="0.25">
      <c r="A1880" s="13" t="s">
        <v>7653</v>
      </c>
      <c r="B1880" s="13" t="s">
        <v>28</v>
      </c>
      <c r="C1880" s="14">
        <v>274.02999999999997</v>
      </c>
      <c r="D1880" s="13" t="s">
        <v>33</v>
      </c>
      <c r="E1880" s="13" t="s">
        <v>95</v>
      </c>
      <c r="F1880" s="15">
        <v>180000</v>
      </c>
      <c r="G1880" s="14">
        <v>49325400</v>
      </c>
      <c r="H1880" s="13" t="s">
        <v>2072</v>
      </c>
    </row>
    <row r="1881" spans="1:8" ht="15.75" customHeight="1" x14ac:dyDescent="0.25">
      <c r="A1881" s="13" t="s">
        <v>7653</v>
      </c>
      <c r="B1881" s="13" t="s">
        <v>10</v>
      </c>
      <c r="C1881" s="14">
        <v>274.55</v>
      </c>
      <c r="D1881" s="13" t="s">
        <v>20</v>
      </c>
      <c r="E1881" s="13" t="s">
        <v>95</v>
      </c>
      <c r="F1881" s="15">
        <v>180000</v>
      </c>
      <c r="G1881" s="14">
        <v>49419000</v>
      </c>
      <c r="H1881" s="13" t="s">
        <v>2073</v>
      </c>
    </row>
    <row r="1882" spans="1:8" ht="15.75" customHeight="1" x14ac:dyDescent="0.25">
      <c r="A1882" s="13" t="s">
        <v>7653</v>
      </c>
      <c r="B1882" s="13" t="s">
        <v>10</v>
      </c>
      <c r="C1882" s="14">
        <v>278.27999999999997</v>
      </c>
      <c r="D1882" s="13" t="s">
        <v>14</v>
      </c>
      <c r="E1882" s="13" t="s">
        <v>2074</v>
      </c>
      <c r="F1882" s="15">
        <v>180000</v>
      </c>
      <c r="G1882" s="14">
        <v>50090400</v>
      </c>
      <c r="H1882" s="13" t="s">
        <v>2075</v>
      </c>
    </row>
    <row r="1883" spans="1:8" ht="15.75" customHeight="1" x14ac:dyDescent="0.25">
      <c r="A1883" s="13" t="s">
        <v>7653</v>
      </c>
      <c r="B1883" s="13" t="s">
        <v>10</v>
      </c>
      <c r="C1883" s="14">
        <v>281.57</v>
      </c>
      <c r="D1883" s="13" t="s">
        <v>26</v>
      </c>
      <c r="E1883" s="13" t="s">
        <v>95</v>
      </c>
      <c r="F1883" s="15">
        <v>180000</v>
      </c>
      <c r="G1883" s="14">
        <v>50682600</v>
      </c>
      <c r="H1883" s="13" t="s">
        <v>2076</v>
      </c>
    </row>
    <row r="1884" spans="1:8" ht="15.75" customHeight="1" x14ac:dyDescent="0.25">
      <c r="A1884" s="13" t="s">
        <v>7653</v>
      </c>
      <c r="B1884" s="13" t="s">
        <v>10</v>
      </c>
      <c r="C1884" s="14">
        <v>281.88</v>
      </c>
      <c r="D1884" s="13" t="s">
        <v>35</v>
      </c>
      <c r="E1884" s="13" t="s">
        <v>2077</v>
      </c>
      <c r="F1884" s="15">
        <v>180000</v>
      </c>
      <c r="G1884" s="14">
        <v>50738400</v>
      </c>
      <c r="H1884" s="16" t="s">
        <v>2078</v>
      </c>
    </row>
    <row r="1885" spans="1:8" ht="15.75" customHeight="1" x14ac:dyDescent="0.25">
      <c r="A1885" s="13" t="s">
        <v>7653</v>
      </c>
      <c r="B1885" s="13" t="s">
        <v>10</v>
      </c>
      <c r="C1885" s="14">
        <v>283.10000000000002</v>
      </c>
      <c r="D1885" s="13" t="s">
        <v>75</v>
      </c>
      <c r="E1885" s="13" t="s">
        <v>2079</v>
      </c>
      <c r="F1885" s="15">
        <v>180000</v>
      </c>
      <c r="G1885" s="14">
        <v>50958000</v>
      </c>
      <c r="H1885" s="16" t="s">
        <v>2080</v>
      </c>
    </row>
    <row r="1886" spans="1:8" ht="15.75" customHeight="1" x14ac:dyDescent="0.25">
      <c r="A1886" s="13" t="s">
        <v>7653</v>
      </c>
      <c r="B1886" s="13" t="s">
        <v>10</v>
      </c>
      <c r="C1886" s="14">
        <v>314.47000000000003</v>
      </c>
      <c r="D1886" s="13" t="s">
        <v>43</v>
      </c>
      <c r="E1886" s="13" t="s">
        <v>95</v>
      </c>
      <c r="F1886" s="15">
        <v>180000</v>
      </c>
      <c r="G1886" s="14">
        <v>56604600</v>
      </c>
      <c r="H1886" s="16" t="s">
        <v>2081</v>
      </c>
    </row>
    <row r="1887" spans="1:8" ht="15.75" customHeight="1" x14ac:dyDescent="0.25">
      <c r="A1887" s="13" t="s">
        <v>7653</v>
      </c>
      <c r="B1887" s="13" t="s">
        <v>10</v>
      </c>
      <c r="C1887" s="14">
        <v>356.57</v>
      </c>
      <c r="D1887" s="13" t="s">
        <v>17</v>
      </c>
      <c r="E1887" s="13" t="s">
        <v>95</v>
      </c>
      <c r="F1887" s="15">
        <v>12000</v>
      </c>
      <c r="G1887" s="14">
        <v>4278840</v>
      </c>
      <c r="H1887" s="13" t="s">
        <v>2072</v>
      </c>
    </row>
    <row r="1888" spans="1:8" ht="15.75" customHeight="1" x14ac:dyDescent="0.25">
      <c r="A1888" s="13" t="s">
        <v>7653</v>
      </c>
      <c r="B1888" s="13" t="s">
        <v>10</v>
      </c>
      <c r="C1888" s="14">
        <v>642.91</v>
      </c>
      <c r="D1888" s="13" t="s">
        <v>67</v>
      </c>
      <c r="E1888" s="13" t="s">
        <v>95</v>
      </c>
      <c r="F1888" s="15">
        <v>180000</v>
      </c>
      <c r="G1888" s="14">
        <v>115723800</v>
      </c>
      <c r="H1888" s="16" t="s">
        <v>2082</v>
      </c>
    </row>
    <row r="1889" spans="1:8" ht="15.75" customHeight="1" x14ac:dyDescent="0.25">
      <c r="C1889" s="10"/>
      <c r="F1889" s="17"/>
      <c r="G1889" s="10"/>
    </row>
    <row r="1890" spans="1:8" ht="15.75" customHeight="1" x14ac:dyDescent="0.25">
      <c r="A1890" s="41" t="s">
        <v>2083</v>
      </c>
      <c r="B1890" s="42"/>
      <c r="C1890" s="42"/>
      <c r="D1890" s="42"/>
      <c r="E1890" s="42"/>
      <c r="F1890" s="42"/>
      <c r="G1890" s="42"/>
      <c r="H1890" s="43"/>
    </row>
    <row r="1891" spans="1:8" ht="15.75" customHeight="1" x14ac:dyDescent="0.25">
      <c r="C1891" s="10"/>
      <c r="E1891" s="11" t="s">
        <v>7571</v>
      </c>
      <c r="F1891" s="12">
        <v>2160</v>
      </c>
      <c r="G1891" s="10"/>
    </row>
    <row r="1892" spans="1:8" ht="15.75" customHeight="1" x14ac:dyDescent="0.25">
      <c r="A1892" s="13" t="s">
        <v>0</v>
      </c>
      <c r="B1892" s="13" t="s">
        <v>1</v>
      </c>
      <c r="C1892" s="13" t="s">
        <v>2</v>
      </c>
      <c r="D1892" s="13" t="s">
        <v>4</v>
      </c>
      <c r="E1892" s="13" t="s">
        <v>5</v>
      </c>
      <c r="F1892" s="13" t="s">
        <v>6</v>
      </c>
      <c r="G1892" s="13" t="s">
        <v>7</v>
      </c>
      <c r="H1892" s="13" t="s">
        <v>8</v>
      </c>
    </row>
    <row r="1893" spans="1:8" ht="15.75" customHeight="1" x14ac:dyDescent="0.25">
      <c r="A1893" s="13" t="s">
        <v>7654</v>
      </c>
      <c r="B1893" s="13" t="s">
        <v>10</v>
      </c>
      <c r="C1893" s="14">
        <v>1498.52</v>
      </c>
      <c r="D1893" s="13" t="s">
        <v>26</v>
      </c>
      <c r="E1893" s="13" t="s">
        <v>653</v>
      </c>
      <c r="F1893" s="15">
        <v>2160</v>
      </c>
      <c r="G1893" s="14">
        <v>3236803.2</v>
      </c>
      <c r="H1893" s="13" t="s">
        <v>2085</v>
      </c>
    </row>
    <row r="1894" spans="1:8" ht="15.75" customHeight="1" x14ac:dyDescent="0.25">
      <c r="A1894" s="13" t="s">
        <v>7654</v>
      </c>
      <c r="B1894" s="13" t="s">
        <v>10</v>
      </c>
      <c r="C1894" s="14">
        <v>1692.31</v>
      </c>
      <c r="D1894" s="13" t="s">
        <v>38</v>
      </c>
      <c r="E1894" s="13" t="s">
        <v>653</v>
      </c>
      <c r="F1894" s="15">
        <v>2160</v>
      </c>
      <c r="G1894" s="14">
        <v>3655389.6</v>
      </c>
      <c r="H1894" s="13" t="s">
        <v>2086</v>
      </c>
    </row>
    <row r="1895" spans="1:8" ht="15.75" customHeight="1" x14ac:dyDescent="0.25">
      <c r="A1895" s="13" t="s">
        <v>7654</v>
      </c>
      <c r="B1895" s="13" t="s">
        <v>10</v>
      </c>
      <c r="C1895" s="14">
        <v>1744.69</v>
      </c>
      <c r="D1895" s="13" t="s">
        <v>33</v>
      </c>
      <c r="E1895" s="13" t="s">
        <v>653</v>
      </c>
      <c r="F1895" s="15">
        <v>2160</v>
      </c>
      <c r="G1895" s="14">
        <v>3768530.4</v>
      </c>
      <c r="H1895" s="13" t="s">
        <v>2087</v>
      </c>
    </row>
    <row r="1896" spans="1:8" ht="15.75" customHeight="1" x14ac:dyDescent="0.25">
      <c r="A1896" s="13" t="s">
        <v>7654</v>
      </c>
      <c r="B1896" s="13" t="s">
        <v>28</v>
      </c>
      <c r="C1896" s="14">
        <v>5728.36</v>
      </c>
      <c r="D1896" s="13" t="s">
        <v>33</v>
      </c>
      <c r="E1896" s="13" t="s">
        <v>1159</v>
      </c>
      <c r="F1896" s="15">
        <v>2160</v>
      </c>
      <c r="G1896" s="14">
        <v>12373257.6</v>
      </c>
      <c r="H1896" s="13" t="s">
        <v>2088</v>
      </c>
    </row>
    <row r="1897" spans="1:8" ht="15.75" customHeight="1" x14ac:dyDescent="0.25">
      <c r="A1897" s="13" t="s">
        <v>7654</v>
      </c>
      <c r="B1897" s="13" t="s">
        <v>28</v>
      </c>
      <c r="C1897" s="14">
        <v>5897.44</v>
      </c>
      <c r="D1897" s="13" t="s">
        <v>26</v>
      </c>
      <c r="E1897" s="13" t="s">
        <v>983</v>
      </c>
      <c r="F1897" s="15">
        <v>2160</v>
      </c>
      <c r="G1897" s="14">
        <v>12738470.4</v>
      </c>
      <c r="H1897" s="13" t="s">
        <v>2089</v>
      </c>
    </row>
    <row r="1898" spans="1:8" ht="15.75" customHeight="1" x14ac:dyDescent="0.25">
      <c r="A1898" s="13" t="s">
        <v>7654</v>
      </c>
      <c r="B1898" s="13" t="s">
        <v>28</v>
      </c>
      <c r="C1898" s="14">
        <v>6266.73</v>
      </c>
      <c r="D1898" s="13" t="s">
        <v>17</v>
      </c>
      <c r="E1898" s="13" t="s">
        <v>983</v>
      </c>
      <c r="F1898" s="15">
        <v>2160</v>
      </c>
      <c r="G1898" s="14">
        <v>13536136.800000001</v>
      </c>
      <c r="H1898" s="13" t="s">
        <v>2090</v>
      </c>
    </row>
    <row r="1899" spans="1:8" ht="15.75" customHeight="1" x14ac:dyDescent="0.25">
      <c r="A1899" s="13" t="s">
        <v>7654</v>
      </c>
      <c r="B1899" s="13" t="s">
        <v>28</v>
      </c>
      <c r="C1899" s="14">
        <v>8208.8799999999992</v>
      </c>
      <c r="D1899" s="13" t="s">
        <v>20</v>
      </c>
      <c r="E1899" s="13" t="s">
        <v>1159</v>
      </c>
      <c r="F1899" s="15">
        <v>2160</v>
      </c>
      <c r="G1899" s="14">
        <v>17731180.800000001</v>
      </c>
      <c r="H1899" s="16" t="s">
        <v>2091</v>
      </c>
    </row>
    <row r="1900" spans="1:8" ht="15.75" customHeight="1" x14ac:dyDescent="0.25">
      <c r="A1900" s="13" t="s">
        <v>7654</v>
      </c>
      <c r="B1900" s="13" t="s">
        <v>10</v>
      </c>
      <c r="C1900" s="14">
        <v>8328.82</v>
      </c>
      <c r="D1900" s="13" t="s">
        <v>20</v>
      </c>
      <c r="E1900" s="13" t="s">
        <v>106</v>
      </c>
      <c r="F1900" s="15">
        <v>2160</v>
      </c>
      <c r="G1900" s="14">
        <v>17990251.199999999</v>
      </c>
      <c r="H1900" s="16" t="s">
        <v>2092</v>
      </c>
    </row>
    <row r="1901" spans="1:8" ht="15.75" customHeight="1" x14ac:dyDescent="0.25">
      <c r="A1901" s="13" t="s">
        <v>7654</v>
      </c>
      <c r="B1901" s="13" t="s">
        <v>10</v>
      </c>
      <c r="C1901" s="14">
        <v>11722.65</v>
      </c>
      <c r="D1901" s="13" t="s">
        <v>17</v>
      </c>
      <c r="E1901" s="13" t="s">
        <v>1161</v>
      </c>
      <c r="F1901" s="15">
        <v>2160</v>
      </c>
      <c r="G1901" s="14">
        <v>25320924</v>
      </c>
      <c r="H1901" s="13" t="s">
        <v>2093</v>
      </c>
    </row>
    <row r="1902" spans="1:8" ht="15.75" customHeight="1" x14ac:dyDescent="0.25">
      <c r="A1902" s="13" t="s">
        <v>7654</v>
      </c>
      <c r="B1902" s="13" t="s">
        <v>10</v>
      </c>
      <c r="C1902" s="14">
        <v>11792.34</v>
      </c>
      <c r="D1902" s="13" t="s">
        <v>43</v>
      </c>
      <c r="E1902" s="13" t="s">
        <v>983</v>
      </c>
      <c r="F1902" s="15">
        <v>2160</v>
      </c>
      <c r="G1902" s="14">
        <v>25471454.399999999</v>
      </c>
      <c r="H1902" s="16" t="s">
        <v>2094</v>
      </c>
    </row>
    <row r="1903" spans="1:8" ht="15.75" customHeight="1" x14ac:dyDescent="0.25">
      <c r="A1903" s="13" t="s">
        <v>7654</v>
      </c>
      <c r="B1903" s="13" t="s">
        <v>45</v>
      </c>
      <c r="C1903" s="14">
        <v>12928.91</v>
      </c>
      <c r="D1903" s="13" t="s">
        <v>20</v>
      </c>
      <c r="E1903" s="13" t="s">
        <v>1398</v>
      </c>
      <c r="F1903" s="15">
        <v>2160</v>
      </c>
      <c r="G1903" s="14">
        <v>27926445.600000001</v>
      </c>
      <c r="H1903" s="16" t="s">
        <v>2095</v>
      </c>
    </row>
    <row r="1904" spans="1:8" ht="15.75" customHeight="1" x14ac:dyDescent="0.25">
      <c r="A1904" s="13" t="s">
        <v>7654</v>
      </c>
      <c r="B1904" s="13" t="s">
        <v>10</v>
      </c>
      <c r="C1904" s="14">
        <v>16155.82</v>
      </c>
      <c r="D1904" s="13" t="s">
        <v>14</v>
      </c>
      <c r="E1904" s="13" t="s">
        <v>2096</v>
      </c>
      <c r="F1904" s="15">
        <v>2160</v>
      </c>
      <c r="G1904" s="14">
        <v>34896571.200000003</v>
      </c>
      <c r="H1904" s="13" t="s">
        <v>2097</v>
      </c>
    </row>
    <row r="1905" spans="1:8" ht="15.75" customHeight="1" x14ac:dyDescent="0.25">
      <c r="A1905" s="13" t="s">
        <v>7654</v>
      </c>
      <c r="B1905" s="13" t="s">
        <v>45</v>
      </c>
      <c r="C1905" s="14">
        <v>17371.98</v>
      </c>
      <c r="D1905" s="13" t="s">
        <v>26</v>
      </c>
      <c r="E1905" s="13" t="s">
        <v>1349</v>
      </c>
      <c r="F1905" s="15">
        <v>2160</v>
      </c>
      <c r="G1905" s="14">
        <v>37523476.799999997</v>
      </c>
      <c r="H1905" s="13" t="s">
        <v>2098</v>
      </c>
    </row>
    <row r="1906" spans="1:8" ht="15.75" customHeight="1" x14ac:dyDescent="0.25">
      <c r="C1906" s="10"/>
      <c r="F1906" s="17"/>
      <c r="G1906" s="10"/>
    </row>
    <row r="1907" spans="1:8" ht="15.75" customHeight="1" x14ac:dyDescent="0.25">
      <c r="A1907" s="41" t="s">
        <v>2099</v>
      </c>
      <c r="B1907" s="42"/>
      <c r="C1907" s="42"/>
      <c r="D1907" s="42"/>
      <c r="E1907" s="42"/>
      <c r="F1907" s="42"/>
      <c r="G1907" s="42"/>
      <c r="H1907" s="43"/>
    </row>
    <row r="1908" spans="1:8" ht="15.75" customHeight="1" x14ac:dyDescent="0.25">
      <c r="C1908" s="10"/>
      <c r="E1908" s="11" t="s">
        <v>7571</v>
      </c>
      <c r="F1908" s="12">
        <v>636000</v>
      </c>
      <c r="G1908" s="10"/>
    </row>
    <row r="1909" spans="1:8" ht="15.75" customHeight="1" x14ac:dyDescent="0.25">
      <c r="A1909" s="13" t="s">
        <v>0</v>
      </c>
      <c r="B1909" s="13" t="s">
        <v>1</v>
      </c>
      <c r="C1909" s="13" t="s">
        <v>2</v>
      </c>
      <c r="D1909" s="13" t="s">
        <v>4</v>
      </c>
      <c r="E1909" s="13" t="s">
        <v>5</v>
      </c>
      <c r="F1909" s="13" t="s">
        <v>6</v>
      </c>
      <c r="G1909" s="13" t="s">
        <v>7</v>
      </c>
      <c r="H1909" s="13" t="s">
        <v>8</v>
      </c>
    </row>
    <row r="1910" spans="1:8" ht="15.75" customHeight="1" x14ac:dyDescent="0.25">
      <c r="A1910" s="13" t="s">
        <v>7655</v>
      </c>
      <c r="B1910" s="13" t="s">
        <v>10</v>
      </c>
      <c r="C1910" s="14">
        <v>19.89</v>
      </c>
      <c r="D1910" s="13" t="s">
        <v>80</v>
      </c>
      <c r="E1910" s="13" t="s">
        <v>132</v>
      </c>
      <c r="F1910" s="15">
        <v>636000</v>
      </c>
      <c r="G1910" s="14">
        <v>12650040</v>
      </c>
      <c r="H1910" s="16" t="s">
        <v>2100</v>
      </c>
    </row>
    <row r="1911" spans="1:8" ht="15.75" customHeight="1" x14ac:dyDescent="0.25">
      <c r="A1911" s="13" t="s">
        <v>7655</v>
      </c>
      <c r="B1911" s="13" t="s">
        <v>434</v>
      </c>
      <c r="C1911" s="14">
        <v>20.16</v>
      </c>
      <c r="D1911" s="13" t="s">
        <v>20</v>
      </c>
      <c r="E1911" s="13" t="s">
        <v>128</v>
      </c>
      <c r="F1911" s="15">
        <v>636000</v>
      </c>
      <c r="G1911" s="14">
        <v>12821760</v>
      </c>
      <c r="H1911" s="13" t="s">
        <v>2101</v>
      </c>
    </row>
    <row r="1912" spans="1:8" ht="15.75" customHeight="1" x14ac:dyDescent="0.25">
      <c r="A1912" s="13" t="s">
        <v>7655</v>
      </c>
      <c r="B1912" s="13" t="s">
        <v>45</v>
      </c>
      <c r="C1912" s="14">
        <v>20.46</v>
      </c>
      <c r="D1912" s="13" t="s">
        <v>17</v>
      </c>
      <c r="E1912" s="13" t="s">
        <v>24</v>
      </c>
      <c r="F1912" s="15">
        <v>636000</v>
      </c>
      <c r="G1912" s="14">
        <v>13012560</v>
      </c>
      <c r="H1912" s="13" t="s">
        <v>2102</v>
      </c>
    </row>
    <row r="1913" spans="1:8" ht="15.75" customHeight="1" x14ac:dyDescent="0.25">
      <c r="A1913" s="13" t="s">
        <v>7655</v>
      </c>
      <c r="B1913" s="13" t="s">
        <v>10</v>
      </c>
      <c r="C1913" s="14">
        <v>22.39</v>
      </c>
      <c r="D1913" s="13" t="s">
        <v>11</v>
      </c>
      <c r="E1913" s="13" t="s">
        <v>2103</v>
      </c>
      <c r="F1913" s="15">
        <v>636000</v>
      </c>
      <c r="G1913" s="14">
        <v>14240040</v>
      </c>
      <c r="H1913" s="16" t="s">
        <v>2104</v>
      </c>
    </row>
    <row r="1914" spans="1:8" ht="15.75" customHeight="1" x14ac:dyDescent="0.25">
      <c r="A1914" s="13" t="s">
        <v>7655</v>
      </c>
      <c r="B1914" s="13" t="s">
        <v>10</v>
      </c>
      <c r="C1914" s="14">
        <v>22.84</v>
      </c>
      <c r="D1914" s="13" t="s">
        <v>33</v>
      </c>
      <c r="E1914" s="13" t="s">
        <v>128</v>
      </c>
      <c r="F1914" s="15">
        <v>636000</v>
      </c>
      <c r="G1914" s="14">
        <v>14526240</v>
      </c>
      <c r="H1914" s="13" t="s">
        <v>2105</v>
      </c>
    </row>
    <row r="1915" spans="1:8" ht="15.75" customHeight="1" x14ac:dyDescent="0.25">
      <c r="A1915" s="13" t="s">
        <v>7655</v>
      </c>
      <c r="B1915" s="13" t="s">
        <v>45</v>
      </c>
      <c r="C1915" s="14">
        <v>23.41</v>
      </c>
      <c r="D1915" s="13" t="s">
        <v>26</v>
      </c>
      <c r="E1915" s="13" t="s">
        <v>128</v>
      </c>
      <c r="F1915" s="15">
        <v>636000</v>
      </c>
      <c r="G1915" s="14">
        <v>14888760</v>
      </c>
      <c r="H1915" s="13" t="s">
        <v>2106</v>
      </c>
    </row>
    <row r="1916" spans="1:8" ht="15.75" customHeight="1" x14ac:dyDescent="0.25">
      <c r="A1916" s="13" t="s">
        <v>7655</v>
      </c>
      <c r="B1916" s="13" t="s">
        <v>10</v>
      </c>
      <c r="C1916" s="14">
        <v>24.06</v>
      </c>
      <c r="D1916" s="13" t="s">
        <v>38</v>
      </c>
      <c r="E1916" s="13" t="s">
        <v>24</v>
      </c>
      <c r="F1916" s="15">
        <v>636000</v>
      </c>
      <c r="G1916" s="14">
        <v>15302160</v>
      </c>
      <c r="H1916" s="16" t="s">
        <v>2107</v>
      </c>
    </row>
    <row r="1917" spans="1:8" ht="15.75" customHeight="1" x14ac:dyDescent="0.25">
      <c r="A1917" s="13" t="s">
        <v>7655</v>
      </c>
      <c r="B1917" s="13" t="s">
        <v>45</v>
      </c>
      <c r="C1917" s="14">
        <v>26.69</v>
      </c>
      <c r="D1917" s="13" t="s">
        <v>33</v>
      </c>
      <c r="E1917" s="13" t="s">
        <v>24</v>
      </c>
      <c r="F1917" s="15">
        <v>636000</v>
      </c>
      <c r="G1917" s="14">
        <v>16974840</v>
      </c>
      <c r="H1917" s="13" t="s">
        <v>2108</v>
      </c>
    </row>
    <row r="1918" spans="1:8" ht="15.75" customHeight="1" x14ac:dyDescent="0.25">
      <c r="A1918" s="13" t="s">
        <v>7655</v>
      </c>
      <c r="B1918" s="13" t="s">
        <v>382</v>
      </c>
      <c r="C1918" s="14">
        <v>26.85</v>
      </c>
      <c r="D1918" s="13" t="s">
        <v>20</v>
      </c>
      <c r="E1918" s="13" t="s">
        <v>166</v>
      </c>
      <c r="F1918" s="15">
        <v>636000</v>
      </c>
      <c r="G1918" s="14">
        <v>17076600</v>
      </c>
      <c r="H1918" s="13" t="s">
        <v>2109</v>
      </c>
    </row>
    <row r="1919" spans="1:8" ht="15.75" customHeight="1" x14ac:dyDescent="0.25">
      <c r="A1919" s="13" t="s">
        <v>7655</v>
      </c>
      <c r="B1919" s="13" t="s">
        <v>10</v>
      </c>
      <c r="C1919" s="14">
        <v>27.24</v>
      </c>
      <c r="D1919" s="13" t="s">
        <v>23</v>
      </c>
      <c r="E1919" s="13" t="s">
        <v>166</v>
      </c>
      <c r="F1919" s="15">
        <v>636000</v>
      </c>
      <c r="G1919" s="14">
        <v>17324640</v>
      </c>
      <c r="H1919" s="16" t="s">
        <v>2110</v>
      </c>
    </row>
    <row r="1920" spans="1:8" ht="15.75" customHeight="1" x14ac:dyDescent="0.25">
      <c r="A1920" s="13" t="s">
        <v>7655</v>
      </c>
      <c r="B1920" s="13" t="s">
        <v>10</v>
      </c>
      <c r="C1920" s="14">
        <v>27.35</v>
      </c>
      <c r="D1920" s="13" t="s">
        <v>14</v>
      </c>
      <c r="E1920" s="13" t="s">
        <v>2111</v>
      </c>
      <c r="F1920" s="15">
        <v>636000</v>
      </c>
      <c r="G1920" s="14">
        <v>17394600</v>
      </c>
      <c r="H1920" s="16" t="s">
        <v>2112</v>
      </c>
    </row>
    <row r="1921" spans="1:8" ht="15.75" customHeight="1" x14ac:dyDescent="0.25">
      <c r="A1921" s="13" t="s">
        <v>7655</v>
      </c>
      <c r="B1921" s="13" t="s">
        <v>10</v>
      </c>
      <c r="C1921" s="14">
        <v>29.1</v>
      </c>
      <c r="D1921" s="13" t="s">
        <v>177</v>
      </c>
      <c r="E1921" s="13" t="s">
        <v>178</v>
      </c>
      <c r="F1921" s="15">
        <v>636000</v>
      </c>
      <c r="G1921" s="14">
        <v>18507600</v>
      </c>
      <c r="H1921" s="16" t="s">
        <v>2113</v>
      </c>
    </row>
    <row r="1922" spans="1:8" ht="15.75" customHeight="1" x14ac:dyDescent="0.25">
      <c r="A1922" s="13" t="s">
        <v>7655</v>
      </c>
      <c r="B1922" s="13" t="s">
        <v>10</v>
      </c>
      <c r="C1922" s="14">
        <v>29.15</v>
      </c>
      <c r="D1922" s="13" t="s">
        <v>171</v>
      </c>
      <c r="E1922" s="13" t="s">
        <v>2114</v>
      </c>
      <c r="F1922" s="15">
        <v>636000</v>
      </c>
      <c r="G1922" s="14">
        <v>18539400</v>
      </c>
      <c r="H1922" s="16" t="s">
        <v>2115</v>
      </c>
    </row>
    <row r="1923" spans="1:8" ht="15.75" customHeight="1" x14ac:dyDescent="0.25">
      <c r="A1923" s="13" t="s">
        <v>7655</v>
      </c>
      <c r="B1923" s="13" t="s">
        <v>28</v>
      </c>
      <c r="C1923" s="14">
        <v>29.27</v>
      </c>
      <c r="D1923" s="13" t="s">
        <v>11</v>
      </c>
      <c r="E1923" s="13" t="s">
        <v>2116</v>
      </c>
      <c r="F1923" s="15">
        <v>636000</v>
      </c>
      <c r="G1923" s="14">
        <v>18615720</v>
      </c>
      <c r="H1923" s="16" t="s">
        <v>2117</v>
      </c>
    </row>
    <row r="1924" spans="1:8" ht="15.75" customHeight="1" x14ac:dyDescent="0.25">
      <c r="A1924" s="13" t="s">
        <v>7655</v>
      </c>
      <c r="B1924" s="13" t="s">
        <v>28</v>
      </c>
      <c r="C1924" s="14">
        <v>29.75</v>
      </c>
      <c r="D1924" s="13" t="s">
        <v>33</v>
      </c>
      <c r="E1924" s="13" t="s">
        <v>166</v>
      </c>
      <c r="F1924" s="15">
        <v>636000</v>
      </c>
      <c r="G1924" s="14">
        <v>18921000</v>
      </c>
      <c r="H1924" s="13" t="s">
        <v>2118</v>
      </c>
    </row>
    <row r="1925" spans="1:8" ht="15.75" customHeight="1" x14ac:dyDescent="0.25">
      <c r="A1925" s="13" t="s">
        <v>7655</v>
      </c>
      <c r="B1925" s="13" t="s">
        <v>10</v>
      </c>
      <c r="C1925" s="14">
        <v>29.87</v>
      </c>
      <c r="D1925" s="13" t="s">
        <v>43</v>
      </c>
      <c r="E1925" s="13" t="s">
        <v>2119</v>
      </c>
      <c r="F1925" s="15">
        <v>636000</v>
      </c>
      <c r="G1925" s="14">
        <v>18997320</v>
      </c>
      <c r="H1925" s="16" t="s">
        <v>2120</v>
      </c>
    </row>
    <row r="1926" spans="1:8" ht="15.75" customHeight="1" x14ac:dyDescent="0.25">
      <c r="A1926" s="13" t="s">
        <v>7655</v>
      </c>
      <c r="B1926" s="13" t="s">
        <v>10</v>
      </c>
      <c r="C1926" s="14">
        <v>31.49</v>
      </c>
      <c r="D1926" s="13" t="s">
        <v>109</v>
      </c>
      <c r="E1926" s="13" t="s">
        <v>166</v>
      </c>
      <c r="F1926" s="15">
        <v>636000</v>
      </c>
      <c r="G1926" s="14">
        <v>20027640</v>
      </c>
      <c r="H1926" s="16" t="s">
        <v>2121</v>
      </c>
    </row>
    <row r="1927" spans="1:8" ht="15.75" customHeight="1" x14ac:dyDescent="0.25">
      <c r="A1927" s="13" t="s">
        <v>7655</v>
      </c>
      <c r="B1927" s="13" t="s">
        <v>10</v>
      </c>
      <c r="C1927" s="14">
        <v>31.66</v>
      </c>
      <c r="D1927" s="13" t="s">
        <v>35</v>
      </c>
      <c r="E1927" s="13" t="s">
        <v>2122</v>
      </c>
      <c r="F1927" s="15">
        <v>636000</v>
      </c>
      <c r="G1927" s="14">
        <v>20135760</v>
      </c>
      <c r="H1927" s="16" t="s">
        <v>2123</v>
      </c>
    </row>
    <row r="1928" spans="1:8" ht="15.75" customHeight="1" x14ac:dyDescent="0.25">
      <c r="A1928" s="13" t="s">
        <v>7655</v>
      </c>
      <c r="B1928" s="13" t="s">
        <v>10</v>
      </c>
      <c r="C1928" s="14">
        <v>31.72</v>
      </c>
      <c r="D1928" s="13" t="s">
        <v>26</v>
      </c>
      <c r="E1928" s="13" t="s">
        <v>558</v>
      </c>
      <c r="F1928" s="15">
        <v>636000</v>
      </c>
      <c r="G1928" s="14">
        <v>20173920</v>
      </c>
      <c r="H1928" s="16" t="s">
        <v>2124</v>
      </c>
    </row>
    <row r="1929" spans="1:8" ht="15.75" customHeight="1" x14ac:dyDescent="0.25">
      <c r="A1929" s="13" t="s">
        <v>7655</v>
      </c>
      <c r="B1929" s="13" t="s">
        <v>10</v>
      </c>
      <c r="C1929" s="14">
        <v>32.270000000000003</v>
      </c>
      <c r="D1929" s="13" t="s">
        <v>17</v>
      </c>
      <c r="E1929" s="13" t="s">
        <v>166</v>
      </c>
      <c r="F1929" s="15">
        <v>636000</v>
      </c>
      <c r="G1929" s="14">
        <v>20523720</v>
      </c>
      <c r="H1929" s="13" t="s">
        <v>2125</v>
      </c>
    </row>
    <row r="1930" spans="1:8" ht="15.75" customHeight="1" x14ac:dyDescent="0.25">
      <c r="A1930" s="13" t="s">
        <v>7655</v>
      </c>
      <c r="B1930" s="13" t="s">
        <v>45</v>
      </c>
      <c r="C1930" s="14">
        <v>33.58</v>
      </c>
      <c r="D1930" s="13" t="s">
        <v>11</v>
      </c>
      <c r="E1930" s="13" t="s">
        <v>2126</v>
      </c>
      <c r="F1930" s="15">
        <v>636000</v>
      </c>
      <c r="G1930" s="14">
        <v>21356880</v>
      </c>
      <c r="H1930" s="13" t="s">
        <v>2127</v>
      </c>
    </row>
    <row r="1931" spans="1:8" ht="15.75" customHeight="1" x14ac:dyDescent="0.25">
      <c r="A1931" s="13" t="s">
        <v>7655</v>
      </c>
      <c r="B1931" s="13" t="s">
        <v>28</v>
      </c>
      <c r="C1931" s="14">
        <v>45.81</v>
      </c>
      <c r="D1931" s="13" t="s">
        <v>20</v>
      </c>
      <c r="E1931" s="13" t="s">
        <v>40</v>
      </c>
      <c r="F1931" s="15">
        <v>636000</v>
      </c>
      <c r="G1931" s="14">
        <v>29135160</v>
      </c>
      <c r="H1931" s="16" t="s">
        <v>2128</v>
      </c>
    </row>
    <row r="1932" spans="1:8" ht="15.75" customHeight="1" x14ac:dyDescent="0.25">
      <c r="A1932" s="13" t="s">
        <v>7655</v>
      </c>
      <c r="B1932" s="13" t="s">
        <v>45</v>
      </c>
      <c r="C1932" s="14">
        <v>70.61</v>
      </c>
      <c r="D1932" s="13" t="s">
        <v>20</v>
      </c>
      <c r="E1932" s="13" t="s">
        <v>24</v>
      </c>
      <c r="F1932" s="15">
        <v>636000</v>
      </c>
      <c r="G1932" s="14">
        <v>44907960</v>
      </c>
      <c r="H1932" s="16" t="s">
        <v>2129</v>
      </c>
    </row>
    <row r="1933" spans="1:8" ht="15.75" customHeight="1" x14ac:dyDescent="0.25">
      <c r="A1933" s="13" t="s">
        <v>7655</v>
      </c>
      <c r="B1933" s="13" t="s">
        <v>28</v>
      </c>
      <c r="C1933" s="14">
        <v>88.27</v>
      </c>
      <c r="D1933" s="13" t="s">
        <v>26</v>
      </c>
      <c r="E1933" s="13" t="s">
        <v>2130</v>
      </c>
      <c r="F1933" s="15">
        <v>636000</v>
      </c>
      <c r="G1933" s="14">
        <v>56139720</v>
      </c>
      <c r="H1933" s="16" t="s">
        <v>2131</v>
      </c>
    </row>
    <row r="1934" spans="1:8" ht="15.75" customHeight="1" x14ac:dyDescent="0.25">
      <c r="A1934" s="13" t="s">
        <v>7655</v>
      </c>
      <c r="B1934" s="13" t="s">
        <v>413</v>
      </c>
      <c r="C1934" s="14">
        <v>91.06</v>
      </c>
      <c r="D1934" s="13" t="s">
        <v>20</v>
      </c>
      <c r="E1934" s="13" t="s">
        <v>461</v>
      </c>
      <c r="F1934" s="15">
        <v>636000</v>
      </c>
      <c r="G1934" s="14">
        <v>57914160</v>
      </c>
      <c r="H1934" s="16" t="s">
        <v>2132</v>
      </c>
    </row>
    <row r="1935" spans="1:8" ht="15.75" customHeight="1" x14ac:dyDescent="0.25">
      <c r="A1935" s="13" t="s">
        <v>7655</v>
      </c>
      <c r="B1935" s="13" t="s">
        <v>28</v>
      </c>
      <c r="C1935" s="14">
        <v>98.48</v>
      </c>
      <c r="D1935" s="13" t="s">
        <v>17</v>
      </c>
      <c r="E1935" s="13" t="s">
        <v>2133</v>
      </c>
      <c r="F1935" s="15">
        <v>636000</v>
      </c>
      <c r="G1935" s="14">
        <v>62633280</v>
      </c>
      <c r="H1935" s="13" t="s">
        <v>2134</v>
      </c>
    </row>
    <row r="1936" spans="1:8" ht="15.75" customHeight="1" x14ac:dyDescent="0.25">
      <c r="A1936" s="13" t="s">
        <v>7655</v>
      </c>
      <c r="B1936" s="13" t="s">
        <v>10</v>
      </c>
      <c r="C1936" s="14">
        <v>139.15</v>
      </c>
      <c r="D1936" s="13" t="s">
        <v>20</v>
      </c>
      <c r="E1936" s="13" t="s">
        <v>291</v>
      </c>
      <c r="F1936" s="15">
        <v>636000</v>
      </c>
      <c r="G1936" s="14">
        <v>88499400</v>
      </c>
      <c r="H1936" s="13" t="s">
        <v>2135</v>
      </c>
    </row>
    <row r="1937" spans="1:8" ht="15.75" customHeight="1" x14ac:dyDescent="0.25">
      <c r="C1937" s="10"/>
      <c r="F1937" s="17"/>
      <c r="G1937" s="10"/>
    </row>
    <row r="1938" spans="1:8" ht="15.75" customHeight="1" x14ac:dyDescent="0.25">
      <c r="A1938" s="41" t="s">
        <v>2136</v>
      </c>
      <c r="B1938" s="42"/>
      <c r="C1938" s="42"/>
      <c r="D1938" s="42"/>
      <c r="E1938" s="42"/>
      <c r="F1938" s="42"/>
      <c r="G1938" s="42"/>
      <c r="H1938" s="43"/>
    </row>
    <row r="1939" spans="1:8" ht="15.75" customHeight="1" x14ac:dyDescent="0.25">
      <c r="C1939" s="10"/>
      <c r="E1939" s="11" t="s">
        <v>7571</v>
      </c>
      <c r="F1939" s="12">
        <v>3384000</v>
      </c>
      <c r="G1939" s="10"/>
    </row>
    <row r="1940" spans="1:8" ht="15.75" customHeight="1" x14ac:dyDescent="0.25">
      <c r="A1940" s="13" t="s">
        <v>0</v>
      </c>
      <c r="B1940" s="13" t="s">
        <v>1</v>
      </c>
      <c r="C1940" s="13" t="s">
        <v>2</v>
      </c>
      <c r="D1940" s="13" t="s">
        <v>4</v>
      </c>
      <c r="E1940" s="13" t="s">
        <v>5</v>
      </c>
      <c r="F1940" s="13" t="s">
        <v>6</v>
      </c>
      <c r="G1940" s="13" t="s">
        <v>7</v>
      </c>
      <c r="H1940" s="13" t="s">
        <v>8</v>
      </c>
    </row>
    <row r="1941" spans="1:8" ht="15.75" customHeight="1" x14ac:dyDescent="0.25">
      <c r="A1941" s="13" t="s">
        <v>7656</v>
      </c>
      <c r="B1941" s="13" t="s">
        <v>10</v>
      </c>
      <c r="C1941" s="14">
        <v>22.1</v>
      </c>
      <c r="D1941" s="13" t="s">
        <v>80</v>
      </c>
      <c r="E1941" s="13" t="s">
        <v>132</v>
      </c>
      <c r="F1941" s="15">
        <v>3384000</v>
      </c>
      <c r="G1941" s="14">
        <v>74786400</v>
      </c>
      <c r="H1941" s="16" t="s">
        <v>2137</v>
      </c>
    </row>
    <row r="1942" spans="1:8" ht="15.75" customHeight="1" x14ac:dyDescent="0.25">
      <c r="A1942" s="13" t="s">
        <v>7656</v>
      </c>
      <c r="B1942" s="13" t="s">
        <v>434</v>
      </c>
      <c r="C1942" s="14">
        <v>22.41</v>
      </c>
      <c r="D1942" s="13" t="s">
        <v>20</v>
      </c>
      <c r="E1942" s="13" t="s">
        <v>128</v>
      </c>
      <c r="F1942" s="15">
        <v>3384000</v>
      </c>
      <c r="G1942" s="14">
        <v>75835440</v>
      </c>
      <c r="H1942" s="16" t="s">
        <v>2138</v>
      </c>
    </row>
    <row r="1943" spans="1:8" ht="15.75" customHeight="1" x14ac:dyDescent="0.25">
      <c r="A1943" s="13" t="s">
        <v>7656</v>
      </c>
      <c r="B1943" s="13" t="s">
        <v>45</v>
      </c>
      <c r="C1943" s="14">
        <v>22.57</v>
      </c>
      <c r="D1943" s="13" t="s">
        <v>17</v>
      </c>
      <c r="E1943" s="13" t="s">
        <v>2139</v>
      </c>
      <c r="F1943" s="15">
        <v>120000</v>
      </c>
      <c r="G1943" s="14">
        <v>2708400</v>
      </c>
      <c r="H1943" s="13" t="s">
        <v>2140</v>
      </c>
    </row>
    <row r="1944" spans="1:8" ht="15.75" customHeight="1" x14ac:dyDescent="0.25">
      <c r="A1944" s="13" t="s">
        <v>7656</v>
      </c>
      <c r="B1944" s="13" t="s">
        <v>10</v>
      </c>
      <c r="C1944" s="14">
        <v>24</v>
      </c>
      <c r="D1944" s="13" t="s">
        <v>38</v>
      </c>
      <c r="E1944" s="13" t="s">
        <v>24</v>
      </c>
      <c r="F1944" s="15">
        <v>3384000</v>
      </c>
      <c r="G1944" s="14">
        <v>81216000</v>
      </c>
      <c r="H1944" s="16" t="s">
        <v>2141</v>
      </c>
    </row>
    <row r="1945" spans="1:8" ht="15.75" customHeight="1" x14ac:dyDescent="0.25">
      <c r="A1945" s="13" t="s">
        <v>7656</v>
      </c>
      <c r="B1945" s="13" t="s">
        <v>45</v>
      </c>
      <c r="C1945" s="14">
        <v>24.16</v>
      </c>
      <c r="D1945" s="13" t="s">
        <v>26</v>
      </c>
      <c r="E1945" s="13" t="s">
        <v>128</v>
      </c>
      <c r="F1945" s="15">
        <v>3384000</v>
      </c>
      <c r="G1945" s="14">
        <v>81757440</v>
      </c>
      <c r="H1945" s="13" t="s">
        <v>2106</v>
      </c>
    </row>
    <row r="1946" spans="1:8" ht="15.75" customHeight="1" x14ac:dyDescent="0.25">
      <c r="A1946" s="13" t="s">
        <v>7656</v>
      </c>
      <c r="B1946" s="13" t="s">
        <v>10</v>
      </c>
      <c r="C1946" s="14">
        <v>27.87</v>
      </c>
      <c r="D1946" s="13" t="s">
        <v>11</v>
      </c>
      <c r="E1946" s="13" t="s">
        <v>2142</v>
      </c>
      <c r="F1946" s="15">
        <v>3384000</v>
      </c>
      <c r="G1946" s="14">
        <v>94312080</v>
      </c>
      <c r="H1946" s="16" t="s">
        <v>2143</v>
      </c>
    </row>
    <row r="1947" spans="1:8" ht="15.75" customHeight="1" x14ac:dyDescent="0.25">
      <c r="A1947" s="13" t="s">
        <v>7656</v>
      </c>
      <c r="B1947" s="13" t="s">
        <v>10</v>
      </c>
      <c r="C1947" s="14">
        <v>28.55</v>
      </c>
      <c r="D1947" s="13" t="s">
        <v>33</v>
      </c>
      <c r="E1947" s="13" t="s">
        <v>128</v>
      </c>
      <c r="F1947" s="15">
        <v>3384000</v>
      </c>
      <c r="G1947" s="14">
        <v>96613200</v>
      </c>
      <c r="H1947" s="13" t="s">
        <v>2105</v>
      </c>
    </row>
    <row r="1948" spans="1:8" ht="15.75" customHeight="1" x14ac:dyDescent="0.25">
      <c r="A1948" s="13" t="s">
        <v>7656</v>
      </c>
      <c r="B1948" s="13" t="s">
        <v>382</v>
      </c>
      <c r="C1948" s="14">
        <v>29.55</v>
      </c>
      <c r="D1948" s="13" t="s">
        <v>33</v>
      </c>
      <c r="E1948" s="13" t="s">
        <v>24</v>
      </c>
      <c r="F1948" s="15">
        <v>3384000</v>
      </c>
      <c r="G1948" s="14">
        <v>99997200</v>
      </c>
      <c r="H1948" s="13" t="s">
        <v>2108</v>
      </c>
    </row>
    <row r="1949" spans="1:8" ht="15.75" customHeight="1" x14ac:dyDescent="0.25">
      <c r="A1949" s="13" t="s">
        <v>7656</v>
      </c>
      <c r="B1949" s="13" t="s">
        <v>10</v>
      </c>
      <c r="C1949" s="14">
        <v>31.68</v>
      </c>
      <c r="D1949" s="13" t="s">
        <v>26</v>
      </c>
      <c r="E1949" s="13" t="s">
        <v>558</v>
      </c>
      <c r="F1949" s="15">
        <v>3384000</v>
      </c>
      <c r="G1949" s="14">
        <v>107205120</v>
      </c>
      <c r="H1949" s="16" t="s">
        <v>2124</v>
      </c>
    </row>
    <row r="1950" spans="1:8" ht="15.75" customHeight="1" x14ac:dyDescent="0.25">
      <c r="A1950" s="13" t="s">
        <v>7656</v>
      </c>
      <c r="B1950" s="13" t="s">
        <v>10</v>
      </c>
      <c r="C1950" s="14">
        <v>33.159999999999997</v>
      </c>
      <c r="D1950" s="13" t="s">
        <v>43</v>
      </c>
      <c r="E1950" s="13" t="s">
        <v>2119</v>
      </c>
      <c r="F1950" s="15">
        <v>3384000</v>
      </c>
      <c r="G1950" s="14">
        <v>112213440</v>
      </c>
      <c r="H1950" s="16" t="s">
        <v>2144</v>
      </c>
    </row>
    <row r="1951" spans="1:8" ht="15.75" customHeight="1" x14ac:dyDescent="0.25">
      <c r="A1951" s="13" t="s">
        <v>7656</v>
      </c>
      <c r="B1951" s="13" t="s">
        <v>10</v>
      </c>
      <c r="C1951" s="14">
        <v>38.630000000000003</v>
      </c>
      <c r="D1951" s="13" t="s">
        <v>23</v>
      </c>
      <c r="E1951" s="13" t="s">
        <v>166</v>
      </c>
      <c r="F1951" s="15">
        <v>3384000</v>
      </c>
      <c r="G1951" s="14">
        <v>130723920</v>
      </c>
      <c r="H1951" s="16" t="s">
        <v>2145</v>
      </c>
    </row>
    <row r="1952" spans="1:8" ht="15.75" customHeight="1" x14ac:dyDescent="0.25">
      <c r="A1952" s="13" t="s">
        <v>7656</v>
      </c>
      <c r="B1952" s="13" t="s">
        <v>382</v>
      </c>
      <c r="C1952" s="14">
        <v>38.99</v>
      </c>
      <c r="D1952" s="13" t="s">
        <v>20</v>
      </c>
      <c r="E1952" s="13" t="s">
        <v>166</v>
      </c>
      <c r="F1952" s="15">
        <v>3384000</v>
      </c>
      <c r="G1952" s="14">
        <v>131942160</v>
      </c>
      <c r="H1952" s="13" t="s">
        <v>2146</v>
      </c>
    </row>
    <row r="1953" spans="1:8" ht="15.75" customHeight="1" x14ac:dyDescent="0.25">
      <c r="A1953" s="13" t="s">
        <v>7656</v>
      </c>
      <c r="B1953" s="13" t="s">
        <v>10</v>
      </c>
      <c r="C1953" s="14">
        <v>39.799999999999997</v>
      </c>
      <c r="D1953" s="13" t="s">
        <v>14</v>
      </c>
      <c r="E1953" s="13" t="s">
        <v>2147</v>
      </c>
      <c r="F1953" s="15">
        <v>3384000</v>
      </c>
      <c r="G1953" s="14">
        <v>134683200</v>
      </c>
      <c r="H1953" s="16" t="s">
        <v>2148</v>
      </c>
    </row>
    <row r="1954" spans="1:8" ht="15.75" customHeight="1" x14ac:dyDescent="0.25">
      <c r="A1954" s="13" t="s">
        <v>7656</v>
      </c>
      <c r="B1954" s="13" t="s">
        <v>10</v>
      </c>
      <c r="C1954" s="14">
        <v>42.4</v>
      </c>
      <c r="D1954" s="13" t="s">
        <v>177</v>
      </c>
      <c r="E1954" s="13" t="s">
        <v>178</v>
      </c>
      <c r="F1954" s="15">
        <v>3384000</v>
      </c>
      <c r="G1954" s="14">
        <v>143481600</v>
      </c>
      <c r="H1954" s="16" t="s">
        <v>2149</v>
      </c>
    </row>
    <row r="1955" spans="1:8" ht="15.75" customHeight="1" x14ac:dyDescent="0.25">
      <c r="A1955" s="13" t="s">
        <v>7656</v>
      </c>
      <c r="B1955" s="13" t="s">
        <v>10</v>
      </c>
      <c r="C1955" s="14">
        <v>42.43</v>
      </c>
      <c r="D1955" s="13" t="s">
        <v>171</v>
      </c>
      <c r="E1955" s="13" t="s">
        <v>2150</v>
      </c>
      <c r="F1955" s="15">
        <v>3384000</v>
      </c>
      <c r="G1955" s="14">
        <v>143583120</v>
      </c>
      <c r="H1955" s="16" t="s">
        <v>2151</v>
      </c>
    </row>
    <row r="1956" spans="1:8" ht="15.75" customHeight="1" x14ac:dyDescent="0.25">
      <c r="A1956" s="13" t="s">
        <v>7656</v>
      </c>
      <c r="B1956" s="13" t="s">
        <v>28</v>
      </c>
      <c r="C1956" s="14">
        <v>42.48</v>
      </c>
      <c r="D1956" s="13" t="s">
        <v>11</v>
      </c>
      <c r="E1956" s="13" t="s">
        <v>2152</v>
      </c>
      <c r="F1956" s="15">
        <v>3384000</v>
      </c>
      <c r="G1956" s="14">
        <v>143752320</v>
      </c>
      <c r="H1956" s="16" t="s">
        <v>2153</v>
      </c>
    </row>
    <row r="1957" spans="1:8" ht="15.75" customHeight="1" x14ac:dyDescent="0.25">
      <c r="A1957" s="13" t="s">
        <v>7656</v>
      </c>
      <c r="B1957" s="13" t="s">
        <v>28</v>
      </c>
      <c r="C1957" s="14">
        <v>43.27</v>
      </c>
      <c r="D1957" s="13" t="s">
        <v>33</v>
      </c>
      <c r="E1957" s="13" t="s">
        <v>166</v>
      </c>
      <c r="F1957" s="15">
        <v>3384000</v>
      </c>
      <c r="G1957" s="14">
        <v>146425680</v>
      </c>
      <c r="H1957" s="13" t="s">
        <v>2154</v>
      </c>
    </row>
    <row r="1958" spans="1:8" ht="15.75" customHeight="1" x14ac:dyDescent="0.25">
      <c r="A1958" s="13" t="s">
        <v>7656</v>
      </c>
      <c r="B1958" s="13" t="s">
        <v>45</v>
      </c>
      <c r="C1958" s="14">
        <v>43.32</v>
      </c>
      <c r="D1958" s="13" t="s">
        <v>11</v>
      </c>
      <c r="E1958" s="13" t="s">
        <v>2155</v>
      </c>
      <c r="F1958" s="15">
        <v>3384000</v>
      </c>
      <c r="G1958" s="14">
        <v>146594880</v>
      </c>
      <c r="H1958" s="16" t="s">
        <v>2156</v>
      </c>
    </row>
    <row r="1959" spans="1:8" ht="15.75" customHeight="1" x14ac:dyDescent="0.25">
      <c r="A1959" s="13" t="s">
        <v>7656</v>
      </c>
      <c r="B1959" s="13" t="s">
        <v>10</v>
      </c>
      <c r="C1959" s="14">
        <v>45.84</v>
      </c>
      <c r="D1959" s="13" t="s">
        <v>109</v>
      </c>
      <c r="E1959" s="13" t="s">
        <v>166</v>
      </c>
      <c r="F1959" s="15">
        <v>3384000</v>
      </c>
      <c r="G1959" s="14">
        <v>155122560</v>
      </c>
      <c r="H1959" s="16" t="s">
        <v>2157</v>
      </c>
    </row>
    <row r="1960" spans="1:8" ht="15.75" customHeight="1" x14ac:dyDescent="0.25">
      <c r="A1960" s="13" t="s">
        <v>7656</v>
      </c>
      <c r="B1960" s="13" t="s">
        <v>10</v>
      </c>
      <c r="C1960" s="14">
        <v>46.01</v>
      </c>
      <c r="D1960" s="13" t="s">
        <v>35</v>
      </c>
      <c r="E1960" s="13" t="s">
        <v>24</v>
      </c>
      <c r="F1960" s="15">
        <v>3384000</v>
      </c>
      <c r="G1960" s="14">
        <v>155697840</v>
      </c>
      <c r="H1960" s="16" t="s">
        <v>2158</v>
      </c>
    </row>
    <row r="1961" spans="1:8" ht="15.75" customHeight="1" x14ac:dyDescent="0.25">
      <c r="A1961" s="13" t="s">
        <v>7656</v>
      </c>
      <c r="B1961" s="13" t="s">
        <v>10</v>
      </c>
      <c r="C1961" s="14">
        <v>46.97</v>
      </c>
      <c r="D1961" s="13" t="s">
        <v>17</v>
      </c>
      <c r="E1961" s="13" t="s">
        <v>166</v>
      </c>
      <c r="F1961" s="15">
        <v>120000</v>
      </c>
      <c r="G1961" s="14">
        <v>5636400</v>
      </c>
      <c r="H1961" s="13" t="s">
        <v>2159</v>
      </c>
    </row>
    <row r="1962" spans="1:8" ht="15.75" customHeight="1" x14ac:dyDescent="0.25">
      <c r="A1962" s="13" t="s">
        <v>7656</v>
      </c>
      <c r="B1962" s="13" t="s">
        <v>45</v>
      </c>
      <c r="C1962" s="14">
        <v>69.87</v>
      </c>
      <c r="D1962" s="13" t="s">
        <v>33</v>
      </c>
      <c r="E1962" s="13" t="s">
        <v>446</v>
      </c>
      <c r="F1962" s="15">
        <v>3384000</v>
      </c>
      <c r="G1962" s="14">
        <v>236440080</v>
      </c>
      <c r="H1962" s="13" t="s">
        <v>2160</v>
      </c>
    </row>
    <row r="1963" spans="1:8" ht="15.75" customHeight="1" x14ac:dyDescent="0.25">
      <c r="A1963" s="13" t="s">
        <v>7656</v>
      </c>
      <c r="B1963" s="13" t="s">
        <v>413</v>
      </c>
      <c r="C1963" s="14">
        <v>87.17</v>
      </c>
      <c r="D1963" s="13" t="s">
        <v>20</v>
      </c>
      <c r="E1963" s="13" t="s">
        <v>461</v>
      </c>
      <c r="F1963" s="15">
        <v>3384000</v>
      </c>
      <c r="G1963" s="14">
        <v>294983280</v>
      </c>
      <c r="H1963" s="16" t="s">
        <v>2161</v>
      </c>
    </row>
    <row r="1964" spans="1:8" ht="15.75" customHeight="1" x14ac:dyDescent="0.25">
      <c r="A1964" s="13" t="s">
        <v>7656</v>
      </c>
      <c r="B1964" s="13" t="s">
        <v>45</v>
      </c>
      <c r="C1964" s="14">
        <v>91.1</v>
      </c>
      <c r="D1964" s="13" t="s">
        <v>20</v>
      </c>
      <c r="E1964" s="13" t="s">
        <v>24</v>
      </c>
      <c r="F1964" s="15">
        <v>3384000</v>
      </c>
      <c r="G1964" s="14">
        <v>308282400</v>
      </c>
      <c r="H1964" s="16" t="s">
        <v>2162</v>
      </c>
    </row>
    <row r="1965" spans="1:8" ht="15.75" customHeight="1" x14ac:dyDescent="0.25">
      <c r="A1965" s="13" t="s">
        <v>7656</v>
      </c>
      <c r="B1965" s="13" t="s">
        <v>28</v>
      </c>
      <c r="C1965" s="14">
        <v>92.37</v>
      </c>
      <c r="D1965" s="13" t="s">
        <v>26</v>
      </c>
      <c r="E1965" s="13" t="s">
        <v>2133</v>
      </c>
      <c r="F1965" s="15">
        <v>3384000</v>
      </c>
      <c r="G1965" s="14">
        <v>312580080</v>
      </c>
      <c r="H1965" s="16" t="s">
        <v>2163</v>
      </c>
    </row>
    <row r="1966" spans="1:8" ht="15.75" customHeight="1" x14ac:dyDescent="0.25">
      <c r="A1966" s="13" t="s">
        <v>7656</v>
      </c>
      <c r="B1966" s="13" t="s">
        <v>28</v>
      </c>
      <c r="C1966" s="14">
        <v>97.47</v>
      </c>
      <c r="D1966" s="13" t="s">
        <v>17</v>
      </c>
      <c r="E1966" s="13" t="s">
        <v>2133</v>
      </c>
      <c r="F1966" s="15">
        <v>120000</v>
      </c>
      <c r="G1966" s="14">
        <v>11696400</v>
      </c>
      <c r="H1966" s="13" t="s">
        <v>2164</v>
      </c>
    </row>
    <row r="1967" spans="1:8" ht="15.75" customHeight="1" x14ac:dyDescent="0.25">
      <c r="A1967" s="13" t="s">
        <v>7656</v>
      </c>
      <c r="B1967" s="13" t="s">
        <v>28</v>
      </c>
      <c r="C1967" s="14">
        <v>100.28</v>
      </c>
      <c r="D1967" s="13" t="s">
        <v>20</v>
      </c>
      <c r="E1967" s="13" t="s">
        <v>40</v>
      </c>
      <c r="F1967" s="15">
        <v>3384000</v>
      </c>
      <c r="G1967" s="14">
        <v>339347520</v>
      </c>
      <c r="H1967" s="16" t="s">
        <v>2165</v>
      </c>
    </row>
    <row r="1968" spans="1:8" ht="15.75" customHeight="1" x14ac:dyDescent="0.25">
      <c r="A1968" s="13" t="s">
        <v>7656</v>
      </c>
      <c r="B1968" s="13" t="s">
        <v>10</v>
      </c>
      <c r="C1968" s="14">
        <v>139.38</v>
      </c>
      <c r="D1968" s="13" t="s">
        <v>20</v>
      </c>
      <c r="E1968" s="13" t="s">
        <v>291</v>
      </c>
      <c r="F1968" s="15">
        <v>3384000</v>
      </c>
      <c r="G1968" s="14">
        <v>471661920</v>
      </c>
      <c r="H1968" s="13" t="s">
        <v>2166</v>
      </c>
    </row>
    <row r="1969" spans="1:8" ht="15.75" customHeight="1" x14ac:dyDescent="0.25">
      <c r="C1969" s="10"/>
      <c r="F1969" s="17"/>
      <c r="G1969" s="10"/>
    </row>
    <row r="1970" spans="1:8" ht="15.75" customHeight="1" x14ac:dyDescent="0.25">
      <c r="A1970" s="41" t="s">
        <v>2167</v>
      </c>
      <c r="B1970" s="42"/>
      <c r="C1970" s="42"/>
      <c r="D1970" s="42"/>
      <c r="E1970" s="42"/>
      <c r="F1970" s="42"/>
      <c r="G1970" s="42"/>
      <c r="H1970" s="43"/>
    </row>
    <row r="1971" spans="1:8" ht="15.75" customHeight="1" x14ac:dyDescent="0.25">
      <c r="C1971" s="10"/>
      <c r="E1971" s="11" t="s">
        <v>7571</v>
      </c>
      <c r="F1971" s="12">
        <v>6000</v>
      </c>
      <c r="G1971" s="10"/>
    </row>
    <row r="1972" spans="1:8" ht="15.75" customHeight="1" x14ac:dyDescent="0.25">
      <c r="A1972" s="13" t="s">
        <v>0</v>
      </c>
      <c r="B1972" s="13" t="s">
        <v>1</v>
      </c>
      <c r="C1972" s="13" t="s">
        <v>2</v>
      </c>
      <c r="D1972" s="13" t="s">
        <v>4</v>
      </c>
      <c r="E1972" s="13" t="s">
        <v>5</v>
      </c>
      <c r="F1972" s="13" t="s">
        <v>6</v>
      </c>
      <c r="G1972" s="13" t="s">
        <v>7</v>
      </c>
      <c r="H1972" s="13" t="s">
        <v>8</v>
      </c>
    </row>
    <row r="1973" spans="1:8" ht="15.75" customHeight="1" x14ac:dyDescent="0.25">
      <c r="A1973" s="13" t="s">
        <v>7657</v>
      </c>
      <c r="B1973" s="13" t="s">
        <v>10</v>
      </c>
      <c r="C1973" s="14">
        <v>344.97</v>
      </c>
      <c r="D1973" s="13" t="s">
        <v>11</v>
      </c>
      <c r="E1973" s="16" t="s">
        <v>2169</v>
      </c>
      <c r="F1973" s="15">
        <v>6000</v>
      </c>
      <c r="G1973" s="14">
        <v>2069820</v>
      </c>
      <c r="H1973" s="16" t="s">
        <v>2170</v>
      </c>
    </row>
    <row r="1974" spans="1:8" ht="15.75" customHeight="1" x14ac:dyDescent="0.25">
      <c r="A1974" s="13" t="s">
        <v>7657</v>
      </c>
      <c r="B1974" s="13" t="s">
        <v>28</v>
      </c>
      <c r="C1974" s="14">
        <v>349.31</v>
      </c>
      <c r="D1974" s="13" t="s">
        <v>20</v>
      </c>
      <c r="E1974" s="13" t="s">
        <v>371</v>
      </c>
      <c r="F1974" s="15">
        <v>6000</v>
      </c>
      <c r="G1974" s="14">
        <v>2095860</v>
      </c>
      <c r="H1974" s="16" t="s">
        <v>2171</v>
      </c>
    </row>
    <row r="1975" spans="1:8" ht="15.75" customHeight="1" x14ac:dyDescent="0.25">
      <c r="A1975" s="13" t="s">
        <v>7657</v>
      </c>
      <c r="B1975" s="13" t="s">
        <v>10</v>
      </c>
      <c r="C1975" s="14">
        <v>427.45</v>
      </c>
      <c r="D1975" s="13" t="s">
        <v>33</v>
      </c>
      <c r="E1975" s="13" t="s">
        <v>349</v>
      </c>
      <c r="F1975" s="15">
        <v>6000</v>
      </c>
      <c r="G1975" s="14">
        <v>2564700</v>
      </c>
      <c r="H1975" s="13" t="s">
        <v>2172</v>
      </c>
    </row>
    <row r="1976" spans="1:8" ht="15.75" customHeight="1" x14ac:dyDescent="0.25">
      <c r="A1976" s="13" t="s">
        <v>7657</v>
      </c>
      <c r="B1976" s="13" t="s">
        <v>10</v>
      </c>
      <c r="C1976" s="14">
        <v>435</v>
      </c>
      <c r="D1976" s="13" t="s">
        <v>75</v>
      </c>
      <c r="E1976" s="13" t="s">
        <v>349</v>
      </c>
      <c r="F1976" s="15">
        <v>6000</v>
      </c>
      <c r="G1976" s="14">
        <v>2610000</v>
      </c>
      <c r="H1976" s="16" t="s">
        <v>2173</v>
      </c>
    </row>
    <row r="1977" spans="1:8" ht="15.75" customHeight="1" x14ac:dyDescent="0.25">
      <c r="A1977" s="13" t="s">
        <v>7657</v>
      </c>
      <c r="B1977" s="13" t="s">
        <v>10</v>
      </c>
      <c r="C1977" s="14">
        <v>436.9</v>
      </c>
      <c r="D1977" s="13" t="s">
        <v>20</v>
      </c>
      <c r="E1977" s="13" t="s">
        <v>349</v>
      </c>
      <c r="F1977" s="15">
        <v>6000</v>
      </c>
      <c r="G1977" s="14">
        <v>2621400</v>
      </c>
      <c r="H1977" s="13" t="s">
        <v>2174</v>
      </c>
    </row>
    <row r="1978" spans="1:8" ht="15.75" customHeight="1" x14ac:dyDescent="0.25">
      <c r="A1978" s="13" t="s">
        <v>7657</v>
      </c>
      <c r="B1978" s="13" t="s">
        <v>10</v>
      </c>
      <c r="C1978" s="14">
        <v>465</v>
      </c>
      <c r="D1978" s="13" t="s">
        <v>17</v>
      </c>
      <c r="E1978" s="13" t="s">
        <v>349</v>
      </c>
      <c r="F1978" s="15">
        <v>6000</v>
      </c>
      <c r="G1978" s="14">
        <v>2790000</v>
      </c>
      <c r="H1978" s="13" t="s">
        <v>2172</v>
      </c>
    </row>
    <row r="1979" spans="1:8" ht="15.75" customHeight="1" x14ac:dyDescent="0.25">
      <c r="A1979" s="13" t="s">
        <v>7657</v>
      </c>
      <c r="B1979" s="13" t="s">
        <v>10</v>
      </c>
      <c r="C1979" s="14">
        <v>500.55</v>
      </c>
      <c r="D1979" s="13" t="s">
        <v>43</v>
      </c>
      <c r="E1979" s="13" t="s">
        <v>349</v>
      </c>
      <c r="F1979" s="15">
        <v>6000</v>
      </c>
      <c r="G1979" s="14">
        <v>3003300</v>
      </c>
      <c r="H1979" s="13" t="s">
        <v>2175</v>
      </c>
    </row>
    <row r="1980" spans="1:8" ht="15.75" customHeight="1" x14ac:dyDescent="0.25">
      <c r="A1980" s="13" t="s">
        <v>7657</v>
      </c>
      <c r="B1980" s="13" t="s">
        <v>10</v>
      </c>
      <c r="C1980" s="14">
        <v>504.62</v>
      </c>
      <c r="D1980" s="13" t="s">
        <v>38</v>
      </c>
      <c r="E1980" s="13" t="s">
        <v>349</v>
      </c>
      <c r="F1980" s="15">
        <v>6000</v>
      </c>
      <c r="G1980" s="14">
        <v>3027720</v>
      </c>
      <c r="H1980" s="16" t="s">
        <v>2176</v>
      </c>
    </row>
    <row r="1981" spans="1:8" ht="15.75" customHeight="1" x14ac:dyDescent="0.25">
      <c r="C1981" s="10"/>
      <c r="F1981" s="17"/>
      <c r="G1981" s="10"/>
    </row>
    <row r="1982" spans="1:8" ht="15.75" customHeight="1" x14ac:dyDescent="0.25">
      <c r="A1982" s="41" t="s">
        <v>2177</v>
      </c>
      <c r="B1982" s="42"/>
      <c r="C1982" s="42"/>
      <c r="D1982" s="42"/>
      <c r="E1982" s="42"/>
      <c r="F1982" s="42"/>
      <c r="G1982" s="42"/>
      <c r="H1982" s="43"/>
    </row>
    <row r="1983" spans="1:8" ht="15.75" customHeight="1" x14ac:dyDescent="0.25">
      <c r="C1983" s="10"/>
      <c r="E1983" s="11" t="s">
        <v>7571</v>
      </c>
      <c r="F1983" s="12">
        <v>336000</v>
      </c>
      <c r="G1983" s="10"/>
    </row>
    <row r="1984" spans="1:8" ht="15.75" customHeight="1" x14ac:dyDescent="0.25">
      <c r="A1984" s="13" t="s">
        <v>0</v>
      </c>
      <c r="B1984" s="13" t="s">
        <v>1</v>
      </c>
      <c r="C1984" s="13" t="s">
        <v>2</v>
      </c>
      <c r="D1984" s="13" t="s">
        <v>4</v>
      </c>
      <c r="E1984" s="13" t="s">
        <v>5</v>
      </c>
      <c r="F1984" s="13" t="s">
        <v>6</v>
      </c>
      <c r="G1984" s="13" t="s">
        <v>7</v>
      </c>
      <c r="H1984" s="13" t="s">
        <v>8</v>
      </c>
    </row>
    <row r="1985" spans="1:8" ht="15.75" customHeight="1" x14ac:dyDescent="0.25">
      <c r="A1985" s="13" t="s">
        <v>7658</v>
      </c>
      <c r="B1985" s="13" t="s">
        <v>28</v>
      </c>
      <c r="C1985" s="14">
        <v>118.58</v>
      </c>
      <c r="D1985" s="13" t="s">
        <v>17</v>
      </c>
      <c r="E1985" s="13" t="s">
        <v>24</v>
      </c>
      <c r="F1985" s="15">
        <v>60000</v>
      </c>
      <c r="G1985" s="14">
        <v>7114800</v>
      </c>
      <c r="H1985" s="13" t="s">
        <v>2179</v>
      </c>
    </row>
    <row r="1986" spans="1:8" ht="15.75" customHeight="1" x14ac:dyDescent="0.25">
      <c r="A1986" s="13" t="s">
        <v>7658</v>
      </c>
      <c r="B1986" s="13" t="s">
        <v>10</v>
      </c>
      <c r="C1986" s="14">
        <v>121.94</v>
      </c>
      <c r="D1986" s="13" t="s">
        <v>11</v>
      </c>
      <c r="E1986" s="13" t="s">
        <v>2180</v>
      </c>
      <c r="F1986" s="15">
        <v>336000</v>
      </c>
      <c r="G1986" s="14">
        <v>40971840</v>
      </c>
      <c r="H1986" s="13" t="s">
        <v>2181</v>
      </c>
    </row>
    <row r="1987" spans="1:8" ht="15.75" customHeight="1" x14ac:dyDescent="0.25">
      <c r="A1987" s="13" t="s">
        <v>7658</v>
      </c>
      <c r="B1987" s="13" t="s">
        <v>413</v>
      </c>
      <c r="C1987" s="14">
        <v>122.99</v>
      </c>
      <c r="D1987" s="13" t="s">
        <v>26</v>
      </c>
      <c r="E1987" s="13" t="s">
        <v>21</v>
      </c>
      <c r="F1987" s="15">
        <v>336000</v>
      </c>
      <c r="G1987" s="14">
        <v>41324640</v>
      </c>
      <c r="H1987" s="16" t="s">
        <v>2182</v>
      </c>
    </row>
    <row r="1988" spans="1:8" ht="15.75" customHeight="1" x14ac:dyDescent="0.25">
      <c r="A1988" s="13" t="s">
        <v>7658</v>
      </c>
      <c r="B1988" s="13" t="s">
        <v>10</v>
      </c>
      <c r="C1988" s="14">
        <v>123.59</v>
      </c>
      <c r="D1988" s="13" t="s">
        <v>20</v>
      </c>
      <c r="E1988" s="13" t="s">
        <v>21</v>
      </c>
      <c r="F1988" s="15">
        <v>336000</v>
      </c>
      <c r="G1988" s="14">
        <v>41526240</v>
      </c>
      <c r="H1988" s="16" t="s">
        <v>2183</v>
      </c>
    </row>
    <row r="1989" spans="1:8" ht="15.75" customHeight="1" x14ac:dyDescent="0.25">
      <c r="A1989" s="13" t="s">
        <v>7658</v>
      </c>
      <c r="B1989" s="13" t="s">
        <v>10</v>
      </c>
      <c r="C1989" s="14">
        <v>123.92</v>
      </c>
      <c r="D1989" s="13" t="s">
        <v>14</v>
      </c>
      <c r="E1989" s="13" t="s">
        <v>2184</v>
      </c>
      <c r="F1989" s="15">
        <v>336000</v>
      </c>
      <c r="G1989" s="14">
        <v>41637120</v>
      </c>
      <c r="H1989" s="16" t="s">
        <v>2185</v>
      </c>
    </row>
    <row r="1990" spans="1:8" ht="15.75" customHeight="1" x14ac:dyDescent="0.25">
      <c r="A1990" s="13" t="s">
        <v>7658</v>
      </c>
      <c r="B1990" s="13" t="s">
        <v>28</v>
      </c>
      <c r="C1990" s="14">
        <v>132.16</v>
      </c>
      <c r="D1990" s="13" t="s">
        <v>11</v>
      </c>
      <c r="E1990" s="13" t="s">
        <v>2186</v>
      </c>
      <c r="F1990" s="15">
        <v>336000</v>
      </c>
      <c r="G1990" s="14">
        <v>44405760</v>
      </c>
      <c r="H1990" s="13" t="s">
        <v>2187</v>
      </c>
    </row>
    <row r="1991" spans="1:8" ht="15.75" customHeight="1" x14ac:dyDescent="0.25">
      <c r="A1991" s="13" t="s">
        <v>7658</v>
      </c>
      <c r="B1991" s="13" t="s">
        <v>10</v>
      </c>
      <c r="C1991" s="14">
        <v>132.66999999999999</v>
      </c>
      <c r="D1991" s="13" t="s">
        <v>38</v>
      </c>
      <c r="E1991" s="13" t="s">
        <v>24</v>
      </c>
      <c r="F1991" s="15">
        <v>336000</v>
      </c>
      <c r="G1991" s="14">
        <v>44577120</v>
      </c>
      <c r="H1991" s="13" t="s">
        <v>2188</v>
      </c>
    </row>
    <row r="1992" spans="1:8" ht="15.75" customHeight="1" x14ac:dyDescent="0.25">
      <c r="A1992" s="13" t="s">
        <v>7658</v>
      </c>
      <c r="B1992" s="13" t="s">
        <v>10</v>
      </c>
      <c r="C1992" s="14">
        <v>133.25</v>
      </c>
      <c r="D1992" s="13" t="s">
        <v>23</v>
      </c>
      <c r="E1992" s="13" t="s">
        <v>24</v>
      </c>
      <c r="F1992" s="15">
        <v>336000</v>
      </c>
      <c r="G1992" s="14">
        <v>44772000</v>
      </c>
      <c r="H1992" s="16" t="s">
        <v>2189</v>
      </c>
    </row>
    <row r="1993" spans="1:8" ht="15.75" customHeight="1" x14ac:dyDescent="0.25">
      <c r="A1993" s="13" t="s">
        <v>7658</v>
      </c>
      <c r="B1993" s="13" t="s">
        <v>10</v>
      </c>
      <c r="C1993" s="14">
        <v>136.12</v>
      </c>
      <c r="D1993" s="13" t="s">
        <v>17</v>
      </c>
      <c r="E1993" s="13" t="s">
        <v>21</v>
      </c>
      <c r="F1993" s="15">
        <v>60000</v>
      </c>
      <c r="G1993" s="14">
        <v>8167200</v>
      </c>
      <c r="H1993" s="13" t="s">
        <v>2190</v>
      </c>
    </row>
    <row r="1994" spans="1:8" ht="15.75" customHeight="1" x14ac:dyDescent="0.25">
      <c r="A1994" s="13" t="s">
        <v>7658</v>
      </c>
      <c r="B1994" s="13" t="s">
        <v>10</v>
      </c>
      <c r="C1994" s="14">
        <v>137.75</v>
      </c>
      <c r="D1994" s="13" t="s">
        <v>33</v>
      </c>
      <c r="E1994" s="13" t="s">
        <v>24</v>
      </c>
      <c r="F1994" s="15">
        <v>336000</v>
      </c>
      <c r="G1994" s="14">
        <v>46284000</v>
      </c>
      <c r="H1994" s="13" t="s">
        <v>2191</v>
      </c>
    </row>
    <row r="1995" spans="1:8" ht="15.75" customHeight="1" x14ac:dyDescent="0.25">
      <c r="A1995" s="13" t="s">
        <v>7658</v>
      </c>
      <c r="B1995" s="13" t="s">
        <v>10</v>
      </c>
      <c r="C1995" s="14">
        <v>137.96</v>
      </c>
      <c r="D1995" s="13" t="s">
        <v>26</v>
      </c>
      <c r="E1995" s="13" t="s">
        <v>24</v>
      </c>
      <c r="F1995" s="15">
        <v>336000</v>
      </c>
      <c r="G1995" s="14">
        <v>46354560</v>
      </c>
      <c r="H1995" s="16" t="s">
        <v>2192</v>
      </c>
    </row>
    <row r="1996" spans="1:8" ht="15.75" customHeight="1" x14ac:dyDescent="0.25">
      <c r="A1996" s="13" t="s">
        <v>7658</v>
      </c>
      <c r="B1996" s="13" t="s">
        <v>10</v>
      </c>
      <c r="C1996" s="14">
        <v>141.02000000000001</v>
      </c>
      <c r="D1996" s="13" t="s">
        <v>35</v>
      </c>
      <c r="E1996" s="13" t="s">
        <v>24</v>
      </c>
      <c r="F1996" s="15">
        <v>336000</v>
      </c>
      <c r="G1996" s="14">
        <v>47382720</v>
      </c>
      <c r="H1996" s="16" t="s">
        <v>2193</v>
      </c>
    </row>
    <row r="1997" spans="1:8" ht="15.75" customHeight="1" x14ac:dyDescent="0.25">
      <c r="A1997" s="13" t="s">
        <v>7658</v>
      </c>
      <c r="B1997" s="13" t="s">
        <v>382</v>
      </c>
      <c r="C1997" s="14">
        <v>160.02000000000001</v>
      </c>
      <c r="D1997" s="13" t="s">
        <v>20</v>
      </c>
      <c r="E1997" s="13" t="s">
        <v>40</v>
      </c>
      <c r="F1997" s="15">
        <v>336000</v>
      </c>
      <c r="G1997" s="14">
        <v>53766720</v>
      </c>
      <c r="H1997" s="13" t="s">
        <v>2194</v>
      </c>
    </row>
    <row r="1998" spans="1:8" ht="15.75" customHeight="1" x14ac:dyDescent="0.25">
      <c r="A1998" s="13" t="s">
        <v>7658</v>
      </c>
      <c r="B1998" s="13" t="s">
        <v>28</v>
      </c>
      <c r="C1998" s="14">
        <v>182.26</v>
      </c>
      <c r="D1998" s="13" t="s">
        <v>20</v>
      </c>
      <c r="E1998" s="13" t="s">
        <v>87</v>
      </c>
      <c r="F1998" s="15">
        <v>336000</v>
      </c>
      <c r="G1998" s="14">
        <v>61239360</v>
      </c>
      <c r="H1998" s="16" t="s">
        <v>2195</v>
      </c>
    </row>
    <row r="1999" spans="1:8" ht="15.75" customHeight="1" x14ac:dyDescent="0.25">
      <c r="A1999" s="13" t="s">
        <v>7658</v>
      </c>
      <c r="B1999" s="13" t="s">
        <v>28</v>
      </c>
      <c r="C1999" s="14">
        <v>185.28</v>
      </c>
      <c r="D1999" s="13" t="s">
        <v>33</v>
      </c>
      <c r="E1999" s="13" t="s">
        <v>87</v>
      </c>
      <c r="F1999" s="15">
        <v>336000</v>
      </c>
      <c r="G1999" s="14">
        <v>62254080</v>
      </c>
      <c r="H1999" s="13" t="s">
        <v>2196</v>
      </c>
    </row>
    <row r="2000" spans="1:8" ht="15.75" customHeight="1" x14ac:dyDescent="0.25">
      <c r="A2000" s="13" t="s">
        <v>7658</v>
      </c>
      <c r="B2000" s="13" t="s">
        <v>10</v>
      </c>
      <c r="C2000" s="14">
        <v>189.07</v>
      </c>
      <c r="D2000" s="13" t="s">
        <v>43</v>
      </c>
      <c r="E2000" s="13" t="s">
        <v>24</v>
      </c>
      <c r="F2000" s="15">
        <v>336000</v>
      </c>
      <c r="G2000" s="14">
        <v>63527520</v>
      </c>
      <c r="H2000" s="16" t="s">
        <v>2197</v>
      </c>
    </row>
    <row r="2001" spans="1:8" ht="15.75" customHeight="1" x14ac:dyDescent="0.25">
      <c r="A2001" s="13" t="s">
        <v>7658</v>
      </c>
      <c r="B2001" s="13" t="s">
        <v>28</v>
      </c>
      <c r="C2001" s="14">
        <v>191.54</v>
      </c>
      <c r="D2001" s="13" t="s">
        <v>26</v>
      </c>
      <c r="E2001" s="13" t="s">
        <v>87</v>
      </c>
      <c r="F2001" s="15">
        <v>336000</v>
      </c>
      <c r="G2001" s="14">
        <v>64357440</v>
      </c>
      <c r="H2001" s="13" t="s">
        <v>2198</v>
      </c>
    </row>
    <row r="2002" spans="1:8" ht="15.75" customHeight="1" x14ac:dyDescent="0.25">
      <c r="A2002" s="13" t="s">
        <v>7658</v>
      </c>
      <c r="B2002" s="13" t="s">
        <v>10</v>
      </c>
      <c r="C2002" s="14">
        <v>210</v>
      </c>
      <c r="D2002" s="13" t="s">
        <v>70</v>
      </c>
      <c r="E2002" s="13" t="s">
        <v>470</v>
      </c>
      <c r="F2002" s="15">
        <v>336000</v>
      </c>
      <c r="G2002" s="14">
        <v>70560000</v>
      </c>
      <c r="H2002" s="13" t="s">
        <v>2199</v>
      </c>
    </row>
    <row r="2003" spans="1:8" ht="15.75" customHeight="1" x14ac:dyDescent="0.25">
      <c r="A2003" s="13" t="s">
        <v>7658</v>
      </c>
      <c r="B2003" s="13" t="s">
        <v>45</v>
      </c>
      <c r="C2003" s="14">
        <v>215.71</v>
      </c>
      <c r="D2003" s="13" t="s">
        <v>20</v>
      </c>
      <c r="E2003" s="13" t="s">
        <v>470</v>
      </c>
      <c r="F2003" s="15">
        <v>336000</v>
      </c>
      <c r="G2003" s="14">
        <v>72478560</v>
      </c>
      <c r="H2003" s="16" t="s">
        <v>2200</v>
      </c>
    </row>
    <row r="2004" spans="1:8" ht="15.75" customHeight="1" x14ac:dyDescent="0.25">
      <c r="A2004" s="13" t="s">
        <v>7658</v>
      </c>
      <c r="B2004" s="13" t="s">
        <v>10</v>
      </c>
      <c r="C2004" s="14">
        <v>218</v>
      </c>
      <c r="D2004" s="13" t="s">
        <v>67</v>
      </c>
      <c r="E2004" s="13" t="s">
        <v>87</v>
      </c>
      <c r="F2004" s="15">
        <v>336000</v>
      </c>
      <c r="G2004" s="14">
        <v>73248000</v>
      </c>
      <c r="H2004" s="16" t="s">
        <v>2201</v>
      </c>
    </row>
    <row r="2005" spans="1:8" ht="15.75" customHeight="1" x14ac:dyDescent="0.25">
      <c r="A2005" s="13" t="s">
        <v>7658</v>
      </c>
      <c r="B2005" s="13" t="s">
        <v>45</v>
      </c>
      <c r="C2005" s="14">
        <v>226.99</v>
      </c>
      <c r="D2005" s="13" t="s">
        <v>26</v>
      </c>
      <c r="E2005" s="13" t="s">
        <v>470</v>
      </c>
      <c r="F2005" s="15">
        <v>336000</v>
      </c>
      <c r="G2005" s="14">
        <v>76268640</v>
      </c>
      <c r="H2005" s="16" t="s">
        <v>2202</v>
      </c>
    </row>
    <row r="2006" spans="1:8" ht="15.75" customHeight="1" x14ac:dyDescent="0.25">
      <c r="A2006" s="13" t="s">
        <v>7658</v>
      </c>
      <c r="B2006" s="13" t="s">
        <v>10</v>
      </c>
      <c r="C2006" s="14">
        <v>248.97</v>
      </c>
      <c r="D2006" s="13" t="s">
        <v>7584</v>
      </c>
      <c r="E2006" s="13" t="s">
        <v>470</v>
      </c>
      <c r="F2006" s="15">
        <v>336000</v>
      </c>
      <c r="G2006" s="14">
        <v>83653920</v>
      </c>
      <c r="H2006" s="13" t="s">
        <v>2203</v>
      </c>
    </row>
    <row r="2007" spans="1:8" ht="15.75" customHeight="1" x14ac:dyDescent="0.25">
      <c r="A2007" s="13" t="s">
        <v>7658</v>
      </c>
      <c r="B2007" s="13" t="s">
        <v>413</v>
      </c>
      <c r="C2007" s="14">
        <v>251.36</v>
      </c>
      <c r="D2007" s="13" t="s">
        <v>20</v>
      </c>
      <c r="E2007" s="13" t="s">
        <v>24</v>
      </c>
      <c r="F2007" s="15">
        <v>336000</v>
      </c>
      <c r="G2007" s="14">
        <v>84456960</v>
      </c>
      <c r="H2007" s="16" t="s">
        <v>2204</v>
      </c>
    </row>
    <row r="2008" spans="1:8" ht="15.75" customHeight="1" x14ac:dyDescent="0.25">
      <c r="A2008" s="13" t="s">
        <v>7658</v>
      </c>
      <c r="B2008" s="13" t="s">
        <v>382</v>
      </c>
      <c r="C2008" s="14">
        <v>789.63</v>
      </c>
      <c r="D2008" s="13" t="s">
        <v>26</v>
      </c>
      <c r="E2008" s="13" t="s">
        <v>2205</v>
      </c>
      <c r="F2008" s="15">
        <v>336000</v>
      </c>
      <c r="G2008" s="14">
        <v>265315680</v>
      </c>
      <c r="H2008" s="13" t="s">
        <v>2206</v>
      </c>
    </row>
    <row r="2009" spans="1:8" ht="15.75" customHeight="1" x14ac:dyDescent="0.25">
      <c r="A2009" s="13" t="s">
        <v>7658</v>
      </c>
      <c r="B2009" s="13" t="s">
        <v>434</v>
      </c>
      <c r="C2009" s="14">
        <v>904.63</v>
      </c>
      <c r="D2009" s="13" t="s">
        <v>20</v>
      </c>
      <c r="E2009" s="13" t="s">
        <v>614</v>
      </c>
      <c r="F2009" s="15">
        <v>336000</v>
      </c>
      <c r="G2009" s="14">
        <v>303955680</v>
      </c>
      <c r="H2009" s="16" t="s">
        <v>2207</v>
      </c>
    </row>
    <row r="2010" spans="1:8" ht="15.75" customHeight="1" x14ac:dyDescent="0.25">
      <c r="C2010" s="10"/>
      <c r="F2010" s="17"/>
      <c r="G2010" s="10"/>
    </row>
    <row r="2011" spans="1:8" ht="15.75" customHeight="1" x14ac:dyDescent="0.25">
      <c r="A2011" s="41" t="s">
        <v>2208</v>
      </c>
      <c r="B2011" s="42"/>
      <c r="C2011" s="42"/>
      <c r="D2011" s="42"/>
      <c r="E2011" s="42"/>
      <c r="F2011" s="42"/>
      <c r="G2011" s="42"/>
      <c r="H2011" s="43"/>
    </row>
    <row r="2012" spans="1:8" ht="15.75" customHeight="1" x14ac:dyDescent="0.25">
      <c r="C2012" s="10"/>
      <c r="E2012" s="11" t="s">
        <v>7571</v>
      </c>
      <c r="F2012" s="12">
        <v>1200</v>
      </c>
      <c r="G2012" s="10"/>
    </row>
    <row r="2013" spans="1:8" ht="15.75" customHeight="1" x14ac:dyDescent="0.25">
      <c r="A2013" s="13" t="s">
        <v>0</v>
      </c>
      <c r="B2013" s="13" t="s">
        <v>1</v>
      </c>
      <c r="C2013" s="13" t="s">
        <v>2</v>
      </c>
      <c r="D2013" s="13" t="s">
        <v>4</v>
      </c>
      <c r="E2013" s="13" t="s">
        <v>5</v>
      </c>
      <c r="F2013" s="13" t="s">
        <v>6</v>
      </c>
      <c r="G2013" s="13" t="s">
        <v>7</v>
      </c>
      <c r="H2013" s="13" t="s">
        <v>8</v>
      </c>
    </row>
    <row r="2014" spans="1:8" ht="15.75" customHeight="1" x14ac:dyDescent="0.25">
      <c r="A2014" s="13" t="s">
        <v>7659</v>
      </c>
      <c r="B2014" s="13" t="s">
        <v>10</v>
      </c>
      <c r="C2014" s="14">
        <v>33397</v>
      </c>
      <c r="D2014" s="13" t="s">
        <v>38</v>
      </c>
      <c r="E2014" s="13" t="s">
        <v>259</v>
      </c>
      <c r="F2014" s="15">
        <v>1200</v>
      </c>
      <c r="G2014" s="14">
        <v>40076400</v>
      </c>
      <c r="H2014" s="16" t="s">
        <v>2210</v>
      </c>
    </row>
    <row r="2015" spans="1:8" ht="15.75" customHeight="1" x14ac:dyDescent="0.25">
      <c r="A2015" s="13" t="s">
        <v>7659</v>
      </c>
      <c r="B2015" s="13" t="s">
        <v>10</v>
      </c>
      <c r="C2015" s="14">
        <v>34526.980000000003</v>
      </c>
      <c r="D2015" s="13" t="s">
        <v>33</v>
      </c>
      <c r="E2015" s="13" t="s">
        <v>259</v>
      </c>
      <c r="F2015" s="15">
        <v>1200</v>
      </c>
      <c r="G2015" s="14">
        <v>41432376</v>
      </c>
      <c r="H2015" s="13" t="s">
        <v>2211</v>
      </c>
    </row>
    <row r="2016" spans="1:8" ht="15.75" customHeight="1" x14ac:dyDescent="0.25">
      <c r="A2016" s="13" t="s">
        <v>7659</v>
      </c>
      <c r="B2016" s="13" t="s">
        <v>10</v>
      </c>
      <c r="C2016" s="14">
        <v>43797.51</v>
      </c>
      <c r="D2016" s="13" t="s">
        <v>43</v>
      </c>
      <c r="E2016" s="13" t="s">
        <v>2212</v>
      </c>
      <c r="F2016" s="15">
        <v>1200</v>
      </c>
      <c r="G2016" s="14">
        <v>52557012</v>
      </c>
      <c r="H2016" s="13" t="s">
        <v>2213</v>
      </c>
    </row>
    <row r="2017" spans="1:8" ht="15.75" customHeight="1" x14ac:dyDescent="0.25">
      <c r="A2017" s="13" t="s">
        <v>7659</v>
      </c>
      <c r="B2017" s="13" t="s">
        <v>10</v>
      </c>
      <c r="C2017" s="14">
        <v>46928.91</v>
      </c>
      <c r="D2017" s="13" t="s">
        <v>20</v>
      </c>
      <c r="E2017" s="13" t="s">
        <v>259</v>
      </c>
      <c r="F2017" s="15">
        <v>1200</v>
      </c>
      <c r="G2017" s="14">
        <v>56314692</v>
      </c>
      <c r="H2017" s="16" t="s">
        <v>2214</v>
      </c>
    </row>
    <row r="2018" spans="1:8" ht="15.75" customHeight="1" x14ac:dyDescent="0.25">
      <c r="C2018" s="10"/>
      <c r="F2018" s="17"/>
      <c r="G2018" s="10"/>
    </row>
    <row r="2019" spans="1:8" ht="15.75" customHeight="1" x14ac:dyDescent="0.25">
      <c r="A2019" s="41" t="s">
        <v>2215</v>
      </c>
      <c r="B2019" s="42"/>
      <c r="C2019" s="42"/>
      <c r="D2019" s="42"/>
      <c r="E2019" s="42"/>
      <c r="F2019" s="42"/>
      <c r="G2019" s="42"/>
      <c r="H2019" s="43"/>
    </row>
    <row r="2020" spans="1:8" ht="15.75" customHeight="1" x14ac:dyDescent="0.25">
      <c r="C2020" s="10"/>
      <c r="E2020" s="11" t="s">
        <v>7571</v>
      </c>
      <c r="F2020" s="12">
        <v>16800</v>
      </c>
      <c r="G2020" s="10"/>
    </row>
    <row r="2021" spans="1:8" ht="15.75" customHeight="1" x14ac:dyDescent="0.25">
      <c r="A2021" s="13" t="s">
        <v>0</v>
      </c>
      <c r="B2021" s="13" t="s">
        <v>1</v>
      </c>
      <c r="C2021" s="13" t="s">
        <v>2</v>
      </c>
      <c r="D2021" s="13" t="s">
        <v>4</v>
      </c>
      <c r="E2021" s="13" t="s">
        <v>5</v>
      </c>
      <c r="F2021" s="13" t="s">
        <v>6</v>
      </c>
      <c r="G2021" s="13" t="s">
        <v>7</v>
      </c>
      <c r="H2021" s="13" t="s">
        <v>8</v>
      </c>
    </row>
    <row r="2022" spans="1:8" ht="15.75" customHeight="1" x14ac:dyDescent="0.25">
      <c r="A2022" s="13" t="s">
        <v>7660</v>
      </c>
      <c r="B2022" s="13" t="s">
        <v>10</v>
      </c>
      <c r="C2022" s="14">
        <v>4496.8</v>
      </c>
      <c r="D2022" s="13" t="s">
        <v>80</v>
      </c>
      <c r="E2022" s="13" t="s">
        <v>2217</v>
      </c>
      <c r="F2022" s="15">
        <v>16800</v>
      </c>
      <c r="G2022" s="14">
        <v>75546240</v>
      </c>
      <c r="H2022" s="16" t="s">
        <v>2218</v>
      </c>
    </row>
    <row r="2023" spans="1:8" ht="15.75" customHeight="1" x14ac:dyDescent="0.25">
      <c r="A2023" s="13" t="s">
        <v>7660</v>
      </c>
      <c r="B2023" s="13" t="s">
        <v>28</v>
      </c>
      <c r="C2023" s="14">
        <v>4720</v>
      </c>
      <c r="D2023" s="13" t="s">
        <v>75</v>
      </c>
      <c r="E2023" s="13" t="s">
        <v>2219</v>
      </c>
      <c r="F2023" s="15">
        <v>16800</v>
      </c>
      <c r="G2023" s="14">
        <v>79296000</v>
      </c>
      <c r="H2023" s="16" t="s">
        <v>2220</v>
      </c>
    </row>
    <row r="2024" spans="1:8" ht="15.75" customHeight="1" x14ac:dyDescent="0.25">
      <c r="A2024" s="13" t="s">
        <v>7660</v>
      </c>
      <c r="B2024" s="13" t="s">
        <v>10</v>
      </c>
      <c r="C2024" s="14">
        <v>4845</v>
      </c>
      <c r="D2024" s="13" t="s">
        <v>75</v>
      </c>
      <c r="E2024" s="13" t="s">
        <v>2221</v>
      </c>
      <c r="F2024" s="15">
        <v>16800</v>
      </c>
      <c r="G2024" s="14">
        <v>81396000</v>
      </c>
      <c r="H2024" s="16" t="s">
        <v>2222</v>
      </c>
    </row>
    <row r="2025" spans="1:8" ht="15.75" customHeight="1" x14ac:dyDescent="0.25">
      <c r="A2025" s="13" t="s">
        <v>7660</v>
      </c>
      <c r="B2025" s="13" t="s">
        <v>10</v>
      </c>
      <c r="C2025" s="14">
        <v>4893.21</v>
      </c>
      <c r="D2025" s="13" t="s">
        <v>26</v>
      </c>
      <c r="E2025" s="13" t="s">
        <v>2223</v>
      </c>
      <c r="F2025" s="15">
        <v>16800</v>
      </c>
      <c r="G2025" s="14">
        <v>82205928</v>
      </c>
      <c r="H2025" s="13" t="s">
        <v>2224</v>
      </c>
    </row>
    <row r="2026" spans="1:8" ht="15.75" customHeight="1" x14ac:dyDescent="0.25">
      <c r="A2026" s="13" t="s">
        <v>7660</v>
      </c>
      <c r="B2026" s="13" t="s">
        <v>10</v>
      </c>
      <c r="C2026" s="14">
        <v>4970</v>
      </c>
      <c r="D2026" s="13" t="s">
        <v>38</v>
      </c>
      <c r="E2026" s="13" t="s">
        <v>2223</v>
      </c>
      <c r="F2026" s="15">
        <v>16800</v>
      </c>
      <c r="G2026" s="14">
        <v>83496000</v>
      </c>
      <c r="H2026" s="16" t="s">
        <v>2225</v>
      </c>
    </row>
    <row r="2027" spans="1:8" ht="15.75" customHeight="1" x14ac:dyDescent="0.25">
      <c r="A2027" s="13" t="s">
        <v>7660</v>
      </c>
      <c r="B2027" s="13" t="s">
        <v>10</v>
      </c>
      <c r="C2027" s="14">
        <v>5007</v>
      </c>
      <c r="D2027" s="13" t="s">
        <v>201</v>
      </c>
      <c r="E2027" s="13" t="s">
        <v>2217</v>
      </c>
      <c r="F2027" s="15">
        <v>16800</v>
      </c>
      <c r="G2027" s="14">
        <v>84117600</v>
      </c>
      <c r="H2027" s="16" t="s">
        <v>2226</v>
      </c>
    </row>
    <row r="2028" spans="1:8" ht="15.75" customHeight="1" x14ac:dyDescent="0.25">
      <c r="A2028" s="13" t="s">
        <v>7660</v>
      </c>
      <c r="B2028" s="13" t="s">
        <v>10</v>
      </c>
      <c r="C2028" s="14">
        <v>5097.62</v>
      </c>
      <c r="D2028" s="13" t="s">
        <v>2227</v>
      </c>
      <c r="E2028" s="13" t="s">
        <v>2228</v>
      </c>
      <c r="F2028" s="15">
        <v>16800</v>
      </c>
      <c r="G2028" s="14">
        <v>85640016</v>
      </c>
      <c r="H2028" s="13" t="s">
        <v>2229</v>
      </c>
    </row>
    <row r="2029" spans="1:8" ht="15.75" customHeight="1" x14ac:dyDescent="0.25">
      <c r="A2029" s="13" t="s">
        <v>7660</v>
      </c>
      <c r="B2029" s="13" t="s">
        <v>10</v>
      </c>
      <c r="C2029" s="14">
        <v>5220.3100000000004</v>
      </c>
      <c r="D2029" s="13" t="s">
        <v>17</v>
      </c>
      <c r="E2029" s="13" t="s">
        <v>2217</v>
      </c>
      <c r="F2029" s="15">
        <v>16800</v>
      </c>
      <c r="G2029" s="14">
        <v>87701208</v>
      </c>
      <c r="H2029" s="13" t="s">
        <v>2230</v>
      </c>
    </row>
    <row r="2030" spans="1:8" ht="15.75" customHeight="1" x14ac:dyDescent="0.25">
      <c r="A2030" s="13" t="s">
        <v>7660</v>
      </c>
      <c r="B2030" s="13" t="s">
        <v>28</v>
      </c>
      <c r="C2030" s="14">
        <v>5866.12</v>
      </c>
      <c r="D2030" s="13" t="s">
        <v>2227</v>
      </c>
      <c r="E2030" s="13" t="s">
        <v>2217</v>
      </c>
      <c r="F2030" s="15">
        <v>16800</v>
      </c>
      <c r="G2030" s="14">
        <v>98550816</v>
      </c>
      <c r="H2030" s="13" t="s">
        <v>2229</v>
      </c>
    </row>
    <row r="2031" spans="1:8" ht="15.75" customHeight="1" x14ac:dyDescent="0.25">
      <c r="A2031" s="13" t="s">
        <v>7660</v>
      </c>
      <c r="B2031" s="13" t="s">
        <v>10</v>
      </c>
      <c r="C2031" s="14">
        <v>5987.47</v>
      </c>
      <c r="D2031" s="13" t="s">
        <v>33</v>
      </c>
      <c r="E2031" s="13" t="s">
        <v>2223</v>
      </c>
      <c r="F2031" s="15">
        <v>16800</v>
      </c>
      <c r="G2031" s="14">
        <v>100589496</v>
      </c>
      <c r="H2031" s="13" t="s">
        <v>2231</v>
      </c>
    </row>
    <row r="2032" spans="1:8" ht="15.75" customHeight="1" x14ac:dyDescent="0.25">
      <c r="A2032" s="13" t="s">
        <v>7660</v>
      </c>
      <c r="B2032" s="13" t="s">
        <v>28</v>
      </c>
      <c r="C2032" s="14">
        <v>6105.71</v>
      </c>
      <c r="D2032" s="13" t="s">
        <v>20</v>
      </c>
      <c r="E2032" s="13" t="s">
        <v>87</v>
      </c>
      <c r="F2032" s="15">
        <v>16800</v>
      </c>
      <c r="G2032" s="14">
        <v>102575928</v>
      </c>
      <c r="H2032" s="16" t="s">
        <v>2232</v>
      </c>
    </row>
    <row r="2033" spans="1:8" ht="15.75" customHeight="1" x14ac:dyDescent="0.25">
      <c r="A2033" s="13" t="s">
        <v>7660</v>
      </c>
      <c r="B2033" s="13" t="s">
        <v>10</v>
      </c>
      <c r="C2033" s="14">
        <v>8336.7099999999991</v>
      </c>
      <c r="D2033" s="13" t="s">
        <v>2233</v>
      </c>
      <c r="E2033" s="13" t="s">
        <v>2223</v>
      </c>
      <c r="F2033" s="15">
        <v>16800</v>
      </c>
      <c r="G2033" s="14">
        <v>140056728</v>
      </c>
      <c r="H2033" s="16" t="s">
        <v>2234</v>
      </c>
    </row>
    <row r="2034" spans="1:8" ht="15.75" customHeight="1" x14ac:dyDescent="0.25">
      <c r="A2034" s="13" t="s">
        <v>7660</v>
      </c>
      <c r="B2034" s="13" t="s">
        <v>10</v>
      </c>
      <c r="C2034" s="14">
        <v>9201.83</v>
      </c>
      <c r="D2034" s="13" t="s">
        <v>20</v>
      </c>
      <c r="E2034" s="13" t="s">
        <v>2235</v>
      </c>
      <c r="F2034" s="15">
        <v>16800</v>
      </c>
      <c r="G2034" s="14">
        <v>154590744</v>
      </c>
      <c r="H2034" s="16" t="s">
        <v>2236</v>
      </c>
    </row>
    <row r="2035" spans="1:8" ht="15.75" customHeight="1" x14ac:dyDescent="0.25">
      <c r="C2035" s="10"/>
      <c r="F2035" s="17"/>
      <c r="G2035" s="10"/>
    </row>
    <row r="2036" spans="1:8" ht="15.75" customHeight="1" x14ac:dyDescent="0.25">
      <c r="A2036" s="41" t="s">
        <v>2237</v>
      </c>
      <c r="B2036" s="42"/>
      <c r="C2036" s="42"/>
      <c r="D2036" s="42"/>
      <c r="E2036" s="42"/>
      <c r="F2036" s="42"/>
      <c r="G2036" s="42"/>
      <c r="H2036" s="43"/>
    </row>
    <row r="2037" spans="1:8" ht="15.75" customHeight="1" x14ac:dyDescent="0.25">
      <c r="C2037" s="10"/>
      <c r="E2037" s="11" t="s">
        <v>7571</v>
      </c>
      <c r="F2037" s="12">
        <v>4800</v>
      </c>
      <c r="G2037" s="10"/>
    </row>
    <row r="2038" spans="1:8" ht="15.75" customHeight="1" x14ac:dyDescent="0.25">
      <c r="A2038" s="13" t="s">
        <v>0</v>
      </c>
      <c r="B2038" s="13" t="s">
        <v>1</v>
      </c>
      <c r="C2038" s="13" t="s">
        <v>2</v>
      </c>
      <c r="D2038" s="13" t="s">
        <v>4</v>
      </c>
      <c r="E2038" s="13" t="s">
        <v>5</v>
      </c>
      <c r="F2038" s="13" t="s">
        <v>6</v>
      </c>
      <c r="G2038" s="13" t="s">
        <v>7</v>
      </c>
      <c r="H2038" s="13" t="s">
        <v>8</v>
      </c>
    </row>
    <row r="2039" spans="1:8" ht="15.75" customHeight="1" x14ac:dyDescent="0.25">
      <c r="A2039" s="13" t="s">
        <v>7661</v>
      </c>
      <c r="B2039" s="13" t="s">
        <v>10</v>
      </c>
      <c r="C2039" s="14">
        <v>9665.1200000000008</v>
      </c>
      <c r="D2039" s="13" t="s">
        <v>20</v>
      </c>
      <c r="E2039" s="13" t="s">
        <v>2235</v>
      </c>
      <c r="F2039" s="15">
        <v>4800</v>
      </c>
      <c r="G2039" s="14">
        <v>46392576</v>
      </c>
      <c r="H2039" s="16" t="s">
        <v>2238</v>
      </c>
    </row>
    <row r="2040" spans="1:8" ht="15.75" customHeight="1" x14ac:dyDescent="0.25">
      <c r="A2040" s="13" t="s">
        <v>7661</v>
      </c>
      <c r="B2040" s="13" t="s">
        <v>10</v>
      </c>
      <c r="C2040" s="14">
        <v>12255.37</v>
      </c>
      <c r="D2040" s="13" t="s">
        <v>26</v>
      </c>
      <c r="E2040" s="13" t="s">
        <v>87</v>
      </c>
      <c r="F2040" s="15">
        <v>4800</v>
      </c>
      <c r="G2040" s="14">
        <v>58825776</v>
      </c>
      <c r="H2040" s="13" t="s">
        <v>2240</v>
      </c>
    </row>
    <row r="2041" spans="1:8" ht="15.75" customHeight="1" x14ac:dyDescent="0.25">
      <c r="A2041" s="13" t="s">
        <v>7661</v>
      </c>
      <c r="B2041" s="13" t="s">
        <v>10</v>
      </c>
      <c r="C2041" s="14">
        <v>13265.55</v>
      </c>
      <c r="D2041" s="13" t="s">
        <v>43</v>
      </c>
      <c r="E2041" s="13" t="s">
        <v>87</v>
      </c>
      <c r="F2041" s="15">
        <v>4800</v>
      </c>
      <c r="G2041" s="14">
        <v>63674640</v>
      </c>
      <c r="H2041" s="16" t="s">
        <v>2241</v>
      </c>
    </row>
    <row r="2042" spans="1:8" ht="15.75" customHeight="1" x14ac:dyDescent="0.25">
      <c r="C2042" s="10"/>
      <c r="F2042" s="17"/>
      <c r="G2042" s="10"/>
    </row>
    <row r="2043" spans="1:8" ht="15.75" customHeight="1" x14ac:dyDescent="0.25">
      <c r="A2043" s="41" t="s">
        <v>2242</v>
      </c>
      <c r="B2043" s="42"/>
      <c r="C2043" s="42"/>
      <c r="D2043" s="42"/>
      <c r="E2043" s="42"/>
      <c r="F2043" s="42"/>
      <c r="G2043" s="42"/>
      <c r="H2043" s="43"/>
    </row>
    <row r="2044" spans="1:8" ht="15.75" customHeight="1" x14ac:dyDescent="0.25">
      <c r="C2044" s="10"/>
      <c r="E2044" s="11" t="s">
        <v>7571</v>
      </c>
      <c r="F2044" s="12">
        <v>8400</v>
      </c>
      <c r="G2044" s="10"/>
    </row>
    <row r="2045" spans="1:8" ht="15.75" customHeight="1" x14ac:dyDescent="0.25">
      <c r="A2045" s="13" t="s">
        <v>0</v>
      </c>
      <c r="B2045" s="13" t="s">
        <v>1</v>
      </c>
      <c r="C2045" s="13" t="s">
        <v>2</v>
      </c>
      <c r="D2045" s="13" t="s">
        <v>4</v>
      </c>
      <c r="E2045" s="13" t="s">
        <v>5</v>
      </c>
      <c r="F2045" s="13" t="s">
        <v>6</v>
      </c>
      <c r="G2045" s="13" t="s">
        <v>7</v>
      </c>
      <c r="H2045" s="13" t="s">
        <v>8</v>
      </c>
    </row>
    <row r="2046" spans="1:8" ht="15.75" customHeight="1" x14ac:dyDescent="0.25">
      <c r="A2046" s="13" t="s">
        <v>7662</v>
      </c>
      <c r="B2046" s="13" t="s">
        <v>10</v>
      </c>
      <c r="C2046" s="14">
        <v>6221.94</v>
      </c>
      <c r="D2046" s="13" t="s">
        <v>20</v>
      </c>
      <c r="E2046" s="13" t="s">
        <v>2235</v>
      </c>
      <c r="F2046" s="15">
        <v>8400</v>
      </c>
      <c r="G2046" s="14">
        <v>52264296</v>
      </c>
      <c r="H2046" s="16" t="s">
        <v>2243</v>
      </c>
    </row>
    <row r="2047" spans="1:8" ht="15.75" customHeight="1" x14ac:dyDescent="0.25">
      <c r="C2047" s="10"/>
      <c r="F2047" s="17"/>
      <c r="G2047" s="10"/>
    </row>
    <row r="2048" spans="1:8" ht="15.75" customHeight="1" x14ac:dyDescent="0.25">
      <c r="A2048" s="41" t="s">
        <v>2244</v>
      </c>
      <c r="B2048" s="42"/>
      <c r="C2048" s="42"/>
      <c r="D2048" s="42"/>
      <c r="E2048" s="42"/>
      <c r="F2048" s="42"/>
      <c r="G2048" s="42"/>
      <c r="H2048" s="43"/>
    </row>
    <row r="2049" spans="1:8" ht="15.75" customHeight="1" x14ac:dyDescent="0.25">
      <c r="C2049" s="10"/>
      <c r="E2049" s="11" t="s">
        <v>7571</v>
      </c>
      <c r="F2049" s="12">
        <v>4800</v>
      </c>
      <c r="G2049" s="10"/>
    </row>
    <row r="2050" spans="1:8" ht="15.75" customHeight="1" x14ac:dyDescent="0.25">
      <c r="A2050" s="13" t="s">
        <v>0</v>
      </c>
      <c r="B2050" s="13" t="s">
        <v>1</v>
      </c>
      <c r="C2050" s="13" t="s">
        <v>2</v>
      </c>
      <c r="D2050" s="13" t="s">
        <v>4</v>
      </c>
      <c r="E2050" s="13" t="s">
        <v>5</v>
      </c>
      <c r="F2050" s="13" t="s">
        <v>6</v>
      </c>
      <c r="G2050" s="13" t="s">
        <v>7</v>
      </c>
      <c r="H2050" s="13" t="s">
        <v>8</v>
      </c>
    </row>
    <row r="2051" spans="1:8" ht="15.75" customHeight="1" x14ac:dyDescent="0.25">
      <c r="A2051" s="13" t="s">
        <v>7663</v>
      </c>
      <c r="B2051" s="13" t="s">
        <v>10</v>
      </c>
      <c r="C2051" s="14">
        <v>3340.92</v>
      </c>
      <c r="D2051" s="13" t="s">
        <v>17</v>
      </c>
      <c r="E2051" s="13" t="s">
        <v>2223</v>
      </c>
      <c r="F2051" s="15">
        <v>4800</v>
      </c>
      <c r="G2051" s="14">
        <v>16036416</v>
      </c>
      <c r="H2051" s="13" t="s">
        <v>2245</v>
      </c>
    </row>
    <row r="2052" spans="1:8" ht="15.75" customHeight="1" x14ac:dyDescent="0.25">
      <c r="A2052" s="13" t="s">
        <v>7663</v>
      </c>
      <c r="B2052" s="13" t="s">
        <v>10</v>
      </c>
      <c r="C2052" s="14">
        <v>5989.27</v>
      </c>
      <c r="D2052" s="13" t="s">
        <v>20</v>
      </c>
      <c r="E2052" s="13" t="s">
        <v>2235</v>
      </c>
      <c r="F2052" s="15">
        <v>4800</v>
      </c>
      <c r="G2052" s="14">
        <v>28748496</v>
      </c>
      <c r="H2052" s="16" t="s">
        <v>2243</v>
      </c>
    </row>
    <row r="2053" spans="1:8" ht="15.75" customHeight="1" x14ac:dyDescent="0.25">
      <c r="C2053" s="10"/>
      <c r="F2053" s="17"/>
      <c r="G2053" s="10"/>
    </row>
    <row r="2054" spans="1:8" ht="15.75" customHeight="1" x14ac:dyDescent="0.25">
      <c r="A2054" s="41" t="s">
        <v>2246</v>
      </c>
      <c r="B2054" s="42"/>
      <c r="C2054" s="42"/>
      <c r="D2054" s="42"/>
      <c r="E2054" s="42"/>
      <c r="F2054" s="42"/>
      <c r="G2054" s="42"/>
      <c r="H2054" s="43"/>
    </row>
    <row r="2055" spans="1:8" ht="15.75" customHeight="1" x14ac:dyDescent="0.25">
      <c r="C2055" s="10"/>
      <c r="E2055" s="11" t="s">
        <v>7571</v>
      </c>
      <c r="F2055" s="12">
        <v>30000</v>
      </c>
      <c r="G2055" s="10"/>
    </row>
    <row r="2056" spans="1:8" ht="15.75" customHeight="1" x14ac:dyDescent="0.25">
      <c r="A2056" s="13" t="s">
        <v>0</v>
      </c>
      <c r="B2056" s="13" t="s">
        <v>1</v>
      </c>
      <c r="C2056" s="13" t="s">
        <v>2</v>
      </c>
      <c r="D2056" s="13" t="s">
        <v>4</v>
      </c>
      <c r="E2056" s="13" t="s">
        <v>5</v>
      </c>
      <c r="F2056" s="13" t="s">
        <v>6</v>
      </c>
      <c r="G2056" s="13" t="s">
        <v>7</v>
      </c>
      <c r="H2056" s="13" t="s">
        <v>8</v>
      </c>
    </row>
    <row r="2057" spans="1:8" ht="15.75" customHeight="1" x14ac:dyDescent="0.25">
      <c r="A2057" s="13" t="s">
        <v>7664</v>
      </c>
      <c r="B2057" s="13" t="s">
        <v>10</v>
      </c>
      <c r="C2057" s="14">
        <v>34.29</v>
      </c>
      <c r="D2057" s="13" t="s">
        <v>33</v>
      </c>
      <c r="E2057" s="13" t="s">
        <v>1057</v>
      </c>
      <c r="F2057" s="15">
        <v>30000</v>
      </c>
      <c r="G2057" s="14">
        <v>1028700</v>
      </c>
      <c r="H2057" s="13" t="s">
        <v>2248</v>
      </c>
    </row>
    <row r="2058" spans="1:8" ht="15.75" customHeight="1" x14ac:dyDescent="0.25">
      <c r="A2058" s="13" t="s">
        <v>7664</v>
      </c>
      <c r="B2058" s="13" t="s">
        <v>10</v>
      </c>
      <c r="C2058" s="14">
        <v>42.93</v>
      </c>
      <c r="D2058" s="13" t="s">
        <v>11</v>
      </c>
      <c r="E2058" s="13" t="s">
        <v>2249</v>
      </c>
      <c r="F2058" s="15">
        <v>30000</v>
      </c>
      <c r="G2058" s="14">
        <v>1287900</v>
      </c>
      <c r="H2058" s="13" t="s">
        <v>2250</v>
      </c>
    </row>
    <row r="2059" spans="1:8" ht="15.75" customHeight="1" x14ac:dyDescent="0.25">
      <c r="A2059" s="13" t="s">
        <v>7664</v>
      </c>
      <c r="B2059" s="13" t="s">
        <v>10</v>
      </c>
      <c r="C2059" s="14">
        <v>43.3</v>
      </c>
      <c r="D2059" s="13" t="s">
        <v>177</v>
      </c>
      <c r="E2059" s="13" t="s">
        <v>1071</v>
      </c>
      <c r="F2059" s="15">
        <v>30000</v>
      </c>
      <c r="G2059" s="14">
        <v>1299000</v>
      </c>
      <c r="H2059" s="13" t="s">
        <v>2251</v>
      </c>
    </row>
    <row r="2060" spans="1:8" ht="15.75" customHeight="1" x14ac:dyDescent="0.25">
      <c r="A2060" s="13" t="s">
        <v>7664</v>
      </c>
      <c r="B2060" s="13" t="s">
        <v>10</v>
      </c>
      <c r="C2060" s="14">
        <v>43.5</v>
      </c>
      <c r="D2060" s="13" t="s">
        <v>75</v>
      </c>
      <c r="E2060" s="13" t="s">
        <v>1057</v>
      </c>
      <c r="F2060" s="15">
        <v>30000</v>
      </c>
      <c r="G2060" s="14">
        <v>1305000</v>
      </c>
      <c r="H2060" s="16" t="s">
        <v>2252</v>
      </c>
    </row>
    <row r="2061" spans="1:8" ht="15.75" customHeight="1" x14ac:dyDescent="0.25">
      <c r="A2061" s="13" t="s">
        <v>7664</v>
      </c>
      <c r="B2061" s="13" t="s">
        <v>10</v>
      </c>
      <c r="C2061" s="14">
        <v>44.27</v>
      </c>
      <c r="D2061" s="13" t="s">
        <v>35</v>
      </c>
      <c r="E2061" s="13" t="s">
        <v>1057</v>
      </c>
      <c r="F2061" s="15">
        <v>30000</v>
      </c>
      <c r="G2061" s="14">
        <v>1328100</v>
      </c>
      <c r="H2061" s="16" t="s">
        <v>2253</v>
      </c>
    </row>
    <row r="2062" spans="1:8" ht="15.75" customHeight="1" x14ac:dyDescent="0.25">
      <c r="A2062" s="13" t="s">
        <v>7664</v>
      </c>
      <c r="B2062" s="13" t="s">
        <v>10</v>
      </c>
      <c r="C2062" s="14">
        <v>45.6</v>
      </c>
      <c r="D2062" s="13" t="s">
        <v>14</v>
      </c>
      <c r="E2062" s="13" t="s">
        <v>2254</v>
      </c>
      <c r="F2062" s="15">
        <v>30000</v>
      </c>
      <c r="G2062" s="14">
        <v>1368000</v>
      </c>
      <c r="H2062" s="13" t="s">
        <v>2255</v>
      </c>
    </row>
    <row r="2063" spans="1:8" ht="15.75" customHeight="1" x14ac:dyDescent="0.25">
      <c r="A2063" s="13" t="s">
        <v>7664</v>
      </c>
      <c r="B2063" s="13" t="s">
        <v>10</v>
      </c>
      <c r="C2063" s="14">
        <v>46.64</v>
      </c>
      <c r="D2063" s="13" t="s">
        <v>20</v>
      </c>
      <c r="E2063" s="13" t="s">
        <v>2256</v>
      </c>
      <c r="F2063" s="15">
        <v>30000</v>
      </c>
      <c r="G2063" s="14">
        <v>1399200</v>
      </c>
      <c r="H2063" s="16" t="s">
        <v>2257</v>
      </c>
    </row>
    <row r="2064" spans="1:8" ht="15.75" customHeight="1" x14ac:dyDescent="0.25">
      <c r="A2064" s="13" t="s">
        <v>7664</v>
      </c>
      <c r="B2064" s="13" t="s">
        <v>10</v>
      </c>
      <c r="C2064" s="14">
        <v>136.11000000000001</v>
      </c>
      <c r="D2064" s="13" t="s">
        <v>43</v>
      </c>
      <c r="E2064" s="13" t="s">
        <v>1057</v>
      </c>
      <c r="F2064" s="15">
        <v>30000</v>
      </c>
      <c r="G2064" s="14">
        <v>4083300</v>
      </c>
      <c r="H2064" s="16" t="s">
        <v>2258</v>
      </c>
    </row>
    <row r="2065" spans="1:8" ht="15.75" customHeight="1" x14ac:dyDescent="0.25">
      <c r="C2065" s="10"/>
      <c r="F2065" s="17"/>
      <c r="G2065" s="10"/>
    </row>
    <row r="2066" spans="1:8" ht="15.75" customHeight="1" x14ac:dyDescent="0.25">
      <c r="A2066" s="41" t="s">
        <v>2259</v>
      </c>
      <c r="B2066" s="42"/>
      <c r="C2066" s="42"/>
      <c r="D2066" s="42"/>
      <c r="E2066" s="42"/>
      <c r="F2066" s="42"/>
      <c r="G2066" s="42"/>
      <c r="H2066" s="43"/>
    </row>
    <row r="2067" spans="1:8" ht="15.75" customHeight="1" x14ac:dyDescent="0.25">
      <c r="C2067" s="10"/>
      <c r="E2067" s="11" t="s">
        <v>7571</v>
      </c>
      <c r="F2067" s="12">
        <v>60000</v>
      </c>
      <c r="G2067" s="10"/>
    </row>
    <row r="2068" spans="1:8" ht="15.75" customHeight="1" x14ac:dyDescent="0.25">
      <c r="A2068" s="13" t="s">
        <v>0</v>
      </c>
      <c r="B2068" s="13" t="s">
        <v>1</v>
      </c>
      <c r="C2068" s="13" t="s">
        <v>2</v>
      </c>
      <c r="D2068" s="13" t="s">
        <v>4</v>
      </c>
      <c r="E2068" s="13" t="s">
        <v>5</v>
      </c>
      <c r="F2068" s="13" t="s">
        <v>6</v>
      </c>
      <c r="G2068" s="13" t="s">
        <v>7</v>
      </c>
      <c r="H2068" s="13" t="s">
        <v>8</v>
      </c>
    </row>
    <row r="2069" spans="1:8" ht="15.75" customHeight="1" x14ac:dyDescent="0.25">
      <c r="A2069" s="13" t="s">
        <v>7665</v>
      </c>
      <c r="B2069" s="13" t="s">
        <v>10</v>
      </c>
      <c r="C2069" s="14">
        <v>70.540000000000006</v>
      </c>
      <c r="D2069" s="13" t="s">
        <v>33</v>
      </c>
      <c r="E2069" s="13" t="s">
        <v>1057</v>
      </c>
      <c r="F2069" s="15">
        <v>60000</v>
      </c>
      <c r="G2069" s="14">
        <v>4232400</v>
      </c>
      <c r="H2069" s="13" t="s">
        <v>2248</v>
      </c>
    </row>
    <row r="2070" spans="1:8" ht="15.75" customHeight="1" x14ac:dyDescent="0.25">
      <c r="A2070" s="13" t="s">
        <v>7665</v>
      </c>
      <c r="B2070" s="13" t="s">
        <v>10</v>
      </c>
      <c r="C2070" s="14">
        <v>76.92</v>
      </c>
      <c r="D2070" s="13" t="s">
        <v>38</v>
      </c>
      <c r="E2070" s="13" t="s">
        <v>1057</v>
      </c>
      <c r="F2070" s="15">
        <v>60000</v>
      </c>
      <c r="G2070" s="14">
        <v>4615200</v>
      </c>
      <c r="H2070" s="16" t="s">
        <v>2260</v>
      </c>
    </row>
    <row r="2071" spans="1:8" ht="15.75" customHeight="1" x14ac:dyDescent="0.25">
      <c r="A2071" s="13" t="s">
        <v>7665</v>
      </c>
      <c r="B2071" s="13" t="s">
        <v>10</v>
      </c>
      <c r="C2071" s="14">
        <v>124.3</v>
      </c>
      <c r="D2071" s="13" t="s">
        <v>43</v>
      </c>
      <c r="E2071" s="13" t="s">
        <v>1057</v>
      </c>
      <c r="F2071" s="15">
        <v>60000</v>
      </c>
      <c r="G2071" s="14">
        <v>7458000</v>
      </c>
      <c r="H2071" s="16" t="s">
        <v>2261</v>
      </c>
    </row>
    <row r="2072" spans="1:8" ht="15.75" customHeight="1" x14ac:dyDescent="0.25">
      <c r="C2072" s="10"/>
      <c r="F2072" s="17"/>
      <c r="G2072" s="10"/>
    </row>
    <row r="2073" spans="1:8" ht="15.75" customHeight="1" x14ac:dyDescent="0.25">
      <c r="A2073" s="41" t="s">
        <v>2262</v>
      </c>
      <c r="B2073" s="42"/>
      <c r="C2073" s="42"/>
      <c r="D2073" s="42"/>
      <c r="E2073" s="42"/>
      <c r="F2073" s="42"/>
      <c r="G2073" s="42"/>
      <c r="H2073" s="43"/>
    </row>
    <row r="2074" spans="1:8" ht="15.75" customHeight="1" x14ac:dyDescent="0.25">
      <c r="C2074" s="10"/>
      <c r="E2074" s="11" t="s">
        <v>7571</v>
      </c>
      <c r="F2074" s="12">
        <v>1200</v>
      </c>
      <c r="G2074" s="10"/>
    </row>
    <row r="2075" spans="1:8" ht="15.75" customHeight="1" x14ac:dyDescent="0.25">
      <c r="A2075" s="13" t="s">
        <v>0</v>
      </c>
      <c r="B2075" s="13" t="s">
        <v>1</v>
      </c>
      <c r="C2075" s="13" t="s">
        <v>2</v>
      </c>
      <c r="D2075" s="13" t="s">
        <v>4</v>
      </c>
      <c r="E2075" s="13" t="s">
        <v>5</v>
      </c>
      <c r="F2075" s="13" t="s">
        <v>6</v>
      </c>
      <c r="G2075" s="13" t="s">
        <v>7</v>
      </c>
      <c r="H2075" s="13" t="s">
        <v>8</v>
      </c>
    </row>
    <row r="2076" spans="1:8" ht="15.75" customHeight="1" x14ac:dyDescent="0.25">
      <c r="A2076" s="13" t="s">
        <v>7666</v>
      </c>
      <c r="B2076" s="13" t="s">
        <v>10</v>
      </c>
      <c r="C2076" s="14">
        <v>215.98</v>
      </c>
      <c r="D2076" s="13" t="s">
        <v>33</v>
      </c>
      <c r="E2076" s="13" t="s">
        <v>1057</v>
      </c>
      <c r="F2076" s="15">
        <v>1200</v>
      </c>
      <c r="G2076" s="14">
        <v>259176</v>
      </c>
      <c r="H2076" s="13" t="s">
        <v>2248</v>
      </c>
    </row>
    <row r="2077" spans="1:8" ht="15.75" customHeight="1" x14ac:dyDescent="0.25">
      <c r="A2077" s="13" t="s">
        <v>7666</v>
      </c>
      <c r="B2077" s="13" t="s">
        <v>10</v>
      </c>
      <c r="C2077" s="14">
        <v>230</v>
      </c>
      <c r="D2077" s="13" t="s">
        <v>177</v>
      </c>
      <c r="E2077" s="13" t="s">
        <v>1071</v>
      </c>
      <c r="F2077" s="15">
        <v>1200</v>
      </c>
      <c r="G2077" s="14">
        <v>276000</v>
      </c>
      <c r="H2077" s="13" t="s">
        <v>2263</v>
      </c>
    </row>
    <row r="2078" spans="1:8" ht="15.75" customHeight="1" x14ac:dyDescent="0.25">
      <c r="A2078" s="13" t="s">
        <v>7666</v>
      </c>
      <c r="B2078" s="13" t="s">
        <v>10</v>
      </c>
      <c r="C2078" s="14">
        <v>232</v>
      </c>
      <c r="D2078" s="13" t="s">
        <v>75</v>
      </c>
      <c r="E2078" s="13" t="s">
        <v>1057</v>
      </c>
      <c r="F2078" s="15">
        <v>1200</v>
      </c>
      <c r="G2078" s="14">
        <v>278400</v>
      </c>
      <c r="H2078" s="16" t="s">
        <v>2264</v>
      </c>
    </row>
    <row r="2079" spans="1:8" ht="15.75" customHeight="1" x14ac:dyDescent="0.25">
      <c r="A2079" s="13" t="s">
        <v>7666</v>
      </c>
      <c r="B2079" s="13" t="s">
        <v>10</v>
      </c>
      <c r="C2079" s="14">
        <v>233</v>
      </c>
      <c r="D2079" s="13" t="s">
        <v>35</v>
      </c>
      <c r="E2079" s="13" t="s">
        <v>1057</v>
      </c>
      <c r="F2079" s="15">
        <v>1200</v>
      </c>
      <c r="G2079" s="14">
        <v>279600</v>
      </c>
      <c r="H2079" s="16" t="s">
        <v>2265</v>
      </c>
    </row>
    <row r="2080" spans="1:8" ht="15.75" customHeight="1" x14ac:dyDescent="0.25">
      <c r="A2080" s="13" t="s">
        <v>7666</v>
      </c>
      <c r="B2080" s="13" t="s">
        <v>10</v>
      </c>
      <c r="C2080" s="14">
        <v>237.78</v>
      </c>
      <c r="D2080" s="13" t="s">
        <v>11</v>
      </c>
      <c r="E2080" s="16" t="s">
        <v>2266</v>
      </c>
      <c r="F2080" s="15">
        <v>1200</v>
      </c>
      <c r="G2080" s="14">
        <v>285336</v>
      </c>
      <c r="H2080" s="16" t="s">
        <v>2267</v>
      </c>
    </row>
    <row r="2081" spans="1:8" ht="15.75" customHeight="1" x14ac:dyDescent="0.25">
      <c r="A2081" s="13" t="s">
        <v>7666</v>
      </c>
      <c r="B2081" s="13" t="s">
        <v>10</v>
      </c>
      <c r="C2081" s="14">
        <v>240</v>
      </c>
      <c r="D2081" s="13" t="s">
        <v>14</v>
      </c>
      <c r="E2081" s="13" t="s">
        <v>2268</v>
      </c>
      <c r="F2081" s="15">
        <v>1200</v>
      </c>
      <c r="G2081" s="14">
        <v>288000</v>
      </c>
      <c r="H2081" s="13" t="s">
        <v>2269</v>
      </c>
    </row>
    <row r="2082" spans="1:8" ht="15.75" customHeight="1" x14ac:dyDescent="0.25">
      <c r="A2082" s="13" t="s">
        <v>7666</v>
      </c>
      <c r="B2082" s="13" t="s">
        <v>10</v>
      </c>
      <c r="C2082" s="14">
        <v>245.49</v>
      </c>
      <c r="D2082" s="13" t="s">
        <v>20</v>
      </c>
      <c r="E2082" s="13" t="s">
        <v>2256</v>
      </c>
      <c r="F2082" s="15">
        <v>1200</v>
      </c>
      <c r="G2082" s="14">
        <v>294588</v>
      </c>
      <c r="H2082" s="16" t="s">
        <v>2270</v>
      </c>
    </row>
    <row r="2083" spans="1:8" ht="15.75" customHeight="1" x14ac:dyDescent="0.25">
      <c r="C2083" s="10"/>
      <c r="F2083" s="17"/>
      <c r="G2083" s="10"/>
    </row>
    <row r="2084" spans="1:8" ht="15.75" customHeight="1" x14ac:dyDescent="0.25">
      <c r="A2084" s="41" t="s">
        <v>2271</v>
      </c>
      <c r="B2084" s="42"/>
      <c r="C2084" s="42"/>
      <c r="D2084" s="42"/>
      <c r="E2084" s="42"/>
      <c r="F2084" s="42"/>
      <c r="G2084" s="42"/>
      <c r="H2084" s="43"/>
    </row>
    <row r="2085" spans="1:8" ht="15.75" customHeight="1" x14ac:dyDescent="0.25">
      <c r="C2085" s="10"/>
      <c r="E2085" s="11" t="s">
        <v>7571</v>
      </c>
      <c r="F2085" s="12">
        <v>104400</v>
      </c>
      <c r="G2085" s="10"/>
    </row>
    <row r="2086" spans="1:8" ht="15.75" customHeight="1" x14ac:dyDescent="0.25">
      <c r="A2086" s="13" t="s">
        <v>0</v>
      </c>
      <c r="B2086" s="13" t="s">
        <v>1</v>
      </c>
      <c r="C2086" s="13" t="s">
        <v>2</v>
      </c>
      <c r="D2086" s="13" t="s">
        <v>4</v>
      </c>
      <c r="E2086" s="13" t="s">
        <v>5</v>
      </c>
      <c r="F2086" s="13" t="s">
        <v>6</v>
      </c>
      <c r="G2086" s="13" t="s">
        <v>7</v>
      </c>
      <c r="H2086" s="13" t="s">
        <v>8</v>
      </c>
    </row>
    <row r="2087" spans="1:8" ht="15.75" customHeight="1" x14ac:dyDescent="0.25">
      <c r="A2087" s="13" t="s">
        <v>7667</v>
      </c>
      <c r="B2087" s="13" t="s">
        <v>10</v>
      </c>
      <c r="C2087" s="14">
        <v>1249.68</v>
      </c>
      <c r="D2087" s="13" t="s">
        <v>20</v>
      </c>
      <c r="E2087" s="13" t="s">
        <v>2273</v>
      </c>
      <c r="F2087" s="15">
        <v>104400</v>
      </c>
      <c r="G2087" s="14">
        <v>130466592</v>
      </c>
      <c r="H2087" s="16" t="s">
        <v>2274</v>
      </c>
    </row>
    <row r="2088" spans="1:8" ht="15.75" customHeight="1" x14ac:dyDescent="0.25">
      <c r="A2088" s="13" t="s">
        <v>7667</v>
      </c>
      <c r="B2088" s="13" t="s">
        <v>10</v>
      </c>
      <c r="C2088" s="14">
        <v>1465.65</v>
      </c>
      <c r="D2088" s="13" t="s">
        <v>33</v>
      </c>
      <c r="E2088" s="13" t="s">
        <v>2275</v>
      </c>
      <c r="F2088" s="15">
        <v>104400</v>
      </c>
      <c r="G2088" s="14">
        <v>153013860</v>
      </c>
      <c r="H2088" s="13" t="s">
        <v>2276</v>
      </c>
    </row>
    <row r="2089" spans="1:8" ht="15.75" customHeight="1" x14ac:dyDescent="0.25">
      <c r="A2089" s="13" t="s">
        <v>7667</v>
      </c>
      <c r="B2089" s="13" t="s">
        <v>10</v>
      </c>
      <c r="C2089" s="14">
        <v>1575</v>
      </c>
      <c r="D2089" s="13" t="s">
        <v>38</v>
      </c>
      <c r="E2089" s="13" t="s">
        <v>2275</v>
      </c>
      <c r="F2089" s="15">
        <v>104400</v>
      </c>
      <c r="G2089" s="14">
        <v>164430000</v>
      </c>
      <c r="H2089" s="16" t="s">
        <v>2277</v>
      </c>
    </row>
    <row r="2090" spans="1:8" ht="15.75" customHeight="1" x14ac:dyDescent="0.25">
      <c r="C2090" s="10"/>
      <c r="F2090" s="17"/>
      <c r="G2090" s="10"/>
    </row>
    <row r="2091" spans="1:8" ht="15.75" customHeight="1" x14ac:dyDescent="0.25">
      <c r="A2091" s="41" t="s">
        <v>2278</v>
      </c>
      <c r="B2091" s="42"/>
      <c r="C2091" s="42"/>
      <c r="D2091" s="42"/>
      <c r="E2091" s="42"/>
      <c r="F2091" s="42"/>
      <c r="G2091" s="42"/>
      <c r="H2091" s="43"/>
    </row>
    <row r="2092" spans="1:8" ht="15.75" customHeight="1" x14ac:dyDescent="0.25">
      <c r="C2092" s="10"/>
      <c r="E2092" s="11" t="s">
        <v>7571</v>
      </c>
      <c r="F2092" s="12">
        <v>600</v>
      </c>
      <c r="G2092" s="10"/>
    </row>
    <row r="2093" spans="1:8" ht="15.75" customHeight="1" x14ac:dyDescent="0.25">
      <c r="A2093" s="13" t="s">
        <v>0</v>
      </c>
      <c r="B2093" s="13" t="s">
        <v>1</v>
      </c>
      <c r="C2093" s="13" t="s">
        <v>2</v>
      </c>
      <c r="D2093" s="13" t="s">
        <v>4</v>
      </c>
      <c r="E2093" s="13" t="s">
        <v>5</v>
      </c>
      <c r="F2093" s="13" t="s">
        <v>6</v>
      </c>
      <c r="G2093" s="13" t="s">
        <v>7</v>
      </c>
      <c r="H2093" s="13" t="s">
        <v>8</v>
      </c>
    </row>
    <row r="2094" spans="1:8" ht="15.75" customHeight="1" x14ac:dyDescent="0.25">
      <c r="A2094" s="13" t="s">
        <v>7668</v>
      </c>
      <c r="B2094" s="13" t="s">
        <v>10</v>
      </c>
      <c r="C2094" s="14">
        <v>6195.36</v>
      </c>
      <c r="D2094" s="13" t="s">
        <v>33</v>
      </c>
      <c r="E2094" s="13" t="s">
        <v>2279</v>
      </c>
      <c r="F2094" s="15">
        <v>600</v>
      </c>
      <c r="G2094" s="14">
        <v>3717216</v>
      </c>
      <c r="H2094" s="13" t="s">
        <v>2280</v>
      </c>
    </row>
    <row r="2095" spans="1:8" ht="15.75" customHeight="1" x14ac:dyDescent="0.25">
      <c r="A2095" s="13" t="s">
        <v>7668</v>
      </c>
      <c r="B2095" s="13" t="s">
        <v>10</v>
      </c>
      <c r="C2095" s="14">
        <v>7030.77</v>
      </c>
      <c r="D2095" s="13" t="s">
        <v>38</v>
      </c>
      <c r="E2095" s="13" t="s">
        <v>2281</v>
      </c>
      <c r="F2095" s="15">
        <v>600</v>
      </c>
      <c r="G2095" s="14">
        <v>4218462</v>
      </c>
      <c r="H2095" s="13" t="s">
        <v>2282</v>
      </c>
    </row>
    <row r="2096" spans="1:8" ht="15.75" customHeight="1" x14ac:dyDescent="0.25">
      <c r="A2096" s="13" t="s">
        <v>7668</v>
      </c>
      <c r="B2096" s="13" t="s">
        <v>10</v>
      </c>
      <c r="C2096" s="14">
        <v>8392.9500000000007</v>
      </c>
      <c r="D2096" s="13" t="s">
        <v>17</v>
      </c>
      <c r="E2096" s="13" t="s">
        <v>2283</v>
      </c>
      <c r="F2096" s="15">
        <v>600</v>
      </c>
      <c r="G2096" s="14">
        <v>5035770</v>
      </c>
      <c r="H2096" s="13" t="s">
        <v>2284</v>
      </c>
    </row>
    <row r="2097" spans="1:8" ht="15.75" customHeight="1" x14ac:dyDescent="0.25">
      <c r="A2097" s="13" t="s">
        <v>7668</v>
      </c>
      <c r="B2097" s="13" t="s">
        <v>10</v>
      </c>
      <c r="C2097" s="14">
        <v>9457.5499999999993</v>
      </c>
      <c r="D2097" s="13" t="s">
        <v>20</v>
      </c>
      <c r="E2097" s="13" t="s">
        <v>2285</v>
      </c>
      <c r="F2097" s="15">
        <v>600</v>
      </c>
      <c r="G2097" s="14">
        <v>5674530</v>
      </c>
      <c r="H2097" s="13" t="s">
        <v>2286</v>
      </c>
    </row>
    <row r="2098" spans="1:8" ht="15.75" customHeight="1" x14ac:dyDescent="0.25">
      <c r="A2098" s="13" t="s">
        <v>7668</v>
      </c>
      <c r="B2098" s="13" t="s">
        <v>10</v>
      </c>
      <c r="C2098" s="14">
        <v>10195</v>
      </c>
      <c r="D2098" s="13" t="s">
        <v>75</v>
      </c>
      <c r="E2098" s="13" t="s">
        <v>2285</v>
      </c>
      <c r="F2098" s="15">
        <v>600</v>
      </c>
      <c r="G2098" s="14">
        <v>6117000</v>
      </c>
      <c r="H2098" s="16" t="s">
        <v>2287</v>
      </c>
    </row>
    <row r="2099" spans="1:8" ht="15.75" customHeight="1" x14ac:dyDescent="0.25">
      <c r="A2099" s="13" t="s">
        <v>7668</v>
      </c>
      <c r="B2099" s="13" t="s">
        <v>28</v>
      </c>
      <c r="C2099" s="14">
        <v>10486.36</v>
      </c>
      <c r="D2099" s="13" t="s">
        <v>17</v>
      </c>
      <c r="E2099" s="13" t="s">
        <v>2285</v>
      </c>
      <c r="F2099" s="15">
        <v>600</v>
      </c>
      <c r="G2099" s="14">
        <v>6291816</v>
      </c>
      <c r="H2099" s="13" t="s">
        <v>2284</v>
      </c>
    </row>
    <row r="2100" spans="1:8" ht="15.75" customHeight="1" x14ac:dyDescent="0.25">
      <c r="C2100" s="10"/>
      <c r="F2100" s="17"/>
      <c r="G2100" s="10"/>
    </row>
    <row r="2101" spans="1:8" ht="15.75" customHeight="1" x14ac:dyDescent="0.25">
      <c r="A2101" s="41" t="s">
        <v>2288</v>
      </c>
      <c r="B2101" s="42"/>
      <c r="C2101" s="42"/>
      <c r="D2101" s="42"/>
      <c r="E2101" s="42"/>
      <c r="F2101" s="42"/>
      <c r="G2101" s="42"/>
      <c r="H2101" s="43"/>
    </row>
    <row r="2102" spans="1:8" ht="15.75" customHeight="1" x14ac:dyDescent="0.25">
      <c r="C2102" s="10"/>
      <c r="E2102" s="11" t="s">
        <v>7571</v>
      </c>
      <c r="F2102" s="12">
        <v>120000</v>
      </c>
      <c r="G2102" s="10"/>
    </row>
    <row r="2103" spans="1:8" ht="15.75" customHeight="1" x14ac:dyDescent="0.25">
      <c r="A2103" s="13" t="s">
        <v>0</v>
      </c>
      <c r="B2103" s="13" t="s">
        <v>1</v>
      </c>
      <c r="C2103" s="13" t="s">
        <v>2</v>
      </c>
      <c r="D2103" s="13" t="s">
        <v>4</v>
      </c>
      <c r="E2103" s="13" t="s">
        <v>5</v>
      </c>
      <c r="F2103" s="13" t="s">
        <v>6</v>
      </c>
      <c r="G2103" s="13" t="s">
        <v>7</v>
      </c>
      <c r="H2103" s="13" t="s">
        <v>8</v>
      </c>
    </row>
    <row r="2104" spans="1:8" ht="15.75" customHeight="1" x14ac:dyDescent="0.25">
      <c r="A2104" s="13" t="s">
        <v>7669</v>
      </c>
      <c r="B2104" s="13" t="s">
        <v>10</v>
      </c>
      <c r="C2104" s="14">
        <v>499.98</v>
      </c>
      <c r="D2104" s="13" t="s">
        <v>38</v>
      </c>
      <c r="E2104" s="13" t="s">
        <v>306</v>
      </c>
      <c r="F2104" s="15">
        <v>120000</v>
      </c>
      <c r="G2104" s="14">
        <v>59997600</v>
      </c>
      <c r="H2104" s="16" t="s">
        <v>2290</v>
      </c>
    </row>
    <row r="2105" spans="1:8" ht="15.75" customHeight="1" x14ac:dyDescent="0.25">
      <c r="A2105" s="13" t="s">
        <v>7669</v>
      </c>
      <c r="B2105" s="13" t="s">
        <v>10</v>
      </c>
      <c r="C2105" s="14">
        <v>521.66</v>
      </c>
      <c r="D2105" s="13" t="s">
        <v>14</v>
      </c>
      <c r="E2105" s="13" t="s">
        <v>2291</v>
      </c>
      <c r="F2105" s="15">
        <v>120000</v>
      </c>
      <c r="G2105" s="14">
        <v>62599200</v>
      </c>
      <c r="H2105" s="13" t="s">
        <v>2292</v>
      </c>
    </row>
    <row r="2106" spans="1:8" ht="15.75" customHeight="1" x14ac:dyDescent="0.25">
      <c r="A2106" s="13" t="s">
        <v>7669</v>
      </c>
      <c r="B2106" s="13" t="s">
        <v>10</v>
      </c>
      <c r="C2106" s="14">
        <v>528.84</v>
      </c>
      <c r="D2106" s="13" t="s">
        <v>80</v>
      </c>
      <c r="E2106" s="13" t="s">
        <v>306</v>
      </c>
      <c r="F2106" s="15">
        <v>120000</v>
      </c>
      <c r="G2106" s="14">
        <v>63460800</v>
      </c>
      <c r="H2106" s="16" t="s">
        <v>2293</v>
      </c>
    </row>
    <row r="2107" spans="1:8" ht="15.75" customHeight="1" x14ac:dyDescent="0.25">
      <c r="A2107" s="13" t="s">
        <v>7669</v>
      </c>
      <c r="B2107" s="13" t="s">
        <v>28</v>
      </c>
      <c r="C2107" s="14">
        <v>529.04</v>
      </c>
      <c r="D2107" s="13" t="s">
        <v>20</v>
      </c>
      <c r="E2107" s="13" t="s">
        <v>2294</v>
      </c>
      <c r="F2107" s="15">
        <v>120000</v>
      </c>
      <c r="G2107" s="14">
        <v>63484800</v>
      </c>
      <c r="H2107" s="16" t="s">
        <v>2295</v>
      </c>
    </row>
    <row r="2108" spans="1:8" ht="15.75" customHeight="1" x14ac:dyDescent="0.25">
      <c r="A2108" s="13" t="s">
        <v>7669</v>
      </c>
      <c r="B2108" s="13" t="s">
        <v>413</v>
      </c>
      <c r="C2108" s="14">
        <v>530.21</v>
      </c>
      <c r="D2108" s="13" t="s">
        <v>26</v>
      </c>
      <c r="E2108" s="13" t="s">
        <v>263</v>
      </c>
      <c r="F2108" s="15">
        <v>120000</v>
      </c>
      <c r="G2108" s="14">
        <v>63625200</v>
      </c>
      <c r="H2108" s="13" t="s">
        <v>2296</v>
      </c>
    </row>
    <row r="2109" spans="1:8" ht="15.75" customHeight="1" x14ac:dyDescent="0.25">
      <c r="A2109" s="13" t="s">
        <v>7669</v>
      </c>
      <c r="B2109" s="13" t="s">
        <v>45</v>
      </c>
      <c r="C2109" s="14">
        <v>532.27</v>
      </c>
      <c r="D2109" s="13" t="s">
        <v>20</v>
      </c>
      <c r="E2109" s="13" t="s">
        <v>2297</v>
      </c>
      <c r="F2109" s="15">
        <v>120000</v>
      </c>
      <c r="G2109" s="14">
        <v>63872400</v>
      </c>
      <c r="H2109" s="16" t="s">
        <v>2298</v>
      </c>
    </row>
    <row r="2110" spans="1:8" ht="15.75" customHeight="1" x14ac:dyDescent="0.25">
      <c r="A2110" s="13" t="s">
        <v>7669</v>
      </c>
      <c r="B2110" s="13" t="s">
        <v>10</v>
      </c>
      <c r="C2110" s="14">
        <v>754.16</v>
      </c>
      <c r="D2110" s="13" t="s">
        <v>26</v>
      </c>
      <c r="E2110" s="13" t="s">
        <v>820</v>
      </c>
      <c r="F2110" s="15">
        <v>120000</v>
      </c>
      <c r="G2110" s="14">
        <v>90499200</v>
      </c>
      <c r="H2110" s="16" t="s">
        <v>2299</v>
      </c>
    </row>
    <row r="2111" spans="1:8" ht="15.75" customHeight="1" x14ac:dyDescent="0.25">
      <c r="A2111" s="13" t="s">
        <v>7669</v>
      </c>
      <c r="B2111" s="13" t="s">
        <v>28</v>
      </c>
      <c r="C2111" s="14">
        <v>849.96</v>
      </c>
      <c r="D2111" s="13" t="s">
        <v>26</v>
      </c>
      <c r="E2111" s="13" t="s">
        <v>2205</v>
      </c>
      <c r="F2111" s="15">
        <v>120000</v>
      </c>
      <c r="G2111" s="14">
        <v>101995200</v>
      </c>
      <c r="H2111" s="16" t="s">
        <v>2300</v>
      </c>
    </row>
    <row r="2112" spans="1:8" ht="15.75" customHeight="1" x14ac:dyDescent="0.25">
      <c r="A2112" s="13" t="s">
        <v>7669</v>
      </c>
      <c r="B2112" s="13" t="s">
        <v>45</v>
      </c>
      <c r="C2112" s="14">
        <v>909.63</v>
      </c>
      <c r="D2112" s="13" t="s">
        <v>26</v>
      </c>
      <c r="E2112" s="13" t="s">
        <v>300</v>
      </c>
      <c r="F2112" s="15">
        <v>120000</v>
      </c>
      <c r="G2112" s="14">
        <v>109155600</v>
      </c>
      <c r="H2112" s="16" t="s">
        <v>2301</v>
      </c>
    </row>
    <row r="2113" spans="1:8" ht="15.75" customHeight="1" x14ac:dyDescent="0.25">
      <c r="A2113" s="13" t="s">
        <v>7669</v>
      </c>
      <c r="B2113" s="13" t="s">
        <v>10</v>
      </c>
      <c r="C2113" s="14">
        <v>934.37</v>
      </c>
      <c r="D2113" s="13" t="s">
        <v>43</v>
      </c>
      <c r="E2113" s="13" t="s">
        <v>2302</v>
      </c>
      <c r="F2113" s="15">
        <v>120000</v>
      </c>
      <c r="G2113" s="14">
        <v>112124400</v>
      </c>
      <c r="H2113" s="16" t="s">
        <v>2303</v>
      </c>
    </row>
    <row r="2114" spans="1:8" ht="15.75" customHeight="1" x14ac:dyDescent="0.25">
      <c r="A2114" s="13" t="s">
        <v>7669</v>
      </c>
      <c r="B2114" s="13" t="s">
        <v>10</v>
      </c>
      <c r="C2114" s="14">
        <v>943.96</v>
      </c>
      <c r="D2114" s="13" t="s">
        <v>20</v>
      </c>
      <c r="E2114" s="13" t="s">
        <v>1083</v>
      </c>
      <c r="F2114" s="15">
        <v>120000</v>
      </c>
      <c r="G2114" s="14">
        <v>113275200</v>
      </c>
      <c r="H2114" s="16" t="s">
        <v>2304</v>
      </c>
    </row>
    <row r="2115" spans="1:8" ht="15.75" customHeight="1" x14ac:dyDescent="0.25">
      <c r="A2115" s="13" t="s">
        <v>7669</v>
      </c>
      <c r="B2115" s="13" t="s">
        <v>413</v>
      </c>
      <c r="C2115" s="14">
        <v>960.37</v>
      </c>
      <c r="D2115" s="13" t="s">
        <v>20</v>
      </c>
      <c r="E2115" s="13" t="s">
        <v>2305</v>
      </c>
      <c r="F2115" s="15">
        <v>120000</v>
      </c>
      <c r="G2115" s="14">
        <v>115244400</v>
      </c>
      <c r="H2115" s="16" t="s">
        <v>2306</v>
      </c>
    </row>
    <row r="2116" spans="1:8" ht="15.75" customHeight="1" x14ac:dyDescent="0.25">
      <c r="A2116" s="13" t="s">
        <v>7669</v>
      </c>
      <c r="B2116" s="13" t="s">
        <v>10</v>
      </c>
      <c r="C2116" s="14">
        <v>962.17</v>
      </c>
      <c r="D2116" s="13" t="s">
        <v>33</v>
      </c>
      <c r="E2116" s="13" t="s">
        <v>87</v>
      </c>
      <c r="F2116" s="15">
        <v>120000</v>
      </c>
      <c r="G2116" s="14">
        <v>115460400</v>
      </c>
      <c r="H2116" s="13" t="s">
        <v>2307</v>
      </c>
    </row>
    <row r="2117" spans="1:8" ht="15.75" customHeight="1" x14ac:dyDescent="0.25">
      <c r="A2117" s="13" t="s">
        <v>7669</v>
      </c>
      <c r="B2117" s="13" t="s">
        <v>28</v>
      </c>
      <c r="C2117" s="14">
        <v>980.09</v>
      </c>
      <c r="D2117" s="13" t="s">
        <v>14</v>
      </c>
      <c r="E2117" s="13" t="s">
        <v>2308</v>
      </c>
      <c r="F2117" s="15">
        <v>120000</v>
      </c>
      <c r="G2117" s="14">
        <v>117610800</v>
      </c>
      <c r="H2117" s="13" t="s">
        <v>2309</v>
      </c>
    </row>
    <row r="2118" spans="1:8" ht="15.75" customHeight="1" x14ac:dyDescent="0.25">
      <c r="A2118" s="13" t="s">
        <v>7669</v>
      </c>
      <c r="B2118" s="13" t="s">
        <v>382</v>
      </c>
      <c r="C2118" s="14">
        <v>995.27</v>
      </c>
      <c r="D2118" s="13" t="s">
        <v>26</v>
      </c>
      <c r="E2118" s="13" t="s">
        <v>87</v>
      </c>
      <c r="F2118" s="15">
        <v>120000</v>
      </c>
      <c r="G2118" s="14">
        <v>119432400</v>
      </c>
      <c r="H2118" s="16" t="s">
        <v>2310</v>
      </c>
    </row>
    <row r="2119" spans="1:8" ht="15.75" customHeight="1" x14ac:dyDescent="0.25">
      <c r="A2119" s="13" t="s">
        <v>7669</v>
      </c>
      <c r="B2119" s="13" t="s">
        <v>382</v>
      </c>
      <c r="C2119" s="14">
        <v>1069.1600000000001</v>
      </c>
      <c r="D2119" s="13" t="s">
        <v>20</v>
      </c>
      <c r="E2119" s="13" t="s">
        <v>1345</v>
      </c>
      <c r="F2119" s="15">
        <v>120000</v>
      </c>
      <c r="G2119" s="14">
        <v>128299200</v>
      </c>
      <c r="H2119" s="16" t="s">
        <v>2311</v>
      </c>
    </row>
    <row r="2120" spans="1:8" ht="15.75" customHeight="1" x14ac:dyDescent="0.25">
      <c r="A2120" s="13" t="s">
        <v>7669</v>
      </c>
      <c r="B2120" s="13" t="s">
        <v>434</v>
      </c>
      <c r="C2120" s="14">
        <v>1212.52</v>
      </c>
      <c r="D2120" s="13" t="s">
        <v>20</v>
      </c>
      <c r="E2120" s="13" t="s">
        <v>2312</v>
      </c>
      <c r="F2120" s="15">
        <v>120000</v>
      </c>
      <c r="G2120" s="14">
        <v>145502400</v>
      </c>
      <c r="H2120" s="16" t="s">
        <v>2313</v>
      </c>
    </row>
    <row r="2121" spans="1:8" ht="15.75" customHeight="1" x14ac:dyDescent="0.25">
      <c r="A2121" s="13" t="s">
        <v>7669</v>
      </c>
      <c r="B2121" s="13" t="s">
        <v>10</v>
      </c>
      <c r="C2121" s="14">
        <v>1677</v>
      </c>
      <c r="D2121" s="13" t="s">
        <v>17</v>
      </c>
      <c r="E2121" s="13" t="s">
        <v>300</v>
      </c>
      <c r="F2121" s="15">
        <v>12000</v>
      </c>
      <c r="G2121" s="14">
        <v>20124000</v>
      </c>
      <c r="H2121" s="13" t="s">
        <v>2314</v>
      </c>
    </row>
    <row r="2122" spans="1:8" ht="15.75" customHeight="1" x14ac:dyDescent="0.25">
      <c r="C2122" s="10"/>
      <c r="F2122" s="17"/>
      <c r="G2122" s="10"/>
    </row>
    <row r="2123" spans="1:8" ht="15.75" customHeight="1" x14ac:dyDescent="0.25">
      <c r="A2123" s="41" t="s">
        <v>2315</v>
      </c>
      <c r="B2123" s="42"/>
      <c r="C2123" s="42"/>
      <c r="D2123" s="42"/>
      <c r="E2123" s="42"/>
      <c r="F2123" s="42"/>
      <c r="G2123" s="42"/>
      <c r="H2123" s="43"/>
    </row>
    <row r="2124" spans="1:8" ht="15.75" customHeight="1" x14ac:dyDescent="0.25">
      <c r="C2124" s="10"/>
      <c r="E2124" s="11" t="s">
        <v>7571</v>
      </c>
      <c r="F2124" s="12">
        <v>18000</v>
      </c>
      <c r="G2124" s="10"/>
    </row>
    <row r="2125" spans="1:8" ht="15.75" customHeight="1" x14ac:dyDescent="0.25">
      <c r="A2125" s="13" t="s">
        <v>0</v>
      </c>
      <c r="B2125" s="13" t="s">
        <v>1</v>
      </c>
      <c r="C2125" s="13" t="s">
        <v>2</v>
      </c>
      <c r="D2125" s="13" t="s">
        <v>4</v>
      </c>
      <c r="E2125" s="13" t="s">
        <v>5</v>
      </c>
      <c r="F2125" s="13" t="s">
        <v>6</v>
      </c>
      <c r="G2125" s="13" t="s">
        <v>7</v>
      </c>
      <c r="H2125" s="13" t="s">
        <v>8</v>
      </c>
    </row>
    <row r="2126" spans="1:8" ht="15.75" customHeight="1" x14ac:dyDescent="0.25">
      <c r="A2126" s="13" t="s">
        <v>7670</v>
      </c>
      <c r="B2126" s="13" t="s">
        <v>10</v>
      </c>
      <c r="C2126" s="14">
        <v>642.80999999999995</v>
      </c>
      <c r="D2126" s="13" t="s">
        <v>20</v>
      </c>
      <c r="E2126" s="13" t="s">
        <v>2317</v>
      </c>
      <c r="F2126" s="15">
        <v>18000</v>
      </c>
      <c r="G2126" s="14">
        <v>11570580</v>
      </c>
      <c r="H2126" s="16" t="s">
        <v>2318</v>
      </c>
    </row>
    <row r="2127" spans="1:8" ht="15.75" customHeight="1" x14ac:dyDescent="0.25">
      <c r="A2127" s="13" t="s">
        <v>7670</v>
      </c>
      <c r="B2127" s="13" t="s">
        <v>10</v>
      </c>
      <c r="C2127" s="14">
        <v>671.37</v>
      </c>
      <c r="D2127" s="13" t="s">
        <v>11</v>
      </c>
      <c r="E2127" s="13" t="s">
        <v>2319</v>
      </c>
      <c r="F2127" s="15">
        <v>18000</v>
      </c>
      <c r="G2127" s="14">
        <v>12084660</v>
      </c>
      <c r="H2127" s="13" t="s">
        <v>2320</v>
      </c>
    </row>
    <row r="2128" spans="1:8" ht="15.75" customHeight="1" x14ac:dyDescent="0.25">
      <c r="A2128" s="13" t="s">
        <v>7670</v>
      </c>
      <c r="B2128" s="13" t="s">
        <v>10</v>
      </c>
      <c r="C2128" s="14">
        <v>671.6</v>
      </c>
      <c r="D2128" s="13" t="s">
        <v>75</v>
      </c>
      <c r="E2128" s="13" t="s">
        <v>2321</v>
      </c>
      <c r="F2128" s="15">
        <v>18000</v>
      </c>
      <c r="G2128" s="14">
        <v>12088800</v>
      </c>
      <c r="H2128" s="16" t="s">
        <v>2322</v>
      </c>
    </row>
    <row r="2129" spans="1:8" ht="15.75" customHeight="1" x14ac:dyDescent="0.25">
      <c r="A2129" s="13" t="s">
        <v>7670</v>
      </c>
      <c r="B2129" s="13" t="s">
        <v>10</v>
      </c>
      <c r="C2129" s="14">
        <v>685.53</v>
      </c>
      <c r="D2129" s="13" t="s">
        <v>14</v>
      </c>
      <c r="E2129" s="13" t="s">
        <v>2323</v>
      </c>
      <c r="F2129" s="15">
        <v>18000</v>
      </c>
      <c r="G2129" s="14">
        <v>12339540</v>
      </c>
      <c r="H2129" s="13" t="s">
        <v>2324</v>
      </c>
    </row>
    <row r="2130" spans="1:8" ht="15.75" customHeight="1" x14ac:dyDescent="0.25">
      <c r="A2130" s="13" t="s">
        <v>7670</v>
      </c>
      <c r="B2130" s="13" t="s">
        <v>10</v>
      </c>
      <c r="C2130" s="14">
        <v>704.21</v>
      </c>
      <c r="D2130" s="13" t="s">
        <v>35</v>
      </c>
      <c r="E2130" s="13" t="s">
        <v>2325</v>
      </c>
      <c r="F2130" s="15">
        <v>18000</v>
      </c>
      <c r="G2130" s="14">
        <v>12675780</v>
      </c>
      <c r="H2130" s="16" t="s">
        <v>2326</v>
      </c>
    </row>
    <row r="2131" spans="1:8" ht="15.75" customHeight="1" x14ac:dyDescent="0.25">
      <c r="A2131" s="13" t="s">
        <v>7670</v>
      </c>
      <c r="B2131" s="13" t="s">
        <v>10</v>
      </c>
      <c r="C2131" s="14">
        <v>707.12</v>
      </c>
      <c r="D2131" s="13" t="s">
        <v>26</v>
      </c>
      <c r="E2131" s="13" t="s">
        <v>164</v>
      </c>
      <c r="F2131" s="15">
        <v>18000</v>
      </c>
      <c r="G2131" s="14">
        <v>12728160</v>
      </c>
      <c r="H2131" s="13" t="s">
        <v>2327</v>
      </c>
    </row>
    <row r="2132" spans="1:8" ht="15.75" customHeight="1" x14ac:dyDescent="0.25">
      <c r="A2132" s="13" t="s">
        <v>7670</v>
      </c>
      <c r="B2132" s="13" t="s">
        <v>10</v>
      </c>
      <c r="C2132" s="14">
        <v>728.9</v>
      </c>
      <c r="D2132" s="13" t="s">
        <v>17</v>
      </c>
      <c r="E2132" s="13" t="s">
        <v>164</v>
      </c>
      <c r="F2132" s="15">
        <v>18000</v>
      </c>
      <c r="G2132" s="14">
        <v>13120200</v>
      </c>
      <c r="H2132" s="13" t="s">
        <v>2328</v>
      </c>
    </row>
    <row r="2133" spans="1:8" ht="15.75" customHeight="1" x14ac:dyDescent="0.25">
      <c r="A2133" s="13" t="s">
        <v>7670</v>
      </c>
      <c r="B2133" s="13" t="s">
        <v>10</v>
      </c>
      <c r="C2133" s="14">
        <v>825.19</v>
      </c>
      <c r="D2133" s="13" t="s">
        <v>33</v>
      </c>
      <c r="E2133" s="13" t="s">
        <v>164</v>
      </c>
      <c r="F2133" s="15">
        <v>18000</v>
      </c>
      <c r="G2133" s="14">
        <v>14853420</v>
      </c>
      <c r="H2133" s="13" t="s">
        <v>2329</v>
      </c>
    </row>
    <row r="2134" spans="1:8" ht="15.75" customHeight="1" x14ac:dyDescent="0.25">
      <c r="A2134" s="13" t="s">
        <v>7670</v>
      </c>
      <c r="B2134" s="13" t="s">
        <v>10</v>
      </c>
      <c r="C2134" s="14">
        <v>976.79</v>
      </c>
      <c r="D2134" s="13" t="s">
        <v>38</v>
      </c>
      <c r="E2134" s="13" t="s">
        <v>164</v>
      </c>
      <c r="F2134" s="15">
        <v>18000</v>
      </c>
      <c r="G2134" s="14">
        <v>17582220</v>
      </c>
      <c r="H2134" s="13" t="s">
        <v>2330</v>
      </c>
    </row>
    <row r="2135" spans="1:8" ht="15.75" customHeight="1" x14ac:dyDescent="0.25">
      <c r="A2135" s="13" t="s">
        <v>7670</v>
      </c>
      <c r="B2135" s="13" t="s">
        <v>10</v>
      </c>
      <c r="C2135" s="14">
        <v>978.04</v>
      </c>
      <c r="D2135" s="13" t="s">
        <v>43</v>
      </c>
      <c r="E2135" s="13" t="s">
        <v>2331</v>
      </c>
      <c r="F2135" s="15">
        <v>18000</v>
      </c>
      <c r="G2135" s="14">
        <v>17604720</v>
      </c>
      <c r="H2135" s="16" t="s">
        <v>2332</v>
      </c>
    </row>
    <row r="2136" spans="1:8" ht="15.75" customHeight="1" x14ac:dyDescent="0.25">
      <c r="A2136" s="13" t="s">
        <v>7670</v>
      </c>
      <c r="B2136" s="13" t="s">
        <v>10</v>
      </c>
      <c r="C2136" s="14">
        <v>1272.99</v>
      </c>
      <c r="D2136" s="13" t="s">
        <v>80</v>
      </c>
      <c r="E2136" s="13" t="s">
        <v>2333</v>
      </c>
      <c r="F2136" s="15">
        <v>18000</v>
      </c>
      <c r="G2136" s="14">
        <v>22913820</v>
      </c>
      <c r="H2136" s="16" t="s">
        <v>2334</v>
      </c>
    </row>
    <row r="2137" spans="1:8" ht="15.75" customHeight="1" x14ac:dyDescent="0.25">
      <c r="A2137" s="13" t="s">
        <v>7670</v>
      </c>
      <c r="B2137" s="13" t="s">
        <v>28</v>
      </c>
      <c r="C2137" s="14">
        <v>1336.36</v>
      </c>
      <c r="D2137" s="13" t="s">
        <v>14</v>
      </c>
      <c r="E2137" s="13" t="s">
        <v>2335</v>
      </c>
      <c r="F2137" s="15">
        <v>18000</v>
      </c>
      <c r="G2137" s="14">
        <v>24054480</v>
      </c>
      <c r="H2137" s="13" t="s">
        <v>2336</v>
      </c>
    </row>
    <row r="2138" spans="1:8" ht="15.75" customHeight="1" x14ac:dyDescent="0.25">
      <c r="C2138" s="10"/>
      <c r="F2138" s="17"/>
      <c r="G2138" s="10"/>
    </row>
    <row r="2139" spans="1:8" ht="15.75" customHeight="1" x14ac:dyDescent="0.25">
      <c r="A2139" s="41" t="s">
        <v>2337</v>
      </c>
      <c r="B2139" s="42"/>
      <c r="C2139" s="42"/>
      <c r="D2139" s="42"/>
      <c r="E2139" s="42"/>
      <c r="F2139" s="42"/>
      <c r="G2139" s="42"/>
      <c r="H2139" s="43"/>
    </row>
    <row r="2140" spans="1:8" ht="15.75" customHeight="1" x14ac:dyDescent="0.25">
      <c r="C2140" s="10"/>
      <c r="E2140" s="11" t="s">
        <v>7571</v>
      </c>
      <c r="F2140" s="12">
        <v>120</v>
      </c>
      <c r="G2140" s="10"/>
    </row>
    <row r="2141" spans="1:8" ht="15.75" customHeight="1" x14ac:dyDescent="0.25">
      <c r="A2141" s="13" t="s">
        <v>0</v>
      </c>
      <c r="B2141" s="13" t="s">
        <v>1</v>
      </c>
      <c r="C2141" s="13" t="s">
        <v>2</v>
      </c>
      <c r="D2141" s="13" t="s">
        <v>4</v>
      </c>
      <c r="E2141" s="13" t="s">
        <v>5</v>
      </c>
      <c r="F2141" s="13" t="s">
        <v>6</v>
      </c>
      <c r="G2141" s="13" t="s">
        <v>7</v>
      </c>
      <c r="H2141" s="13" t="s">
        <v>8</v>
      </c>
    </row>
    <row r="2142" spans="1:8" ht="15.75" customHeight="1" x14ac:dyDescent="0.25">
      <c r="A2142" s="13" t="s">
        <v>7671</v>
      </c>
      <c r="B2142" s="13" t="s">
        <v>10</v>
      </c>
      <c r="C2142" s="14">
        <v>43401.93</v>
      </c>
      <c r="D2142" s="13" t="s">
        <v>20</v>
      </c>
      <c r="E2142" s="13" t="s">
        <v>2317</v>
      </c>
      <c r="F2142" s="15">
        <v>120</v>
      </c>
      <c r="G2142" s="14">
        <v>5208231.5999999996</v>
      </c>
      <c r="H2142" s="16" t="s">
        <v>2339</v>
      </c>
    </row>
    <row r="2143" spans="1:8" ht="15.75" customHeight="1" x14ac:dyDescent="0.25">
      <c r="A2143" s="13" t="s">
        <v>7671</v>
      </c>
      <c r="B2143" s="13" t="s">
        <v>10</v>
      </c>
      <c r="C2143" s="14">
        <v>44774.5</v>
      </c>
      <c r="D2143" s="13" t="s">
        <v>75</v>
      </c>
      <c r="E2143" s="13" t="s">
        <v>2340</v>
      </c>
      <c r="F2143" s="15">
        <v>120</v>
      </c>
      <c r="G2143" s="14">
        <v>5372940</v>
      </c>
      <c r="H2143" s="16" t="s">
        <v>2341</v>
      </c>
    </row>
    <row r="2144" spans="1:8" ht="15.75" customHeight="1" x14ac:dyDescent="0.25">
      <c r="A2144" s="13" t="s">
        <v>7671</v>
      </c>
      <c r="B2144" s="13" t="s">
        <v>10</v>
      </c>
      <c r="C2144" s="14">
        <v>44971.37</v>
      </c>
      <c r="D2144" s="13" t="s">
        <v>11</v>
      </c>
      <c r="E2144" s="13" t="s">
        <v>2342</v>
      </c>
      <c r="F2144" s="15">
        <v>120</v>
      </c>
      <c r="G2144" s="14">
        <v>5396564.4000000004</v>
      </c>
      <c r="H2144" s="13" t="s">
        <v>2343</v>
      </c>
    </row>
    <row r="2145" spans="1:8" ht="15.75" customHeight="1" x14ac:dyDescent="0.25">
      <c r="A2145" s="13" t="s">
        <v>7671</v>
      </c>
      <c r="B2145" s="13" t="s">
        <v>10</v>
      </c>
      <c r="C2145" s="14">
        <v>45698.21</v>
      </c>
      <c r="D2145" s="13" t="s">
        <v>14</v>
      </c>
      <c r="E2145" s="13" t="s">
        <v>2344</v>
      </c>
      <c r="F2145" s="15">
        <v>120</v>
      </c>
      <c r="G2145" s="14">
        <v>5483785.2000000002</v>
      </c>
      <c r="H2145" s="13" t="s">
        <v>2345</v>
      </c>
    </row>
    <row r="2146" spans="1:8" ht="15.75" customHeight="1" x14ac:dyDescent="0.25">
      <c r="A2146" s="13" t="s">
        <v>7671</v>
      </c>
      <c r="B2146" s="13" t="s">
        <v>10</v>
      </c>
      <c r="C2146" s="14">
        <v>46943.07</v>
      </c>
      <c r="D2146" s="13" t="s">
        <v>35</v>
      </c>
      <c r="E2146" s="13" t="s">
        <v>2325</v>
      </c>
      <c r="F2146" s="15">
        <v>120</v>
      </c>
      <c r="G2146" s="14">
        <v>5633168.4000000004</v>
      </c>
      <c r="H2146" s="16" t="s">
        <v>2346</v>
      </c>
    </row>
    <row r="2147" spans="1:8" ht="15.75" customHeight="1" x14ac:dyDescent="0.25">
      <c r="A2147" s="13" t="s">
        <v>7671</v>
      </c>
      <c r="B2147" s="13" t="s">
        <v>10</v>
      </c>
      <c r="C2147" s="14">
        <v>47152.33</v>
      </c>
      <c r="D2147" s="13" t="s">
        <v>26</v>
      </c>
      <c r="E2147" s="13" t="s">
        <v>164</v>
      </c>
      <c r="F2147" s="15">
        <v>120</v>
      </c>
      <c r="G2147" s="14">
        <v>5658279.5999999996</v>
      </c>
      <c r="H2147" s="13" t="s">
        <v>2327</v>
      </c>
    </row>
    <row r="2148" spans="1:8" ht="15.75" customHeight="1" x14ac:dyDescent="0.25">
      <c r="A2148" s="13" t="s">
        <v>7671</v>
      </c>
      <c r="B2148" s="13" t="s">
        <v>10</v>
      </c>
      <c r="C2148" s="14">
        <v>48589.48</v>
      </c>
      <c r="D2148" s="13" t="s">
        <v>17</v>
      </c>
      <c r="E2148" s="13" t="s">
        <v>164</v>
      </c>
      <c r="F2148" s="15">
        <v>120</v>
      </c>
      <c r="G2148" s="14">
        <v>5830737.5999999996</v>
      </c>
      <c r="H2148" s="13" t="s">
        <v>2329</v>
      </c>
    </row>
    <row r="2149" spans="1:8" ht="15.75" customHeight="1" x14ac:dyDescent="0.25">
      <c r="A2149" s="13" t="s">
        <v>7671</v>
      </c>
      <c r="B2149" s="13" t="s">
        <v>10</v>
      </c>
      <c r="C2149" s="14">
        <v>65206.720000000001</v>
      </c>
      <c r="D2149" s="13" t="s">
        <v>43</v>
      </c>
      <c r="E2149" s="13" t="s">
        <v>2331</v>
      </c>
      <c r="F2149" s="15">
        <v>120</v>
      </c>
      <c r="G2149" s="14">
        <v>7824806.4000000004</v>
      </c>
      <c r="H2149" s="16" t="s">
        <v>2347</v>
      </c>
    </row>
    <row r="2150" spans="1:8" ht="15.75" customHeight="1" x14ac:dyDescent="0.25">
      <c r="A2150" s="13" t="s">
        <v>7671</v>
      </c>
      <c r="B2150" s="13" t="s">
        <v>10</v>
      </c>
      <c r="C2150" s="14">
        <v>68839.839999999997</v>
      </c>
      <c r="D2150" s="13" t="s">
        <v>38</v>
      </c>
      <c r="E2150" s="13" t="s">
        <v>164</v>
      </c>
      <c r="F2150" s="15">
        <v>120</v>
      </c>
      <c r="G2150" s="14">
        <v>8260780.7999999998</v>
      </c>
      <c r="H2150" s="16" t="s">
        <v>2348</v>
      </c>
    </row>
    <row r="2151" spans="1:8" ht="15.75" customHeight="1" x14ac:dyDescent="0.25">
      <c r="C2151" s="10"/>
      <c r="F2151" s="17"/>
      <c r="G2151" s="10"/>
    </row>
    <row r="2152" spans="1:8" ht="15.75" customHeight="1" x14ac:dyDescent="0.25">
      <c r="A2152" s="41" t="s">
        <v>2349</v>
      </c>
      <c r="B2152" s="42"/>
      <c r="C2152" s="42"/>
      <c r="D2152" s="42"/>
      <c r="E2152" s="42"/>
      <c r="F2152" s="42"/>
      <c r="G2152" s="42"/>
      <c r="H2152" s="43"/>
    </row>
    <row r="2153" spans="1:8" ht="15.75" customHeight="1" x14ac:dyDescent="0.25">
      <c r="C2153" s="10"/>
      <c r="E2153" s="11" t="s">
        <v>7571</v>
      </c>
      <c r="F2153" s="12">
        <v>18000</v>
      </c>
      <c r="G2153" s="10"/>
    </row>
    <row r="2154" spans="1:8" ht="15.75" customHeight="1" x14ac:dyDescent="0.25">
      <c r="A2154" s="13" t="s">
        <v>0</v>
      </c>
      <c r="B2154" s="13" t="s">
        <v>1</v>
      </c>
      <c r="C2154" s="13" t="s">
        <v>2</v>
      </c>
      <c r="D2154" s="13" t="s">
        <v>4</v>
      </c>
      <c r="E2154" s="13" t="s">
        <v>5</v>
      </c>
      <c r="F2154" s="13" t="s">
        <v>6</v>
      </c>
      <c r="G2154" s="13" t="s">
        <v>7</v>
      </c>
      <c r="H2154" s="13" t="s">
        <v>8</v>
      </c>
    </row>
    <row r="2155" spans="1:8" ht="15.75" customHeight="1" x14ac:dyDescent="0.25">
      <c r="A2155" s="13" t="s">
        <v>7672</v>
      </c>
      <c r="B2155" s="13" t="s">
        <v>10</v>
      </c>
      <c r="C2155" s="14">
        <v>392.31</v>
      </c>
      <c r="D2155" s="13" t="s">
        <v>26</v>
      </c>
      <c r="E2155" s="13" t="s">
        <v>87</v>
      </c>
      <c r="F2155" s="15">
        <v>18000</v>
      </c>
      <c r="G2155" s="14">
        <v>7061580</v>
      </c>
      <c r="H2155" s="16" t="s">
        <v>2351</v>
      </c>
    </row>
    <row r="2156" spans="1:8" ht="15.75" customHeight="1" x14ac:dyDescent="0.25">
      <c r="A2156" s="13" t="s">
        <v>7672</v>
      </c>
      <c r="B2156" s="13" t="s">
        <v>10</v>
      </c>
      <c r="C2156" s="14">
        <v>8089.15</v>
      </c>
      <c r="D2156" s="13" t="s">
        <v>14</v>
      </c>
      <c r="E2156" s="13" t="s">
        <v>2352</v>
      </c>
      <c r="F2156" s="15">
        <v>18000</v>
      </c>
      <c r="G2156" s="14">
        <v>145604700</v>
      </c>
      <c r="H2156" s="13" t="s">
        <v>2353</v>
      </c>
    </row>
    <row r="2157" spans="1:8" ht="15.75" customHeight="1" x14ac:dyDescent="0.25">
      <c r="A2157" s="13" t="s">
        <v>7672</v>
      </c>
      <c r="B2157" s="13" t="s">
        <v>10</v>
      </c>
      <c r="C2157" s="14">
        <v>8358.84</v>
      </c>
      <c r="D2157" s="13" t="s">
        <v>38</v>
      </c>
      <c r="E2157" s="13" t="s">
        <v>2354</v>
      </c>
      <c r="F2157" s="15">
        <v>18000</v>
      </c>
      <c r="G2157" s="14">
        <v>150459120</v>
      </c>
      <c r="H2157" s="16" t="s">
        <v>2355</v>
      </c>
    </row>
    <row r="2158" spans="1:8" ht="15.75" customHeight="1" x14ac:dyDescent="0.25">
      <c r="A2158" s="13" t="s">
        <v>7672</v>
      </c>
      <c r="B2158" s="13" t="s">
        <v>28</v>
      </c>
      <c r="C2158" s="14">
        <v>8358.84</v>
      </c>
      <c r="D2158" s="13" t="s">
        <v>38</v>
      </c>
      <c r="E2158" s="13" t="s">
        <v>87</v>
      </c>
      <c r="F2158" s="15">
        <v>18000</v>
      </c>
      <c r="G2158" s="14">
        <v>150459120</v>
      </c>
      <c r="H2158" s="16" t="s">
        <v>2356</v>
      </c>
    </row>
    <row r="2159" spans="1:8" ht="15.75" customHeight="1" x14ac:dyDescent="0.25">
      <c r="A2159" s="13" t="s">
        <v>7672</v>
      </c>
      <c r="B2159" s="13" t="s">
        <v>10</v>
      </c>
      <c r="C2159" s="14">
        <v>10589.59</v>
      </c>
      <c r="D2159" s="13" t="s">
        <v>20</v>
      </c>
      <c r="E2159" s="13" t="s">
        <v>1083</v>
      </c>
      <c r="F2159" s="15">
        <v>18000</v>
      </c>
      <c r="G2159" s="14">
        <v>190612620</v>
      </c>
      <c r="H2159" s="16" t="s">
        <v>2357</v>
      </c>
    </row>
    <row r="2160" spans="1:8" ht="15.75" customHeight="1" x14ac:dyDescent="0.25">
      <c r="A2160" s="13" t="s">
        <v>7672</v>
      </c>
      <c r="B2160" s="13" t="s">
        <v>10</v>
      </c>
      <c r="C2160" s="14">
        <v>10828.99</v>
      </c>
      <c r="D2160" s="13" t="s">
        <v>33</v>
      </c>
      <c r="E2160" s="13" t="s">
        <v>87</v>
      </c>
      <c r="F2160" s="15">
        <v>18000</v>
      </c>
      <c r="G2160" s="14">
        <v>194921820</v>
      </c>
      <c r="H2160" s="13" t="s">
        <v>2358</v>
      </c>
    </row>
    <row r="2161" spans="1:8" ht="15.75" customHeight="1" x14ac:dyDescent="0.25">
      <c r="A2161" s="13" t="s">
        <v>7672</v>
      </c>
      <c r="B2161" s="13" t="s">
        <v>28</v>
      </c>
      <c r="C2161" s="14">
        <v>12459.47</v>
      </c>
      <c r="D2161" s="13" t="s">
        <v>20</v>
      </c>
      <c r="E2161" s="13" t="s">
        <v>2359</v>
      </c>
      <c r="F2161" s="15">
        <v>18000</v>
      </c>
      <c r="G2161" s="14">
        <v>224270460</v>
      </c>
      <c r="H2161" s="16" t="s">
        <v>2360</v>
      </c>
    </row>
    <row r="2162" spans="1:8" ht="15.75" customHeight="1" x14ac:dyDescent="0.25">
      <c r="A2162" s="13" t="s">
        <v>7672</v>
      </c>
      <c r="B2162" s="13" t="s">
        <v>45</v>
      </c>
      <c r="C2162" s="14">
        <v>14949.02</v>
      </c>
      <c r="D2162" s="13" t="s">
        <v>20</v>
      </c>
      <c r="E2162" s="13" t="s">
        <v>2354</v>
      </c>
      <c r="F2162" s="15">
        <v>18000</v>
      </c>
      <c r="G2162" s="14">
        <v>269082360</v>
      </c>
      <c r="H2162" s="16" t="s">
        <v>2361</v>
      </c>
    </row>
    <row r="2163" spans="1:8" ht="15.75" customHeight="1" x14ac:dyDescent="0.25">
      <c r="A2163" s="13" t="s">
        <v>7672</v>
      </c>
      <c r="B2163" s="13" t="s">
        <v>382</v>
      </c>
      <c r="C2163" s="14">
        <v>24507.74</v>
      </c>
      <c r="D2163" s="13" t="s">
        <v>20</v>
      </c>
      <c r="E2163" s="13" t="s">
        <v>2362</v>
      </c>
      <c r="F2163" s="15">
        <v>18000</v>
      </c>
      <c r="G2163" s="14">
        <v>441139320</v>
      </c>
      <c r="H2163" s="16" t="s">
        <v>2363</v>
      </c>
    </row>
    <row r="2164" spans="1:8" ht="15.75" customHeight="1" x14ac:dyDescent="0.25">
      <c r="C2164" s="10"/>
      <c r="F2164" s="17"/>
      <c r="G2164" s="10"/>
    </row>
    <row r="2165" spans="1:8" ht="15.75" customHeight="1" x14ac:dyDescent="0.25">
      <c r="A2165" s="41" t="s">
        <v>2364</v>
      </c>
      <c r="B2165" s="42"/>
      <c r="C2165" s="42"/>
      <c r="D2165" s="42"/>
      <c r="E2165" s="42"/>
      <c r="F2165" s="42"/>
      <c r="G2165" s="42"/>
      <c r="H2165" s="43"/>
    </row>
    <row r="2166" spans="1:8" ht="15.75" customHeight="1" x14ac:dyDescent="0.25">
      <c r="C2166" s="10"/>
      <c r="E2166" s="11" t="s">
        <v>7571</v>
      </c>
      <c r="F2166" s="12">
        <v>360000</v>
      </c>
      <c r="G2166" s="10"/>
    </row>
    <row r="2167" spans="1:8" ht="15.75" customHeight="1" x14ac:dyDescent="0.25">
      <c r="A2167" s="13" t="s">
        <v>0</v>
      </c>
      <c r="B2167" s="13" t="s">
        <v>1</v>
      </c>
      <c r="C2167" s="13" t="s">
        <v>2</v>
      </c>
      <c r="D2167" s="13" t="s">
        <v>4</v>
      </c>
      <c r="E2167" s="13" t="s">
        <v>5</v>
      </c>
      <c r="F2167" s="13" t="s">
        <v>6</v>
      </c>
      <c r="G2167" s="13" t="s">
        <v>7</v>
      </c>
      <c r="H2167" s="13" t="s">
        <v>8</v>
      </c>
    </row>
    <row r="2168" spans="1:8" ht="15.75" customHeight="1" x14ac:dyDescent="0.25">
      <c r="A2168" s="13" t="s">
        <v>7673</v>
      </c>
      <c r="B2168" s="13" t="s">
        <v>10</v>
      </c>
      <c r="C2168" s="14">
        <v>225.12</v>
      </c>
      <c r="D2168" s="13" t="s">
        <v>33</v>
      </c>
      <c r="E2168" s="13" t="s">
        <v>1057</v>
      </c>
      <c r="F2168" s="15">
        <v>360000</v>
      </c>
      <c r="G2168" s="14">
        <v>81043200</v>
      </c>
      <c r="H2168" s="13" t="s">
        <v>2366</v>
      </c>
    </row>
    <row r="2169" spans="1:8" ht="15.75" customHeight="1" x14ac:dyDescent="0.25">
      <c r="A2169" s="13" t="s">
        <v>7673</v>
      </c>
      <c r="B2169" s="13" t="s">
        <v>45</v>
      </c>
      <c r="C2169" s="14">
        <v>228.66</v>
      </c>
      <c r="D2169" s="13" t="s">
        <v>70</v>
      </c>
      <c r="E2169" s="13" t="s">
        <v>2256</v>
      </c>
      <c r="F2169" s="15">
        <v>360000</v>
      </c>
      <c r="G2169" s="14">
        <v>82317600</v>
      </c>
      <c r="H2169" s="13" t="s">
        <v>2367</v>
      </c>
    </row>
    <row r="2170" spans="1:8" ht="15.75" customHeight="1" x14ac:dyDescent="0.25">
      <c r="A2170" s="13" t="s">
        <v>7673</v>
      </c>
      <c r="B2170" s="13" t="s">
        <v>10</v>
      </c>
      <c r="C2170" s="14">
        <v>229.58</v>
      </c>
      <c r="D2170" s="13" t="s">
        <v>11</v>
      </c>
      <c r="E2170" s="16" t="s">
        <v>2368</v>
      </c>
      <c r="F2170" s="15">
        <v>360000</v>
      </c>
      <c r="G2170" s="14">
        <v>82648800</v>
      </c>
      <c r="H2170" s="16" t="s">
        <v>2369</v>
      </c>
    </row>
    <row r="2171" spans="1:8" ht="15.75" customHeight="1" x14ac:dyDescent="0.25">
      <c r="A2171" s="13" t="s">
        <v>7673</v>
      </c>
      <c r="B2171" s="13" t="s">
        <v>10</v>
      </c>
      <c r="C2171" s="14">
        <v>234.8</v>
      </c>
      <c r="D2171" s="13" t="s">
        <v>177</v>
      </c>
      <c r="E2171" s="13" t="s">
        <v>1071</v>
      </c>
      <c r="F2171" s="15">
        <v>360000</v>
      </c>
      <c r="G2171" s="14">
        <v>84528000</v>
      </c>
      <c r="H2171" s="16" t="s">
        <v>2370</v>
      </c>
    </row>
    <row r="2172" spans="1:8" ht="15.75" customHeight="1" x14ac:dyDescent="0.25">
      <c r="A2172" s="13" t="s">
        <v>7673</v>
      </c>
      <c r="B2172" s="13" t="s">
        <v>10</v>
      </c>
      <c r="C2172" s="14">
        <v>238.96</v>
      </c>
      <c r="D2172" s="13" t="s">
        <v>35</v>
      </c>
      <c r="E2172" s="13" t="s">
        <v>2371</v>
      </c>
      <c r="F2172" s="15">
        <v>360000</v>
      </c>
      <c r="G2172" s="14">
        <v>86025600</v>
      </c>
      <c r="H2172" s="16" t="s">
        <v>2372</v>
      </c>
    </row>
    <row r="2173" spans="1:8" ht="15.75" customHeight="1" x14ac:dyDescent="0.25">
      <c r="A2173" s="13" t="s">
        <v>7673</v>
      </c>
      <c r="B2173" s="13" t="s">
        <v>10</v>
      </c>
      <c r="C2173" s="14">
        <v>239.4</v>
      </c>
      <c r="D2173" s="13" t="s">
        <v>75</v>
      </c>
      <c r="E2173" s="13" t="s">
        <v>1057</v>
      </c>
      <c r="F2173" s="15">
        <v>360000</v>
      </c>
      <c r="G2173" s="14">
        <v>86184000</v>
      </c>
      <c r="H2173" s="16" t="s">
        <v>2373</v>
      </c>
    </row>
    <row r="2174" spans="1:8" ht="15.75" customHeight="1" x14ac:dyDescent="0.25">
      <c r="A2174" s="13" t="s">
        <v>7673</v>
      </c>
      <c r="B2174" s="13" t="s">
        <v>28</v>
      </c>
      <c r="C2174" s="14">
        <v>239.8</v>
      </c>
      <c r="D2174" s="13" t="s">
        <v>70</v>
      </c>
      <c r="E2174" s="13" t="s">
        <v>1268</v>
      </c>
      <c r="F2174" s="15">
        <v>360000</v>
      </c>
      <c r="G2174" s="14">
        <v>86328000</v>
      </c>
      <c r="H2174" s="13" t="s">
        <v>2374</v>
      </c>
    </row>
    <row r="2175" spans="1:8" ht="15.75" customHeight="1" x14ac:dyDescent="0.25">
      <c r="A2175" s="13" t="s">
        <v>7673</v>
      </c>
      <c r="B2175" s="13" t="s">
        <v>10</v>
      </c>
      <c r="C2175" s="14">
        <v>242</v>
      </c>
      <c r="D2175" s="13" t="s">
        <v>171</v>
      </c>
      <c r="E2175" s="13" t="s">
        <v>2375</v>
      </c>
      <c r="F2175" s="15">
        <v>360000</v>
      </c>
      <c r="G2175" s="14">
        <v>87120000</v>
      </c>
      <c r="H2175" s="16" t="s">
        <v>2376</v>
      </c>
    </row>
    <row r="2176" spans="1:8" ht="15.75" customHeight="1" x14ac:dyDescent="0.25">
      <c r="A2176" s="13" t="s">
        <v>7673</v>
      </c>
      <c r="B2176" s="13" t="s">
        <v>413</v>
      </c>
      <c r="C2176" s="14">
        <v>242.67</v>
      </c>
      <c r="D2176" s="13" t="s">
        <v>20</v>
      </c>
      <c r="E2176" s="13" t="s">
        <v>1272</v>
      </c>
      <c r="F2176" s="15">
        <v>360000</v>
      </c>
      <c r="G2176" s="14">
        <v>87361200</v>
      </c>
      <c r="H2176" s="16" t="s">
        <v>2377</v>
      </c>
    </row>
    <row r="2177" spans="1:8" ht="15.75" customHeight="1" x14ac:dyDescent="0.25">
      <c r="A2177" s="13" t="s">
        <v>7673</v>
      </c>
      <c r="B2177" s="13" t="s">
        <v>28</v>
      </c>
      <c r="C2177" s="14">
        <v>246</v>
      </c>
      <c r="D2177" s="13" t="s">
        <v>75</v>
      </c>
      <c r="E2177" s="13" t="s">
        <v>446</v>
      </c>
      <c r="F2177" s="15">
        <v>360000</v>
      </c>
      <c r="G2177" s="14">
        <v>88560000</v>
      </c>
      <c r="H2177" s="16" t="s">
        <v>2378</v>
      </c>
    </row>
    <row r="2178" spans="1:8" ht="15.75" customHeight="1" x14ac:dyDescent="0.25">
      <c r="A2178" s="13" t="s">
        <v>7673</v>
      </c>
      <c r="B2178" s="13" t="s">
        <v>10</v>
      </c>
      <c r="C2178" s="14">
        <v>247.2</v>
      </c>
      <c r="D2178" s="13" t="s">
        <v>14</v>
      </c>
      <c r="E2178" s="13" t="s">
        <v>2379</v>
      </c>
      <c r="F2178" s="15">
        <v>360000</v>
      </c>
      <c r="G2178" s="14">
        <v>88992000</v>
      </c>
      <c r="H2178" s="13" t="s">
        <v>2380</v>
      </c>
    </row>
    <row r="2179" spans="1:8" ht="15.75" customHeight="1" x14ac:dyDescent="0.25">
      <c r="A2179" s="13" t="s">
        <v>7673</v>
      </c>
      <c r="B2179" s="13" t="s">
        <v>28</v>
      </c>
      <c r="C2179" s="14">
        <v>247.39</v>
      </c>
      <c r="D2179" s="13" t="s">
        <v>11</v>
      </c>
      <c r="E2179" s="13" t="s">
        <v>2381</v>
      </c>
      <c r="F2179" s="15">
        <v>360000</v>
      </c>
      <c r="G2179" s="14">
        <v>89060400</v>
      </c>
      <c r="H2179" s="16" t="s">
        <v>2382</v>
      </c>
    </row>
    <row r="2180" spans="1:8" ht="15.75" customHeight="1" x14ac:dyDescent="0.25">
      <c r="A2180" s="13" t="s">
        <v>7673</v>
      </c>
      <c r="B2180" s="13" t="s">
        <v>10</v>
      </c>
      <c r="C2180" s="14">
        <v>248</v>
      </c>
      <c r="D2180" s="13" t="s">
        <v>406</v>
      </c>
      <c r="E2180" s="13" t="s">
        <v>2383</v>
      </c>
      <c r="F2180" s="15">
        <v>360000</v>
      </c>
      <c r="G2180" s="14">
        <v>89280000</v>
      </c>
      <c r="H2180" s="13" t="s">
        <v>2384</v>
      </c>
    </row>
    <row r="2181" spans="1:8" ht="15.75" customHeight="1" x14ac:dyDescent="0.25">
      <c r="A2181" s="13" t="s">
        <v>7673</v>
      </c>
      <c r="B2181" s="13" t="s">
        <v>10</v>
      </c>
      <c r="C2181" s="14">
        <v>249</v>
      </c>
      <c r="D2181" s="13" t="s">
        <v>765</v>
      </c>
      <c r="E2181" s="13" t="s">
        <v>1272</v>
      </c>
      <c r="F2181" s="15">
        <v>360000</v>
      </c>
      <c r="G2181" s="14">
        <v>89640000</v>
      </c>
      <c r="H2181" s="13" t="s">
        <v>2385</v>
      </c>
    </row>
    <row r="2182" spans="1:8" ht="15.75" customHeight="1" x14ac:dyDescent="0.25">
      <c r="A2182" s="13" t="s">
        <v>7673</v>
      </c>
      <c r="B2182" s="13" t="s">
        <v>10</v>
      </c>
      <c r="C2182" s="14">
        <v>249.48</v>
      </c>
      <c r="D2182" s="13" t="s">
        <v>201</v>
      </c>
      <c r="E2182" s="13" t="s">
        <v>446</v>
      </c>
      <c r="F2182" s="15">
        <v>360000</v>
      </c>
      <c r="G2182" s="14">
        <v>89812800</v>
      </c>
      <c r="H2182" s="16" t="s">
        <v>2386</v>
      </c>
    </row>
    <row r="2183" spans="1:8" ht="15.75" customHeight="1" x14ac:dyDescent="0.25">
      <c r="A2183" s="13" t="s">
        <v>7673</v>
      </c>
      <c r="B2183" s="13" t="s">
        <v>28</v>
      </c>
      <c r="C2183" s="14">
        <v>249.5</v>
      </c>
      <c r="D2183" s="13" t="s">
        <v>765</v>
      </c>
      <c r="E2183" s="13" t="s">
        <v>2256</v>
      </c>
      <c r="F2183" s="15">
        <v>360000</v>
      </c>
      <c r="G2183" s="14">
        <v>89820000</v>
      </c>
      <c r="H2183" s="13" t="s">
        <v>2387</v>
      </c>
    </row>
    <row r="2184" spans="1:8" ht="15.75" customHeight="1" x14ac:dyDescent="0.25">
      <c r="A2184" s="13" t="s">
        <v>7673</v>
      </c>
      <c r="B2184" s="13" t="s">
        <v>28</v>
      </c>
      <c r="C2184" s="14">
        <v>249.58</v>
      </c>
      <c r="D2184" s="13" t="s">
        <v>33</v>
      </c>
      <c r="E2184" s="13" t="s">
        <v>446</v>
      </c>
      <c r="F2184" s="15">
        <v>360000</v>
      </c>
      <c r="G2184" s="14">
        <v>89848800</v>
      </c>
      <c r="H2184" s="13" t="s">
        <v>2388</v>
      </c>
    </row>
    <row r="2185" spans="1:8" ht="15.75" customHeight="1" x14ac:dyDescent="0.25">
      <c r="A2185" s="13" t="s">
        <v>7673</v>
      </c>
      <c r="B2185" s="13" t="s">
        <v>10</v>
      </c>
      <c r="C2185" s="14">
        <v>249.99</v>
      </c>
      <c r="D2185" s="13" t="s">
        <v>26</v>
      </c>
      <c r="E2185" s="13" t="s">
        <v>446</v>
      </c>
      <c r="F2185" s="15">
        <v>360000</v>
      </c>
      <c r="G2185" s="14">
        <v>89996400</v>
      </c>
      <c r="H2185" s="16" t="s">
        <v>2389</v>
      </c>
    </row>
    <row r="2186" spans="1:8" ht="15.75" customHeight="1" x14ac:dyDescent="0.25">
      <c r="A2186" s="13" t="s">
        <v>7673</v>
      </c>
      <c r="B2186" s="13" t="s">
        <v>10</v>
      </c>
      <c r="C2186" s="14">
        <v>250</v>
      </c>
      <c r="D2186" s="13" t="s">
        <v>70</v>
      </c>
      <c r="E2186" s="13" t="s">
        <v>71</v>
      </c>
      <c r="F2186" s="15">
        <v>360000</v>
      </c>
      <c r="G2186" s="14">
        <v>90000000</v>
      </c>
      <c r="H2186" s="13" t="s">
        <v>2390</v>
      </c>
    </row>
    <row r="2187" spans="1:8" ht="15.75" customHeight="1" x14ac:dyDescent="0.25">
      <c r="A2187" s="13" t="s">
        <v>7673</v>
      </c>
      <c r="B2187" s="13" t="s">
        <v>10</v>
      </c>
      <c r="C2187" s="14">
        <v>251.43</v>
      </c>
      <c r="D2187" s="13" t="s">
        <v>23</v>
      </c>
      <c r="E2187" s="13" t="s">
        <v>446</v>
      </c>
      <c r="F2187" s="15">
        <v>360000</v>
      </c>
      <c r="G2187" s="14">
        <v>90514800</v>
      </c>
      <c r="H2187" s="16" t="s">
        <v>2391</v>
      </c>
    </row>
    <row r="2188" spans="1:8" ht="15.75" customHeight="1" x14ac:dyDescent="0.25">
      <c r="A2188" s="13" t="s">
        <v>7673</v>
      </c>
      <c r="B2188" s="13" t="s">
        <v>382</v>
      </c>
      <c r="C2188" s="14">
        <v>252.85</v>
      </c>
      <c r="D2188" s="13" t="s">
        <v>20</v>
      </c>
      <c r="E2188" s="13" t="s">
        <v>2392</v>
      </c>
      <c r="F2188" s="15">
        <v>360000</v>
      </c>
      <c r="G2188" s="14">
        <v>91026000</v>
      </c>
      <c r="H2188" s="16" t="s">
        <v>2393</v>
      </c>
    </row>
    <row r="2189" spans="1:8" ht="15.75" customHeight="1" x14ac:dyDescent="0.25">
      <c r="A2189" s="13" t="s">
        <v>7673</v>
      </c>
      <c r="B2189" s="13" t="s">
        <v>28</v>
      </c>
      <c r="C2189" s="14">
        <v>256</v>
      </c>
      <c r="D2189" s="13" t="s">
        <v>20</v>
      </c>
      <c r="E2189" s="13" t="s">
        <v>71</v>
      </c>
      <c r="F2189" s="15">
        <v>360000</v>
      </c>
      <c r="G2189" s="14">
        <v>92160000</v>
      </c>
      <c r="H2189" s="16" t="s">
        <v>2394</v>
      </c>
    </row>
    <row r="2190" spans="1:8" ht="15.75" customHeight="1" x14ac:dyDescent="0.25">
      <c r="A2190" s="13" t="s">
        <v>7673</v>
      </c>
      <c r="B2190" s="13" t="s">
        <v>10</v>
      </c>
      <c r="C2190" s="14">
        <v>256.58</v>
      </c>
      <c r="D2190" s="13" t="s">
        <v>38</v>
      </c>
      <c r="E2190" s="13" t="s">
        <v>446</v>
      </c>
      <c r="F2190" s="15">
        <v>360000</v>
      </c>
      <c r="G2190" s="14">
        <v>92368800</v>
      </c>
      <c r="H2190" s="16" t="s">
        <v>2395</v>
      </c>
    </row>
    <row r="2191" spans="1:8" ht="15.75" customHeight="1" x14ac:dyDescent="0.25">
      <c r="A2191" s="13" t="s">
        <v>7673</v>
      </c>
      <c r="B2191" s="13" t="s">
        <v>45</v>
      </c>
      <c r="C2191" s="14">
        <v>264.5</v>
      </c>
      <c r="D2191" s="13" t="s">
        <v>75</v>
      </c>
      <c r="E2191" s="13" t="s">
        <v>349</v>
      </c>
      <c r="F2191" s="15">
        <v>360000</v>
      </c>
      <c r="G2191" s="14">
        <v>95220000</v>
      </c>
      <c r="H2191" s="16" t="s">
        <v>2396</v>
      </c>
    </row>
    <row r="2192" spans="1:8" ht="15.75" customHeight="1" x14ac:dyDescent="0.25">
      <c r="A2192" s="13" t="s">
        <v>7673</v>
      </c>
      <c r="B2192" s="13" t="s">
        <v>382</v>
      </c>
      <c r="C2192" s="14">
        <v>265</v>
      </c>
      <c r="D2192" s="13" t="s">
        <v>75</v>
      </c>
      <c r="E2192" s="13" t="s">
        <v>2397</v>
      </c>
      <c r="F2192" s="15">
        <v>360000</v>
      </c>
      <c r="G2192" s="14">
        <v>95400000</v>
      </c>
      <c r="H2192" s="16" t="s">
        <v>2398</v>
      </c>
    </row>
    <row r="2193" spans="1:8" ht="15.75" customHeight="1" x14ac:dyDescent="0.25">
      <c r="A2193" s="13" t="s">
        <v>7673</v>
      </c>
      <c r="B2193" s="13" t="s">
        <v>45</v>
      </c>
      <c r="C2193" s="14">
        <v>270.60000000000002</v>
      </c>
      <c r="D2193" s="13" t="s">
        <v>17</v>
      </c>
      <c r="E2193" s="13" t="s">
        <v>446</v>
      </c>
      <c r="F2193" s="15">
        <v>360000</v>
      </c>
      <c r="G2193" s="14">
        <v>97416000</v>
      </c>
      <c r="H2193" s="13" t="s">
        <v>2399</v>
      </c>
    </row>
    <row r="2194" spans="1:8" ht="15.75" customHeight="1" x14ac:dyDescent="0.25">
      <c r="A2194" s="13" t="s">
        <v>7673</v>
      </c>
      <c r="B2194" s="13" t="s">
        <v>10</v>
      </c>
      <c r="C2194" s="14">
        <v>276.04000000000002</v>
      </c>
      <c r="D2194" s="13" t="s">
        <v>67</v>
      </c>
      <c r="E2194" s="13" t="s">
        <v>1057</v>
      </c>
      <c r="F2194" s="15">
        <v>360000</v>
      </c>
      <c r="G2194" s="14">
        <v>99374400</v>
      </c>
      <c r="H2194" s="16" t="s">
        <v>2400</v>
      </c>
    </row>
    <row r="2195" spans="1:8" ht="15.75" customHeight="1" x14ac:dyDescent="0.25">
      <c r="A2195" s="13" t="s">
        <v>7673</v>
      </c>
      <c r="B2195" s="13" t="s">
        <v>10</v>
      </c>
      <c r="C2195" s="14">
        <v>279.61</v>
      </c>
      <c r="D2195" s="13" t="s">
        <v>20</v>
      </c>
      <c r="E2195" s="13" t="s">
        <v>1368</v>
      </c>
      <c r="F2195" s="15">
        <v>360000</v>
      </c>
      <c r="G2195" s="14">
        <v>100659600</v>
      </c>
      <c r="H2195" s="16" t="s">
        <v>2401</v>
      </c>
    </row>
    <row r="2196" spans="1:8" ht="15.75" customHeight="1" x14ac:dyDescent="0.25">
      <c r="A2196" s="13" t="s">
        <v>7673</v>
      </c>
      <c r="B2196" s="13" t="s">
        <v>413</v>
      </c>
      <c r="C2196" s="14">
        <v>282.5</v>
      </c>
      <c r="D2196" s="13" t="s">
        <v>75</v>
      </c>
      <c r="E2196" s="13" t="s">
        <v>2402</v>
      </c>
      <c r="F2196" s="15">
        <v>360000</v>
      </c>
      <c r="G2196" s="14">
        <v>101700000</v>
      </c>
      <c r="H2196" s="16" t="s">
        <v>2403</v>
      </c>
    </row>
    <row r="2197" spans="1:8" ht="15.75" customHeight="1" x14ac:dyDescent="0.25">
      <c r="A2197" s="13" t="s">
        <v>7673</v>
      </c>
      <c r="B2197" s="13" t="s">
        <v>10</v>
      </c>
      <c r="C2197" s="14">
        <v>282.89999999999998</v>
      </c>
      <c r="D2197" s="13" t="s">
        <v>17</v>
      </c>
      <c r="E2197" s="13" t="s">
        <v>73</v>
      </c>
      <c r="F2197" s="15">
        <v>60000</v>
      </c>
      <c r="G2197" s="14">
        <v>16974000</v>
      </c>
      <c r="H2197" s="13" t="s">
        <v>2404</v>
      </c>
    </row>
    <row r="2198" spans="1:8" ht="15.75" customHeight="1" x14ac:dyDescent="0.25">
      <c r="A2198" s="13" t="s">
        <v>7673</v>
      </c>
      <c r="B2198" s="13" t="s">
        <v>28</v>
      </c>
      <c r="C2198" s="14">
        <v>282.89999999999998</v>
      </c>
      <c r="D2198" s="13" t="s">
        <v>17</v>
      </c>
      <c r="E2198" s="13" t="s">
        <v>349</v>
      </c>
      <c r="F2198" s="15">
        <v>60000</v>
      </c>
      <c r="G2198" s="14">
        <v>16974000</v>
      </c>
      <c r="H2198" s="13" t="s">
        <v>2405</v>
      </c>
    </row>
    <row r="2199" spans="1:8" ht="15.75" customHeight="1" x14ac:dyDescent="0.25">
      <c r="A2199" s="13" t="s">
        <v>7673</v>
      </c>
      <c r="B2199" s="13" t="s">
        <v>28</v>
      </c>
      <c r="C2199" s="14">
        <v>298.52</v>
      </c>
      <c r="D2199" s="13" t="s">
        <v>26</v>
      </c>
      <c r="E2199" s="13" t="s">
        <v>332</v>
      </c>
      <c r="F2199" s="15">
        <v>360000</v>
      </c>
      <c r="G2199" s="14">
        <v>107467200</v>
      </c>
      <c r="H2199" s="16" t="s">
        <v>2406</v>
      </c>
    </row>
    <row r="2200" spans="1:8" ht="15.75" customHeight="1" x14ac:dyDescent="0.25">
      <c r="A2200" s="13" t="s">
        <v>7673</v>
      </c>
      <c r="B2200" s="13" t="s">
        <v>45</v>
      </c>
      <c r="C2200" s="14">
        <v>312.98</v>
      </c>
      <c r="D2200" s="13" t="s">
        <v>20</v>
      </c>
      <c r="E2200" s="13" t="s">
        <v>332</v>
      </c>
      <c r="F2200" s="15">
        <v>360000</v>
      </c>
      <c r="G2200" s="14">
        <v>112672800</v>
      </c>
      <c r="H2200" s="16" t="s">
        <v>2407</v>
      </c>
    </row>
    <row r="2201" spans="1:8" ht="15.75" customHeight="1" x14ac:dyDescent="0.25">
      <c r="A2201" s="13" t="s">
        <v>7673</v>
      </c>
      <c r="B2201" s="13" t="s">
        <v>10</v>
      </c>
      <c r="C2201" s="14">
        <v>341.51</v>
      </c>
      <c r="D2201" s="13" t="s">
        <v>43</v>
      </c>
      <c r="E2201" s="13" t="s">
        <v>2408</v>
      </c>
      <c r="F2201" s="15">
        <v>360000</v>
      </c>
      <c r="G2201" s="14">
        <v>122943600</v>
      </c>
      <c r="H2201" s="16" t="s">
        <v>2409</v>
      </c>
    </row>
    <row r="2202" spans="1:8" ht="15.75" customHeight="1" x14ac:dyDescent="0.25">
      <c r="A2202" s="13" t="s">
        <v>7673</v>
      </c>
      <c r="B2202" s="13" t="s">
        <v>45</v>
      </c>
      <c r="C2202" s="14">
        <v>362.14</v>
      </c>
      <c r="D2202" s="13" t="s">
        <v>26</v>
      </c>
      <c r="E2202" s="13" t="s">
        <v>373</v>
      </c>
      <c r="F2202" s="15">
        <v>360000</v>
      </c>
      <c r="G2202" s="14">
        <v>130370400</v>
      </c>
      <c r="H2202" s="16" t="s">
        <v>2410</v>
      </c>
    </row>
    <row r="2203" spans="1:8" ht="15.75" customHeight="1" x14ac:dyDescent="0.25">
      <c r="C2203" s="10"/>
      <c r="F2203" s="17"/>
      <c r="G2203" s="10"/>
    </row>
    <row r="2204" spans="1:8" ht="15.75" customHeight="1" x14ac:dyDescent="0.25">
      <c r="A2204" s="41" t="s">
        <v>2411</v>
      </c>
      <c r="B2204" s="42"/>
      <c r="C2204" s="42"/>
      <c r="D2204" s="42"/>
      <c r="E2204" s="42"/>
      <c r="F2204" s="42"/>
      <c r="G2204" s="42"/>
      <c r="H2204" s="43"/>
    </row>
    <row r="2205" spans="1:8" ht="15.75" customHeight="1" x14ac:dyDescent="0.25">
      <c r="C2205" s="10"/>
      <c r="E2205" s="11" t="s">
        <v>7571</v>
      </c>
      <c r="F2205" s="12">
        <v>48000</v>
      </c>
      <c r="G2205" s="10"/>
    </row>
    <row r="2206" spans="1:8" ht="15.75" customHeight="1" x14ac:dyDescent="0.25">
      <c r="A2206" s="13" t="s">
        <v>0</v>
      </c>
      <c r="B2206" s="13" t="s">
        <v>1</v>
      </c>
      <c r="C2206" s="13" t="s">
        <v>2</v>
      </c>
      <c r="D2206" s="13" t="s">
        <v>4</v>
      </c>
      <c r="E2206" s="13" t="s">
        <v>5</v>
      </c>
      <c r="F2206" s="13" t="s">
        <v>6</v>
      </c>
      <c r="G2206" s="13" t="s">
        <v>7</v>
      </c>
      <c r="H2206" s="13" t="s">
        <v>8</v>
      </c>
    </row>
    <row r="2207" spans="1:8" ht="15.75" customHeight="1" x14ac:dyDescent="0.25">
      <c r="A2207" s="13" t="s">
        <v>7674</v>
      </c>
      <c r="B2207" s="13" t="s">
        <v>10</v>
      </c>
      <c r="C2207" s="14">
        <v>1524.56</v>
      </c>
      <c r="D2207" s="13" t="s">
        <v>38</v>
      </c>
      <c r="E2207" s="13" t="s">
        <v>156</v>
      </c>
      <c r="F2207" s="15">
        <v>48000</v>
      </c>
      <c r="G2207" s="14">
        <v>73178880</v>
      </c>
      <c r="H2207" s="16" t="s">
        <v>2413</v>
      </c>
    </row>
    <row r="2208" spans="1:8" ht="15.75" customHeight="1" x14ac:dyDescent="0.25">
      <c r="A2208" s="13" t="s">
        <v>7674</v>
      </c>
      <c r="B2208" s="13" t="s">
        <v>28</v>
      </c>
      <c r="C2208" s="14">
        <v>1524.56</v>
      </c>
      <c r="D2208" s="13" t="s">
        <v>38</v>
      </c>
      <c r="E2208" s="13" t="s">
        <v>332</v>
      </c>
      <c r="F2208" s="15">
        <v>48000</v>
      </c>
      <c r="G2208" s="14">
        <v>73178880</v>
      </c>
      <c r="H2208" s="16" t="s">
        <v>2414</v>
      </c>
    </row>
    <row r="2209" spans="1:8" ht="15.75" customHeight="1" x14ac:dyDescent="0.25">
      <c r="A2209" s="13" t="s">
        <v>7674</v>
      </c>
      <c r="B2209" s="13" t="s">
        <v>10</v>
      </c>
      <c r="C2209" s="14">
        <v>1598</v>
      </c>
      <c r="D2209" s="13" t="s">
        <v>70</v>
      </c>
      <c r="E2209" s="13" t="s">
        <v>470</v>
      </c>
      <c r="F2209" s="15">
        <v>48000</v>
      </c>
      <c r="G2209" s="14">
        <v>76704000</v>
      </c>
      <c r="H2209" s="13" t="s">
        <v>2415</v>
      </c>
    </row>
    <row r="2210" spans="1:8" ht="15.75" customHeight="1" x14ac:dyDescent="0.25">
      <c r="A2210" s="13" t="s">
        <v>7674</v>
      </c>
      <c r="B2210" s="13" t="s">
        <v>28</v>
      </c>
      <c r="C2210" s="14">
        <v>1599.63</v>
      </c>
      <c r="D2210" s="13" t="s">
        <v>26</v>
      </c>
      <c r="E2210" s="13" t="s">
        <v>470</v>
      </c>
      <c r="F2210" s="15">
        <v>48000</v>
      </c>
      <c r="G2210" s="14">
        <v>76782240</v>
      </c>
      <c r="H2210" s="13" t="s">
        <v>2416</v>
      </c>
    </row>
    <row r="2211" spans="1:8" ht="15.75" customHeight="1" x14ac:dyDescent="0.25">
      <c r="A2211" s="13" t="s">
        <v>7674</v>
      </c>
      <c r="B2211" s="13" t="s">
        <v>10</v>
      </c>
      <c r="C2211" s="14">
        <v>1632.66</v>
      </c>
      <c r="D2211" s="13" t="s">
        <v>467</v>
      </c>
      <c r="E2211" s="13" t="s">
        <v>468</v>
      </c>
      <c r="F2211" s="15">
        <v>9600</v>
      </c>
      <c r="G2211" s="14">
        <v>15673536</v>
      </c>
      <c r="H2211" s="16" t="s">
        <v>2417</v>
      </c>
    </row>
    <row r="2212" spans="1:8" ht="15.75" customHeight="1" x14ac:dyDescent="0.25">
      <c r="A2212" s="13" t="s">
        <v>7674</v>
      </c>
      <c r="B2212" s="13" t="s">
        <v>10</v>
      </c>
      <c r="C2212" s="14">
        <v>1654.15</v>
      </c>
      <c r="D2212" s="13" t="s">
        <v>20</v>
      </c>
      <c r="E2212" s="13" t="s">
        <v>1776</v>
      </c>
      <c r="F2212" s="15">
        <v>48000</v>
      </c>
      <c r="G2212" s="14">
        <v>79399200</v>
      </c>
      <c r="H2212" s="16" t="s">
        <v>2418</v>
      </c>
    </row>
    <row r="2213" spans="1:8" ht="15.75" customHeight="1" x14ac:dyDescent="0.25">
      <c r="A2213" s="13" t="s">
        <v>7674</v>
      </c>
      <c r="B2213" s="13" t="s">
        <v>10</v>
      </c>
      <c r="C2213" s="14">
        <v>1682.74</v>
      </c>
      <c r="D2213" s="13" t="s">
        <v>33</v>
      </c>
      <c r="E2213" s="13" t="s">
        <v>470</v>
      </c>
      <c r="F2213" s="15">
        <v>48000</v>
      </c>
      <c r="G2213" s="14">
        <v>80771520</v>
      </c>
      <c r="H2213" s="13" t="s">
        <v>2419</v>
      </c>
    </row>
    <row r="2214" spans="1:8" ht="15.75" customHeight="1" x14ac:dyDescent="0.25">
      <c r="A2214" s="13" t="s">
        <v>7674</v>
      </c>
      <c r="B2214" s="13" t="s">
        <v>10</v>
      </c>
      <c r="C2214" s="14">
        <v>1700</v>
      </c>
      <c r="D2214" s="13" t="s">
        <v>75</v>
      </c>
      <c r="E2214" s="13" t="s">
        <v>2420</v>
      </c>
      <c r="F2214" s="15">
        <v>48000</v>
      </c>
      <c r="G2214" s="14">
        <v>81600000</v>
      </c>
      <c r="H2214" s="16" t="s">
        <v>2421</v>
      </c>
    </row>
    <row r="2215" spans="1:8" ht="15.75" customHeight="1" x14ac:dyDescent="0.25">
      <c r="A2215" s="13" t="s">
        <v>7674</v>
      </c>
      <c r="B2215" s="13" t="s">
        <v>10</v>
      </c>
      <c r="C2215" s="14">
        <v>1716.8</v>
      </c>
      <c r="D2215" s="13" t="s">
        <v>35</v>
      </c>
      <c r="E2215" s="13" t="s">
        <v>470</v>
      </c>
      <c r="F2215" s="15">
        <v>48000</v>
      </c>
      <c r="G2215" s="14">
        <v>82406400</v>
      </c>
      <c r="H2215" s="16" t="s">
        <v>2422</v>
      </c>
    </row>
    <row r="2216" spans="1:8" ht="15.75" customHeight="1" x14ac:dyDescent="0.25">
      <c r="A2216" s="13" t="s">
        <v>7674</v>
      </c>
      <c r="B2216" s="13" t="s">
        <v>10</v>
      </c>
      <c r="C2216" s="14">
        <v>1798.52</v>
      </c>
      <c r="D2216" s="13" t="s">
        <v>26</v>
      </c>
      <c r="E2216" s="13" t="s">
        <v>332</v>
      </c>
      <c r="F2216" s="15">
        <v>48000</v>
      </c>
      <c r="G2216" s="14">
        <v>86328960</v>
      </c>
      <c r="H2216" s="16" t="s">
        <v>2423</v>
      </c>
    </row>
    <row r="2217" spans="1:8" ht="15.75" customHeight="1" x14ac:dyDescent="0.25">
      <c r="A2217" s="13" t="s">
        <v>7674</v>
      </c>
      <c r="B2217" s="13" t="s">
        <v>45</v>
      </c>
      <c r="C2217" s="14">
        <v>1860.42</v>
      </c>
      <c r="D2217" s="13" t="s">
        <v>20</v>
      </c>
      <c r="E2217" s="13" t="s">
        <v>1314</v>
      </c>
      <c r="F2217" s="15">
        <v>48000</v>
      </c>
      <c r="G2217" s="14">
        <v>89300160</v>
      </c>
      <c r="H2217" s="16" t="s">
        <v>2424</v>
      </c>
    </row>
    <row r="2218" spans="1:8" ht="15.75" customHeight="1" x14ac:dyDescent="0.25">
      <c r="A2218" s="13" t="s">
        <v>7674</v>
      </c>
      <c r="B2218" s="13" t="s">
        <v>28</v>
      </c>
      <c r="C2218" s="14">
        <v>1871</v>
      </c>
      <c r="D2218" s="13" t="s">
        <v>70</v>
      </c>
      <c r="E2218" s="13" t="s">
        <v>1314</v>
      </c>
      <c r="F2218" s="15">
        <v>48000</v>
      </c>
      <c r="G2218" s="14">
        <v>89808000</v>
      </c>
      <c r="H2218" s="13" t="s">
        <v>2425</v>
      </c>
    </row>
    <row r="2219" spans="1:8" ht="15.75" customHeight="1" x14ac:dyDescent="0.25">
      <c r="A2219" s="13" t="s">
        <v>7674</v>
      </c>
      <c r="B2219" s="13" t="s">
        <v>10</v>
      </c>
      <c r="C2219" s="14">
        <v>1909.2</v>
      </c>
      <c r="D2219" s="13" t="s">
        <v>7584</v>
      </c>
      <c r="E2219" s="13" t="s">
        <v>470</v>
      </c>
      <c r="F2219" s="15">
        <v>48000</v>
      </c>
      <c r="G2219" s="14">
        <v>91641600</v>
      </c>
      <c r="H2219" s="13" t="s">
        <v>2426</v>
      </c>
    </row>
    <row r="2220" spans="1:8" ht="15.75" customHeight="1" x14ac:dyDescent="0.25">
      <c r="A2220" s="13" t="s">
        <v>7674</v>
      </c>
      <c r="B2220" s="13" t="s">
        <v>10</v>
      </c>
      <c r="C2220" s="14">
        <v>1935</v>
      </c>
      <c r="D2220" s="13" t="s">
        <v>67</v>
      </c>
      <c r="E2220" s="13" t="s">
        <v>332</v>
      </c>
      <c r="F2220" s="15">
        <v>48000</v>
      </c>
      <c r="G2220" s="14">
        <v>92880000</v>
      </c>
      <c r="H2220" s="16" t="s">
        <v>2427</v>
      </c>
    </row>
    <row r="2221" spans="1:8" ht="15.75" customHeight="1" x14ac:dyDescent="0.25">
      <c r="A2221" s="13" t="s">
        <v>7674</v>
      </c>
      <c r="B2221" s="13" t="s">
        <v>10</v>
      </c>
      <c r="C2221" s="14">
        <v>1954.52</v>
      </c>
      <c r="D2221" s="13" t="s">
        <v>43</v>
      </c>
      <c r="E2221" s="13" t="s">
        <v>2428</v>
      </c>
      <c r="F2221" s="15">
        <v>48000</v>
      </c>
      <c r="G2221" s="14">
        <v>93816960</v>
      </c>
      <c r="H2221" s="16" t="s">
        <v>2429</v>
      </c>
    </row>
    <row r="2222" spans="1:8" ht="15.75" customHeight="1" x14ac:dyDescent="0.25">
      <c r="A2222" s="13" t="s">
        <v>7674</v>
      </c>
      <c r="B2222" s="13" t="s">
        <v>28</v>
      </c>
      <c r="C2222" s="14">
        <v>2138</v>
      </c>
      <c r="D2222" s="13" t="s">
        <v>67</v>
      </c>
      <c r="E2222" s="13" t="s">
        <v>470</v>
      </c>
      <c r="F2222" s="15">
        <v>48000</v>
      </c>
      <c r="G2222" s="14">
        <v>102624000</v>
      </c>
      <c r="H2222" s="16" t="s">
        <v>2430</v>
      </c>
    </row>
    <row r="2223" spans="1:8" ht="15.75" customHeight="1" x14ac:dyDescent="0.25">
      <c r="A2223" s="13" t="s">
        <v>7674</v>
      </c>
      <c r="B2223" s="13" t="s">
        <v>10</v>
      </c>
      <c r="C2223" s="14">
        <v>2178.75</v>
      </c>
      <c r="D2223" s="13" t="s">
        <v>17</v>
      </c>
      <c r="E2223" s="13" t="s">
        <v>470</v>
      </c>
      <c r="F2223" s="15">
        <v>12000</v>
      </c>
      <c r="G2223" s="14">
        <v>26145000</v>
      </c>
      <c r="H2223" s="13" t="s">
        <v>2431</v>
      </c>
    </row>
    <row r="2224" spans="1:8" ht="15.75" customHeight="1" x14ac:dyDescent="0.25">
      <c r="A2224" s="13" t="s">
        <v>7674</v>
      </c>
      <c r="B2224" s="13" t="s">
        <v>28</v>
      </c>
      <c r="C2224" s="14">
        <v>2244.7800000000002</v>
      </c>
      <c r="D2224" s="13" t="s">
        <v>20</v>
      </c>
      <c r="E2224" s="13" t="s">
        <v>332</v>
      </c>
      <c r="F2224" s="15">
        <v>48000</v>
      </c>
      <c r="G2224" s="14">
        <v>107749440</v>
      </c>
      <c r="H2224" s="16" t="s">
        <v>2432</v>
      </c>
    </row>
    <row r="2225" spans="1:8" ht="15.75" customHeight="1" x14ac:dyDescent="0.25">
      <c r="A2225" s="13" t="s">
        <v>7674</v>
      </c>
      <c r="B2225" s="13" t="s">
        <v>10</v>
      </c>
      <c r="C2225" s="14">
        <v>2643.3</v>
      </c>
      <c r="D2225" s="13" t="s">
        <v>109</v>
      </c>
      <c r="E2225" s="13" t="s">
        <v>332</v>
      </c>
      <c r="F2225" s="15">
        <v>48000</v>
      </c>
      <c r="G2225" s="14">
        <v>126878400</v>
      </c>
      <c r="H2225" s="16" t="s">
        <v>2433</v>
      </c>
    </row>
    <row r="2226" spans="1:8" ht="15.75" customHeight="1" x14ac:dyDescent="0.25">
      <c r="A2226" s="13" t="s">
        <v>7674</v>
      </c>
      <c r="B2226" s="13" t="s">
        <v>382</v>
      </c>
      <c r="C2226" s="14">
        <v>3592.86</v>
      </c>
      <c r="D2226" s="13" t="s">
        <v>20</v>
      </c>
      <c r="E2226" s="13" t="s">
        <v>2434</v>
      </c>
      <c r="F2226" s="15">
        <v>48000</v>
      </c>
      <c r="G2226" s="14">
        <v>172457280</v>
      </c>
      <c r="H2226" s="16" t="s">
        <v>2435</v>
      </c>
    </row>
    <row r="2227" spans="1:8" ht="15.75" customHeight="1" x14ac:dyDescent="0.25">
      <c r="C2227" s="10"/>
      <c r="F2227" s="17"/>
      <c r="G2227" s="10"/>
    </row>
    <row r="2228" spans="1:8" ht="15.75" customHeight="1" x14ac:dyDescent="0.25">
      <c r="A2228" s="41" t="s">
        <v>2436</v>
      </c>
      <c r="B2228" s="42"/>
      <c r="C2228" s="42"/>
      <c r="D2228" s="42"/>
      <c r="E2228" s="42"/>
      <c r="F2228" s="42"/>
      <c r="G2228" s="42"/>
      <c r="H2228" s="43"/>
    </row>
    <row r="2229" spans="1:8" ht="15.75" customHeight="1" x14ac:dyDescent="0.25">
      <c r="C2229" s="10"/>
      <c r="E2229" s="11" t="s">
        <v>7571</v>
      </c>
      <c r="F2229" s="12">
        <v>6000</v>
      </c>
      <c r="G2229" s="10"/>
    </row>
    <row r="2230" spans="1:8" ht="15.75" customHeight="1" x14ac:dyDescent="0.25">
      <c r="A2230" s="13" t="s">
        <v>0</v>
      </c>
      <c r="B2230" s="13" t="s">
        <v>1</v>
      </c>
      <c r="C2230" s="13" t="s">
        <v>2</v>
      </c>
      <c r="D2230" s="13" t="s">
        <v>4</v>
      </c>
      <c r="E2230" s="13" t="s">
        <v>5</v>
      </c>
      <c r="F2230" s="13" t="s">
        <v>6</v>
      </c>
      <c r="G2230" s="13" t="s">
        <v>7</v>
      </c>
      <c r="H2230" s="13" t="s">
        <v>8</v>
      </c>
    </row>
    <row r="2231" spans="1:8" ht="15.75" customHeight="1" x14ac:dyDescent="0.25">
      <c r="A2231" s="13" t="s">
        <v>7675</v>
      </c>
      <c r="B2231" s="13" t="s">
        <v>10</v>
      </c>
      <c r="C2231" s="14">
        <v>464.98</v>
      </c>
      <c r="D2231" s="13" t="s">
        <v>26</v>
      </c>
      <c r="E2231" s="13" t="s">
        <v>358</v>
      </c>
      <c r="F2231" s="15">
        <v>6000</v>
      </c>
      <c r="G2231" s="14">
        <v>2789880</v>
      </c>
      <c r="H2231" s="16" t="s">
        <v>2438</v>
      </c>
    </row>
    <row r="2232" spans="1:8" ht="15.75" customHeight="1" x14ac:dyDescent="0.25">
      <c r="A2232" s="13" t="s">
        <v>7675</v>
      </c>
      <c r="B2232" s="13" t="s">
        <v>10</v>
      </c>
      <c r="C2232" s="14">
        <v>470.68</v>
      </c>
      <c r="D2232" s="13" t="s">
        <v>33</v>
      </c>
      <c r="E2232" s="13" t="s">
        <v>2439</v>
      </c>
      <c r="F2232" s="15">
        <v>6000</v>
      </c>
      <c r="G2232" s="14">
        <v>2824080</v>
      </c>
      <c r="H2232" s="13" t="s">
        <v>2440</v>
      </c>
    </row>
    <row r="2233" spans="1:8" ht="15.75" customHeight="1" x14ac:dyDescent="0.25">
      <c r="A2233" s="13" t="s">
        <v>7675</v>
      </c>
      <c r="B2233" s="13" t="s">
        <v>10</v>
      </c>
      <c r="C2233" s="14">
        <v>507.69</v>
      </c>
      <c r="D2233" s="13" t="s">
        <v>38</v>
      </c>
      <c r="E2233" s="13" t="s">
        <v>367</v>
      </c>
      <c r="F2233" s="15">
        <v>6000</v>
      </c>
      <c r="G2233" s="14">
        <v>3046140</v>
      </c>
      <c r="H2233" s="16" t="s">
        <v>2441</v>
      </c>
    </row>
    <row r="2234" spans="1:8" ht="15.75" customHeight="1" x14ac:dyDescent="0.25">
      <c r="A2234" s="13" t="s">
        <v>7675</v>
      </c>
      <c r="B2234" s="13" t="s">
        <v>28</v>
      </c>
      <c r="C2234" s="14">
        <v>507.69</v>
      </c>
      <c r="D2234" s="13" t="s">
        <v>38</v>
      </c>
      <c r="E2234" s="13" t="s">
        <v>358</v>
      </c>
      <c r="F2234" s="15">
        <v>6000</v>
      </c>
      <c r="G2234" s="14">
        <v>3046140</v>
      </c>
      <c r="H2234" s="16" t="s">
        <v>2442</v>
      </c>
    </row>
    <row r="2235" spans="1:8" ht="15.75" customHeight="1" x14ac:dyDescent="0.25">
      <c r="A2235" s="13" t="s">
        <v>7675</v>
      </c>
      <c r="B2235" s="13" t="s">
        <v>10</v>
      </c>
      <c r="C2235" s="14">
        <v>594.66999999999996</v>
      </c>
      <c r="D2235" s="13" t="s">
        <v>43</v>
      </c>
      <c r="E2235" s="13" t="s">
        <v>1057</v>
      </c>
      <c r="F2235" s="15">
        <v>6000</v>
      </c>
      <c r="G2235" s="14">
        <v>3568020</v>
      </c>
      <c r="H2235" s="16" t="s">
        <v>2443</v>
      </c>
    </row>
    <row r="2236" spans="1:8" ht="15.75" customHeight="1" x14ac:dyDescent="0.25">
      <c r="A2236" s="13" t="s">
        <v>7675</v>
      </c>
      <c r="B2236" s="13" t="s">
        <v>10</v>
      </c>
      <c r="C2236" s="14">
        <v>6000</v>
      </c>
      <c r="D2236" s="13" t="s">
        <v>75</v>
      </c>
      <c r="E2236" s="13" t="s">
        <v>1057</v>
      </c>
      <c r="F2236" s="15">
        <v>6000</v>
      </c>
      <c r="G2236" s="14">
        <v>36000000</v>
      </c>
      <c r="H2236" s="16" t="s">
        <v>2444</v>
      </c>
    </row>
    <row r="2237" spans="1:8" ht="15.75" customHeight="1" x14ac:dyDescent="0.25">
      <c r="C2237" s="10"/>
      <c r="F2237" s="17"/>
      <c r="G2237" s="10"/>
    </row>
    <row r="2238" spans="1:8" ht="15.75" customHeight="1" x14ac:dyDescent="0.25">
      <c r="A2238" s="41" t="s">
        <v>2445</v>
      </c>
      <c r="B2238" s="42"/>
      <c r="C2238" s="42"/>
      <c r="D2238" s="42"/>
      <c r="E2238" s="42"/>
      <c r="F2238" s="42"/>
      <c r="G2238" s="42"/>
      <c r="H2238" s="43"/>
    </row>
    <row r="2239" spans="1:8" ht="15.75" customHeight="1" x14ac:dyDescent="0.25">
      <c r="C2239" s="10"/>
      <c r="E2239" s="11" t="s">
        <v>7571</v>
      </c>
      <c r="F2239" s="12">
        <v>240000</v>
      </c>
      <c r="G2239" s="10"/>
    </row>
    <row r="2240" spans="1:8" ht="15.75" customHeight="1" x14ac:dyDescent="0.25">
      <c r="A2240" s="13" t="s">
        <v>0</v>
      </c>
      <c r="B2240" s="13" t="s">
        <v>1</v>
      </c>
      <c r="C2240" s="13" t="s">
        <v>2</v>
      </c>
      <c r="D2240" s="13" t="s">
        <v>4</v>
      </c>
      <c r="E2240" s="13" t="s">
        <v>5</v>
      </c>
      <c r="F2240" s="13" t="s">
        <v>6</v>
      </c>
      <c r="G2240" s="13" t="s">
        <v>7</v>
      </c>
      <c r="H2240" s="13" t="s">
        <v>8</v>
      </c>
    </row>
    <row r="2241" spans="1:8" ht="15.75" customHeight="1" x14ac:dyDescent="0.25">
      <c r="A2241" s="13" t="s">
        <v>7676</v>
      </c>
      <c r="B2241" s="13" t="s">
        <v>10</v>
      </c>
      <c r="C2241" s="14">
        <v>33.799999999999997</v>
      </c>
      <c r="D2241" s="13" t="s">
        <v>70</v>
      </c>
      <c r="E2241" s="13" t="s">
        <v>71</v>
      </c>
      <c r="F2241" s="15">
        <v>240000</v>
      </c>
      <c r="G2241" s="14">
        <v>8112000</v>
      </c>
      <c r="H2241" s="13" t="s">
        <v>2447</v>
      </c>
    </row>
    <row r="2242" spans="1:8" ht="15.75" customHeight="1" x14ac:dyDescent="0.25">
      <c r="A2242" s="13" t="s">
        <v>7676</v>
      </c>
      <c r="B2242" s="13" t="s">
        <v>28</v>
      </c>
      <c r="C2242" s="14">
        <v>34.54</v>
      </c>
      <c r="D2242" s="13" t="s">
        <v>20</v>
      </c>
      <c r="E2242" s="13" t="s">
        <v>71</v>
      </c>
      <c r="F2242" s="15">
        <v>240000</v>
      </c>
      <c r="G2242" s="14">
        <v>8289600</v>
      </c>
      <c r="H2242" s="16" t="s">
        <v>2448</v>
      </c>
    </row>
    <row r="2243" spans="1:8" ht="15.75" customHeight="1" x14ac:dyDescent="0.25">
      <c r="A2243" s="13" t="s">
        <v>7676</v>
      </c>
      <c r="B2243" s="13" t="s">
        <v>10</v>
      </c>
      <c r="C2243" s="14">
        <v>34.700000000000003</v>
      </c>
      <c r="D2243" s="13" t="s">
        <v>75</v>
      </c>
      <c r="E2243" s="13" t="s">
        <v>73</v>
      </c>
      <c r="F2243" s="15">
        <v>240000</v>
      </c>
      <c r="G2243" s="14">
        <v>8328000</v>
      </c>
      <c r="H2243" s="16" t="s">
        <v>2449</v>
      </c>
    </row>
    <row r="2244" spans="1:8" ht="15.75" customHeight="1" x14ac:dyDescent="0.25">
      <c r="A2244" s="13" t="s">
        <v>7676</v>
      </c>
      <c r="B2244" s="13" t="s">
        <v>10</v>
      </c>
      <c r="C2244" s="14">
        <v>35.229999999999997</v>
      </c>
      <c r="D2244" s="13" t="s">
        <v>23</v>
      </c>
      <c r="E2244" s="13" t="s">
        <v>73</v>
      </c>
      <c r="F2244" s="15">
        <v>240000</v>
      </c>
      <c r="G2244" s="14">
        <v>8455200</v>
      </c>
      <c r="H2244" s="16" t="s">
        <v>2450</v>
      </c>
    </row>
    <row r="2245" spans="1:8" ht="15.75" customHeight="1" x14ac:dyDescent="0.25">
      <c r="A2245" s="13" t="s">
        <v>7676</v>
      </c>
      <c r="B2245" s="13" t="s">
        <v>10</v>
      </c>
      <c r="C2245" s="14">
        <v>35.24</v>
      </c>
      <c r="D2245" s="13" t="s">
        <v>33</v>
      </c>
      <c r="E2245" s="13" t="s">
        <v>73</v>
      </c>
      <c r="F2245" s="15">
        <v>240000</v>
      </c>
      <c r="G2245" s="14">
        <v>8457600</v>
      </c>
      <c r="H2245" s="13" t="s">
        <v>2451</v>
      </c>
    </row>
    <row r="2246" spans="1:8" ht="15.75" customHeight="1" x14ac:dyDescent="0.25">
      <c r="A2246" s="13" t="s">
        <v>7676</v>
      </c>
      <c r="B2246" s="13" t="s">
        <v>10</v>
      </c>
      <c r="C2246" s="14">
        <v>35.71</v>
      </c>
      <c r="D2246" s="13" t="s">
        <v>38</v>
      </c>
      <c r="E2246" s="13" t="s">
        <v>533</v>
      </c>
      <c r="F2246" s="15">
        <v>240000</v>
      </c>
      <c r="G2246" s="14">
        <v>8570400</v>
      </c>
      <c r="H2246" s="16" t="s">
        <v>2452</v>
      </c>
    </row>
    <row r="2247" spans="1:8" ht="15.75" customHeight="1" x14ac:dyDescent="0.25">
      <c r="A2247" s="13" t="s">
        <v>7676</v>
      </c>
      <c r="B2247" s="13" t="s">
        <v>10</v>
      </c>
      <c r="C2247" s="14">
        <v>38.130000000000003</v>
      </c>
      <c r="D2247" s="13" t="s">
        <v>17</v>
      </c>
      <c r="E2247" s="13" t="s">
        <v>73</v>
      </c>
      <c r="F2247" s="15">
        <v>240000</v>
      </c>
      <c r="G2247" s="14">
        <v>9151200</v>
      </c>
      <c r="H2247" s="13" t="s">
        <v>2451</v>
      </c>
    </row>
    <row r="2248" spans="1:8" ht="15.75" customHeight="1" x14ac:dyDescent="0.25">
      <c r="A2248" s="13" t="s">
        <v>7676</v>
      </c>
      <c r="B2248" s="13" t="s">
        <v>28</v>
      </c>
      <c r="C2248" s="14">
        <v>38.71</v>
      </c>
      <c r="D2248" s="13" t="s">
        <v>26</v>
      </c>
      <c r="E2248" s="13" t="s">
        <v>533</v>
      </c>
      <c r="F2248" s="15">
        <v>240000</v>
      </c>
      <c r="G2248" s="14">
        <v>9290400</v>
      </c>
      <c r="H2248" s="13" t="s">
        <v>2453</v>
      </c>
    </row>
    <row r="2249" spans="1:8" ht="15.75" customHeight="1" x14ac:dyDescent="0.25">
      <c r="A2249" s="13" t="s">
        <v>7676</v>
      </c>
      <c r="B2249" s="13" t="s">
        <v>10</v>
      </c>
      <c r="C2249" s="14">
        <v>40.57</v>
      </c>
      <c r="D2249" s="13" t="s">
        <v>20</v>
      </c>
      <c r="E2249" s="13" t="s">
        <v>1981</v>
      </c>
      <c r="F2249" s="15">
        <v>240000</v>
      </c>
      <c r="G2249" s="14">
        <v>9736800</v>
      </c>
      <c r="H2249" s="16" t="s">
        <v>2454</v>
      </c>
    </row>
    <row r="2250" spans="1:8" ht="15.75" customHeight="1" x14ac:dyDescent="0.25">
      <c r="A2250" s="13" t="s">
        <v>7676</v>
      </c>
      <c r="B2250" s="13" t="s">
        <v>10</v>
      </c>
      <c r="C2250" s="14">
        <v>41.31</v>
      </c>
      <c r="D2250" s="13" t="s">
        <v>14</v>
      </c>
      <c r="E2250" s="13" t="s">
        <v>2455</v>
      </c>
      <c r="F2250" s="15">
        <v>240000</v>
      </c>
      <c r="G2250" s="14">
        <v>9914400</v>
      </c>
      <c r="H2250" s="13" t="s">
        <v>2456</v>
      </c>
    </row>
    <row r="2251" spans="1:8" ht="15.75" customHeight="1" x14ac:dyDescent="0.25">
      <c r="A2251" s="13" t="s">
        <v>7676</v>
      </c>
      <c r="B2251" s="13" t="s">
        <v>10</v>
      </c>
      <c r="C2251" s="14">
        <v>43.16</v>
      </c>
      <c r="D2251" s="13" t="s">
        <v>43</v>
      </c>
      <c r="E2251" s="13" t="s">
        <v>544</v>
      </c>
      <c r="F2251" s="15">
        <v>240000</v>
      </c>
      <c r="G2251" s="14">
        <v>10358400</v>
      </c>
      <c r="H2251" s="16" t="s">
        <v>2457</v>
      </c>
    </row>
    <row r="2252" spans="1:8" ht="15.75" customHeight="1" x14ac:dyDescent="0.25">
      <c r="A2252" s="13" t="s">
        <v>7676</v>
      </c>
      <c r="B2252" s="13" t="s">
        <v>10</v>
      </c>
      <c r="C2252" s="14">
        <v>43.97</v>
      </c>
      <c r="D2252" s="13" t="s">
        <v>177</v>
      </c>
      <c r="E2252" s="13" t="s">
        <v>178</v>
      </c>
      <c r="F2252" s="15">
        <v>240000</v>
      </c>
      <c r="G2252" s="14">
        <v>10552800</v>
      </c>
      <c r="H2252" s="16" t="s">
        <v>2458</v>
      </c>
    </row>
    <row r="2253" spans="1:8" ht="15.75" customHeight="1" x14ac:dyDescent="0.25">
      <c r="A2253" s="13" t="s">
        <v>7676</v>
      </c>
      <c r="B2253" s="13" t="s">
        <v>10</v>
      </c>
      <c r="C2253" s="14">
        <v>44.03</v>
      </c>
      <c r="D2253" s="13" t="s">
        <v>11</v>
      </c>
      <c r="E2253" s="13" t="s">
        <v>2459</v>
      </c>
      <c r="F2253" s="15">
        <v>240000</v>
      </c>
      <c r="G2253" s="14">
        <v>10567200</v>
      </c>
      <c r="H2253" s="13" t="s">
        <v>2460</v>
      </c>
    </row>
    <row r="2254" spans="1:8" ht="15.75" customHeight="1" x14ac:dyDescent="0.25">
      <c r="A2254" s="13" t="s">
        <v>7676</v>
      </c>
      <c r="B2254" s="13" t="s">
        <v>10</v>
      </c>
      <c r="C2254" s="14">
        <v>44.04</v>
      </c>
      <c r="D2254" s="13" t="s">
        <v>171</v>
      </c>
      <c r="E2254" s="13" t="s">
        <v>2461</v>
      </c>
      <c r="F2254" s="15">
        <v>240000</v>
      </c>
      <c r="G2254" s="14">
        <v>10569600</v>
      </c>
      <c r="H2254" s="16" t="s">
        <v>2462</v>
      </c>
    </row>
    <row r="2255" spans="1:8" ht="15.75" customHeight="1" x14ac:dyDescent="0.25">
      <c r="A2255" s="13" t="s">
        <v>7676</v>
      </c>
      <c r="B2255" s="13" t="s">
        <v>28</v>
      </c>
      <c r="C2255" s="14">
        <v>44.91</v>
      </c>
      <c r="D2255" s="13" t="s">
        <v>33</v>
      </c>
      <c r="E2255" s="13" t="s">
        <v>166</v>
      </c>
      <c r="F2255" s="15">
        <v>240000</v>
      </c>
      <c r="G2255" s="14">
        <v>10778400</v>
      </c>
      <c r="H2255" s="13" t="s">
        <v>2463</v>
      </c>
    </row>
    <row r="2256" spans="1:8" ht="15.75" customHeight="1" x14ac:dyDescent="0.25">
      <c r="A2256" s="13" t="s">
        <v>7676</v>
      </c>
      <c r="B2256" s="13" t="s">
        <v>10</v>
      </c>
      <c r="C2256" s="14">
        <v>46.17</v>
      </c>
      <c r="D2256" s="13" t="s">
        <v>26</v>
      </c>
      <c r="E2256" s="13" t="s">
        <v>166</v>
      </c>
      <c r="F2256" s="15">
        <v>240000</v>
      </c>
      <c r="G2256" s="14">
        <v>11080800</v>
      </c>
      <c r="H2256" s="16" t="s">
        <v>2464</v>
      </c>
    </row>
    <row r="2257" spans="1:8" ht="15.75" customHeight="1" x14ac:dyDescent="0.25">
      <c r="A2257" s="13" t="s">
        <v>7676</v>
      </c>
      <c r="B2257" s="13" t="s">
        <v>10</v>
      </c>
      <c r="C2257" s="14">
        <v>47.58</v>
      </c>
      <c r="D2257" s="13" t="s">
        <v>109</v>
      </c>
      <c r="E2257" s="13" t="s">
        <v>166</v>
      </c>
      <c r="F2257" s="15">
        <v>240000</v>
      </c>
      <c r="G2257" s="14">
        <v>11419200</v>
      </c>
      <c r="H2257" s="16" t="s">
        <v>2465</v>
      </c>
    </row>
    <row r="2258" spans="1:8" ht="15.75" customHeight="1" x14ac:dyDescent="0.25">
      <c r="A2258" s="13" t="s">
        <v>7676</v>
      </c>
      <c r="B2258" s="13" t="s">
        <v>10</v>
      </c>
      <c r="C2258" s="14">
        <v>47.83</v>
      </c>
      <c r="D2258" s="13" t="s">
        <v>35</v>
      </c>
      <c r="E2258" s="13" t="s">
        <v>166</v>
      </c>
      <c r="F2258" s="15">
        <v>240000</v>
      </c>
      <c r="G2258" s="14">
        <v>11479200</v>
      </c>
      <c r="H2258" s="16" t="s">
        <v>2466</v>
      </c>
    </row>
    <row r="2259" spans="1:8" ht="15.75" customHeight="1" x14ac:dyDescent="0.25">
      <c r="A2259" s="13" t="s">
        <v>7676</v>
      </c>
      <c r="B2259" s="13" t="s">
        <v>28</v>
      </c>
      <c r="C2259" s="14">
        <v>49.15</v>
      </c>
      <c r="D2259" s="13" t="s">
        <v>17</v>
      </c>
      <c r="E2259" s="13" t="s">
        <v>166</v>
      </c>
      <c r="F2259" s="15">
        <v>240000</v>
      </c>
      <c r="G2259" s="14">
        <v>11796000</v>
      </c>
      <c r="H2259" s="13" t="s">
        <v>2463</v>
      </c>
    </row>
    <row r="2260" spans="1:8" ht="15.75" customHeight="1" x14ac:dyDescent="0.25">
      <c r="A2260" s="13" t="s">
        <v>7676</v>
      </c>
      <c r="B2260" s="13" t="s">
        <v>45</v>
      </c>
      <c r="C2260" s="14">
        <v>218.3</v>
      </c>
      <c r="D2260" s="13" t="s">
        <v>20</v>
      </c>
      <c r="E2260" s="13" t="s">
        <v>515</v>
      </c>
      <c r="F2260" s="15">
        <v>240000</v>
      </c>
      <c r="G2260" s="14">
        <v>52392000</v>
      </c>
      <c r="H2260" s="16" t="s">
        <v>2467</v>
      </c>
    </row>
    <row r="2261" spans="1:8" ht="15.75" customHeight="1" x14ac:dyDescent="0.25">
      <c r="C2261" s="10"/>
      <c r="F2261" s="17"/>
      <c r="G2261" s="10"/>
    </row>
    <row r="2262" spans="1:8" ht="15.75" customHeight="1" x14ac:dyDescent="0.25">
      <c r="A2262" s="41" t="s">
        <v>2468</v>
      </c>
      <c r="B2262" s="42"/>
      <c r="C2262" s="42"/>
      <c r="D2262" s="42"/>
      <c r="E2262" s="42"/>
      <c r="F2262" s="42"/>
      <c r="G2262" s="42"/>
      <c r="H2262" s="43"/>
    </row>
    <row r="2263" spans="1:8" ht="15.75" customHeight="1" x14ac:dyDescent="0.25">
      <c r="C2263" s="10"/>
      <c r="E2263" s="11" t="s">
        <v>7571</v>
      </c>
      <c r="F2263" s="12">
        <v>8400</v>
      </c>
      <c r="G2263" s="10"/>
    </row>
    <row r="2264" spans="1:8" ht="15.75" customHeight="1" x14ac:dyDescent="0.25">
      <c r="A2264" s="13" t="s">
        <v>0</v>
      </c>
      <c r="B2264" s="13" t="s">
        <v>1</v>
      </c>
      <c r="C2264" s="13" t="s">
        <v>2</v>
      </c>
      <c r="D2264" s="13" t="s">
        <v>4</v>
      </c>
      <c r="E2264" s="13" t="s">
        <v>5</v>
      </c>
      <c r="F2264" s="13" t="s">
        <v>6</v>
      </c>
      <c r="G2264" s="13" t="s">
        <v>7</v>
      </c>
      <c r="H2264" s="13" t="s">
        <v>8</v>
      </c>
    </row>
    <row r="2265" spans="1:8" ht="15.75" customHeight="1" x14ac:dyDescent="0.25">
      <c r="A2265" s="13" t="s">
        <v>7677</v>
      </c>
      <c r="B2265" s="13" t="s">
        <v>10</v>
      </c>
      <c r="C2265" s="14">
        <v>272.5</v>
      </c>
      <c r="D2265" s="13" t="s">
        <v>70</v>
      </c>
      <c r="E2265" s="13" t="s">
        <v>71</v>
      </c>
      <c r="F2265" s="15">
        <v>8400</v>
      </c>
      <c r="G2265" s="14">
        <v>2289000</v>
      </c>
      <c r="H2265" s="13" t="s">
        <v>2447</v>
      </c>
    </row>
    <row r="2266" spans="1:8" ht="15.75" customHeight="1" x14ac:dyDescent="0.25">
      <c r="A2266" s="13" t="s">
        <v>7677</v>
      </c>
      <c r="B2266" s="13" t="s">
        <v>10</v>
      </c>
      <c r="C2266" s="14">
        <v>275</v>
      </c>
      <c r="D2266" s="13" t="s">
        <v>406</v>
      </c>
      <c r="E2266" s="13" t="s">
        <v>2470</v>
      </c>
      <c r="F2266" s="15">
        <v>8400</v>
      </c>
      <c r="G2266" s="14">
        <v>2310000</v>
      </c>
      <c r="H2266" s="13" t="s">
        <v>2471</v>
      </c>
    </row>
    <row r="2267" spans="1:8" ht="15.75" customHeight="1" x14ac:dyDescent="0.25">
      <c r="A2267" s="13" t="s">
        <v>7677</v>
      </c>
      <c r="B2267" s="13" t="s">
        <v>28</v>
      </c>
      <c r="C2267" s="14">
        <v>278.61</v>
      </c>
      <c r="D2267" s="13" t="s">
        <v>20</v>
      </c>
      <c r="E2267" s="13" t="s">
        <v>71</v>
      </c>
      <c r="F2267" s="15">
        <v>8400</v>
      </c>
      <c r="G2267" s="14">
        <v>2340324</v>
      </c>
      <c r="H2267" s="16" t="s">
        <v>2472</v>
      </c>
    </row>
    <row r="2268" spans="1:8" ht="15.75" customHeight="1" x14ac:dyDescent="0.25">
      <c r="A2268" s="13" t="s">
        <v>7677</v>
      </c>
      <c r="B2268" s="13" t="s">
        <v>10</v>
      </c>
      <c r="C2268" s="14">
        <v>280</v>
      </c>
      <c r="D2268" s="13" t="s">
        <v>75</v>
      </c>
      <c r="E2268" s="13" t="s">
        <v>73</v>
      </c>
      <c r="F2268" s="15">
        <v>8400</v>
      </c>
      <c r="G2268" s="14">
        <v>2352000</v>
      </c>
      <c r="H2268" s="16" t="s">
        <v>2473</v>
      </c>
    </row>
    <row r="2269" spans="1:8" ht="15.75" customHeight="1" x14ac:dyDescent="0.25">
      <c r="A2269" s="13" t="s">
        <v>7677</v>
      </c>
      <c r="B2269" s="13" t="s">
        <v>10</v>
      </c>
      <c r="C2269" s="14">
        <v>284.08999999999997</v>
      </c>
      <c r="D2269" s="13" t="s">
        <v>23</v>
      </c>
      <c r="E2269" s="13" t="s">
        <v>73</v>
      </c>
      <c r="F2269" s="15">
        <v>8400</v>
      </c>
      <c r="G2269" s="14">
        <v>2386356</v>
      </c>
      <c r="H2269" s="16" t="s">
        <v>2474</v>
      </c>
    </row>
    <row r="2270" spans="1:8" ht="15.75" customHeight="1" x14ac:dyDescent="0.25">
      <c r="A2270" s="13" t="s">
        <v>7677</v>
      </c>
      <c r="B2270" s="13" t="s">
        <v>28</v>
      </c>
      <c r="C2270" s="14">
        <v>310</v>
      </c>
      <c r="D2270" s="13" t="s">
        <v>17</v>
      </c>
      <c r="E2270" s="13" t="s">
        <v>73</v>
      </c>
      <c r="F2270" s="15">
        <v>8400</v>
      </c>
      <c r="G2270" s="14">
        <v>2604000</v>
      </c>
      <c r="H2270" s="13" t="s">
        <v>2451</v>
      </c>
    </row>
    <row r="2271" spans="1:8" ht="15.75" customHeight="1" x14ac:dyDescent="0.25">
      <c r="A2271" s="13" t="s">
        <v>7677</v>
      </c>
      <c r="B2271" s="13" t="s">
        <v>28</v>
      </c>
      <c r="C2271" s="14">
        <v>321.89</v>
      </c>
      <c r="D2271" s="13" t="s">
        <v>33</v>
      </c>
      <c r="E2271" s="13" t="s">
        <v>407</v>
      </c>
      <c r="F2271" s="15">
        <v>8400</v>
      </c>
      <c r="G2271" s="14">
        <v>2703876</v>
      </c>
      <c r="H2271" s="13" t="s">
        <v>2475</v>
      </c>
    </row>
    <row r="2272" spans="1:8" ht="15.75" customHeight="1" x14ac:dyDescent="0.25">
      <c r="A2272" s="13" t="s">
        <v>7677</v>
      </c>
      <c r="B2272" s="13" t="s">
        <v>10</v>
      </c>
      <c r="C2272" s="14">
        <v>346.15</v>
      </c>
      <c r="D2272" s="13" t="s">
        <v>38</v>
      </c>
      <c r="E2272" s="13" t="s">
        <v>349</v>
      </c>
      <c r="F2272" s="15">
        <v>8400</v>
      </c>
      <c r="G2272" s="14">
        <v>2907660</v>
      </c>
      <c r="H2272" s="16" t="s">
        <v>2476</v>
      </c>
    </row>
    <row r="2273" spans="1:8" ht="15.75" customHeight="1" x14ac:dyDescent="0.25">
      <c r="A2273" s="13" t="s">
        <v>7677</v>
      </c>
      <c r="B2273" s="13" t="s">
        <v>28</v>
      </c>
      <c r="C2273" s="14">
        <v>346.15</v>
      </c>
      <c r="D2273" s="13" t="s">
        <v>38</v>
      </c>
      <c r="E2273" s="13" t="s">
        <v>407</v>
      </c>
      <c r="F2273" s="15">
        <v>8400</v>
      </c>
      <c r="G2273" s="14">
        <v>2907660</v>
      </c>
      <c r="H2273" s="16" t="s">
        <v>2477</v>
      </c>
    </row>
    <row r="2274" spans="1:8" ht="15.75" customHeight="1" x14ac:dyDescent="0.25">
      <c r="A2274" s="13" t="s">
        <v>7677</v>
      </c>
      <c r="B2274" s="13" t="s">
        <v>10</v>
      </c>
      <c r="C2274" s="14">
        <v>353.35</v>
      </c>
      <c r="D2274" s="13" t="s">
        <v>33</v>
      </c>
      <c r="E2274" s="13" t="s">
        <v>349</v>
      </c>
      <c r="F2274" s="15">
        <v>8400</v>
      </c>
      <c r="G2274" s="14">
        <v>2968140</v>
      </c>
      <c r="H2274" s="13" t="s">
        <v>2478</v>
      </c>
    </row>
    <row r="2275" spans="1:8" ht="15.75" customHeight="1" x14ac:dyDescent="0.25">
      <c r="A2275" s="13" t="s">
        <v>7677</v>
      </c>
      <c r="B2275" s="13" t="s">
        <v>382</v>
      </c>
      <c r="C2275" s="14">
        <v>373.01</v>
      </c>
      <c r="D2275" s="13" t="s">
        <v>20</v>
      </c>
      <c r="E2275" s="13" t="s">
        <v>2479</v>
      </c>
      <c r="F2275" s="15">
        <v>8400</v>
      </c>
      <c r="G2275" s="14">
        <v>3133284</v>
      </c>
      <c r="H2275" s="16" t="s">
        <v>2480</v>
      </c>
    </row>
    <row r="2276" spans="1:8" ht="15.75" customHeight="1" x14ac:dyDescent="0.25">
      <c r="A2276" s="13" t="s">
        <v>7677</v>
      </c>
      <c r="B2276" s="13" t="s">
        <v>10</v>
      </c>
      <c r="C2276" s="14">
        <v>384</v>
      </c>
      <c r="D2276" s="13" t="s">
        <v>17</v>
      </c>
      <c r="E2276" s="13" t="s">
        <v>349</v>
      </c>
      <c r="F2276" s="15">
        <v>8400</v>
      </c>
      <c r="G2276" s="14">
        <v>3225600</v>
      </c>
      <c r="H2276" s="13" t="s">
        <v>2478</v>
      </c>
    </row>
    <row r="2277" spans="1:8" ht="15.75" customHeight="1" x14ac:dyDescent="0.25">
      <c r="A2277" s="13" t="s">
        <v>7677</v>
      </c>
      <c r="B2277" s="13" t="s">
        <v>28</v>
      </c>
      <c r="C2277" s="14">
        <v>385.25</v>
      </c>
      <c r="D2277" s="13" t="s">
        <v>75</v>
      </c>
      <c r="E2277" s="13" t="s">
        <v>349</v>
      </c>
      <c r="F2277" s="15">
        <v>8400</v>
      </c>
      <c r="G2277" s="14">
        <v>3236100</v>
      </c>
      <c r="H2277" s="16" t="s">
        <v>2481</v>
      </c>
    </row>
    <row r="2278" spans="1:8" ht="15.75" customHeight="1" x14ac:dyDescent="0.25">
      <c r="A2278" s="13" t="s">
        <v>7677</v>
      </c>
      <c r="B2278" s="13" t="s">
        <v>45</v>
      </c>
      <c r="C2278" s="14">
        <v>390.06</v>
      </c>
      <c r="D2278" s="13" t="s">
        <v>20</v>
      </c>
      <c r="E2278" s="13" t="s">
        <v>494</v>
      </c>
      <c r="F2278" s="15">
        <v>8400</v>
      </c>
      <c r="G2278" s="14">
        <v>3276504</v>
      </c>
      <c r="H2278" s="16" t="s">
        <v>2482</v>
      </c>
    </row>
    <row r="2279" spans="1:8" ht="15.75" customHeight="1" x14ac:dyDescent="0.25">
      <c r="A2279" s="13" t="s">
        <v>7677</v>
      </c>
      <c r="B2279" s="13" t="s">
        <v>10</v>
      </c>
      <c r="C2279" s="14">
        <v>390.29</v>
      </c>
      <c r="D2279" s="13" t="s">
        <v>20</v>
      </c>
      <c r="E2279" s="13" t="s">
        <v>349</v>
      </c>
      <c r="F2279" s="15">
        <v>8400</v>
      </c>
      <c r="G2279" s="14">
        <v>3278436</v>
      </c>
      <c r="H2279" s="16" t="s">
        <v>2483</v>
      </c>
    </row>
    <row r="2280" spans="1:8" ht="15.75" customHeight="1" x14ac:dyDescent="0.25">
      <c r="A2280" s="13" t="s">
        <v>7677</v>
      </c>
      <c r="B2280" s="13" t="s">
        <v>10</v>
      </c>
      <c r="C2280" s="14">
        <v>391.98</v>
      </c>
      <c r="D2280" s="13" t="s">
        <v>43</v>
      </c>
      <c r="E2280" s="13" t="s">
        <v>2484</v>
      </c>
      <c r="F2280" s="15">
        <v>8400</v>
      </c>
      <c r="G2280" s="14">
        <v>3292632</v>
      </c>
      <c r="H2280" s="16" t="s">
        <v>2485</v>
      </c>
    </row>
    <row r="2281" spans="1:8" ht="15.75" customHeight="1" x14ac:dyDescent="0.25">
      <c r="C2281" s="10"/>
      <c r="F2281" s="17"/>
      <c r="G2281" s="10"/>
    </row>
    <row r="2282" spans="1:8" ht="15.75" customHeight="1" x14ac:dyDescent="0.25">
      <c r="A2282" s="41" t="s">
        <v>2486</v>
      </c>
      <c r="B2282" s="42"/>
      <c r="C2282" s="42"/>
      <c r="D2282" s="42"/>
      <c r="E2282" s="42"/>
      <c r="F2282" s="42"/>
      <c r="G2282" s="42"/>
      <c r="H2282" s="43"/>
    </row>
    <row r="2283" spans="1:8" ht="15.75" customHeight="1" x14ac:dyDescent="0.25">
      <c r="C2283" s="10"/>
      <c r="E2283" s="11" t="s">
        <v>7571</v>
      </c>
      <c r="F2283" s="12">
        <v>264000</v>
      </c>
      <c r="G2283" s="10"/>
    </row>
    <row r="2284" spans="1:8" ht="15.75" customHeight="1" x14ac:dyDescent="0.25">
      <c r="A2284" s="13" t="s">
        <v>0</v>
      </c>
      <c r="B2284" s="13" t="s">
        <v>1</v>
      </c>
      <c r="C2284" s="13" t="s">
        <v>2</v>
      </c>
      <c r="D2284" s="13" t="s">
        <v>4</v>
      </c>
      <c r="E2284" s="13" t="s">
        <v>5</v>
      </c>
      <c r="F2284" s="13" t="s">
        <v>6</v>
      </c>
      <c r="G2284" s="13" t="s">
        <v>7</v>
      </c>
      <c r="H2284" s="13" t="s">
        <v>8</v>
      </c>
    </row>
    <row r="2285" spans="1:8" ht="15.75" customHeight="1" x14ac:dyDescent="0.25">
      <c r="A2285" s="13" t="s">
        <v>7678</v>
      </c>
      <c r="B2285" s="13" t="s">
        <v>28</v>
      </c>
      <c r="C2285" s="14">
        <v>207.1</v>
      </c>
      <c r="D2285" s="13" t="s">
        <v>70</v>
      </c>
      <c r="E2285" s="13" t="s">
        <v>1268</v>
      </c>
      <c r="F2285" s="15">
        <v>40000</v>
      </c>
      <c r="G2285" s="14">
        <v>8284000</v>
      </c>
      <c r="H2285" s="13" t="s">
        <v>2488</v>
      </c>
    </row>
    <row r="2286" spans="1:8" ht="15.75" customHeight="1" x14ac:dyDescent="0.25">
      <c r="A2286" s="13" t="s">
        <v>7678</v>
      </c>
      <c r="B2286" s="13" t="s">
        <v>10</v>
      </c>
      <c r="C2286" s="14">
        <v>211.85</v>
      </c>
      <c r="D2286" s="13" t="s">
        <v>11</v>
      </c>
      <c r="E2286" s="16" t="s">
        <v>2489</v>
      </c>
      <c r="F2286" s="15">
        <v>264000</v>
      </c>
      <c r="G2286" s="14">
        <v>55928400</v>
      </c>
      <c r="H2286" s="13" t="s">
        <v>2490</v>
      </c>
    </row>
    <row r="2287" spans="1:8" ht="15.75" customHeight="1" x14ac:dyDescent="0.25">
      <c r="A2287" s="13" t="s">
        <v>7678</v>
      </c>
      <c r="B2287" s="13" t="s">
        <v>10</v>
      </c>
      <c r="C2287" s="14">
        <v>216</v>
      </c>
      <c r="D2287" s="13" t="s">
        <v>177</v>
      </c>
      <c r="E2287" s="13" t="s">
        <v>483</v>
      </c>
      <c r="F2287" s="15">
        <v>264000</v>
      </c>
      <c r="G2287" s="14">
        <v>57024000</v>
      </c>
      <c r="H2287" s="16" t="s">
        <v>2491</v>
      </c>
    </row>
    <row r="2288" spans="1:8" ht="15.75" customHeight="1" x14ac:dyDescent="0.25">
      <c r="A2288" s="13" t="s">
        <v>7678</v>
      </c>
      <c r="B2288" s="13" t="s">
        <v>10</v>
      </c>
      <c r="C2288" s="14">
        <v>218.79</v>
      </c>
      <c r="D2288" s="13" t="s">
        <v>80</v>
      </c>
      <c r="E2288" s="13" t="s">
        <v>1272</v>
      </c>
      <c r="F2288" s="15">
        <v>264000</v>
      </c>
      <c r="G2288" s="14">
        <v>57760560</v>
      </c>
      <c r="H2288" s="16" t="s">
        <v>2492</v>
      </c>
    </row>
    <row r="2289" spans="1:8" ht="15.75" customHeight="1" x14ac:dyDescent="0.25">
      <c r="A2289" s="13" t="s">
        <v>7678</v>
      </c>
      <c r="B2289" s="13" t="s">
        <v>413</v>
      </c>
      <c r="C2289" s="14">
        <v>220.5</v>
      </c>
      <c r="D2289" s="13" t="s">
        <v>75</v>
      </c>
      <c r="E2289" s="13" t="s">
        <v>527</v>
      </c>
      <c r="F2289" s="15">
        <v>264000</v>
      </c>
      <c r="G2289" s="14">
        <v>58212000</v>
      </c>
      <c r="H2289" s="16" t="s">
        <v>2493</v>
      </c>
    </row>
    <row r="2290" spans="1:8" ht="15.75" customHeight="1" x14ac:dyDescent="0.25">
      <c r="A2290" s="13" t="s">
        <v>7678</v>
      </c>
      <c r="B2290" s="13" t="s">
        <v>382</v>
      </c>
      <c r="C2290" s="14">
        <v>221.23</v>
      </c>
      <c r="D2290" s="13" t="s">
        <v>20</v>
      </c>
      <c r="E2290" s="13" t="s">
        <v>494</v>
      </c>
      <c r="F2290" s="15">
        <v>264000</v>
      </c>
      <c r="G2290" s="14">
        <v>58404720</v>
      </c>
      <c r="H2290" s="16" t="s">
        <v>2494</v>
      </c>
    </row>
    <row r="2291" spans="1:8" ht="15.75" customHeight="1" x14ac:dyDescent="0.25">
      <c r="A2291" s="13" t="s">
        <v>7678</v>
      </c>
      <c r="B2291" s="13" t="s">
        <v>10</v>
      </c>
      <c r="C2291" s="14">
        <v>227.6</v>
      </c>
      <c r="D2291" s="13" t="s">
        <v>14</v>
      </c>
      <c r="E2291" s="13" t="s">
        <v>2495</v>
      </c>
      <c r="F2291" s="15">
        <v>264000</v>
      </c>
      <c r="G2291" s="14">
        <v>60086400</v>
      </c>
      <c r="H2291" s="13" t="s">
        <v>2496</v>
      </c>
    </row>
    <row r="2292" spans="1:8" ht="15.75" customHeight="1" x14ac:dyDescent="0.25">
      <c r="A2292" s="13" t="s">
        <v>7678</v>
      </c>
      <c r="B2292" s="13" t="s">
        <v>10</v>
      </c>
      <c r="C2292" s="14">
        <v>227.85</v>
      </c>
      <c r="D2292" s="13" t="s">
        <v>33</v>
      </c>
      <c r="E2292" s="13" t="s">
        <v>446</v>
      </c>
      <c r="F2292" s="15">
        <v>264000</v>
      </c>
      <c r="G2292" s="14">
        <v>60152400</v>
      </c>
      <c r="H2292" s="13" t="s">
        <v>2497</v>
      </c>
    </row>
    <row r="2293" spans="1:8" ht="15.75" customHeight="1" x14ac:dyDescent="0.25">
      <c r="A2293" s="13" t="s">
        <v>7678</v>
      </c>
      <c r="B2293" s="13" t="s">
        <v>28</v>
      </c>
      <c r="C2293" s="14">
        <v>229.57</v>
      </c>
      <c r="D2293" s="13" t="s">
        <v>11</v>
      </c>
      <c r="E2293" s="16" t="s">
        <v>2498</v>
      </c>
      <c r="F2293" s="15">
        <v>264000</v>
      </c>
      <c r="G2293" s="14">
        <v>60606480</v>
      </c>
      <c r="H2293" s="13" t="s">
        <v>2499</v>
      </c>
    </row>
    <row r="2294" spans="1:8" ht="15.75" customHeight="1" x14ac:dyDescent="0.25">
      <c r="A2294" s="13" t="s">
        <v>7678</v>
      </c>
      <c r="B2294" s="13" t="s">
        <v>10</v>
      </c>
      <c r="C2294" s="14">
        <v>229.8</v>
      </c>
      <c r="D2294" s="13" t="s">
        <v>75</v>
      </c>
      <c r="E2294" s="13" t="s">
        <v>1355</v>
      </c>
      <c r="F2294" s="15">
        <v>264000</v>
      </c>
      <c r="G2294" s="14">
        <v>60667200</v>
      </c>
      <c r="H2294" s="16" t="s">
        <v>2500</v>
      </c>
    </row>
    <row r="2295" spans="1:8" ht="15.75" customHeight="1" x14ac:dyDescent="0.25">
      <c r="A2295" s="13" t="s">
        <v>7678</v>
      </c>
      <c r="B2295" s="13" t="s">
        <v>28</v>
      </c>
      <c r="C2295" s="14">
        <v>229.8</v>
      </c>
      <c r="D2295" s="13" t="s">
        <v>75</v>
      </c>
      <c r="E2295" s="13" t="s">
        <v>349</v>
      </c>
      <c r="F2295" s="15">
        <v>264000</v>
      </c>
      <c r="G2295" s="14">
        <v>60667200</v>
      </c>
      <c r="H2295" s="16" t="s">
        <v>2501</v>
      </c>
    </row>
    <row r="2296" spans="1:8" ht="15.75" customHeight="1" x14ac:dyDescent="0.25">
      <c r="A2296" s="13" t="s">
        <v>7678</v>
      </c>
      <c r="B2296" s="13" t="s">
        <v>45</v>
      </c>
      <c r="C2296" s="14">
        <v>229.8</v>
      </c>
      <c r="D2296" s="13" t="s">
        <v>75</v>
      </c>
      <c r="E2296" s="13" t="s">
        <v>446</v>
      </c>
      <c r="F2296" s="15">
        <v>264000</v>
      </c>
      <c r="G2296" s="14">
        <v>60667200</v>
      </c>
      <c r="H2296" s="16" t="s">
        <v>2502</v>
      </c>
    </row>
    <row r="2297" spans="1:8" ht="15.75" customHeight="1" x14ac:dyDescent="0.25">
      <c r="A2297" s="13" t="s">
        <v>7678</v>
      </c>
      <c r="B2297" s="13" t="s">
        <v>10</v>
      </c>
      <c r="C2297" s="14">
        <v>233.01</v>
      </c>
      <c r="D2297" s="13" t="s">
        <v>20</v>
      </c>
      <c r="E2297" s="13" t="s">
        <v>1368</v>
      </c>
      <c r="F2297" s="15">
        <v>264000</v>
      </c>
      <c r="G2297" s="14">
        <v>61514640</v>
      </c>
      <c r="H2297" s="16" t="s">
        <v>2503</v>
      </c>
    </row>
    <row r="2298" spans="1:8" ht="15.75" customHeight="1" x14ac:dyDescent="0.25">
      <c r="A2298" s="13" t="s">
        <v>7678</v>
      </c>
      <c r="B2298" s="13" t="s">
        <v>413</v>
      </c>
      <c r="C2298" s="14">
        <v>235.6</v>
      </c>
      <c r="D2298" s="13" t="s">
        <v>17</v>
      </c>
      <c r="E2298" s="13" t="s">
        <v>371</v>
      </c>
      <c r="F2298" s="15">
        <v>60000</v>
      </c>
      <c r="G2298" s="14">
        <v>14136000</v>
      </c>
      <c r="H2298" s="13" t="s">
        <v>2504</v>
      </c>
    </row>
    <row r="2299" spans="1:8" ht="15.75" customHeight="1" x14ac:dyDescent="0.25">
      <c r="A2299" s="13" t="s">
        <v>7678</v>
      </c>
      <c r="B2299" s="13" t="s">
        <v>10</v>
      </c>
      <c r="C2299" s="14">
        <v>235.71</v>
      </c>
      <c r="D2299" s="13" t="s">
        <v>26</v>
      </c>
      <c r="E2299" s="13" t="s">
        <v>1355</v>
      </c>
      <c r="F2299" s="15">
        <v>264000</v>
      </c>
      <c r="G2299" s="14">
        <v>62227440</v>
      </c>
      <c r="H2299" s="13" t="s">
        <v>2505</v>
      </c>
    </row>
    <row r="2300" spans="1:8" ht="15.75" customHeight="1" x14ac:dyDescent="0.25">
      <c r="A2300" s="13" t="s">
        <v>7678</v>
      </c>
      <c r="B2300" s="13" t="s">
        <v>45</v>
      </c>
      <c r="C2300" s="14">
        <v>236.47</v>
      </c>
      <c r="D2300" s="13" t="s">
        <v>20</v>
      </c>
      <c r="E2300" s="13" t="s">
        <v>2506</v>
      </c>
      <c r="F2300" s="15">
        <v>264000</v>
      </c>
      <c r="G2300" s="14">
        <v>62428080</v>
      </c>
      <c r="H2300" s="16" t="s">
        <v>2507</v>
      </c>
    </row>
    <row r="2301" spans="1:8" ht="15.75" customHeight="1" x14ac:dyDescent="0.25">
      <c r="A2301" s="13" t="s">
        <v>7678</v>
      </c>
      <c r="B2301" s="13" t="s">
        <v>10</v>
      </c>
      <c r="C2301" s="14">
        <v>236.84</v>
      </c>
      <c r="D2301" s="13" t="s">
        <v>38</v>
      </c>
      <c r="E2301" s="13" t="s">
        <v>1057</v>
      </c>
      <c r="F2301" s="15">
        <v>264000</v>
      </c>
      <c r="G2301" s="14">
        <v>62525760</v>
      </c>
      <c r="H2301" s="16" t="s">
        <v>2508</v>
      </c>
    </row>
    <row r="2302" spans="1:8" ht="15.75" customHeight="1" x14ac:dyDescent="0.25">
      <c r="A2302" s="13" t="s">
        <v>7678</v>
      </c>
      <c r="B2302" s="13" t="s">
        <v>28</v>
      </c>
      <c r="C2302" s="14">
        <v>236.84</v>
      </c>
      <c r="D2302" s="13" t="s">
        <v>38</v>
      </c>
      <c r="E2302" s="13" t="s">
        <v>446</v>
      </c>
      <c r="F2302" s="15">
        <v>264000</v>
      </c>
      <c r="G2302" s="14">
        <v>62525760</v>
      </c>
      <c r="H2302" s="16" t="s">
        <v>2509</v>
      </c>
    </row>
    <row r="2303" spans="1:8" ht="15.75" customHeight="1" x14ac:dyDescent="0.25">
      <c r="A2303" s="13" t="s">
        <v>7678</v>
      </c>
      <c r="B2303" s="13" t="s">
        <v>10</v>
      </c>
      <c r="C2303" s="14">
        <v>237.8</v>
      </c>
      <c r="D2303" s="13" t="s">
        <v>35</v>
      </c>
      <c r="E2303" s="13" t="s">
        <v>1355</v>
      </c>
      <c r="F2303" s="15">
        <v>264000</v>
      </c>
      <c r="G2303" s="14">
        <v>62779200</v>
      </c>
      <c r="H2303" s="16" t="s">
        <v>2510</v>
      </c>
    </row>
    <row r="2304" spans="1:8" ht="15.75" customHeight="1" x14ac:dyDescent="0.25">
      <c r="A2304" s="13" t="s">
        <v>7678</v>
      </c>
      <c r="B2304" s="13" t="s">
        <v>28</v>
      </c>
      <c r="C2304" s="14">
        <v>238.75</v>
      </c>
      <c r="D2304" s="13" t="s">
        <v>33</v>
      </c>
      <c r="E2304" s="13" t="s">
        <v>1355</v>
      </c>
      <c r="F2304" s="15">
        <v>264000</v>
      </c>
      <c r="G2304" s="14">
        <v>63030000</v>
      </c>
      <c r="H2304" s="13" t="s">
        <v>2511</v>
      </c>
    </row>
    <row r="2305" spans="1:8" ht="15.75" customHeight="1" x14ac:dyDescent="0.25">
      <c r="A2305" s="13" t="s">
        <v>7678</v>
      </c>
      <c r="B2305" s="13" t="s">
        <v>10</v>
      </c>
      <c r="C2305" s="14">
        <v>242</v>
      </c>
      <c r="D2305" s="13" t="s">
        <v>171</v>
      </c>
      <c r="E2305" s="13" t="s">
        <v>2512</v>
      </c>
      <c r="F2305" s="15">
        <v>264000</v>
      </c>
      <c r="G2305" s="14">
        <v>63888000</v>
      </c>
      <c r="H2305" s="16" t="s">
        <v>2513</v>
      </c>
    </row>
    <row r="2306" spans="1:8" ht="15.75" customHeight="1" x14ac:dyDescent="0.25">
      <c r="A2306" s="13" t="s">
        <v>7678</v>
      </c>
      <c r="B2306" s="13" t="s">
        <v>28</v>
      </c>
      <c r="C2306" s="14">
        <v>242.71</v>
      </c>
      <c r="D2306" s="13" t="s">
        <v>20</v>
      </c>
      <c r="E2306" s="13" t="s">
        <v>1630</v>
      </c>
      <c r="F2306" s="15">
        <v>264000</v>
      </c>
      <c r="G2306" s="14">
        <v>64075440</v>
      </c>
      <c r="H2306" s="16" t="s">
        <v>2514</v>
      </c>
    </row>
    <row r="2307" spans="1:8" ht="15.75" customHeight="1" x14ac:dyDescent="0.25">
      <c r="A2307" s="13" t="s">
        <v>7678</v>
      </c>
      <c r="B2307" s="13" t="s">
        <v>45</v>
      </c>
      <c r="C2307" s="14">
        <v>247.39</v>
      </c>
      <c r="D2307" s="13" t="s">
        <v>11</v>
      </c>
      <c r="E2307" s="16" t="s">
        <v>2515</v>
      </c>
      <c r="F2307" s="15">
        <v>264000</v>
      </c>
      <c r="G2307" s="14">
        <v>65310960</v>
      </c>
      <c r="H2307" s="16" t="s">
        <v>2516</v>
      </c>
    </row>
    <row r="2308" spans="1:8" ht="15.75" customHeight="1" x14ac:dyDescent="0.25">
      <c r="A2308" s="13" t="s">
        <v>7678</v>
      </c>
      <c r="B2308" s="13" t="s">
        <v>28</v>
      </c>
      <c r="C2308" s="14">
        <v>248</v>
      </c>
      <c r="D2308" s="13" t="s">
        <v>17</v>
      </c>
      <c r="E2308" s="13" t="s">
        <v>349</v>
      </c>
      <c r="F2308" s="15">
        <v>60000</v>
      </c>
      <c r="G2308" s="14">
        <v>14880000</v>
      </c>
      <c r="H2308" s="13" t="s">
        <v>2517</v>
      </c>
    </row>
    <row r="2309" spans="1:8" ht="15.75" customHeight="1" x14ac:dyDescent="0.25">
      <c r="A2309" s="13" t="s">
        <v>7678</v>
      </c>
      <c r="B2309" s="13" t="s">
        <v>10</v>
      </c>
      <c r="C2309" s="14">
        <v>249.48</v>
      </c>
      <c r="D2309" s="13" t="s">
        <v>201</v>
      </c>
      <c r="E2309" s="13" t="s">
        <v>446</v>
      </c>
      <c r="F2309" s="15">
        <v>264000</v>
      </c>
      <c r="G2309" s="14">
        <v>65862720</v>
      </c>
      <c r="H2309" s="16" t="s">
        <v>2518</v>
      </c>
    </row>
    <row r="2310" spans="1:8" ht="15.75" customHeight="1" x14ac:dyDescent="0.25">
      <c r="A2310" s="13" t="s">
        <v>7678</v>
      </c>
      <c r="B2310" s="13" t="s">
        <v>10</v>
      </c>
      <c r="C2310" s="14">
        <v>251.43</v>
      </c>
      <c r="D2310" s="13" t="s">
        <v>23</v>
      </c>
      <c r="E2310" s="13" t="s">
        <v>446</v>
      </c>
      <c r="F2310" s="15">
        <v>264000</v>
      </c>
      <c r="G2310" s="14">
        <v>66377520</v>
      </c>
      <c r="H2310" s="16" t="s">
        <v>2519</v>
      </c>
    </row>
    <row r="2311" spans="1:8" ht="15.75" customHeight="1" x14ac:dyDescent="0.25">
      <c r="A2311" s="13" t="s">
        <v>7678</v>
      </c>
      <c r="B2311" s="13" t="s">
        <v>45</v>
      </c>
      <c r="C2311" s="14">
        <v>254.2</v>
      </c>
      <c r="D2311" s="13" t="s">
        <v>17</v>
      </c>
      <c r="E2311" s="13" t="s">
        <v>1355</v>
      </c>
      <c r="F2311" s="15">
        <v>60000</v>
      </c>
      <c r="G2311" s="14">
        <v>15252000</v>
      </c>
      <c r="H2311" s="13" t="s">
        <v>2511</v>
      </c>
    </row>
    <row r="2312" spans="1:8" ht="15.75" customHeight="1" x14ac:dyDescent="0.25">
      <c r="A2312" s="13" t="s">
        <v>7678</v>
      </c>
      <c r="B2312" s="13" t="s">
        <v>10</v>
      </c>
      <c r="C2312" s="14">
        <v>255</v>
      </c>
      <c r="D2312" s="13" t="s">
        <v>366</v>
      </c>
      <c r="E2312" s="13" t="s">
        <v>367</v>
      </c>
      <c r="F2312" s="15">
        <v>264000</v>
      </c>
      <c r="G2312" s="14">
        <v>67320000</v>
      </c>
      <c r="H2312" s="16" t="s">
        <v>2520</v>
      </c>
    </row>
    <row r="2313" spans="1:8" ht="15.75" customHeight="1" x14ac:dyDescent="0.25">
      <c r="A2313" s="13" t="s">
        <v>7678</v>
      </c>
      <c r="B2313" s="13" t="s">
        <v>28</v>
      </c>
      <c r="C2313" s="14">
        <v>258.70999999999998</v>
      </c>
      <c r="D2313" s="13" t="s">
        <v>26</v>
      </c>
      <c r="E2313" s="13" t="s">
        <v>446</v>
      </c>
      <c r="F2313" s="15">
        <v>264000</v>
      </c>
      <c r="G2313" s="14">
        <v>68299440</v>
      </c>
      <c r="H2313" s="13" t="s">
        <v>2521</v>
      </c>
    </row>
    <row r="2314" spans="1:8" ht="15.75" customHeight="1" x14ac:dyDescent="0.25">
      <c r="A2314" s="13" t="s">
        <v>7678</v>
      </c>
      <c r="B2314" s="13" t="s">
        <v>10</v>
      </c>
      <c r="C2314" s="14">
        <v>259.60000000000002</v>
      </c>
      <c r="D2314" s="13" t="s">
        <v>765</v>
      </c>
      <c r="E2314" s="13" t="s">
        <v>1272</v>
      </c>
      <c r="F2314" s="15">
        <v>264000</v>
      </c>
      <c r="G2314" s="14">
        <v>68534400</v>
      </c>
      <c r="H2314" s="13" t="s">
        <v>2522</v>
      </c>
    </row>
    <row r="2315" spans="1:8" ht="15.75" customHeight="1" x14ac:dyDescent="0.25">
      <c r="A2315" s="13" t="s">
        <v>7678</v>
      </c>
      <c r="B2315" s="13" t="s">
        <v>10</v>
      </c>
      <c r="C2315" s="14">
        <v>261</v>
      </c>
      <c r="D2315" s="13" t="s">
        <v>70</v>
      </c>
      <c r="E2315" s="13" t="s">
        <v>71</v>
      </c>
      <c r="F2315" s="15">
        <v>264000</v>
      </c>
      <c r="G2315" s="14">
        <v>68904000</v>
      </c>
      <c r="H2315" s="13" t="s">
        <v>2523</v>
      </c>
    </row>
    <row r="2316" spans="1:8" ht="15.75" customHeight="1" x14ac:dyDescent="0.25">
      <c r="A2316" s="13" t="s">
        <v>7678</v>
      </c>
      <c r="B2316" s="13" t="s">
        <v>413</v>
      </c>
      <c r="C2316" s="14">
        <v>267.18</v>
      </c>
      <c r="D2316" s="13" t="s">
        <v>20</v>
      </c>
      <c r="E2316" s="13" t="s">
        <v>71</v>
      </c>
      <c r="F2316" s="15">
        <v>264000</v>
      </c>
      <c r="G2316" s="14">
        <v>70535520</v>
      </c>
      <c r="H2316" s="16" t="s">
        <v>2524</v>
      </c>
    </row>
    <row r="2317" spans="1:8" ht="15.75" customHeight="1" x14ac:dyDescent="0.25">
      <c r="A2317" s="13" t="s">
        <v>7678</v>
      </c>
      <c r="B2317" s="13" t="s">
        <v>382</v>
      </c>
      <c r="C2317" s="14">
        <v>271.17</v>
      </c>
      <c r="D2317" s="13" t="s">
        <v>11</v>
      </c>
      <c r="E2317" s="13" t="s">
        <v>2525</v>
      </c>
      <c r="F2317" s="15">
        <v>264000</v>
      </c>
      <c r="G2317" s="14">
        <v>71588880</v>
      </c>
      <c r="H2317" s="13" t="s">
        <v>2526</v>
      </c>
    </row>
    <row r="2318" spans="1:8" ht="15.75" customHeight="1" x14ac:dyDescent="0.25">
      <c r="A2318" s="13" t="s">
        <v>7678</v>
      </c>
      <c r="B2318" s="13" t="s">
        <v>382</v>
      </c>
      <c r="C2318" s="14">
        <v>272.8</v>
      </c>
      <c r="D2318" s="13" t="s">
        <v>17</v>
      </c>
      <c r="E2318" s="13" t="s">
        <v>446</v>
      </c>
      <c r="F2318" s="15">
        <v>60000</v>
      </c>
      <c r="G2318" s="14">
        <v>16368000</v>
      </c>
      <c r="H2318" s="13" t="s">
        <v>2527</v>
      </c>
    </row>
    <row r="2319" spans="1:8" ht="15.75" customHeight="1" x14ac:dyDescent="0.25">
      <c r="A2319" s="13" t="s">
        <v>7678</v>
      </c>
      <c r="B2319" s="13" t="s">
        <v>382</v>
      </c>
      <c r="C2319" s="14">
        <v>276</v>
      </c>
      <c r="D2319" s="13" t="s">
        <v>75</v>
      </c>
      <c r="E2319" s="13" t="s">
        <v>73</v>
      </c>
      <c r="F2319" s="15">
        <v>264000</v>
      </c>
      <c r="G2319" s="14">
        <v>72864000</v>
      </c>
      <c r="H2319" s="16" t="s">
        <v>2528</v>
      </c>
    </row>
    <row r="2320" spans="1:8" ht="15.75" customHeight="1" x14ac:dyDescent="0.25">
      <c r="A2320" s="13" t="s">
        <v>7678</v>
      </c>
      <c r="B2320" s="13" t="s">
        <v>10</v>
      </c>
      <c r="C2320" s="14">
        <v>292.77999999999997</v>
      </c>
      <c r="D2320" s="13" t="s">
        <v>43</v>
      </c>
      <c r="E2320" s="13" t="s">
        <v>446</v>
      </c>
      <c r="F2320" s="15">
        <v>264000</v>
      </c>
      <c r="G2320" s="14">
        <v>77293920</v>
      </c>
      <c r="H2320" s="16" t="s">
        <v>2529</v>
      </c>
    </row>
    <row r="2321" spans="1:8" ht="15.75" customHeight="1" x14ac:dyDescent="0.25">
      <c r="A2321" s="13" t="s">
        <v>7678</v>
      </c>
      <c r="B2321" s="13" t="s">
        <v>10</v>
      </c>
      <c r="C2321" s="14">
        <v>297.60000000000002</v>
      </c>
      <c r="D2321" s="13" t="s">
        <v>17</v>
      </c>
      <c r="E2321" s="13" t="s">
        <v>73</v>
      </c>
      <c r="F2321" s="15">
        <v>60000</v>
      </c>
      <c r="G2321" s="14">
        <v>17856000</v>
      </c>
      <c r="H2321" s="13" t="s">
        <v>2530</v>
      </c>
    </row>
    <row r="2322" spans="1:8" ht="15.75" customHeight="1" x14ac:dyDescent="0.25">
      <c r="A2322" s="13" t="s">
        <v>7678</v>
      </c>
      <c r="B2322" s="13" t="s">
        <v>45</v>
      </c>
      <c r="C2322" s="14">
        <v>1449.03</v>
      </c>
      <c r="D2322" s="13" t="s">
        <v>26</v>
      </c>
      <c r="E2322" s="13" t="s">
        <v>300</v>
      </c>
      <c r="F2322" s="15">
        <v>264000</v>
      </c>
      <c r="G2322" s="14">
        <v>382543920</v>
      </c>
      <c r="H2322" s="13" t="s">
        <v>2531</v>
      </c>
    </row>
    <row r="2323" spans="1:8" ht="15.75" customHeight="1" x14ac:dyDescent="0.25">
      <c r="C2323" s="10"/>
      <c r="F2323" s="17"/>
      <c r="G2323" s="10"/>
    </row>
    <row r="2324" spans="1:8" ht="15.75" customHeight="1" x14ac:dyDescent="0.25">
      <c r="A2324" s="41" t="s">
        <v>2532</v>
      </c>
      <c r="B2324" s="42"/>
      <c r="C2324" s="42"/>
      <c r="D2324" s="42"/>
      <c r="E2324" s="42"/>
      <c r="F2324" s="42"/>
      <c r="G2324" s="42"/>
      <c r="H2324" s="43"/>
    </row>
    <row r="2325" spans="1:8" ht="15.75" customHeight="1" x14ac:dyDescent="0.25">
      <c r="C2325" s="10"/>
      <c r="E2325" s="11" t="s">
        <v>7571</v>
      </c>
      <c r="F2325" s="12">
        <v>1200000</v>
      </c>
      <c r="G2325" s="10"/>
    </row>
    <row r="2326" spans="1:8" ht="15.75" customHeight="1" x14ac:dyDescent="0.25">
      <c r="A2326" s="13" t="s">
        <v>0</v>
      </c>
      <c r="B2326" s="13" t="s">
        <v>1</v>
      </c>
      <c r="C2326" s="13" t="s">
        <v>2</v>
      </c>
      <c r="D2326" s="13" t="s">
        <v>4</v>
      </c>
      <c r="E2326" s="13" t="s">
        <v>5</v>
      </c>
      <c r="F2326" s="13" t="s">
        <v>6</v>
      </c>
      <c r="G2326" s="13" t="s">
        <v>7</v>
      </c>
      <c r="H2326" s="13" t="s">
        <v>8</v>
      </c>
    </row>
    <row r="2327" spans="1:8" ht="15.75" customHeight="1" x14ac:dyDescent="0.25">
      <c r="A2327" s="13" t="s">
        <v>7679</v>
      </c>
      <c r="B2327" s="13" t="s">
        <v>10</v>
      </c>
      <c r="C2327" s="14">
        <v>19.350000000000001</v>
      </c>
      <c r="D2327" s="13" t="s">
        <v>14</v>
      </c>
      <c r="E2327" s="13" t="s">
        <v>2534</v>
      </c>
      <c r="F2327" s="15">
        <v>1200000</v>
      </c>
      <c r="G2327" s="14">
        <v>23220000</v>
      </c>
      <c r="H2327" s="13" t="s">
        <v>2535</v>
      </c>
    </row>
    <row r="2328" spans="1:8" ht="15.75" customHeight="1" x14ac:dyDescent="0.25">
      <c r="A2328" s="13" t="s">
        <v>7679</v>
      </c>
      <c r="B2328" s="13" t="s">
        <v>28</v>
      </c>
      <c r="C2328" s="14">
        <v>19.350000000000001</v>
      </c>
      <c r="D2328" s="13" t="s">
        <v>177</v>
      </c>
      <c r="E2328" s="13" t="s">
        <v>632</v>
      </c>
      <c r="F2328" s="15">
        <v>1200000</v>
      </c>
      <c r="G2328" s="14">
        <v>23220000</v>
      </c>
      <c r="H2328" s="16" t="s">
        <v>2536</v>
      </c>
    </row>
    <row r="2329" spans="1:8" ht="15.75" customHeight="1" x14ac:dyDescent="0.25">
      <c r="A2329" s="13" t="s">
        <v>7679</v>
      </c>
      <c r="B2329" s="13" t="s">
        <v>10</v>
      </c>
      <c r="C2329" s="14">
        <v>20.059999999999999</v>
      </c>
      <c r="D2329" s="13" t="s">
        <v>11</v>
      </c>
      <c r="E2329" s="13" t="s">
        <v>2537</v>
      </c>
      <c r="F2329" s="15">
        <v>1200000</v>
      </c>
      <c r="G2329" s="14">
        <v>24072000</v>
      </c>
      <c r="H2329" s="16" t="s">
        <v>2538</v>
      </c>
    </row>
    <row r="2330" spans="1:8" ht="15.75" customHeight="1" x14ac:dyDescent="0.25">
      <c r="A2330" s="13" t="s">
        <v>7679</v>
      </c>
      <c r="B2330" s="13" t="s">
        <v>45</v>
      </c>
      <c r="C2330" s="14">
        <v>20.38</v>
      </c>
      <c r="D2330" s="13" t="s">
        <v>20</v>
      </c>
      <c r="E2330" s="13" t="s">
        <v>2539</v>
      </c>
      <c r="F2330" s="15">
        <v>1200000</v>
      </c>
      <c r="G2330" s="14">
        <v>24456000</v>
      </c>
      <c r="H2330" s="16" t="s">
        <v>2540</v>
      </c>
    </row>
    <row r="2331" spans="1:8" ht="15.75" customHeight="1" x14ac:dyDescent="0.25">
      <c r="A2331" s="13" t="s">
        <v>7679</v>
      </c>
      <c r="B2331" s="13" t="s">
        <v>28</v>
      </c>
      <c r="C2331" s="14">
        <v>21.14</v>
      </c>
      <c r="D2331" s="13" t="s">
        <v>26</v>
      </c>
      <c r="E2331" s="13" t="s">
        <v>642</v>
      </c>
      <c r="F2331" s="15">
        <v>1200000</v>
      </c>
      <c r="G2331" s="14">
        <v>25368000</v>
      </c>
      <c r="H2331" s="13" t="s">
        <v>2541</v>
      </c>
    </row>
    <row r="2332" spans="1:8" ht="15.75" customHeight="1" x14ac:dyDescent="0.25">
      <c r="A2332" s="13" t="s">
        <v>7679</v>
      </c>
      <c r="B2332" s="13" t="s">
        <v>382</v>
      </c>
      <c r="C2332" s="14">
        <v>21.5</v>
      </c>
      <c r="D2332" s="13" t="s">
        <v>20</v>
      </c>
      <c r="E2332" s="13" t="s">
        <v>2542</v>
      </c>
      <c r="F2332" s="15">
        <v>1200000</v>
      </c>
      <c r="G2332" s="14">
        <v>25800000</v>
      </c>
      <c r="H2332" s="13" t="s">
        <v>2543</v>
      </c>
    </row>
    <row r="2333" spans="1:8" ht="15.75" customHeight="1" x14ac:dyDescent="0.25">
      <c r="A2333" s="13" t="s">
        <v>7679</v>
      </c>
      <c r="B2333" s="13" t="s">
        <v>10</v>
      </c>
      <c r="C2333" s="14">
        <v>22.1</v>
      </c>
      <c r="D2333" s="13" t="s">
        <v>80</v>
      </c>
      <c r="E2333" s="13" t="s">
        <v>132</v>
      </c>
      <c r="F2333" s="15">
        <v>1200000</v>
      </c>
      <c r="G2333" s="14">
        <v>26520000</v>
      </c>
      <c r="H2333" s="16" t="s">
        <v>2544</v>
      </c>
    </row>
    <row r="2334" spans="1:8" ht="15.75" customHeight="1" x14ac:dyDescent="0.25">
      <c r="A2334" s="13" t="s">
        <v>7679</v>
      </c>
      <c r="B2334" s="13" t="s">
        <v>413</v>
      </c>
      <c r="C2334" s="14">
        <v>22.41</v>
      </c>
      <c r="D2334" s="13" t="s">
        <v>20</v>
      </c>
      <c r="E2334" s="13" t="s">
        <v>128</v>
      </c>
      <c r="F2334" s="15">
        <v>1200000</v>
      </c>
      <c r="G2334" s="14">
        <v>26892000</v>
      </c>
      <c r="H2334" s="16" t="s">
        <v>2545</v>
      </c>
    </row>
    <row r="2335" spans="1:8" ht="15.75" customHeight="1" x14ac:dyDescent="0.25">
      <c r="A2335" s="13" t="s">
        <v>7679</v>
      </c>
      <c r="B2335" s="13" t="s">
        <v>28</v>
      </c>
      <c r="C2335" s="14">
        <v>22.5</v>
      </c>
      <c r="D2335" s="13" t="s">
        <v>75</v>
      </c>
      <c r="E2335" s="13" t="s">
        <v>642</v>
      </c>
      <c r="F2335" s="15">
        <v>1200000</v>
      </c>
      <c r="G2335" s="14">
        <v>27000000</v>
      </c>
      <c r="H2335" s="16" t="s">
        <v>2546</v>
      </c>
    </row>
    <row r="2336" spans="1:8" ht="15.75" customHeight="1" x14ac:dyDescent="0.25">
      <c r="A2336" s="13" t="s">
        <v>7679</v>
      </c>
      <c r="B2336" s="13" t="s">
        <v>10</v>
      </c>
      <c r="C2336" s="14">
        <v>22.62</v>
      </c>
      <c r="D2336" s="13" t="s">
        <v>35</v>
      </c>
      <c r="E2336" s="13" t="s">
        <v>2547</v>
      </c>
      <c r="F2336" s="15">
        <v>1200000</v>
      </c>
      <c r="G2336" s="14">
        <v>27144000</v>
      </c>
      <c r="H2336" s="16" t="s">
        <v>2548</v>
      </c>
    </row>
    <row r="2337" spans="1:8" ht="15.75" customHeight="1" x14ac:dyDescent="0.25">
      <c r="A2337" s="13" t="s">
        <v>7679</v>
      </c>
      <c r="B2337" s="13" t="s">
        <v>10</v>
      </c>
      <c r="C2337" s="14">
        <v>22.78</v>
      </c>
      <c r="D2337" s="13" t="s">
        <v>67</v>
      </c>
      <c r="E2337" s="13" t="s">
        <v>647</v>
      </c>
      <c r="F2337" s="15">
        <v>1200000</v>
      </c>
      <c r="G2337" s="14">
        <v>27336000</v>
      </c>
      <c r="H2337" s="16" t="s">
        <v>2549</v>
      </c>
    </row>
    <row r="2338" spans="1:8" ht="15.75" customHeight="1" x14ac:dyDescent="0.25">
      <c r="A2338" s="13" t="s">
        <v>7679</v>
      </c>
      <c r="B2338" s="13" t="s">
        <v>382</v>
      </c>
      <c r="C2338" s="14">
        <v>23.14</v>
      </c>
      <c r="D2338" s="13" t="s">
        <v>26</v>
      </c>
      <c r="E2338" s="13" t="s">
        <v>132</v>
      </c>
      <c r="F2338" s="15">
        <v>1200000</v>
      </c>
      <c r="G2338" s="14">
        <v>27768000</v>
      </c>
      <c r="H2338" s="13" t="s">
        <v>2550</v>
      </c>
    </row>
    <row r="2339" spans="1:8" ht="15.75" customHeight="1" x14ac:dyDescent="0.25">
      <c r="A2339" s="13" t="s">
        <v>7679</v>
      </c>
      <c r="B2339" s="13" t="s">
        <v>10</v>
      </c>
      <c r="C2339" s="14">
        <v>23.28</v>
      </c>
      <c r="D2339" s="13" t="s">
        <v>38</v>
      </c>
      <c r="E2339" s="13" t="s">
        <v>1396</v>
      </c>
      <c r="F2339" s="15">
        <v>1200000</v>
      </c>
      <c r="G2339" s="14">
        <v>27936000</v>
      </c>
      <c r="H2339" s="13" t="s">
        <v>2551</v>
      </c>
    </row>
    <row r="2340" spans="1:8" ht="15.75" customHeight="1" x14ac:dyDescent="0.25">
      <c r="A2340" s="13" t="s">
        <v>7679</v>
      </c>
      <c r="B2340" s="13" t="s">
        <v>28</v>
      </c>
      <c r="C2340" s="14">
        <v>23.28</v>
      </c>
      <c r="D2340" s="13" t="s">
        <v>38</v>
      </c>
      <c r="E2340" s="13" t="s">
        <v>618</v>
      </c>
      <c r="F2340" s="15">
        <v>1200000</v>
      </c>
      <c r="G2340" s="14">
        <v>27936000</v>
      </c>
      <c r="H2340" s="16" t="s">
        <v>2552</v>
      </c>
    </row>
    <row r="2341" spans="1:8" ht="15.75" customHeight="1" x14ac:dyDescent="0.25">
      <c r="A2341" s="13" t="s">
        <v>7679</v>
      </c>
      <c r="B2341" s="13" t="s">
        <v>413</v>
      </c>
      <c r="C2341" s="14">
        <v>23.61</v>
      </c>
      <c r="D2341" s="13" t="s">
        <v>17</v>
      </c>
      <c r="E2341" s="13" t="s">
        <v>618</v>
      </c>
      <c r="F2341" s="15">
        <v>60000</v>
      </c>
      <c r="G2341" s="14">
        <v>1416600</v>
      </c>
      <c r="H2341" s="13" t="s">
        <v>2553</v>
      </c>
    </row>
    <row r="2342" spans="1:8" ht="15.75" customHeight="1" x14ac:dyDescent="0.25">
      <c r="A2342" s="13" t="s">
        <v>7679</v>
      </c>
      <c r="B2342" s="13" t="s">
        <v>28</v>
      </c>
      <c r="C2342" s="14">
        <v>24.07</v>
      </c>
      <c r="D2342" s="13" t="s">
        <v>11</v>
      </c>
      <c r="E2342" s="13" t="s">
        <v>2554</v>
      </c>
      <c r="F2342" s="15">
        <v>1200000</v>
      </c>
      <c r="G2342" s="14">
        <v>28884000</v>
      </c>
      <c r="H2342" s="16" t="s">
        <v>2555</v>
      </c>
    </row>
    <row r="2343" spans="1:8" ht="15.75" customHeight="1" x14ac:dyDescent="0.25">
      <c r="A2343" s="13" t="s">
        <v>7679</v>
      </c>
      <c r="B2343" s="13" t="s">
        <v>10</v>
      </c>
      <c r="C2343" s="14">
        <v>24.55</v>
      </c>
      <c r="D2343" s="13" t="s">
        <v>33</v>
      </c>
      <c r="E2343" s="13" t="s">
        <v>128</v>
      </c>
      <c r="F2343" s="15">
        <v>1200000</v>
      </c>
      <c r="G2343" s="14">
        <v>29460000</v>
      </c>
      <c r="H2343" s="13" t="s">
        <v>2556</v>
      </c>
    </row>
    <row r="2344" spans="1:8" ht="15.75" customHeight="1" x14ac:dyDescent="0.25">
      <c r="A2344" s="13" t="s">
        <v>7679</v>
      </c>
      <c r="B2344" s="13" t="s">
        <v>10</v>
      </c>
      <c r="C2344" s="14">
        <v>26.87</v>
      </c>
      <c r="D2344" s="13" t="s">
        <v>17</v>
      </c>
      <c r="E2344" s="13" t="s">
        <v>132</v>
      </c>
      <c r="F2344" s="15">
        <v>60000</v>
      </c>
      <c r="G2344" s="14">
        <v>1612200</v>
      </c>
      <c r="H2344" s="13" t="s">
        <v>2557</v>
      </c>
    </row>
    <row r="2345" spans="1:8" ht="15.75" customHeight="1" x14ac:dyDescent="0.25">
      <c r="A2345" s="13" t="s">
        <v>7679</v>
      </c>
      <c r="B2345" s="13" t="s">
        <v>45</v>
      </c>
      <c r="C2345" s="14">
        <v>27.7</v>
      </c>
      <c r="D2345" s="13" t="s">
        <v>75</v>
      </c>
      <c r="E2345" s="13" t="s">
        <v>2558</v>
      </c>
      <c r="F2345" s="15">
        <v>1200000</v>
      </c>
      <c r="G2345" s="14">
        <v>33240000</v>
      </c>
      <c r="H2345" s="16" t="s">
        <v>2559</v>
      </c>
    </row>
    <row r="2346" spans="1:8" ht="15.75" customHeight="1" x14ac:dyDescent="0.25">
      <c r="A2346" s="13" t="s">
        <v>7679</v>
      </c>
      <c r="B2346" s="13" t="s">
        <v>434</v>
      </c>
      <c r="C2346" s="14">
        <v>28.35</v>
      </c>
      <c r="D2346" s="13" t="s">
        <v>17</v>
      </c>
      <c r="E2346" s="13" t="s">
        <v>106</v>
      </c>
      <c r="F2346" s="15">
        <v>60000</v>
      </c>
      <c r="G2346" s="14">
        <v>1701000</v>
      </c>
      <c r="H2346" s="13" t="s">
        <v>2560</v>
      </c>
    </row>
    <row r="2347" spans="1:8" ht="15.75" customHeight="1" x14ac:dyDescent="0.25">
      <c r="A2347" s="13" t="s">
        <v>7679</v>
      </c>
      <c r="B2347" s="13" t="s">
        <v>10</v>
      </c>
      <c r="C2347" s="14">
        <v>29.37</v>
      </c>
      <c r="D2347" s="13" t="s">
        <v>43</v>
      </c>
      <c r="E2347" s="13" t="s">
        <v>2561</v>
      </c>
      <c r="F2347" s="15">
        <v>1200000</v>
      </c>
      <c r="G2347" s="14">
        <v>35244000</v>
      </c>
      <c r="H2347" s="16" t="s">
        <v>2562</v>
      </c>
    </row>
    <row r="2348" spans="1:8" ht="15.75" customHeight="1" x14ac:dyDescent="0.25">
      <c r="A2348" s="13" t="s">
        <v>7679</v>
      </c>
      <c r="B2348" s="13" t="s">
        <v>10</v>
      </c>
      <c r="C2348" s="14">
        <v>33.79</v>
      </c>
      <c r="D2348" s="13" t="s">
        <v>70</v>
      </c>
      <c r="E2348" s="13" t="s">
        <v>73</v>
      </c>
      <c r="F2348" s="15">
        <v>1200000</v>
      </c>
      <c r="G2348" s="14">
        <v>40548000</v>
      </c>
      <c r="H2348" s="13" t="s">
        <v>2523</v>
      </c>
    </row>
    <row r="2349" spans="1:8" ht="15.75" customHeight="1" x14ac:dyDescent="0.25">
      <c r="A2349" s="13" t="s">
        <v>7679</v>
      </c>
      <c r="B2349" s="13" t="s">
        <v>28</v>
      </c>
      <c r="C2349" s="14">
        <v>34.54</v>
      </c>
      <c r="D2349" s="13" t="s">
        <v>20</v>
      </c>
      <c r="E2349" s="13" t="s">
        <v>71</v>
      </c>
      <c r="F2349" s="15">
        <v>1200000</v>
      </c>
      <c r="G2349" s="14">
        <v>41448000</v>
      </c>
      <c r="H2349" s="16" t="s">
        <v>2563</v>
      </c>
    </row>
    <row r="2350" spans="1:8" ht="15.75" customHeight="1" x14ac:dyDescent="0.25">
      <c r="A2350" s="13" t="s">
        <v>7679</v>
      </c>
      <c r="B2350" s="13" t="s">
        <v>45</v>
      </c>
      <c r="C2350" s="14">
        <v>34.85</v>
      </c>
      <c r="D2350" s="13" t="s">
        <v>11</v>
      </c>
      <c r="E2350" s="13" t="s">
        <v>2564</v>
      </c>
      <c r="F2350" s="15">
        <v>1200000</v>
      </c>
      <c r="G2350" s="14">
        <v>41820000</v>
      </c>
      <c r="H2350" s="16" t="s">
        <v>2565</v>
      </c>
    </row>
    <row r="2351" spans="1:8" ht="15.75" customHeight="1" x14ac:dyDescent="0.25">
      <c r="A2351" s="13" t="s">
        <v>7679</v>
      </c>
      <c r="B2351" s="13" t="s">
        <v>10</v>
      </c>
      <c r="C2351" s="14">
        <v>35.229999999999997</v>
      </c>
      <c r="D2351" s="13" t="s">
        <v>23</v>
      </c>
      <c r="E2351" s="13" t="s">
        <v>73</v>
      </c>
      <c r="F2351" s="15">
        <v>1200000</v>
      </c>
      <c r="G2351" s="14">
        <v>42276000</v>
      </c>
      <c r="H2351" s="16" t="s">
        <v>2566</v>
      </c>
    </row>
    <row r="2352" spans="1:8" ht="15.75" customHeight="1" x14ac:dyDescent="0.25">
      <c r="A2352" s="13" t="s">
        <v>7679</v>
      </c>
      <c r="B2352" s="13" t="s">
        <v>28</v>
      </c>
      <c r="C2352" s="14">
        <v>35.24</v>
      </c>
      <c r="D2352" s="13" t="s">
        <v>33</v>
      </c>
      <c r="E2352" s="13" t="s">
        <v>73</v>
      </c>
      <c r="F2352" s="15">
        <v>1200000</v>
      </c>
      <c r="G2352" s="14">
        <v>42288000</v>
      </c>
      <c r="H2352" s="13" t="s">
        <v>2530</v>
      </c>
    </row>
    <row r="2353" spans="1:8" ht="15.75" customHeight="1" x14ac:dyDescent="0.25">
      <c r="A2353" s="13" t="s">
        <v>7679</v>
      </c>
      <c r="B2353" s="13" t="s">
        <v>10</v>
      </c>
      <c r="C2353" s="14">
        <v>35.75</v>
      </c>
      <c r="D2353" s="13" t="s">
        <v>75</v>
      </c>
      <c r="E2353" s="13" t="s">
        <v>73</v>
      </c>
      <c r="F2353" s="15">
        <v>1200</v>
      </c>
      <c r="G2353" s="14">
        <v>42900</v>
      </c>
      <c r="H2353" s="16" t="s">
        <v>2567</v>
      </c>
    </row>
    <row r="2354" spans="1:8" ht="15.75" customHeight="1" x14ac:dyDescent="0.25">
      <c r="A2354" s="13" t="s">
        <v>7679</v>
      </c>
      <c r="B2354" s="13" t="s">
        <v>28</v>
      </c>
      <c r="C2354" s="14">
        <v>38.75</v>
      </c>
      <c r="D2354" s="13" t="s">
        <v>17</v>
      </c>
      <c r="E2354" s="13" t="s">
        <v>73</v>
      </c>
      <c r="F2354" s="15">
        <v>60000</v>
      </c>
      <c r="G2354" s="14">
        <v>2325000</v>
      </c>
      <c r="H2354" s="13" t="s">
        <v>2530</v>
      </c>
    </row>
    <row r="2355" spans="1:8" ht="15.75" customHeight="1" x14ac:dyDescent="0.25">
      <c r="A2355" s="13" t="s">
        <v>7679</v>
      </c>
      <c r="B2355" s="13" t="s">
        <v>434</v>
      </c>
      <c r="C2355" s="14">
        <v>47.38</v>
      </c>
      <c r="D2355" s="13" t="s">
        <v>20</v>
      </c>
      <c r="E2355" s="13" t="s">
        <v>1981</v>
      </c>
      <c r="F2355" s="15">
        <v>1200000</v>
      </c>
      <c r="G2355" s="14">
        <v>56856000</v>
      </c>
      <c r="H2355" s="16" t="s">
        <v>2568</v>
      </c>
    </row>
    <row r="2356" spans="1:8" ht="15.75" customHeight="1" x14ac:dyDescent="0.25">
      <c r="A2356" s="13" t="s">
        <v>7679</v>
      </c>
      <c r="B2356" s="13" t="s">
        <v>10</v>
      </c>
      <c r="C2356" s="14">
        <v>51.5</v>
      </c>
      <c r="D2356" s="13" t="s">
        <v>177</v>
      </c>
      <c r="E2356" s="13" t="s">
        <v>178</v>
      </c>
      <c r="F2356" s="15">
        <v>1200000</v>
      </c>
      <c r="G2356" s="14">
        <v>61800000</v>
      </c>
      <c r="H2356" s="16" t="s">
        <v>2569</v>
      </c>
    </row>
    <row r="2357" spans="1:8" ht="15.75" customHeight="1" x14ac:dyDescent="0.25">
      <c r="A2357" s="13" t="s">
        <v>7679</v>
      </c>
      <c r="B2357" s="13" t="s">
        <v>10</v>
      </c>
      <c r="C2357" s="14">
        <v>51.55</v>
      </c>
      <c r="D2357" s="13" t="s">
        <v>171</v>
      </c>
      <c r="E2357" s="13" t="s">
        <v>2570</v>
      </c>
      <c r="F2357" s="15">
        <v>1200000</v>
      </c>
      <c r="G2357" s="14">
        <v>61860000</v>
      </c>
      <c r="H2357" s="16" t="s">
        <v>2571</v>
      </c>
    </row>
    <row r="2358" spans="1:8" ht="15.75" customHeight="1" x14ac:dyDescent="0.25">
      <c r="A2358" s="13" t="s">
        <v>7679</v>
      </c>
      <c r="B2358" s="13" t="s">
        <v>382</v>
      </c>
      <c r="C2358" s="14">
        <v>52</v>
      </c>
      <c r="D2358" s="13" t="s">
        <v>11</v>
      </c>
      <c r="E2358" s="13" t="s">
        <v>2572</v>
      </c>
      <c r="F2358" s="15">
        <v>1200000</v>
      </c>
      <c r="G2358" s="14">
        <v>62400000</v>
      </c>
      <c r="H2358" s="16" t="s">
        <v>2573</v>
      </c>
    </row>
    <row r="2359" spans="1:8" ht="15.75" customHeight="1" x14ac:dyDescent="0.25">
      <c r="A2359" s="13" t="s">
        <v>7679</v>
      </c>
      <c r="B2359" s="13" t="s">
        <v>45</v>
      </c>
      <c r="C2359" s="14">
        <v>52.1</v>
      </c>
      <c r="D2359" s="13" t="s">
        <v>17</v>
      </c>
      <c r="E2359" s="13" t="s">
        <v>21</v>
      </c>
      <c r="F2359" s="15">
        <v>60000</v>
      </c>
      <c r="G2359" s="14">
        <v>3126000</v>
      </c>
      <c r="H2359" s="13" t="s">
        <v>2574</v>
      </c>
    </row>
    <row r="2360" spans="1:8" ht="15.75" customHeight="1" x14ac:dyDescent="0.25">
      <c r="A2360" s="13" t="s">
        <v>7679</v>
      </c>
      <c r="B2360" s="13" t="s">
        <v>10</v>
      </c>
      <c r="C2360" s="14">
        <v>52.89</v>
      </c>
      <c r="D2360" s="13" t="s">
        <v>20</v>
      </c>
      <c r="E2360" s="13" t="s">
        <v>18</v>
      </c>
      <c r="F2360" s="15">
        <v>1200000</v>
      </c>
      <c r="G2360" s="14">
        <v>63468000</v>
      </c>
      <c r="H2360" s="16" t="s">
        <v>2575</v>
      </c>
    </row>
    <row r="2361" spans="1:8" ht="15.75" customHeight="1" x14ac:dyDescent="0.25">
      <c r="A2361" s="13" t="s">
        <v>7679</v>
      </c>
      <c r="B2361" s="13" t="s">
        <v>382</v>
      </c>
      <c r="C2361" s="14">
        <v>58.45</v>
      </c>
      <c r="D2361" s="13" t="s">
        <v>17</v>
      </c>
      <c r="E2361" s="13" t="s">
        <v>166</v>
      </c>
      <c r="F2361" s="15">
        <v>60000</v>
      </c>
      <c r="G2361" s="14">
        <v>3507000</v>
      </c>
      <c r="H2361" s="13" t="s">
        <v>2576</v>
      </c>
    </row>
    <row r="2362" spans="1:8" ht="15.75" customHeight="1" x14ac:dyDescent="0.25">
      <c r="A2362" s="13" t="s">
        <v>7679</v>
      </c>
      <c r="B2362" s="13" t="s">
        <v>45</v>
      </c>
      <c r="C2362" s="14">
        <v>69.73</v>
      </c>
      <c r="D2362" s="13" t="s">
        <v>26</v>
      </c>
      <c r="E2362" s="13" t="s">
        <v>21</v>
      </c>
      <c r="F2362" s="15">
        <v>1200000</v>
      </c>
      <c r="G2362" s="14">
        <v>83676000</v>
      </c>
      <c r="H2362" s="13" t="s">
        <v>2577</v>
      </c>
    </row>
    <row r="2363" spans="1:8" ht="15.75" customHeight="1" x14ac:dyDescent="0.25">
      <c r="A2363" s="13" t="s">
        <v>7679</v>
      </c>
      <c r="B2363" s="13" t="s">
        <v>460</v>
      </c>
      <c r="C2363" s="14">
        <v>140.57</v>
      </c>
      <c r="D2363" s="13" t="s">
        <v>20</v>
      </c>
      <c r="E2363" s="13" t="s">
        <v>2294</v>
      </c>
      <c r="F2363" s="15">
        <v>1200000</v>
      </c>
      <c r="G2363" s="14">
        <v>168684000</v>
      </c>
      <c r="H2363" s="16" t="s">
        <v>2578</v>
      </c>
    </row>
    <row r="2364" spans="1:8" ht="15.75" customHeight="1" x14ac:dyDescent="0.25">
      <c r="A2364" s="13" t="s">
        <v>7679</v>
      </c>
      <c r="B2364" s="13" t="s">
        <v>10</v>
      </c>
      <c r="C2364" s="14">
        <v>475.82</v>
      </c>
      <c r="D2364" s="13" t="s">
        <v>26</v>
      </c>
      <c r="E2364" s="13" t="s">
        <v>300</v>
      </c>
      <c r="F2364" s="15">
        <v>1200000</v>
      </c>
      <c r="G2364" s="14">
        <v>570984000</v>
      </c>
      <c r="H2364" s="13" t="s">
        <v>2579</v>
      </c>
    </row>
    <row r="2365" spans="1:8" ht="15.75" customHeight="1" x14ac:dyDescent="0.25">
      <c r="A2365" s="13" t="s">
        <v>7679</v>
      </c>
      <c r="B2365" s="13" t="s">
        <v>458</v>
      </c>
      <c r="C2365" s="14">
        <v>524.36</v>
      </c>
      <c r="D2365" s="13" t="s">
        <v>20</v>
      </c>
      <c r="E2365" s="13" t="s">
        <v>2305</v>
      </c>
      <c r="F2365" s="15">
        <v>1200000</v>
      </c>
      <c r="G2365" s="14">
        <v>629232000</v>
      </c>
      <c r="H2365" s="16" t="s">
        <v>2580</v>
      </c>
    </row>
    <row r="2366" spans="1:8" ht="15.75" customHeight="1" x14ac:dyDescent="0.25">
      <c r="C2366" s="10"/>
      <c r="F2366" s="17"/>
      <c r="G2366" s="10"/>
    </row>
    <row r="2367" spans="1:8" ht="15.75" customHeight="1" x14ac:dyDescent="0.25">
      <c r="A2367" s="41" t="s">
        <v>2581</v>
      </c>
      <c r="B2367" s="42"/>
      <c r="C2367" s="42"/>
      <c r="D2367" s="42"/>
      <c r="E2367" s="42"/>
      <c r="F2367" s="42"/>
      <c r="G2367" s="42"/>
      <c r="H2367" s="43"/>
    </row>
    <row r="2368" spans="1:8" ht="15.75" customHeight="1" x14ac:dyDescent="0.25">
      <c r="C2368" s="10"/>
      <c r="E2368" s="11" t="s">
        <v>7571</v>
      </c>
      <c r="F2368" s="12">
        <v>96000</v>
      </c>
      <c r="G2368" s="10"/>
    </row>
    <row r="2369" spans="1:8" ht="15.75" customHeight="1" x14ac:dyDescent="0.25">
      <c r="A2369" s="13" t="s">
        <v>0</v>
      </c>
      <c r="B2369" s="13" t="s">
        <v>1</v>
      </c>
      <c r="C2369" s="13" t="s">
        <v>2</v>
      </c>
      <c r="D2369" s="13" t="s">
        <v>4</v>
      </c>
      <c r="E2369" s="13" t="s">
        <v>5</v>
      </c>
      <c r="F2369" s="13" t="s">
        <v>6</v>
      </c>
      <c r="G2369" s="13" t="s">
        <v>7</v>
      </c>
      <c r="H2369" s="13" t="s">
        <v>8</v>
      </c>
    </row>
    <row r="2370" spans="1:8" ht="15.75" customHeight="1" x14ac:dyDescent="0.25">
      <c r="A2370" s="13" t="s">
        <v>7680</v>
      </c>
      <c r="B2370" s="13" t="s">
        <v>10</v>
      </c>
      <c r="C2370" s="14">
        <v>600.98</v>
      </c>
      <c r="D2370" s="13" t="s">
        <v>33</v>
      </c>
      <c r="E2370" s="13" t="s">
        <v>1057</v>
      </c>
      <c r="F2370" s="15">
        <v>96000</v>
      </c>
      <c r="G2370" s="14">
        <v>57694080</v>
      </c>
      <c r="H2370" s="13" t="s">
        <v>2583</v>
      </c>
    </row>
    <row r="2371" spans="1:8" ht="15.75" customHeight="1" x14ac:dyDescent="0.25">
      <c r="A2371" s="13" t="s">
        <v>7680</v>
      </c>
      <c r="B2371" s="13" t="s">
        <v>28</v>
      </c>
      <c r="C2371" s="14">
        <v>644</v>
      </c>
      <c r="D2371" s="13" t="s">
        <v>70</v>
      </c>
      <c r="E2371" s="13" t="s">
        <v>2256</v>
      </c>
      <c r="F2371" s="15">
        <v>96000</v>
      </c>
      <c r="G2371" s="14">
        <v>61824000</v>
      </c>
      <c r="H2371" s="13" t="s">
        <v>2584</v>
      </c>
    </row>
    <row r="2372" spans="1:8" ht="15.75" customHeight="1" x14ac:dyDescent="0.25">
      <c r="A2372" s="13" t="s">
        <v>7680</v>
      </c>
      <c r="B2372" s="13" t="s">
        <v>10</v>
      </c>
      <c r="C2372" s="14">
        <v>646.64</v>
      </c>
      <c r="D2372" s="13" t="s">
        <v>11</v>
      </c>
      <c r="E2372" s="13" t="s">
        <v>2585</v>
      </c>
      <c r="F2372" s="15">
        <v>96000</v>
      </c>
      <c r="G2372" s="14">
        <v>62077440</v>
      </c>
      <c r="H2372" s="16" t="s">
        <v>2586</v>
      </c>
    </row>
    <row r="2373" spans="1:8" ht="15.75" customHeight="1" x14ac:dyDescent="0.25">
      <c r="A2373" s="13" t="s">
        <v>7680</v>
      </c>
      <c r="B2373" s="13" t="s">
        <v>28</v>
      </c>
      <c r="C2373" s="14">
        <v>655.29999999999995</v>
      </c>
      <c r="D2373" s="13" t="s">
        <v>177</v>
      </c>
      <c r="E2373" s="13" t="s">
        <v>1071</v>
      </c>
      <c r="F2373" s="15">
        <v>96000</v>
      </c>
      <c r="G2373" s="14">
        <v>62908800</v>
      </c>
      <c r="H2373" s="13" t="s">
        <v>2587</v>
      </c>
    </row>
    <row r="2374" spans="1:8" ht="15.75" customHeight="1" x14ac:dyDescent="0.25">
      <c r="A2374" s="13" t="s">
        <v>7680</v>
      </c>
      <c r="B2374" s="13" t="s">
        <v>10</v>
      </c>
      <c r="C2374" s="14">
        <v>672.8</v>
      </c>
      <c r="D2374" s="13" t="s">
        <v>35</v>
      </c>
      <c r="E2374" s="13" t="s">
        <v>2588</v>
      </c>
      <c r="F2374" s="15">
        <v>96000</v>
      </c>
      <c r="G2374" s="14">
        <v>64588800</v>
      </c>
      <c r="H2374" s="16" t="s">
        <v>2589</v>
      </c>
    </row>
    <row r="2375" spans="1:8" ht="15.75" customHeight="1" x14ac:dyDescent="0.25">
      <c r="A2375" s="13" t="s">
        <v>7680</v>
      </c>
      <c r="B2375" s="13" t="s">
        <v>10</v>
      </c>
      <c r="C2375" s="14">
        <v>696</v>
      </c>
      <c r="D2375" s="13" t="s">
        <v>14</v>
      </c>
      <c r="E2375" s="13" t="s">
        <v>2590</v>
      </c>
      <c r="F2375" s="15">
        <v>96000</v>
      </c>
      <c r="G2375" s="14">
        <v>66816000</v>
      </c>
      <c r="H2375" s="13" t="s">
        <v>2591</v>
      </c>
    </row>
    <row r="2376" spans="1:8" ht="15.75" customHeight="1" x14ac:dyDescent="0.25">
      <c r="A2376" s="13" t="s">
        <v>7680</v>
      </c>
      <c r="B2376" s="13" t="s">
        <v>28</v>
      </c>
      <c r="C2376" s="14">
        <v>697.44</v>
      </c>
      <c r="D2376" s="13" t="s">
        <v>26</v>
      </c>
      <c r="E2376" s="13" t="s">
        <v>618</v>
      </c>
      <c r="F2376" s="15">
        <v>96000</v>
      </c>
      <c r="G2376" s="14">
        <v>66954240</v>
      </c>
      <c r="H2376" s="13" t="s">
        <v>2592</v>
      </c>
    </row>
    <row r="2377" spans="1:8" ht="15.75" customHeight="1" x14ac:dyDescent="0.25">
      <c r="A2377" s="13" t="s">
        <v>7680</v>
      </c>
      <c r="B2377" s="13" t="s">
        <v>45</v>
      </c>
      <c r="C2377" s="14">
        <v>711.93</v>
      </c>
      <c r="D2377" s="13" t="s">
        <v>20</v>
      </c>
      <c r="E2377" s="13" t="s">
        <v>2256</v>
      </c>
      <c r="F2377" s="15">
        <v>96000</v>
      </c>
      <c r="G2377" s="14">
        <v>68345280</v>
      </c>
      <c r="H2377" s="16" t="s">
        <v>2593</v>
      </c>
    </row>
    <row r="2378" spans="1:8" ht="15.75" customHeight="1" x14ac:dyDescent="0.25">
      <c r="A2378" s="13" t="s">
        <v>7680</v>
      </c>
      <c r="B2378" s="13" t="s">
        <v>28</v>
      </c>
      <c r="C2378" s="14">
        <v>815</v>
      </c>
      <c r="D2378" s="13" t="s">
        <v>75</v>
      </c>
      <c r="E2378" s="13" t="s">
        <v>2594</v>
      </c>
      <c r="F2378" s="15">
        <v>96000</v>
      </c>
      <c r="G2378" s="14">
        <v>78240000</v>
      </c>
      <c r="H2378" s="16" t="s">
        <v>2595</v>
      </c>
    </row>
    <row r="2379" spans="1:8" ht="15.75" customHeight="1" x14ac:dyDescent="0.25">
      <c r="A2379" s="13" t="s">
        <v>7680</v>
      </c>
      <c r="B2379" s="13" t="s">
        <v>10</v>
      </c>
      <c r="C2379" s="14">
        <v>855.26</v>
      </c>
      <c r="D2379" s="13" t="s">
        <v>38</v>
      </c>
      <c r="E2379" s="13" t="s">
        <v>618</v>
      </c>
      <c r="F2379" s="15">
        <v>96000</v>
      </c>
      <c r="G2379" s="14">
        <v>82104960</v>
      </c>
      <c r="H2379" s="16" t="s">
        <v>2596</v>
      </c>
    </row>
    <row r="2380" spans="1:8" ht="15.75" customHeight="1" x14ac:dyDescent="0.25">
      <c r="A2380" s="13" t="s">
        <v>7680</v>
      </c>
      <c r="B2380" s="13" t="s">
        <v>28</v>
      </c>
      <c r="C2380" s="14">
        <v>855.26</v>
      </c>
      <c r="D2380" s="13" t="s">
        <v>38</v>
      </c>
      <c r="E2380" s="13" t="s">
        <v>1057</v>
      </c>
      <c r="F2380" s="15">
        <v>96000</v>
      </c>
      <c r="G2380" s="14">
        <v>82104960</v>
      </c>
      <c r="H2380" s="16" t="s">
        <v>2597</v>
      </c>
    </row>
    <row r="2381" spans="1:8" ht="15.75" customHeight="1" x14ac:dyDescent="0.25">
      <c r="A2381" s="13" t="s">
        <v>7680</v>
      </c>
      <c r="B2381" s="13" t="s">
        <v>10</v>
      </c>
      <c r="C2381" s="14">
        <v>862.5</v>
      </c>
      <c r="D2381" s="13" t="s">
        <v>17</v>
      </c>
      <c r="E2381" s="13" t="s">
        <v>1057</v>
      </c>
      <c r="F2381" s="15">
        <v>12000</v>
      </c>
      <c r="G2381" s="14">
        <v>10350000</v>
      </c>
      <c r="H2381" s="13" t="s">
        <v>2598</v>
      </c>
    </row>
    <row r="2382" spans="1:8" ht="15.75" customHeight="1" x14ac:dyDescent="0.25">
      <c r="A2382" s="13" t="s">
        <v>7680</v>
      </c>
      <c r="B2382" s="13" t="s">
        <v>10</v>
      </c>
      <c r="C2382" s="14">
        <v>871</v>
      </c>
      <c r="D2382" s="13" t="s">
        <v>67</v>
      </c>
      <c r="E2382" s="13" t="s">
        <v>618</v>
      </c>
      <c r="F2382" s="15">
        <v>96000</v>
      </c>
      <c r="G2382" s="14">
        <v>83616000</v>
      </c>
      <c r="H2382" s="16" t="s">
        <v>2599</v>
      </c>
    </row>
    <row r="2383" spans="1:8" ht="15.75" customHeight="1" x14ac:dyDescent="0.25">
      <c r="A2383" s="13" t="s">
        <v>7680</v>
      </c>
      <c r="B2383" s="13" t="s">
        <v>10</v>
      </c>
      <c r="C2383" s="14">
        <v>970</v>
      </c>
      <c r="D2383" s="13" t="s">
        <v>70</v>
      </c>
      <c r="E2383" s="13" t="s">
        <v>71</v>
      </c>
      <c r="F2383" s="15">
        <v>96000</v>
      </c>
      <c r="G2383" s="14">
        <v>93120000</v>
      </c>
      <c r="H2383" s="13" t="s">
        <v>2600</v>
      </c>
    </row>
    <row r="2384" spans="1:8" ht="15.75" customHeight="1" x14ac:dyDescent="0.25">
      <c r="A2384" s="13" t="s">
        <v>7680</v>
      </c>
      <c r="B2384" s="13" t="s">
        <v>10</v>
      </c>
      <c r="C2384" s="14">
        <v>976.97</v>
      </c>
      <c r="D2384" s="13" t="s">
        <v>43</v>
      </c>
      <c r="E2384" s="13" t="s">
        <v>1057</v>
      </c>
      <c r="F2384" s="15">
        <v>96000</v>
      </c>
      <c r="G2384" s="14">
        <v>93789120</v>
      </c>
      <c r="H2384" s="16" t="s">
        <v>2601</v>
      </c>
    </row>
    <row r="2385" spans="1:8" ht="15.75" customHeight="1" x14ac:dyDescent="0.25">
      <c r="A2385" s="13" t="s">
        <v>7680</v>
      </c>
      <c r="B2385" s="13" t="s">
        <v>28</v>
      </c>
      <c r="C2385" s="14">
        <v>991.87</v>
      </c>
      <c r="D2385" s="13" t="s">
        <v>20</v>
      </c>
      <c r="E2385" s="13" t="s">
        <v>71</v>
      </c>
      <c r="F2385" s="15">
        <v>96000</v>
      </c>
      <c r="G2385" s="14">
        <v>95219520</v>
      </c>
      <c r="H2385" s="13" t="s">
        <v>2602</v>
      </c>
    </row>
    <row r="2386" spans="1:8" ht="15.75" customHeight="1" x14ac:dyDescent="0.25">
      <c r="A2386" s="13" t="s">
        <v>7680</v>
      </c>
      <c r="B2386" s="13" t="s">
        <v>28</v>
      </c>
      <c r="C2386" s="14">
        <v>1004.27</v>
      </c>
      <c r="D2386" s="13" t="s">
        <v>11</v>
      </c>
      <c r="E2386" s="16" t="s">
        <v>2603</v>
      </c>
      <c r="F2386" s="15">
        <v>96000</v>
      </c>
      <c r="G2386" s="14">
        <v>96409920</v>
      </c>
      <c r="H2386" s="13" t="s">
        <v>2604</v>
      </c>
    </row>
    <row r="2387" spans="1:8" ht="15.75" customHeight="1" x14ac:dyDescent="0.25">
      <c r="A2387" s="13" t="s">
        <v>7680</v>
      </c>
      <c r="B2387" s="13" t="s">
        <v>28</v>
      </c>
      <c r="C2387" s="14">
        <v>1011.89</v>
      </c>
      <c r="D2387" s="13" t="s">
        <v>33</v>
      </c>
      <c r="E2387" s="13" t="s">
        <v>73</v>
      </c>
      <c r="F2387" s="15">
        <v>96000</v>
      </c>
      <c r="G2387" s="14">
        <v>97141440</v>
      </c>
      <c r="H2387" s="13" t="s">
        <v>2605</v>
      </c>
    </row>
    <row r="2388" spans="1:8" ht="15.75" customHeight="1" x14ac:dyDescent="0.25">
      <c r="A2388" s="13" t="s">
        <v>7680</v>
      </c>
      <c r="B2388" s="13" t="s">
        <v>10</v>
      </c>
      <c r="C2388" s="14">
        <v>1026</v>
      </c>
      <c r="D2388" s="13" t="s">
        <v>75</v>
      </c>
      <c r="E2388" s="13" t="s">
        <v>2606</v>
      </c>
      <c r="F2388" s="15">
        <v>96000</v>
      </c>
      <c r="G2388" s="14">
        <v>98496000</v>
      </c>
      <c r="H2388" s="16" t="s">
        <v>2607</v>
      </c>
    </row>
    <row r="2389" spans="1:8" ht="15.75" customHeight="1" x14ac:dyDescent="0.25">
      <c r="A2389" s="13" t="s">
        <v>7680</v>
      </c>
      <c r="B2389" s="13" t="s">
        <v>28</v>
      </c>
      <c r="C2389" s="14">
        <v>1103.5999999999999</v>
      </c>
      <c r="D2389" s="13" t="s">
        <v>17</v>
      </c>
      <c r="E2389" s="13" t="s">
        <v>73</v>
      </c>
      <c r="F2389" s="15">
        <v>12000</v>
      </c>
      <c r="G2389" s="14">
        <v>13243200</v>
      </c>
      <c r="H2389" s="13" t="s">
        <v>2605</v>
      </c>
    </row>
    <row r="2390" spans="1:8" ht="15.75" customHeight="1" x14ac:dyDescent="0.25">
      <c r="A2390" s="13" t="s">
        <v>7680</v>
      </c>
      <c r="B2390" s="13" t="s">
        <v>10</v>
      </c>
      <c r="C2390" s="14">
        <v>1554.75</v>
      </c>
      <c r="D2390" s="13" t="s">
        <v>20</v>
      </c>
      <c r="E2390" s="13" t="s">
        <v>1981</v>
      </c>
      <c r="F2390" s="15">
        <v>96000</v>
      </c>
      <c r="G2390" s="14">
        <v>149256000</v>
      </c>
      <c r="H2390" s="16" t="s">
        <v>2608</v>
      </c>
    </row>
    <row r="2391" spans="1:8" ht="15.75" customHeight="1" x14ac:dyDescent="0.25">
      <c r="A2391" s="13" t="s">
        <v>7680</v>
      </c>
      <c r="B2391" s="13" t="s">
        <v>10</v>
      </c>
      <c r="C2391" s="14">
        <v>1684.82</v>
      </c>
      <c r="D2391" s="13" t="s">
        <v>80</v>
      </c>
      <c r="E2391" s="13" t="s">
        <v>166</v>
      </c>
      <c r="F2391" s="15">
        <v>96000</v>
      </c>
      <c r="G2391" s="14">
        <v>161742720</v>
      </c>
      <c r="H2391" s="16" t="s">
        <v>2609</v>
      </c>
    </row>
    <row r="2392" spans="1:8" ht="15.75" customHeight="1" x14ac:dyDescent="0.25">
      <c r="A2392" s="13" t="s">
        <v>7680</v>
      </c>
      <c r="B2392" s="13" t="s">
        <v>10</v>
      </c>
      <c r="C2392" s="14">
        <v>1692.3</v>
      </c>
      <c r="D2392" s="13" t="s">
        <v>177</v>
      </c>
      <c r="E2392" s="13" t="s">
        <v>178</v>
      </c>
      <c r="F2392" s="15">
        <v>96000</v>
      </c>
      <c r="G2392" s="14">
        <v>162460800</v>
      </c>
      <c r="H2392" s="16" t="s">
        <v>2610</v>
      </c>
    </row>
    <row r="2393" spans="1:8" ht="15.75" customHeight="1" x14ac:dyDescent="0.25">
      <c r="A2393" s="13" t="s">
        <v>7680</v>
      </c>
      <c r="B2393" s="13" t="s">
        <v>10</v>
      </c>
      <c r="C2393" s="14">
        <v>1692.38</v>
      </c>
      <c r="D2393" s="13" t="s">
        <v>171</v>
      </c>
      <c r="E2393" s="13" t="s">
        <v>2611</v>
      </c>
      <c r="F2393" s="15">
        <v>96000</v>
      </c>
      <c r="G2393" s="14">
        <v>162468480</v>
      </c>
      <c r="H2393" s="16" t="s">
        <v>2612</v>
      </c>
    </row>
    <row r="2394" spans="1:8" ht="15.75" customHeight="1" x14ac:dyDescent="0.25">
      <c r="A2394" s="13" t="s">
        <v>7680</v>
      </c>
      <c r="B2394" s="13" t="s">
        <v>45</v>
      </c>
      <c r="C2394" s="14">
        <v>1726.52</v>
      </c>
      <c r="D2394" s="13" t="s">
        <v>11</v>
      </c>
      <c r="E2394" s="16" t="s">
        <v>2613</v>
      </c>
      <c r="F2394" s="15">
        <v>96000</v>
      </c>
      <c r="G2394" s="14">
        <v>165745920</v>
      </c>
      <c r="H2394" s="13" t="s">
        <v>2614</v>
      </c>
    </row>
    <row r="2395" spans="1:8" ht="15.75" customHeight="1" x14ac:dyDescent="0.25">
      <c r="A2395" s="13" t="s">
        <v>7680</v>
      </c>
      <c r="B2395" s="13" t="s">
        <v>382</v>
      </c>
      <c r="C2395" s="14">
        <v>3694.66</v>
      </c>
      <c r="D2395" s="13" t="s">
        <v>20</v>
      </c>
      <c r="E2395" s="13" t="s">
        <v>1083</v>
      </c>
      <c r="F2395" s="15">
        <v>96000</v>
      </c>
      <c r="G2395" s="14">
        <v>354687360</v>
      </c>
      <c r="H2395" s="16" t="s">
        <v>2615</v>
      </c>
    </row>
    <row r="2396" spans="1:8" ht="15.75" customHeight="1" x14ac:dyDescent="0.25">
      <c r="A2396" s="13" t="s">
        <v>7680</v>
      </c>
      <c r="B2396" s="13" t="s">
        <v>10</v>
      </c>
      <c r="C2396" s="14">
        <v>3912.33</v>
      </c>
      <c r="D2396" s="13" t="s">
        <v>26</v>
      </c>
      <c r="E2396" s="13" t="s">
        <v>87</v>
      </c>
      <c r="F2396" s="15">
        <v>96000</v>
      </c>
      <c r="G2396" s="14">
        <v>375583680</v>
      </c>
      <c r="H2396" s="13" t="s">
        <v>2616</v>
      </c>
    </row>
    <row r="2397" spans="1:8" ht="15.75" customHeight="1" x14ac:dyDescent="0.25">
      <c r="C2397" s="10"/>
      <c r="F2397" s="17"/>
      <c r="G2397" s="10"/>
    </row>
    <row r="2398" spans="1:8" ht="15.75" customHeight="1" x14ac:dyDescent="0.25">
      <c r="A2398" s="41" t="s">
        <v>2617</v>
      </c>
      <c r="B2398" s="42"/>
      <c r="C2398" s="42"/>
      <c r="D2398" s="42"/>
      <c r="E2398" s="42"/>
      <c r="F2398" s="42"/>
      <c r="G2398" s="42"/>
      <c r="H2398" s="43"/>
    </row>
    <row r="2399" spans="1:8" ht="15.75" customHeight="1" x14ac:dyDescent="0.25">
      <c r="C2399" s="10"/>
      <c r="E2399" s="11" t="s">
        <v>7571</v>
      </c>
      <c r="F2399" s="12">
        <v>156000</v>
      </c>
      <c r="G2399" s="10"/>
    </row>
    <row r="2400" spans="1:8" ht="15.75" customHeight="1" x14ac:dyDescent="0.25">
      <c r="A2400" s="13" t="s">
        <v>0</v>
      </c>
      <c r="B2400" s="13" t="s">
        <v>1</v>
      </c>
      <c r="C2400" s="13" t="s">
        <v>2</v>
      </c>
      <c r="D2400" s="13" t="s">
        <v>4</v>
      </c>
      <c r="E2400" s="13" t="s">
        <v>5</v>
      </c>
      <c r="F2400" s="13" t="s">
        <v>6</v>
      </c>
      <c r="G2400" s="13" t="s">
        <v>7</v>
      </c>
      <c r="H2400" s="13" t="s">
        <v>8</v>
      </c>
    </row>
    <row r="2401" spans="1:8" ht="15.75" customHeight="1" x14ac:dyDescent="0.25">
      <c r="A2401" s="13" t="s">
        <v>7681</v>
      </c>
      <c r="B2401" s="13" t="s">
        <v>10</v>
      </c>
      <c r="C2401" s="14">
        <v>201.58</v>
      </c>
      <c r="D2401" s="13" t="s">
        <v>11</v>
      </c>
      <c r="E2401" s="16" t="s">
        <v>2619</v>
      </c>
      <c r="F2401" s="15">
        <v>156000</v>
      </c>
      <c r="G2401" s="14">
        <v>31446480</v>
      </c>
      <c r="H2401" s="13" t="s">
        <v>2620</v>
      </c>
    </row>
    <row r="2402" spans="1:8" ht="15.75" customHeight="1" x14ac:dyDescent="0.25">
      <c r="A2402" s="13" t="s">
        <v>7681</v>
      </c>
      <c r="B2402" s="13" t="s">
        <v>28</v>
      </c>
      <c r="C2402" s="14">
        <v>209.58</v>
      </c>
      <c r="D2402" s="13" t="s">
        <v>20</v>
      </c>
      <c r="E2402" s="13" t="s">
        <v>494</v>
      </c>
      <c r="F2402" s="15">
        <v>156000</v>
      </c>
      <c r="G2402" s="14">
        <v>32694480</v>
      </c>
      <c r="H2402" s="16" t="s">
        <v>2621</v>
      </c>
    </row>
    <row r="2403" spans="1:8" ht="15.75" customHeight="1" x14ac:dyDescent="0.25">
      <c r="A2403" s="13" t="s">
        <v>7681</v>
      </c>
      <c r="B2403" s="13" t="s">
        <v>28</v>
      </c>
      <c r="C2403" s="14">
        <v>220</v>
      </c>
      <c r="D2403" s="13" t="s">
        <v>75</v>
      </c>
      <c r="E2403" s="13" t="s">
        <v>527</v>
      </c>
      <c r="F2403" s="15">
        <v>156000</v>
      </c>
      <c r="G2403" s="14">
        <v>34320000</v>
      </c>
      <c r="H2403" s="16" t="s">
        <v>2622</v>
      </c>
    </row>
    <row r="2404" spans="1:8" ht="15.75" customHeight="1" x14ac:dyDescent="0.25">
      <c r="A2404" s="13" t="s">
        <v>7681</v>
      </c>
      <c r="B2404" s="13" t="s">
        <v>45</v>
      </c>
      <c r="C2404" s="14">
        <v>225</v>
      </c>
      <c r="D2404" s="13" t="s">
        <v>17</v>
      </c>
      <c r="E2404" s="13" t="s">
        <v>494</v>
      </c>
      <c r="F2404" s="15">
        <v>60000</v>
      </c>
      <c r="G2404" s="14">
        <v>13500000</v>
      </c>
      <c r="H2404" s="13" t="s">
        <v>2623</v>
      </c>
    </row>
    <row r="2405" spans="1:8" ht="15.75" customHeight="1" x14ac:dyDescent="0.25">
      <c r="A2405" s="13" t="s">
        <v>7681</v>
      </c>
      <c r="B2405" s="13" t="s">
        <v>10</v>
      </c>
      <c r="C2405" s="14">
        <v>228.9</v>
      </c>
      <c r="D2405" s="13" t="s">
        <v>70</v>
      </c>
      <c r="E2405" s="13" t="s">
        <v>73</v>
      </c>
      <c r="F2405" s="15">
        <v>65000</v>
      </c>
      <c r="G2405" s="14">
        <v>14878500</v>
      </c>
      <c r="H2405" s="13" t="s">
        <v>2600</v>
      </c>
    </row>
    <row r="2406" spans="1:8" ht="15.75" customHeight="1" x14ac:dyDescent="0.25">
      <c r="A2406" s="13" t="s">
        <v>7681</v>
      </c>
      <c r="B2406" s="13" t="s">
        <v>10</v>
      </c>
      <c r="C2406" s="14">
        <v>252.36</v>
      </c>
      <c r="D2406" s="13" t="s">
        <v>33</v>
      </c>
      <c r="E2406" s="13" t="s">
        <v>489</v>
      </c>
      <c r="F2406" s="15">
        <v>156000</v>
      </c>
      <c r="G2406" s="14">
        <v>39368160</v>
      </c>
      <c r="H2406" s="13" t="s">
        <v>2624</v>
      </c>
    </row>
    <row r="2407" spans="1:8" ht="15.75" customHeight="1" x14ac:dyDescent="0.25">
      <c r="A2407" s="13" t="s">
        <v>7681</v>
      </c>
      <c r="B2407" s="13" t="s">
        <v>10</v>
      </c>
      <c r="C2407" s="14">
        <v>270.81</v>
      </c>
      <c r="D2407" s="13" t="s">
        <v>20</v>
      </c>
      <c r="E2407" s="13" t="s">
        <v>71</v>
      </c>
      <c r="F2407" s="15">
        <v>156000</v>
      </c>
      <c r="G2407" s="14">
        <v>42246360</v>
      </c>
      <c r="H2407" s="16" t="s">
        <v>2625</v>
      </c>
    </row>
    <row r="2408" spans="1:8" ht="15.75" customHeight="1" x14ac:dyDescent="0.25">
      <c r="A2408" s="13" t="s">
        <v>7681</v>
      </c>
      <c r="B2408" s="13" t="s">
        <v>28</v>
      </c>
      <c r="C2408" s="14">
        <v>274.97000000000003</v>
      </c>
      <c r="D2408" s="13" t="s">
        <v>11</v>
      </c>
      <c r="E2408" s="16" t="s">
        <v>2626</v>
      </c>
      <c r="F2408" s="15">
        <v>156000</v>
      </c>
      <c r="G2408" s="14">
        <v>42895320</v>
      </c>
      <c r="H2408" s="13" t="s">
        <v>2627</v>
      </c>
    </row>
    <row r="2409" spans="1:8" ht="15.75" customHeight="1" x14ac:dyDescent="0.25">
      <c r="A2409" s="13" t="s">
        <v>7681</v>
      </c>
      <c r="B2409" s="13" t="s">
        <v>10</v>
      </c>
      <c r="C2409" s="14">
        <v>276.14</v>
      </c>
      <c r="D2409" s="13" t="s">
        <v>23</v>
      </c>
      <c r="E2409" s="13" t="s">
        <v>73</v>
      </c>
      <c r="F2409" s="15">
        <v>156000</v>
      </c>
      <c r="G2409" s="14">
        <v>43077840</v>
      </c>
      <c r="H2409" s="16" t="s">
        <v>2628</v>
      </c>
    </row>
    <row r="2410" spans="1:8" ht="15.75" customHeight="1" x14ac:dyDescent="0.25">
      <c r="A2410" s="13" t="s">
        <v>7681</v>
      </c>
      <c r="B2410" s="13" t="s">
        <v>28</v>
      </c>
      <c r="C2410" s="14">
        <v>276.52999999999997</v>
      </c>
      <c r="D2410" s="13" t="s">
        <v>33</v>
      </c>
      <c r="E2410" s="13" t="s">
        <v>73</v>
      </c>
      <c r="F2410" s="15">
        <v>156000</v>
      </c>
      <c r="G2410" s="14">
        <v>43138680</v>
      </c>
      <c r="H2410" s="13" t="s">
        <v>2605</v>
      </c>
    </row>
    <row r="2411" spans="1:8" ht="15.75" customHeight="1" x14ac:dyDescent="0.25">
      <c r="A2411" s="13" t="s">
        <v>7681</v>
      </c>
      <c r="B2411" s="13" t="s">
        <v>10</v>
      </c>
      <c r="C2411" s="14">
        <v>278.12</v>
      </c>
      <c r="D2411" s="13" t="s">
        <v>26</v>
      </c>
      <c r="E2411" s="13" t="s">
        <v>371</v>
      </c>
      <c r="F2411" s="15">
        <v>156000</v>
      </c>
      <c r="G2411" s="14">
        <v>43386720</v>
      </c>
      <c r="H2411" s="13" t="s">
        <v>2629</v>
      </c>
    </row>
    <row r="2412" spans="1:8" ht="15.75" customHeight="1" x14ac:dyDescent="0.25">
      <c r="A2412" s="13" t="s">
        <v>7681</v>
      </c>
      <c r="B2412" s="13" t="s">
        <v>10</v>
      </c>
      <c r="C2412" s="14">
        <v>280.2</v>
      </c>
      <c r="D2412" s="13" t="s">
        <v>75</v>
      </c>
      <c r="E2412" s="13" t="s">
        <v>2606</v>
      </c>
      <c r="F2412" s="15">
        <v>156000</v>
      </c>
      <c r="G2412" s="14">
        <v>43711200</v>
      </c>
      <c r="H2412" s="16" t="s">
        <v>2630</v>
      </c>
    </row>
    <row r="2413" spans="1:8" ht="15.75" customHeight="1" x14ac:dyDescent="0.25">
      <c r="A2413" s="13" t="s">
        <v>7681</v>
      </c>
      <c r="B2413" s="13" t="s">
        <v>10</v>
      </c>
      <c r="C2413" s="14">
        <v>281.88</v>
      </c>
      <c r="D2413" s="13" t="s">
        <v>35</v>
      </c>
      <c r="E2413" s="13" t="s">
        <v>2631</v>
      </c>
      <c r="F2413" s="15">
        <v>156000</v>
      </c>
      <c r="G2413" s="14">
        <v>43973280</v>
      </c>
      <c r="H2413" s="16" t="s">
        <v>2632</v>
      </c>
    </row>
    <row r="2414" spans="1:8" ht="15.75" customHeight="1" x14ac:dyDescent="0.25">
      <c r="A2414" s="13" t="s">
        <v>7681</v>
      </c>
      <c r="B2414" s="13" t="s">
        <v>10</v>
      </c>
      <c r="C2414" s="14">
        <v>298.89</v>
      </c>
      <c r="D2414" s="13" t="s">
        <v>17</v>
      </c>
      <c r="E2414" s="13" t="s">
        <v>73</v>
      </c>
      <c r="F2414" s="15">
        <v>60000</v>
      </c>
      <c r="G2414" s="14">
        <v>17933400</v>
      </c>
      <c r="H2414" s="13" t="s">
        <v>2605</v>
      </c>
    </row>
    <row r="2415" spans="1:8" ht="15.75" customHeight="1" x14ac:dyDescent="0.25">
      <c r="A2415" s="13" t="s">
        <v>7681</v>
      </c>
      <c r="B2415" s="13" t="s">
        <v>28</v>
      </c>
      <c r="C2415" s="14">
        <v>324</v>
      </c>
      <c r="D2415" s="13" t="s">
        <v>70</v>
      </c>
      <c r="E2415" s="13" t="s">
        <v>1268</v>
      </c>
      <c r="F2415" s="15">
        <v>156000</v>
      </c>
      <c r="G2415" s="14">
        <v>50544000</v>
      </c>
      <c r="H2415" s="13" t="s">
        <v>2633</v>
      </c>
    </row>
    <row r="2416" spans="1:8" ht="15.75" customHeight="1" x14ac:dyDescent="0.25">
      <c r="A2416" s="13" t="s">
        <v>7681</v>
      </c>
      <c r="B2416" s="13" t="s">
        <v>45</v>
      </c>
      <c r="C2416" s="14">
        <v>331.46</v>
      </c>
      <c r="D2416" s="13" t="s">
        <v>20</v>
      </c>
      <c r="E2416" s="13" t="s">
        <v>1630</v>
      </c>
      <c r="F2416" s="15">
        <v>156000</v>
      </c>
      <c r="G2416" s="14">
        <v>51707760</v>
      </c>
      <c r="H2416" s="16" t="s">
        <v>2634</v>
      </c>
    </row>
    <row r="2417" spans="1:8" ht="15.75" customHeight="1" x14ac:dyDescent="0.25">
      <c r="A2417" s="13" t="s">
        <v>7681</v>
      </c>
      <c r="B2417" s="13" t="s">
        <v>10</v>
      </c>
      <c r="C2417" s="14">
        <v>333</v>
      </c>
      <c r="D2417" s="13" t="s">
        <v>171</v>
      </c>
      <c r="E2417" s="13" t="s">
        <v>2635</v>
      </c>
      <c r="F2417" s="15">
        <v>156000</v>
      </c>
      <c r="G2417" s="14">
        <v>51948000</v>
      </c>
      <c r="H2417" s="16" t="s">
        <v>2636</v>
      </c>
    </row>
    <row r="2418" spans="1:8" ht="15.75" customHeight="1" x14ac:dyDescent="0.25">
      <c r="A2418" s="13" t="s">
        <v>7681</v>
      </c>
      <c r="B2418" s="13" t="s">
        <v>45</v>
      </c>
      <c r="C2418" s="14">
        <v>336</v>
      </c>
      <c r="D2418" s="13" t="s">
        <v>75</v>
      </c>
      <c r="E2418" s="13" t="s">
        <v>446</v>
      </c>
      <c r="F2418" s="15">
        <v>156000</v>
      </c>
      <c r="G2418" s="14">
        <v>52416000</v>
      </c>
      <c r="H2418" s="16" t="s">
        <v>2637</v>
      </c>
    </row>
    <row r="2419" spans="1:8" ht="15.75" customHeight="1" x14ac:dyDescent="0.25">
      <c r="A2419" s="13" t="s">
        <v>7681</v>
      </c>
      <c r="B2419" s="13" t="s">
        <v>10</v>
      </c>
      <c r="C2419" s="14">
        <v>340.8</v>
      </c>
      <c r="D2419" s="13" t="s">
        <v>201</v>
      </c>
      <c r="E2419" s="13" t="s">
        <v>446</v>
      </c>
      <c r="F2419" s="15">
        <v>156000</v>
      </c>
      <c r="G2419" s="14">
        <v>53164800</v>
      </c>
      <c r="H2419" s="13" t="s">
        <v>2638</v>
      </c>
    </row>
    <row r="2420" spans="1:8" ht="15.75" customHeight="1" x14ac:dyDescent="0.25">
      <c r="A2420" s="13" t="s">
        <v>7681</v>
      </c>
      <c r="B2420" s="13" t="s">
        <v>10</v>
      </c>
      <c r="C2420" s="14">
        <v>341.4</v>
      </c>
      <c r="D2420" s="13" t="s">
        <v>14</v>
      </c>
      <c r="E2420" s="13" t="s">
        <v>2639</v>
      </c>
      <c r="F2420" s="15">
        <v>156000</v>
      </c>
      <c r="G2420" s="14">
        <v>53258400</v>
      </c>
      <c r="H2420" s="13" t="s">
        <v>2640</v>
      </c>
    </row>
    <row r="2421" spans="1:8" ht="15.75" customHeight="1" x14ac:dyDescent="0.25">
      <c r="A2421" s="13" t="s">
        <v>7681</v>
      </c>
      <c r="B2421" s="13" t="s">
        <v>45</v>
      </c>
      <c r="C2421" s="14">
        <v>341.97</v>
      </c>
      <c r="D2421" s="13" t="s">
        <v>11</v>
      </c>
      <c r="E2421" s="16" t="s">
        <v>2641</v>
      </c>
      <c r="F2421" s="15">
        <v>156000</v>
      </c>
      <c r="G2421" s="14">
        <v>53347320</v>
      </c>
      <c r="H2421" s="16" t="s">
        <v>2642</v>
      </c>
    </row>
    <row r="2422" spans="1:8" ht="15.75" customHeight="1" x14ac:dyDescent="0.25">
      <c r="A2422" s="13" t="s">
        <v>7681</v>
      </c>
      <c r="B2422" s="13" t="s">
        <v>10</v>
      </c>
      <c r="C2422" s="14">
        <v>348.08</v>
      </c>
      <c r="D2422" s="13" t="s">
        <v>80</v>
      </c>
      <c r="E2422" s="13" t="s">
        <v>1272</v>
      </c>
      <c r="F2422" s="15">
        <v>156000</v>
      </c>
      <c r="G2422" s="14">
        <v>54300480</v>
      </c>
      <c r="H2422" s="16" t="s">
        <v>2643</v>
      </c>
    </row>
    <row r="2423" spans="1:8" ht="15.75" customHeight="1" x14ac:dyDescent="0.25">
      <c r="A2423" s="13" t="s">
        <v>7681</v>
      </c>
      <c r="B2423" s="13" t="s">
        <v>10</v>
      </c>
      <c r="C2423" s="14">
        <v>349.5</v>
      </c>
      <c r="D2423" s="13" t="s">
        <v>765</v>
      </c>
      <c r="E2423" s="13" t="s">
        <v>1272</v>
      </c>
      <c r="F2423" s="15">
        <v>156000</v>
      </c>
      <c r="G2423" s="14">
        <v>54522000</v>
      </c>
      <c r="H2423" s="13" t="s">
        <v>2644</v>
      </c>
    </row>
    <row r="2424" spans="1:8" ht="15.75" customHeight="1" x14ac:dyDescent="0.25">
      <c r="A2424" s="13" t="s">
        <v>7681</v>
      </c>
      <c r="B2424" s="13" t="s">
        <v>28</v>
      </c>
      <c r="C2424" s="14">
        <v>352.16</v>
      </c>
      <c r="D2424" s="13" t="s">
        <v>26</v>
      </c>
      <c r="E2424" s="13" t="s">
        <v>446</v>
      </c>
      <c r="F2424" s="15">
        <v>156000</v>
      </c>
      <c r="G2424" s="14">
        <v>54936960</v>
      </c>
      <c r="H2424" s="13" t="s">
        <v>2645</v>
      </c>
    </row>
    <row r="2425" spans="1:8" ht="15.75" customHeight="1" x14ac:dyDescent="0.25">
      <c r="A2425" s="13" t="s">
        <v>7681</v>
      </c>
      <c r="B2425" s="13" t="s">
        <v>10</v>
      </c>
      <c r="C2425" s="14">
        <v>356.34</v>
      </c>
      <c r="D2425" s="13" t="s">
        <v>43</v>
      </c>
      <c r="E2425" s="13" t="s">
        <v>73</v>
      </c>
      <c r="F2425" s="15">
        <v>156000</v>
      </c>
      <c r="G2425" s="14">
        <v>55589040</v>
      </c>
      <c r="H2425" s="16" t="s">
        <v>2646</v>
      </c>
    </row>
    <row r="2426" spans="1:8" ht="15.75" customHeight="1" x14ac:dyDescent="0.25">
      <c r="A2426" s="13" t="s">
        <v>7681</v>
      </c>
      <c r="B2426" s="13" t="s">
        <v>10</v>
      </c>
      <c r="C2426" s="14">
        <v>360</v>
      </c>
      <c r="D2426" s="13" t="s">
        <v>38</v>
      </c>
      <c r="E2426" s="13" t="s">
        <v>446</v>
      </c>
      <c r="F2426" s="15">
        <v>156000</v>
      </c>
      <c r="G2426" s="14">
        <v>56160000</v>
      </c>
      <c r="H2426" s="16" t="s">
        <v>2647</v>
      </c>
    </row>
    <row r="2427" spans="1:8" ht="15.75" customHeight="1" x14ac:dyDescent="0.25">
      <c r="A2427" s="13" t="s">
        <v>7681</v>
      </c>
      <c r="B2427" s="13" t="s">
        <v>28</v>
      </c>
      <c r="C2427" s="14">
        <v>369</v>
      </c>
      <c r="D2427" s="13" t="s">
        <v>17</v>
      </c>
      <c r="E2427" s="13" t="s">
        <v>446</v>
      </c>
      <c r="F2427" s="15">
        <v>60000</v>
      </c>
      <c r="G2427" s="14">
        <v>22140000</v>
      </c>
      <c r="H2427" s="13" t="s">
        <v>2648</v>
      </c>
    </row>
    <row r="2428" spans="1:8" ht="15.75" customHeight="1" x14ac:dyDescent="0.25">
      <c r="C2428" s="10"/>
      <c r="F2428" s="17"/>
      <c r="G2428" s="10"/>
    </row>
    <row r="2429" spans="1:8" ht="15.75" customHeight="1" x14ac:dyDescent="0.25">
      <c r="A2429" s="41" t="s">
        <v>2649</v>
      </c>
      <c r="B2429" s="42"/>
      <c r="C2429" s="42"/>
      <c r="D2429" s="42"/>
      <c r="E2429" s="42"/>
      <c r="F2429" s="42"/>
      <c r="G2429" s="42"/>
      <c r="H2429" s="43"/>
    </row>
    <row r="2430" spans="1:8" ht="15.75" customHeight="1" x14ac:dyDescent="0.25">
      <c r="C2430" s="10"/>
      <c r="E2430" s="11" t="s">
        <v>7571</v>
      </c>
      <c r="F2430" s="12">
        <v>120000</v>
      </c>
      <c r="G2430" s="10"/>
    </row>
    <row r="2431" spans="1:8" ht="15.75" customHeight="1" x14ac:dyDescent="0.25">
      <c r="A2431" s="13" t="s">
        <v>0</v>
      </c>
      <c r="B2431" s="13" t="s">
        <v>1</v>
      </c>
      <c r="C2431" s="13" t="s">
        <v>2</v>
      </c>
      <c r="D2431" s="13" t="s">
        <v>4</v>
      </c>
      <c r="E2431" s="13" t="s">
        <v>5</v>
      </c>
      <c r="F2431" s="13" t="s">
        <v>6</v>
      </c>
      <c r="G2431" s="13" t="s">
        <v>7</v>
      </c>
      <c r="H2431" s="13" t="s">
        <v>8</v>
      </c>
    </row>
    <row r="2432" spans="1:8" ht="15.75" customHeight="1" x14ac:dyDescent="0.25">
      <c r="A2432" s="13" t="s">
        <v>7682</v>
      </c>
      <c r="B2432" s="13" t="s">
        <v>10</v>
      </c>
      <c r="C2432" s="14">
        <v>69.760000000000005</v>
      </c>
      <c r="D2432" s="13" t="s">
        <v>70</v>
      </c>
      <c r="E2432" s="13" t="s">
        <v>71</v>
      </c>
      <c r="F2432" s="15">
        <v>120000</v>
      </c>
      <c r="G2432" s="14">
        <v>8371200</v>
      </c>
      <c r="H2432" s="13" t="s">
        <v>1134</v>
      </c>
    </row>
    <row r="2433" spans="1:8" ht="15.75" customHeight="1" x14ac:dyDescent="0.25">
      <c r="A2433" s="13" t="s">
        <v>7682</v>
      </c>
      <c r="B2433" s="13" t="s">
        <v>10</v>
      </c>
      <c r="C2433" s="14">
        <v>71.319999999999993</v>
      </c>
      <c r="D2433" s="13" t="s">
        <v>11</v>
      </c>
      <c r="E2433" s="13" t="s">
        <v>2651</v>
      </c>
      <c r="F2433" s="15">
        <v>120000</v>
      </c>
      <c r="G2433" s="14">
        <v>8558400</v>
      </c>
      <c r="H2433" s="16" t="s">
        <v>2652</v>
      </c>
    </row>
    <row r="2434" spans="1:8" ht="15.75" customHeight="1" x14ac:dyDescent="0.25">
      <c r="A2434" s="13" t="s">
        <v>7682</v>
      </c>
      <c r="B2434" s="13" t="s">
        <v>28</v>
      </c>
      <c r="C2434" s="14">
        <v>71.319999999999993</v>
      </c>
      <c r="D2434" s="13" t="s">
        <v>20</v>
      </c>
      <c r="E2434" s="13" t="s">
        <v>73</v>
      </c>
      <c r="F2434" s="15">
        <v>120000</v>
      </c>
      <c r="G2434" s="14">
        <v>8558400</v>
      </c>
      <c r="H2434" s="13" t="s">
        <v>2653</v>
      </c>
    </row>
    <row r="2435" spans="1:8" ht="15.75" customHeight="1" x14ac:dyDescent="0.25">
      <c r="A2435" s="13" t="s">
        <v>7682</v>
      </c>
      <c r="B2435" s="13" t="s">
        <v>10</v>
      </c>
      <c r="C2435" s="14">
        <v>72.73</v>
      </c>
      <c r="D2435" s="13" t="s">
        <v>23</v>
      </c>
      <c r="E2435" s="13" t="s">
        <v>73</v>
      </c>
      <c r="F2435" s="15">
        <v>120000</v>
      </c>
      <c r="G2435" s="14">
        <v>8727600</v>
      </c>
      <c r="H2435" s="16" t="s">
        <v>2654</v>
      </c>
    </row>
    <row r="2436" spans="1:8" ht="15.75" customHeight="1" x14ac:dyDescent="0.25">
      <c r="A2436" s="13" t="s">
        <v>7682</v>
      </c>
      <c r="B2436" s="13" t="s">
        <v>10</v>
      </c>
      <c r="C2436" s="14">
        <v>72.760000000000005</v>
      </c>
      <c r="D2436" s="13" t="s">
        <v>33</v>
      </c>
      <c r="E2436" s="13" t="s">
        <v>73</v>
      </c>
      <c r="F2436" s="15">
        <v>120000</v>
      </c>
      <c r="G2436" s="14">
        <v>8731200</v>
      </c>
      <c r="H2436" s="13" t="s">
        <v>2655</v>
      </c>
    </row>
    <row r="2437" spans="1:8" ht="15.75" customHeight="1" x14ac:dyDescent="0.25">
      <c r="A2437" s="13" t="s">
        <v>7682</v>
      </c>
      <c r="B2437" s="13" t="s">
        <v>10</v>
      </c>
      <c r="C2437" s="14">
        <v>73.8</v>
      </c>
      <c r="D2437" s="13" t="s">
        <v>75</v>
      </c>
      <c r="E2437" s="13" t="s">
        <v>2606</v>
      </c>
      <c r="F2437" s="15">
        <v>120000</v>
      </c>
      <c r="G2437" s="14">
        <v>8856000</v>
      </c>
      <c r="H2437" s="16" t="s">
        <v>2656</v>
      </c>
    </row>
    <row r="2438" spans="1:8" ht="15.75" customHeight="1" x14ac:dyDescent="0.25">
      <c r="A2438" s="13" t="s">
        <v>7682</v>
      </c>
      <c r="B2438" s="13" t="s">
        <v>10</v>
      </c>
      <c r="C2438" s="14">
        <v>74.239999999999995</v>
      </c>
      <c r="D2438" s="13" t="s">
        <v>35</v>
      </c>
      <c r="E2438" s="13" t="s">
        <v>2631</v>
      </c>
      <c r="F2438" s="15">
        <v>120000</v>
      </c>
      <c r="G2438" s="14">
        <v>8908800</v>
      </c>
      <c r="H2438" s="16" t="s">
        <v>2657</v>
      </c>
    </row>
    <row r="2439" spans="1:8" ht="15.75" customHeight="1" x14ac:dyDescent="0.25">
      <c r="A2439" s="13" t="s">
        <v>7682</v>
      </c>
      <c r="B2439" s="13" t="s">
        <v>10</v>
      </c>
      <c r="C2439" s="14">
        <v>79.36</v>
      </c>
      <c r="D2439" s="13" t="s">
        <v>17</v>
      </c>
      <c r="E2439" s="13" t="s">
        <v>73</v>
      </c>
      <c r="F2439" s="15">
        <v>120000</v>
      </c>
      <c r="G2439" s="14">
        <v>9523200</v>
      </c>
      <c r="H2439" s="13" t="s">
        <v>2658</v>
      </c>
    </row>
    <row r="2440" spans="1:8" ht="15.75" customHeight="1" x14ac:dyDescent="0.25">
      <c r="A2440" s="13" t="s">
        <v>7682</v>
      </c>
      <c r="B2440" s="13" t="s">
        <v>10</v>
      </c>
      <c r="C2440" s="14">
        <v>90.28</v>
      </c>
      <c r="D2440" s="13" t="s">
        <v>38</v>
      </c>
      <c r="E2440" s="13" t="s">
        <v>73</v>
      </c>
      <c r="F2440" s="15">
        <v>120000</v>
      </c>
      <c r="G2440" s="14">
        <v>10833600</v>
      </c>
      <c r="H2440" s="16" t="s">
        <v>2659</v>
      </c>
    </row>
    <row r="2441" spans="1:8" ht="15.75" customHeight="1" x14ac:dyDescent="0.25">
      <c r="A2441" s="13" t="s">
        <v>7682</v>
      </c>
      <c r="B2441" s="13" t="s">
        <v>10</v>
      </c>
      <c r="C2441" s="14">
        <v>201.25</v>
      </c>
      <c r="D2441" s="13" t="s">
        <v>20</v>
      </c>
      <c r="E2441" s="13" t="s">
        <v>87</v>
      </c>
      <c r="F2441" s="15">
        <v>120000</v>
      </c>
      <c r="G2441" s="14">
        <v>24150000</v>
      </c>
      <c r="H2441" s="13" t="s">
        <v>2660</v>
      </c>
    </row>
    <row r="2442" spans="1:8" ht="15.75" customHeight="1" x14ac:dyDescent="0.25">
      <c r="A2442" s="13" t="s">
        <v>7682</v>
      </c>
      <c r="B2442" s="13" t="s">
        <v>10</v>
      </c>
      <c r="C2442" s="14">
        <v>210.97</v>
      </c>
      <c r="D2442" s="13" t="s">
        <v>26</v>
      </c>
      <c r="E2442" s="13" t="s">
        <v>2661</v>
      </c>
      <c r="F2442" s="15">
        <v>120000</v>
      </c>
      <c r="G2442" s="14">
        <v>25316400</v>
      </c>
      <c r="H2442" s="13" t="s">
        <v>2662</v>
      </c>
    </row>
    <row r="2443" spans="1:8" ht="15.75" customHeight="1" x14ac:dyDescent="0.25">
      <c r="C2443" s="10"/>
      <c r="F2443" s="17"/>
      <c r="G2443" s="10"/>
    </row>
    <row r="2444" spans="1:8" ht="15.75" customHeight="1" x14ac:dyDescent="0.25">
      <c r="A2444" s="41" t="s">
        <v>2663</v>
      </c>
      <c r="B2444" s="42"/>
      <c r="C2444" s="42"/>
      <c r="D2444" s="42"/>
      <c r="E2444" s="42"/>
      <c r="F2444" s="42"/>
      <c r="G2444" s="42"/>
      <c r="H2444" s="43"/>
    </row>
    <row r="2445" spans="1:8" ht="15.75" customHeight="1" x14ac:dyDescent="0.25">
      <c r="C2445" s="10"/>
      <c r="E2445" s="11" t="s">
        <v>7571</v>
      </c>
      <c r="F2445" s="12">
        <v>240000</v>
      </c>
      <c r="G2445" s="10"/>
    </row>
    <row r="2446" spans="1:8" ht="15.75" customHeight="1" x14ac:dyDescent="0.25">
      <c r="A2446" s="13" t="s">
        <v>0</v>
      </c>
      <c r="B2446" s="13" t="s">
        <v>1</v>
      </c>
      <c r="C2446" s="13" t="s">
        <v>2</v>
      </c>
      <c r="D2446" s="13" t="s">
        <v>4</v>
      </c>
      <c r="E2446" s="13" t="s">
        <v>5</v>
      </c>
      <c r="F2446" s="13" t="s">
        <v>6</v>
      </c>
      <c r="G2446" s="13" t="s">
        <v>7</v>
      </c>
      <c r="H2446" s="13" t="s">
        <v>8</v>
      </c>
    </row>
    <row r="2447" spans="1:8" ht="15.75" customHeight="1" x14ac:dyDescent="0.25">
      <c r="A2447" s="13" t="s">
        <v>7683</v>
      </c>
      <c r="B2447" s="13" t="s">
        <v>10</v>
      </c>
      <c r="C2447" s="14">
        <v>270</v>
      </c>
      <c r="D2447" s="13" t="s">
        <v>366</v>
      </c>
      <c r="E2447" s="13" t="s">
        <v>367</v>
      </c>
      <c r="F2447" s="15">
        <v>240000</v>
      </c>
      <c r="G2447" s="14">
        <v>64800000</v>
      </c>
      <c r="H2447" s="16" t="s">
        <v>2665</v>
      </c>
    </row>
    <row r="2448" spans="1:8" ht="15.75" customHeight="1" x14ac:dyDescent="0.25">
      <c r="A2448" s="13" t="s">
        <v>7683</v>
      </c>
      <c r="B2448" s="13" t="s">
        <v>10</v>
      </c>
      <c r="C2448" s="14">
        <v>278.99</v>
      </c>
      <c r="D2448" s="13" t="s">
        <v>26</v>
      </c>
      <c r="E2448" s="13" t="s">
        <v>358</v>
      </c>
      <c r="F2448" s="15">
        <v>240000</v>
      </c>
      <c r="G2448" s="14">
        <v>66957600</v>
      </c>
      <c r="H2448" s="13" t="s">
        <v>2666</v>
      </c>
    </row>
    <row r="2449" spans="1:8" ht="15.75" customHeight="1" x14ac:dyDescent="0.25">
      <c r="A2449" s="13" t="s">
        <v>7683</v>
      </c>
      <c r="B2449" s="13" t="s">
        <v>10</v>
      </c>
      <c r="C2449" s="14">
        <v>280</v>
      </c>
      <c r="D2449" s="13" t="s">
        <v>80</v>
      </c>
      <c r="E2449" s="13" t="s">
        <v>358</v>
      </c>
      <c r="F2449" s="15">
        <v>240000</v>
      </c>
      <c r="G2449" s="14">
        <v>67200000</v>
      </c>
      <c r="H2449" s="16" t="s">
        <v>2667</v>
      </c>
    </row>
    <row r="2450" spans="1:8" ht="15.75" customHeight="1" x14ac:dyDescent="0.25">
      <c r="A2450" s="13" t="s">
        <v>7683</v>
      </c>
      <c r="B2450" s="13" t="s">
        <v>10</v>
      </c>
      <c r="C2450" s="14">
        <v>283</v>
      </c>
      <c r="D2450" s="13" t="s">
        <v>70</v>
      </c>
      <c r="E2450" s="13" t="s">
        <v>71</v>
      </c>
      <c r="F2450" s="15">
        <v>240000</v>
      </c>
      <c r="G2450" s="14">
        <v>67920000</v>
      </c>
      <c r="H2450" s="13" t="s">
        <v>2668</v>
      </c>
    </row>
    <row r="2451" spans="1:8" ht="15.75" customHeight="1" x14ac:dyDescent="0.25">
      <c r="A2451" s="13" t="s">
        <v>7683</v>
      </c>
      <c r="B2451" s="13" t="s">
        <v>10</v>
      </c>
      <c r="C2451" s="14">
        <v>289.76</v>
      </c>
      <c r="D2451" s="13" t="s">
        <v>20</v>
      </c>
      <c r="E2451" s="13" t="s">
        <v>73</v>
      </c>
      <c r="F2451" s="15">
        <v>240000</v>
      </c>
      <c r="G2451" s="14">
        <v>69542400</v>
      </c>
      <c r="H2451" s="16" t="s">
        <v>2669</v>
      </c>
    </row>
    <row r="2452" spans="1:8" ht="15.75" customHeight="1" x14ac:dyDescent="0.25">
      <c r="A2452" s="13" t="s">
        <v>7683</v>
      </c>
      <c r="B2452" s="13" t="s">
        <v>10</v>
      </c>
      <c r="C2452" s="14">
        <v>291.17</v>
      </c>
      <c r="D2452" s="13" t="s">
        <v>11</v>
      </c>
      <c r="E2452" s="16" t="s">
        <v>2670</v>
      </c>
      <c r="F2452" s="15">
        <v>240000</v>
      </c>
      <c r="G2452" s="14">
        <v>69880800</v>
      </c>
      <c r="H2452" s="16" t="s">
        <v>2671</v>
      </c>
    </row>
    <row r="2453" spans="1:8" ht="15.75" customHeight="1" x14ac:dyDescent="0.25">
      <c r="A2453" s="13" t="s">
        <v>7683</v>
      </c>
      <c r="B2453" s="13" t="s">
        <v>10</v>
      </c>
      <c r="C2453" s="14">
        <v>295.45</v>
      </c>
      <c r="D2453" s="13" t="s">
        <v>23</v>
      </c>
      <c r="E2453" s="13" t="s">
        <v>73</v>
      </c>
      <c r="F2453" s="15">
        <v>240000</v>
      </c>
      <c r="G2453" s="14">
        <v>70908000</v>
      </c>
      <c r="H2453" s="16" t="s">
        <v>2672</v>
      </c>
    </row>
    <row r="2454" spans="1:8" ht="15.75" customHeight="1" x14ac:dyDescent="0.25">
      <c r="A2454" s="13" t="s">
        <v>7683</v>
      </c>
      <c r="B2454" s="13" t="s">
        <v>10</v>
      </c>
      <c r="C2454" s="14">
        <v>295.64999999999998</v>
      </c>
      <c r="D2454" s="13" t="s">
        <v>33</v>
      </c>
      <c r="E2454" s="13" t="s">
        <v>73</v>
      </c>
      <c r="F2454" s="15">
        <v>240000</v>
      </c>
      <c r="G2454" s="14">
        <v>70956000</v>
      </c>
      <c r="H2454" s="13" t="s">
        <v>2673</v>
      </c>
    </row>
    <row r="2455" spans="1:8" ht="15.75" customHeight="1" x14ac:dyDescent="0.25">
      <c r="A2455" s="13" t="s">
        <v>7683</v>
      </c>
      <c r="B2455" s="13" t="s">
        <v>10</v>
      </c>
      <c r="C2455" s="14">
        <v>298.89999999999998</v>
      </c>
      <c r="D2455" s="13" t="s">
        <v>75</v>
      </c>
      <c r="E2455" s="13" t="s">
        <v>73</v>
      </c>
      <c r="F2455" s="15">
        <v>240000</v>
      </c>
      <c r="G2455" s="14">
        <v>71736000</v>
      </c>
      <c r="H2455" s="16" t="s">
        <v>2674</v>
      </c>
    </row>
    <row r="2456" spans="1:8" ht="15.75" customHeight="1" x14ac:dyDescent="0.25">
      <c r="A2456" s="13" t="s">
        <v>7683</v>
      </c>
      <c r="B2456" s="13" t="s">
        <v>10</v>
      </c>
      <c r="C2456" s="14">
        <v>301.60000000000002</v>
      </c>
      <c r="D2456" s="13" t="s">
        <v>35</v>
      </c>
      <c r="E2456" s="13" t="s">
        <v>73</v>
      </c>
      <c r="F2456" s="15">
        <v>240000</v>
      </c>
      <c r="G2456" s="14">
        <v>72384000</v>
      </c>
      <c r="H2456" s="16" t="s">
        <v>2675</v>
      </c>
    </row>
    <row r="2457" spans="1:8" ht="15.75" customHeight="1" x14ac:dyDescent="0.25">
      <c r="A2457" s="13" t="s">
        <v>7683</v>
      </c>
      <c r="B2457" s="13" t="s">
        <v>28</v>
      </c>
      <c r="C2457" s="14">
        <v>322.39999999999998</v>
      </c>
      <c r="D2457" s="13" t="s">
        <v>17</v>
      </c>
      <c r="E2457" s="13" t="s">
        <v>73</v>
      </c>
      <c r="F2457" s="15">
        <v>60000</v>
      </c>
      <c r="G2457" s="14">
        <v>19344000</v>
      </c>
      <c r="H2457" s="13" t="s">
        <v>2676</v>
      </c>
    </row>
    <row r="2458" spans="1:8" ht="15.75" customHeight="1" x14ac:dyDescent="0.25">
      <c r="A2458" s="13" t="s">
        <v>7683</v>
      </c>
      <c r="B2458" s="13" t="s">
        <v>28</v>
      </c>
      <c r="C2458" s="14">
        <v>325.83999999999997</v>
      </c>
      <c r="D2458" s="13" t="s">
        <v>11</v>
      </c>
      <c r="E2458" s="16" t="s">
        <v>2677</v>
      </c>
      <c r="F2458" s="15">
        <v>240000</v>
      </c>
      <c r="G2458" s="14">
        <v>78201600</v>
      </c>
      <c r="H2458" s="16" t="s">
        <v>2678</v>
      </c>
    </row>
    <row r="2459" spans="1:8" ht="15.75" customHeight="1" x14ac:dyDescent="0.25">
      <c r="A2459" s="13" t="s">
        <v>7683</v>
      </c>
      <c r="B2459" s="13" t="s">
        <v>10</v>
      </c>
      <c r="C2459" s="14">
        <v>328.95</v>
      </c>
      <c r="D2459" s="13" t="s">
        <v>38</v>
      </c>
      <c r="E2459" s="13" t="s">
        <v>358</v>
      </c>
      <c r="F2459" s="15">
        <v>240000</v>
      </c>
      <c r="G2459" s="14">
        <v>78948000</v>
      </c>
      <c r="H2459" s="13" t="s">
        <v>2679</v>
      </c>
    </row>
    <row r="2460" spans="1:8" ht="15.75" customHeight="1" x14ac:dyDescent="0.25">
      <c r="A2460" s="13" t="s">
        <v>7683</v>
      </c>
      <c r="B2460" s="13" t="s">
        <v>28</v>
      </c>
      <c r="C2460" s="14">
        <v>337.66</v>
      </c>
      <c r="D2460" s="13" t="s">
        <v>20</v>
      </c>
      <c r="E2460" s="13" t="s">
        <v>371</v>
      </c>
      <c r="F2460" s="15">
        <v>240000</v>
      </c>
      <c r="G2460" s="14">
        <v>81038400</v>
      </c>
      <c r="H2460" s="16" t="s">
        <v>2680</v>
      </c>
    </row>
    <row r="2461" spans="1:8" ht="15.75" customHeight="1" x14ac:dyDescent="0.25">
      <c r="A2461" s="13" t="s">
        <v>7683</v>
      </c>
      <c r="B2461" s="13" t="s">
        <v>28</v>
      </c>
      <c r="C2461" s="14">
        <v>354</v>
      </c>
      <c r="D2461" s="13" t="s">
        <v>75</v>
      </c>
      <c r="E2461" s="13" t="s">
        <v>349</v>
      </c>
      <c r="F2461" s="15">
        <v>240000</v>
      </c>
      <c r="G2461" s="14">
        <v>84960000</v>
      </c>
      <c r="H2461" s="16" t="s">
        <v>2681</v>
      </c>
    </row>
    <row r="2462" spans="1:8" ht="15.75" customHeight="1" x14ac:dyDescent="0.25">
      <c r="A2462" s="13" t="s">
        <v>7683</v>
      </c>
      <c r="B2462" s="13" t="s">
        <v>45</v>
      </c>
      <c r="C2462" s="14">
        <v>358.84</v>
      </c>
      <c r="D2462" s="13" t="s">
        <v>20</v>
      </c>
      <c r="E2462" s="13" t="s">
        <v>349</v>
      </c>
      <c r="F2462" s="15">
        <v>240000</v>
      </c>
      <c r="G2462" s="14">
        <v>86121600</v>
      </c>
      <c r="H2462" s="16" t="s">
        <v>2682</v>
      </c>
    </row>
    <row r="2463" spans="1:8" ht="15.75" customHeight="1" x14ac:dyDescent="0.25">
      <c r="A2463" s="13" t="s">
        <v>7683</v>
      </c>
      <c r="B2463" s="13" t="s">
        <v>10</v>
      </c>
      <c r="C2463" s="14">
        <v>361.79</v>
      </c>
      <c r="D2463" s="13" t="s">
        <v>43</v>
      </c>
      <c r="E2463" s="13" t="s">
        <v>358</v>
      </c>
      <c r="F2463" s="15">
        <v>240000</v>
      </c>
      <c r="G2463" s="14">
        <v>86829600</v>
      </c>
      <c r="H2463" s="16" t="s">
        <v>2683</v>
      </c>
    </row>
    <row r="2464" spans="1:8" ht="15.75" customHeight="1" x14ac:dyDescent="0.25">
      <c r="A2464" s="13" t="s">
        <v>7683</v>
      </c>
      <c r="B2464" s="13" t="s">
        <v>28</v>
      </c>
      <c r="C2464" s="14">
        <v>364.13</v>
      </c>
      <c r="D2464" s="13" t="s">
        <v>26</v>
      </c>
      <c r="E2464" s="13" t="s">
        <v>345</v>
      </c>
      <c r="F2464" s="15">
        <v>240000</v>
      </c>
      <c r="G2464" s="14">
        <v>87391200</v>
      </c>
      <c r="H2464" s="13" t="s">
        <v>2684</v>
      </c>
    </row>
    <row r="2465" spans="1:8" ht="15.75" customHeight="1" x14ac:dyDescent="0.25">
      <c r="A2465" s="13" t="s">
        <v>7683</v>
      </c>
      <c r="B2465" s="13" t="s">
        <v>10</v>
      </c>
      <c r="C2465" s="14">
        <v>385</v>
      </c>
      <c r="D2465" s="13" t="s">
        <v>17</v>
      </c>
      <c r="E2465" s="13" t="s">
        <v>349</v>
      </c>
      <c r="F2465" s="15">
        <v>60000</v>
      </c>
      <c r="G2465" s="14">
        <v>23100000</v>
      </c>
      <c r="H2465" s="13" t="s">
        <v>2685</v>
      </c>
    </row>
    <row r="2466" spans="1:8" ht="15.75" customHeight="1" x14ac:dyDescent="0.25">
      <c r="A2466" s="13" t="s">
        <v>7683</v>
      </c>
      <c r="B2466" s="13" t="s">
        <v>45</v>
      </c>
      <c r="C2466" s="14">
        <v>396.8</v>
      </c>
      <c r="D2466" s="13" t="s">
        <v>17</v>
      </c>
      <c r="E2466" s="13" t="s">
        <v>345</v>
      </c>
      <c r="F2466" s="15">
        <v>60000</v>
      </c>
      <c r="G2466" s="14">
        <v>23808000</v>
      </c>
      <c r="H2466" s="13" t="s">
        <v>2686</v>
      </c>
    </row>
    <row r="2467" spans="1:8" ht="15.75" customHeight="1" x14ac:dyDescent="0.25">
      <c r="A2467" s="13" t="s">
        <v>7683</v>
      </c>
      <c r="B2467" s="13" t="s">
        <v>28</v>
      </c>
      <c r="C2467" s="14">
        <v>411.73</v>
      </c>
      <c r="D2467" s="13" t="s">
        <v>33</v>
      </c>
      <c r="E2467" s="13" t="s">
        <v>489</v>
      </c>
      <c r="F2467" s="15">
        <v>240000</v>
      </c>
      <c r="G2467" s="14">
        <v>98815200</v>
      </c>
      <c r="H2467" s="13" t="s">
        <v>2687</v>
      </c>
    </row>
    <row r="2468" spans="1:8" ht="15.75" customHeight="1" x14ac:dyDescent="0.25">
      <c r="C2468" s="10"/>
      <c r="F2468" s="17"/>
      <c r="G2468" s="10"/>
    </row>
    <row r="2469" spans="1:8" ht="15.75" customHeight="1" x14ac:dyDescent="0.25">
      <c r="A2469" s="41" t="s">
        <v>2688</v>
      </c>
      <c r="B2469" s="42"/>
      <c r="C2469" s="42"/>
      <c r="D2469" s="42"/>
      <c r="E2469" s="42"/>
      <c r="F2469" s="42"/>
      <c r="G2469" s="42"/>
      <c r="H2469" s="43"/>
    </row>
    <row r="2470" spans="1:8" ht="15.75" customHeight="1" x14ac:dyDescent="0.25">
      <c r="C2470" s="10"/>
      <c r="E2470" s="11" t="s">
        <v>7571</v>
      </c>
      <c r="F2470" s="12">
        <v>6000</v>
      </c>
      <c r="G2470" s="10"/>
    </row>
    <row r="2471" spans="1:8" ht="15.75" customHeight="1" x14ac:dyDescent="0.25">
      <c r="A2471" s="13" t="s">
        <v>0</v>
      </c>
      <c r="B2471" s="13" t="s">
        <v>1</v>
      </c>
      <c r="C2471" s="13" t="s">
        <v>2</v>
      </c>
      <c r="D2471" s="13" t="s">
        <v>4</v>
      </c>
      <c r="E2471" s="13" t="s">
        <v>5</v>
      </c>
      <c r="F2471" s="13" t="s">
        <v>6</v>
      </c>
      <c r="G2471" s="13" t="s">
        <v>7</v>
      </c>
      <c r="H2471" s="13" t="s">
        <v>8</v>
      </c>
    </row>
    <row r="2472" spans="1:8" ht="15.75" customHeight="1" x14ac:dyDescent="0.25">
      <c r="A2472" s="13" t="s">
        <v>7684</v>
      </c>
      <c r="B2472" s="13" t="s">
        <v>28</v>
      </c>
      <c r="C2472" s="14">
        <v>3873.21</v>
      </c>
      <c r="D2472" s="13" t="s">
        <v>20</v>
      </c>
      <c r="E2472" s="13" t="s">
        <v>911</v>
      </c>
      <c r="F2472" s="15">
        <v>6000</v>
      </c>
      <c r="G2472" s="14">
        <v>23239260</v>
      </c>
      <c r="H2472" s="16" t="s">
        <v>2690</v>
      </c>
    </row>
    <row r="2473" spans="1:8" ht="15.75" customHeight="1" x14ac:dyDescent="0.25">
      <c r="A2473" s="13" t="s">
        <v>7684</v>
      </c>
      <c r="B2473" s="13" t="s">
        <v>28</v>
      </c>
      <c r="C2473" s="14">
        <v>3989.54</v>
      </c>
      <c r="D2473" s="13" t="s">
        <v>33</v>
      </c>
      <c r="E2473" s="13" t="s">
        <v>349</v>
      </c>
      <c r="F2473" s="15">
        <v>6000</v>
      </c>
      <c r="G2473" s="14">
        <v>23937240</v>
      </c>
      <c r="H2473" s="13" t="s">
        <v>2691</v>
      </c>
    </row>
    <row r="2474" spans="1:8" ht="15.75" customHeight="1" x14ac:dyDescent="0.25">
      <c r="A2474" s="13" t="s">
        <v>7684</v>
      </c>
      <c r="B2474" s="13" t="s">
        <v>10</v>
      </c>
      <c r="C2474" s="14">
        <v>4077.74</v>
      </c>
      <c r="D2474" s="13" t="s">
        <v>20</v>
      </c>
      <c r="E2474" s="13" t="s">
        <v>349</v>
      </c>
      <c r="F2474" s="15">
        <v>6000</v>
      </c>
      <c r="G2474" s="14">
        <v>24466440</v>
      </c>
      <c r="H2474" s="16" t="s">
        <v>2692</v>
      </c>
    </row>
    <row r="2475" spans="1:8" ht="15.75" customHeight="1" x14ac:dyDescent="0.25">
      <c r="A2475" s="13" t="s">
        <v>7684</v>
      </c>
      <c r="B2475" s="13" t="s">
        <v>10</v>
      </c>
      <c r="C2475" s="14">
        <v>4130</v>
      </c>
      <c r="D2475" s="13" t="s">
        <v>75</v>
      </c>
      <c r="E2475" s="13" t="s">
        <v>349</v>
      </c>
      <c r="F2475" s="15">
        <v>6000</v>
      </c>
      <c r="G2475" s="14">
        <v>24780000</v>
      </c>
      <c r="H2475" s="16" t="s">
        <v>2693</v>
      </c>
    </row>
    <row r="2476" spans="1:8" ht="15.75" customHeight="1" x14ac:dyDescent="0.25">
      <c r="A2476" s="13" t="s">
        <v>7684</v>
      </c>
      <c r="B2476" s="13" t="s">
        <v>10</v>
      </c>
      <c r="C2476" s="14">
        <v>4333.34</v>
      </c>
      <c r="D2476" s="13" t="s">
        <v>38</v>
      </c>
      <c r="E2476" s="13" t="s">
        <v>911</v>
      </c>
      <c r="F2476" s="15">
        <v>6000</v>
      </c>
      <c r="G2476" s="14">
        <v>26000040</v>
      </c>
      <c r="H2476" s="16" t="s">
        <v>2694</v>
      </c>
    </row>
    <row r="2477" spans="1:8" ht="15.75" customHeight="1" x14ac:dyDescent="0.25">
      <c r="A2477" s="13" t="s">
        <v>7684</v>
      </c>
      <c r="B2477" s="13" t="s">
        <v>10</v>
      </c>
      <c r="C2477" s="14">
        <v>4410</v>
      </c>
      <c r="D2477" s="13" t="s">
        <v>17</v>
      </c>
      <c r="E2477" s="13" t="s">
        <v>349</v>
      </c>
      <c r="F2477" s="15">
        <v>6000</v>
      </c>
      <c r="G2477" s="14">
        <v>26460000</v>
      </c>
      <c r="H2477" s="13" t="s">
        <v>2691</v>
      </c>
    </row>
    <row r="2478" spans="1:8" ht="15.75" customHeight="1" x14ac:dyDescent="0.25">
      <c r="A2478" s="13" t="s">
        <v>7684</v>
      </c>
      <c r="B2478" s="13" t="s">
        <v>10</v>
      </c>
      <c r="C2478" s="14">
        <v>4765.76</v>
      </c>
      <c r="D2478" s="13" t="s">
        <v>467</v>
      </c>
      <c r="E2478" s="13" t="s">
        <v>468</v>
      </c>
      <c r="F2478" s="15">
        <v>1200</v>
      </c>
      <c r="G2478" s="14">
        <v>5718912</v>
      </c>
      <c r="H2478" s="16" t="s">
        <v>2695</v>
      </c>
    </row>
    <row r="2479" spans="1:8" ht="15.75" customHeight="1" x14ac:dyDescent="0.25">
      <c r="A2479" s="13" t="s">
        <v>7684</v>
      </c>
      <c r="B2479" s="13" t="s">
        <v>10</v>
      </c>
      <c r="C2479" s="14">
        <v>5077</v>
      </c>
      <c r="D2479" s="13" t="s">
        <v>70</v>
      </c>
      <c r="E2479" s="13" t="s">
        <v>470</v>
      </c>
      <c r="F2479" s="15">
        <v>6000</v>
      </c>
      <c r="G2479" s="14">
        <v>30462000</v>
      </c>
      <c r="H2479" s="13" t="s">
        <v>2696</v>
      </c>
    </row>
    <row r="2480" spans="1:8" ht="15.75" customHeight="1" x14ac:dyDescent="0.25">
      <c r="A2480" s="13" t="s">
        <v>7684</v>
      </c>
      <c r="B2480" s="13" t="s">
        <v>10</v>
      </c>
      <c r="C2480" s="14">
        <v>5138</v>
      </c>
      <c r="D2480" s="13" t="s">
        <v>67</v>
      </c>
      <c r="E2480" s="13" t="s">
        <v>914</v>
      </c>
      <c r="F2480" s="15">
        <v>6000</v>
      </c>
      <c r="G2480" s="14">
        <v>30828000</v>
      </c>
      <c r="H2480" s="16" t="s">
        <v>2697</v>
      </c>
    </row>
    <row r="2481" spans="1:8" ht="15.75" customHeight="1" x14ac:dyDescent="0.25">
      <c r="A2481" s="13" t="s">
        <v>7684</v>
      </c>
      <c r="B2481" s="13" t="s">
        <v>45</v>
      </c>
      <c r="C2481" s="14">
        <v>5192.6899999999996</v>
      </c>
      <c r="D2481" s="13" t="s">
        <v>20</v>
      </c>
      <c r="E2481" s="13" t="s">
        <v>470</v>
      </c>
      <c r="F2481" s="15">
        <v>6000</v>
      </c>
      <c r="G2481" s="14">
        <v>31156140</v>
      </c>
      <c r="H2481" s="16" t="s">
        <v>2698</v>
      </c>
    </row>
    <row r="2482" spans="1:8" ht="15.75" customHeight="1" x14ac:dyDescent="0.25">
      <c r="A2482" s="13" t="s">
        <v>7684</v>
      </c>
      <c r="B2482" s="13" t="s">
        <v>10</v>
      </c>
      <c r="C2482" s="14">
        <v>5297.49</v>
      </c>
      <c r="D2482" s="13" t="s">
        <v>33</v>
      </c>
      <c r="E2482" s="13" t="s">
        <v>470</v>
      </c>
      <c r="F2482" s="15">
        <v>6000</v>
      </c>
      <c r="G2482" s="14">
        <v>31784940</v>
      </c>
      <c r="H2482" s="13" t="s">
        <v>2699</v>
      </c>
    </row>
    <row r="2483" spans="1:8" ht="15.75" customHeight="1" x14ac:dyDescent="0.25">
      <c r="A2483" s="13" t="s">
        <v>7684</v>
      </c>
      <c r="B2483" s="13" t="s">
        <v>10</v>
      </c>
      <c r="C2483" s="14">
        <v>5427.15</v>
      </c>
      <c r="D2483" s="13" t="s">
        <v>35</v>
      </c>
      <c r="E2483" s="13" t="s">
        <v>470</v>
      </c>
      <c r="F2483" s="15">
        <v>6000</v>
      </c>
      <c r="G2483" s="14">
        <v>32562900</v>
      </c>
      <c r="H2483" s="16" t="s">
        <v>2700</v>
      </c>
    </row>
    <row r="2484" spans="1:8" ht="15.75" customHeight="1" x14ac:dyDescent="0.25">
      <c r="A2484" s="13" t="s">
        <v>7684</v>
      </c>
      <c r="B2484" s="13" t="s">
        <v>10</v>
      </c>
      <c r="C2484" s="14">
        <v>5760.77</v>
      </c>
      <c r="D2484" s="13" t="s">
        <v>43</v>
      </c>
      <c r="E2484" s="13" t="s">
        <v>349</v>
      </c>
      <c r="F2484" s="15">
        <v>6000</v>
      </c>
      <c r="G2484" s="14">
        <v>34564620</v>
      </c>
      <c r="H2484" s="16" t="s">
        <v>2701</v>
      </c>
    </row>
    <row r="2485" spans="1:8" ht="15.75" customHeight="1" x14ac:dyDescent="0.25">
      <c r="A2485" s="13" t="s">
        <v>7684</v>
      </c>
      <c r="B2485" s="13" t="s">
        <v>10</v>
      </c>
      <c r="C2485" s="14">
        <v>6195.8</v>
      </c>
      <c r="D2485" s="13" t="s">
        <v>7584</v>
      </c>
      <c r="E2485" s="13" t="s">
        <v>470</v>
      </c>
      <c r="F2485" s="15">
        <v>6000</v>
      </c>
      <c r="G2485" s="14">
        <v>37174800</v>
      </c>
      <c r="H2485" s="13" t="s">
        <v>2702</v>
      </c>
    </row>
    <row r="2486" spans="1:8" ht="15.75" customHeight="1" x14ac:dyDescent="0.25">
      <c r="A2486" s="13" t="s">
        <v>7684</v>
      </c>
      <c r="B2486" s="13" t="s">
        <v>28</v>
      </c>
      <c r="C2486" s="14">
        <v>6362.5</v>
      </c>
      <c r="D2486" s="13" t="s">
        <v>17</v>
      </c>
      <c r="E2486" s="13" t="s">
        <v>470</v>
      </c>
      <c r="F2486" s="15">
        <v>6000</v>
      </c>
      <c r="G2486" s="14">
        <v>38175000</v>
      </c>
      <c r="H2486" s="13" t="s">
        <v>2703</v>
      </c>
    </row>
    <row r="2487" spans="1:8" ht="15.75" customHeight="1" x14ac:dyDescent="0.25">
      <c r="C2487" s="10"/>
      <c r="F2487" s="17"/>
      <c r="G2487" s="10"/>
    </row>
    <row r="2488" spans="1:8" ht="15.75" customHeight="1" x14ac:dyDescent="0.25">
      <c r="A2488" s="41" t="s">
        <v>2704</v>
      </c>
      <c r="B2488" s="42"/>
      <c r="C2488" s="42"/>
      <c r="D2488" s="42"/>
      <c r="E2488" s="42"/>
      <c r="F2488" s="42"/>
      <c r="G2488" s="42"/>
      <c r="H2488" s="43"/>
    </row>
    <row r="2489" spans="1:8" ht="15.75" customHeight="1" x14ac:dyDescent="0.25">
      <c r="C2489" s="10"/>
      <c r="E2489" s="11" t="s">
        <v>7571</v>
      </c>
      <c r="F2489" s="12">
        <v>4800</v>
      </c>
      <c r="G2489" s="10"/>
    </row>
    <row r="2490" spans="1:8" ht="15.75" customHeight="1" x14ac:dyDescent="0.25">
      <c r="A2490" s="13" t="s">
        <v>0</v>
      </c>
      <c r="B2490" s="13" t="s">
        <v>1</v>
      </c>
      <c r="C2490" s="13" t="s">
        <v>2</v>
      </c>
      <c r="D2490" s="13" t="s">
        <v>4</v>
      </c>
      <c r="E2490" s="13" t="s">
        <v>5</v>
      </c>
      <c r="F2490" s="13" t="s">
        <v>6</v>
      </c>
      <c r="G2490" s="13" t="s">
        <v>7</v>
      </c>
      <c r="H2490" s="13" t="s">
        <v>8</v>
      </c>
    </row>
    <row r="2491" spans="1:8" ht="15.75" customHeight="1" x14ac:dyDescent="0.25">
      <c r="A2491" s="13" t="s">
        <v>7685</v>
      </c>
      <c r="B2491" s="13" t="s">
        <v>10</v>
      </c>
      <c r="C2491" s="14">
        <v>840</v>
      </c>
      <c r="D2491" s="13" t="s">
        <v>406</v>
      </c>
      <c r="E2491" s="13" t="s">
        <v>2706</v>
      </c>
      <c r="F2491" s="15">
        <v>4800</v>
      </c>
      <c r="G2491" s="14">
        <v>4032000</v>
      </c>
      <c r="H2491" s="16" t="s">
        <v>2707</v>
      </c>
    </row>
    <row r="2492" spans="1:8" ht="15.75" customHeight="1" x14ac:dyDescent="0.25">
      <c r="A2492" s="13" t="s">
        <v>7685</v>
      </c>
      <c r="B2492" s="13" t="s">
        <v>10</v>
      </c>
      <c r="C2492" s="14">
        <v>1028</v>
      </c>
      <c r="D2492" s="13" t="s">
        <v>38</v>
      </c>
      <c r="E2492" s="13" t="s">
        <v>1057</v>
      </c>
      <c r="F2492" s="15">
        <v>4800</v>
      </c>
      <c r="G2492" s="14">
        <v>4934400</v>
      </c>
      <c r="H2492" s="16" t="s">
        <v>2708</v>
      </c>
    </row>
    <row r="2493" spans="1:8" ht="15.75" customHeight="1" x14ac:dyDescent="0.25">
      <c r="C2493" s="10"/>
      <c r="F2493" s="17"/>
      <c r="G2493" s="10"/>
    </row>
    <row r="2494" spans="1:8" ht="15.75" customHeight="1" x14ac:dyDescent="0.25">
      <c r="A2494" s="41" t="s">
        <v>2709</v>
      </c>
      <c r="B2494" s="42"/>
      <c r="C2494" s="42"/>
      <c r="D2494" s="42"/>
      <c r="E2494" s="42"/>
      <c r="F2494" s="42"/>
      <c r="G2494" s="42"/>
      <c r="H2494" s="43"/>
    </row>
    <row r="2495" spans="1:8" ht="15.75" customHeight="1" x14ac:dyDescent="0.25">
      <c r="C2495" s="10"/>
      <c r="E2495" s="11" t="s">
        <v>7571</v>
      </c>
      <c r="F2495" s="12">
        <v>36000</v>
      </c>
      <c r="G2495" s="10"/>
    </row>
    <row r="2496" spans="1:8" ht="15.75" customHeight="1" x14ac:dyDescent="0.25">
      <c r="A2496" s="13" t="s">
        <v>0</v>
      </c>
      <c r="B2496" s="13" t="s">
        <v>1</v>
      </c>
      <c r="C2496" s="13" t="s">
        <v>2</v>
      </c>
      <c r="D2496" s="13" t="s">
        <v>4</v>
      </c>
      <c r="E2496" s="13" t="s">
        <v>5</v>
      </c>
      <c r="F2496" s="13" t="s">
        <v>6</v>
      </c>
      <c r="G2496" s="13" t="s">
        <v>7</v>
      </c>
      <c r="H2496" s="13" t="s">
        <v>8</v>
      </c>
    </row>
    <row r="2497" spans="1:8" ht="15.75" customHeight="1" x14ac:dyDescent="0.25">
      <c r="A2497" s="13" t="s">
        <v>7686</v>
      </c>
      <c r="B2497" s="13" t="s">
        <v>10</v>
      </c>
      <c r="C2497" s="14">
        <v>219</v>
      </c>
      <c r="D2497" s="13" t="s">
        <v>70</v>
      </c>
      <c r="E2497" s="13" t="s">
        <v>2711</v>
      </c>
      <c r="F2497" s="15">
        <v>36000</v>
      </c>
      <c r="G2497" s="14">
        <v>7884000</v>
      </c>
      <c r="H2497" s="13" t="s">
        <v>2712</v>
      </c>
    </row>
    <row r="2498" spans="1:8" ht="15.75" customHeight="1" x14ac:dyDescent="0.25">
      <c r="A2498" s="13" t="s">
        <v>7686</v>
      </c>
      <c r="B2498" s="13" t="s">
        <v>28</v>
      </c>
      <c r="C2498" s="14">
        <v>230.23</v>
      </c>
      <c r="D2498" s="13" t="s">
        <v>20</v>
      </c>
      <c r="E2498" s="13" t="s">
        <v>95</v>
      </c>
      <c r="F2498" s="15">
        <v>36000</v>
      </c>
      <c r="G2498" s="14">
        <v>8288280</v>
      </c>
      <c r="H2498" s="16" t="s">
        <v>2713</v>
      </c>
    </row>
    <row r="2499" spans="1:8" ht="15.75" customHeight="1" x14ac:dyDescent="0.25">
      <c r="A2499" s="13" t="s">
        <v>7686</v>
      </c>
      <c r="B2499" s="13" t="s">
        <v>10</v>
      </c>
      <c r="C2499" s="14">
        <v>234.17</v>
      </c>
      <c r="D2499" s="13" t="s">
        <v>35</v>
      </c>
      <c r="E2499" s="13" t="s">
        <v>2714</v>
      </c>
      <c r="F2499" s="15">
        <v>36000</v>
      </c>
      <c r="G2499" s="14">
        <v>8430120</v>
      </c>
      <c r="H2499" s="16" t="s">
        <v>2715</v>
      </c>
    </row>
    <row r="2500" spans="1:8" ht="15.75" customHeight="1" x14ac:dyDescent="0.25">
      <c r="A2500" s="13" t="s">
        <v>7686</v>
      </c>
      <c r="B2500" s="13" t="s">
        <v>10</v>
      </c>
      <c r="C2500" s="14">
        <v>235.71</v>
      </c>
      <c r="D2500" s="13" t="s">
        <v>26</v>
      </c>
      <c r="E2500" s="13" t="s">
        <v>95</v>
      </c>
      <c r="F2500" s="15">
        <v>36000</v>
      </c>
      <c r="G2500" s="14">
        <v>8485560</v>
      </c>
      <c r="H2500" s="13" t="s">
        <v>2716</v>
      </c>
    </row>
    <row r="2501" spans="1:8" ht="15.75" customHeight="1" x14ac:dyDescent="0.25">
      <c r="A2501" s="13" t="s">
        <v>7686</v>
      </c>
      <c r="B2501" s="13" t="s">
        <v>10</v>
      </c>
      <c r="C2501" s="14">
        <v>237.1</v>
      </c>
      <c r="D2501" s="13" t="s">
        <v>75</v>
      </c>
      <c r="E2501" s="13" t="s">
        <v>95</v>
      </c>
      <c r="F2501" s="15">
        <v>36000</v>
      </c>
      <c r="G2501" s="14">
        <v>8535600</v>
      </c>
      <c r="H2501" s="16" t="s">
        <v>2717</v>
      </c>
    </row>
    <row r="2502" spans="1:8" ht="15.75" customHeight="1" x14ac:dyDescent="0.25">
      <c r="A2502" s="13" t="s">
        <v>7686</v>
      </c>
      <c r="B2502" s="13" t="s">
        <v>10</v>
      </c>
      <c r="C2502" s="14">
        <v>282.87</v>
      </c>
      <c r="D2502" s="13" t="s">
        <v>43</v>
      </c>
      <c r="E2502" s="13" t="s">
        <v>95</v>
      </c>
      <c r="F2502" s="15">
        <v>36000</v>
      </c>
      <c r="G2502" s="14">
        <v>10183320</v>
      </c>
      <c r="H2502" s="16" t="s">
        <v>2718</v>
      </c>
    </row>
    <row r="2503" spans="1:8" ht="15.75" customHeight="1" x14ac:dyDescent="0.25">
      <c r="A2503" s="13" t="s">
        <v>7686</v>
      </c>
      <c r="B2503" s="13" t="s">
        <v>28</v>
      </c>
      <c r="C2503" s="14">
        <v>299.58999999999997</v>
      </c>
      <c r="D2503" s="13" t="s">
        <v>33</v>
      </c>
      <c r="E2503" s="13" t="s">
        <v>95</v>
      </c>
      <c r="F2503" s="15">
        <v>36000</v>
      </c>
      <c r="G2503" s="14">
        <v>10785240</v>
      </c>
      <c r="H2503" s="13" t="s">
        <v>2719</v>
      </c>
    </row>
    <row r="2504" spans="1:8" ht="15.75" customHeight="1" x14ac:dyDescent="0.25">
      <c r="A2504" s="13" t="s">
        <v>7686</v>
      </c>
      <c r="B2504" s="13" t="s">
        <v>45</v>
      </c>
      <c r="C2504" s="14">
        <v>353.45</v>
      </c>
      <c r="D2504" s="13" t="s">
        <v>20</v>
      </c>
      <c r="E2504" s="13" t="s">
        <v>219</v>
      </c>
      <c r="F2504" s="15">
        <v>36000</v>
      </c>
      <c r="G2504" s="14">
        <v>12724200</v>
      </c>
      <c r="H2504" s="16" t="s">
        <v>2720</v>
      </c>
    </row>
    <row r="2505" spans="1:8" ht="15.75" customHeight="1" x14ac:dyDescent="0.25">
      <c r="A2505" s="13" t="s">
        <v>7686</v>
      </c>
      <c r="B2505" s="13" t="s">
        <v>10</v>
      </c>
      <c r="C2505" s="14">
        <v>412.41</v>
      </c>
      <c r="D2505" s="13" t="s">
        <v>38</v>
      </c>
      <c r="E2505" s="13" t="s">
        <v>1396</v>
      </c>
      <c r="F2505" s="15">
        <v>36000</v>
      </c>
      <c r="G2505" s="14">
        <v>14846760</v>
      </c>
      <c r="H2505" s="13" t="s">
        <v>2721</v>
      </c>
    </row>
    <row r="2506" spans="1:8" ht="15.75" customHeight="1" x14ac:dyDescent="0.25">
      <c r="A2506" s="13" t="s">
        <v>7686</v>
      </c>
      <c r="B2506" s="13" t="s">
        <v>10</v>
      </c>
      <c r="C2506" s="14">
        <v>506.25</v>
      </c>
      <c r="D2506" s="13" t="s">
        <v>33</v>
      </c>
      <c r="E2506" s="13" t="s">
        <v>1396</v>
      </c>
      <c r="F2506" s="15">
        <v>36000</v>
      </c>
      <c r="G2506" s="14">
        <v>18225000</v>
      </c>
      <c r="H2506" s="13" t="s">
        <v>2722</v>
      </c>
    </row>
    <row r="2507" spans="1:8" ht="15.75" customHeight="1" x14ac:dyDescent="0.25">
      <c r="A2507" s="13" t="s">
        <v>7686</v>
      </c>
      <c r="B2507" s="13" t="s">
        <v>10</v>
      </c>
      <c r="C2507" s="14">
        <v>869.29</v>
      </c>
      <c r="D2507" s="13" t="s">
        <v>20</v>
      </c>
      <c r="E2507" s="13" t="s">
        <v>1382</v>
      </c>
      <c r="F2507" s="15">
        <v>36000</v>
      </c>
      <c r="G2507" s="14">
        <v>31294440</v>
      </c>
      <c r="H2507" s="16" t="s">
        <v>2723</v>
      </c>
    </row>
    <row r="2508" spans="1:8" ht="15.75" customHeight="1" x14ac:dyDescent="0.25">
      <c r="C2508" s="10"/>
      <c r="F2508" s="17"/>
      <c r="G2508" s="10"/>
    </row>
    <row r="2509" spans="1:8" ht="15.75" customHeight="1" x14ac:dyDescent="0.25">
      <c r="A2509" s="41" t="s">
        <v>2724</v>
      </c>
      <c r="B2509" s="42"/>
      <c r="C2509" s="42"/>
      <c r="D2509" s="42"/>
      <c r="E2509" s="42"/>
      <c r="F2509" s="42"/>
      <c r="G2509" s="42"/>
      <c r="H2509" s="43"/>
    </row>
    <row r="2510" spans="1:8" ht="15.75" customHeight="1" x14ac:dyDescent="0.25">
      <c r="C2510" s="10"/>
      <c r="E2510" s="11" t="s">
        <v>7571</v>
      </c>
      <c r="F2510" s="12">
        <v>5632596</v>
      </c>
      <c r="G2510" s="10"/>
    </row>
    <row r="2511" spans="1:8" ht="15.75" customHeight="1" x14ac:dyDescent="0.25">
      <c r="A2511" s="13" t="s">
        <v>0</v>
      </c>
      <c r="B2511" s="13" t="s">
        <v>1</v>
      </c>
      <c r="C2511" s="13" t="s">
        <v>2</v>
      </c>
      <c r="D2511" s="13" t="s">
        <v>4</v>
      </c>
      <c r="E2511" s="13" t="s">
        <v>5</v>
      </c>
      <c r="F2511" s="13" t="s">
        <v>6</v>
      </c>
      <c r="G2511" s="13" t="s">
        <v>7</v>
      </c>
      <c r="H2511" s="13" t="s">
        <v>8</v>
      </c>
    </row>
    <row r="2512" spans="1:8" ht="15.75" customHeight="1" x14ac:dyDescent="0.25">
      <c r="A2512" s="13" t="s">
        <v>7687</v>
      </c>
      <c r="B2512" s="13" t="s">
        <v>10</v>
      </c>
      <c r="C2512" s="14">
        <v>22.56</v>
      </c>
      <c r="D2512" s="13" t="s">
        <v>38</v>
      </c>
      <c r="E2512" s="13" t="s">
        <v>128</v>
      </c>
      <c r="F2512" s="15">
        <v>5632596</v>
      </c>
      <c r="G2512" s="14">
        <v>127071365.76000001</v>
      </c>
      <c r="H2512" s="16" t="s">
        <v>2726</v>
      </c>
    </row>
    <row r="2513" spans="1:8" ht="15.75" customHeight="1" x14ac:dyDescent="0.25">
      <c r="A2513" s="13" t="s">
        <v>7687</v>
      </c>
      <c r="B2513" s="13" t="s">
        <v>28</v>
      </c>
      <c r="C2513" s="14">
        <v>22.56</v>
      </c>
      <c r="D2513" s="13" t="s">
        <v>38</v>
      </c>
      <c r="E2513" s="13" t="s">
        <v>618</v>
      </c>
      <c r="F2513" s="15">
        <v>5632596</v>
      </c>
      <c r="G2513" s="14">
        <v>127071365.76000001</v>
      </c>
      <c r="H2513" s="16" t="s">
        <v>2727</v>
      </c>
    </row>
    <row r="2514" spans="1:8" ht="15.75" customHeight="1" x14ac:dyDescent="0.25">
      <c r="A2514" s="13" t="s">
        <v>7687</v>
      </c>
      <c r="B2514" s="13" t="s">
        <v>28</v>
      </c>
      <c r="C2514" s="14">
        <v>23.89</v>
      </c>
      <c r="D2514" s="13" t="s">
        <v>33</v>
      </c>
      <c r="E2514" s="13" t="s">
        <v>1057</v>
      </c>
      <c r="F2514" s="15">
        <v>5632596</v>
      </c>
      <c r="G2514" s="14">
        <v>134562718.44</v>
      </c>
      <c r="H2514" s="13" t="s">
        <v>2728</v>
      </c>
    </row>
    <row r="2515" spans="1:8" ht="15.75" customHeight="1" x14ac:dyDescent="0.25">
      <c r="A2515" s="13" t="s">
        <v>7687</v>
      </c>
      <c r="B2515" s="13" t="s">
        <v>10</v>
      </c>
      <c r="C2515" s="14">
        <v>24.6</v>
      </c>
      <c r="D2515" s="13" t="s">
        <v>17</v>
      </c>
      <c r="E2515" s="13" t="s">
        <v>1057</v>
      </c>
      <c r="F2515" s="15">
        <v>240000</v>
      </c>
      <c r="G2515" s="14">
        <v>5904000</v>
      </c>
      <c r="H2515" s="13" t="s">
        <v>2728</v>
      </c>
    </row>
    <row r="2516" spans="1:8" ht="15.75" customHeight="1" x14ac:dyDescent="0.25">
      <c r="A2516" s="13" t="s">
        <v>7687</v>
      </c>
      <c r="B2516" s="13" t="s">
        <v>28</v>
      </c>
      <c r="C2516" s="14">
        <v>24.6</v>
      </c>
      <c r="D2516" s="13" t="s">
        <v>17</v>
      </c>
      <c r="E2516" s="13" t="s">
        <v>424</v>
      </c>
      <c r="F2516" s="15">
        <v>240000</v>
      </c>
      <c r="G2516" s="14">
        <v>5904000</v>
      </c>
      <c r="H2516" s="13" t="s">
        <v>2729</v>
      </c>
    </row>
    <row r="2517" spans="1:8" ht="15.75" customHeight="1" x14ac:dyDescent="0.25">
      <c r="A2517" s="13" t="s">
        <v>7687</v>
      </c>
      <c r="B2517" s="13" t="s">
        <v>28</v>
      </c>
      <c r="C2517" s="14">
        <v>25</v>
      </c>
      <c r="D2517" s="13" t="s">
        <v>70</v>
      </c>
      <c r="E2517" s="13" t="s">
        <v>71</v>
      </c>
      <c r="F2517" s="15">
        <v>5632596</v>
      </c>
      <c r="G2517" s="14">
        <v>140814900</v>
      </c>
      <c r="H2517" s="13" t="s">
        <v>2730</v>
      </c>
    </row>
    <row r="2518" spans="1:8" ht="15.75" customHeight="1" x14ac:dyDescent="0.25">
      <c r="A2518" s="13" t="s">
        <v>7687</v>
      </c>
      <c r="B2518" s="13" t="s">
        <v>413</v>
      </c>
      <c r="C2518" s="14">
        <v>25.09</v>
      </c>
      <c r="D2518" s="13" t="s">
        <v>20</v>
      </c>
      <c r="E2518" s="13" t="s">
        <v>128</v>
      </c>
      <c r="F2518" s="15">
        <v>5632596</v>
      </c>
      <c r="G2518" s="14">
        <v>141321833.63999999</v>
      </c>
      <c r="H2518" s="16" t="s">
        <v>2731</v>
      </c>
    </row>
    <row r="2519" spans="1:8" ht="15.75" customHeight="1" x14ac:dyDescent="0.25">
      <c r="A2519" s="13" t="s">
        <v>7687</v>
      </c>
      <c r="B2519" s="13" t="s">
        <v>10</v>
      </c>
      <c r="C2519" s="14">
        <v>25.15</v>
      </c>
      <c r="D2519" s="13" t="s">
        <v>80</v>
      </c>
      <c r="E2519" s="13" t="s">
        <v>132</v>
      </c>
      <c r="F2519" s="15">
        <v>60000</v>
      </c>
      <c r="G2519" s="14">
        <v>1509000</v>
      </c>
      <c r="H2519" s="16" t="s">
        <v>2732</v>
      </c>
    </row>
    <row r="2520" spans="1:8" ht="15.75" customHeight="1" x14ac:dyDescent="0.25">
      <c r="A2520" s="13" t="s">
        <v>7687</v>
      </c>
      <c r="B2520" s="13" t="s">
        <v>45</v>
      </c>
      <c r="C2520" s="14">
        <v>25.58</v>
      </c>
      <c r="D2520" s="13" t="s">
        <v>20</v>
      </c>
      <c r="E2520" s="13" t="s">
        <v>73</v>
      </c>
      <c r="F2520" s="15">
        <v>5632596</v>
      </c>
      <c r="G2520" s="14">
        <v>144081805.68000001</v>
      </c>
      <c r="H2520" s="16" t="s">
        <v>2733</v>
      </c>
    </row>
    <row r="2521" spans="1:8" ht="15.75" customHeight="1" x14ac:dyDescent="0.25">
      <c r="A2521" s="13" t="s">
        <v>7687</v>
      </c>
      <c r="B2521" s="13" t="s">
        <v>10</v>
      </c>
      <c r="C2521" s="14">
        <v>25.63</v>
      </c>
      <c r="D2521" s="13" t="s">
        <v>11</v>
      </c>
      <c r="E2521" s="13" t="s">
        <v>2734</v>
      </c>
      <c r="F2521" s="15">
        <v>5632596</v>
      </c>
      <c r="G2521" s="14">
        <v>144363435.47999999</v>
      </c>
      <c r="H2521" s="16" t="s">
        <v>2735</v>
      </c>
    </row>
    <row r="2522" spans="1:8" ht="15.75" customHeight="1" x14ac:dyDescent="0.25">
      <c r="A2522" s="13" t="s">
        <v>7687</v>
      </c>
      <c r="B2522" s="13" t="s">
        <v>413</v>
      </c>
      <c r="C2522" s="14">
        <v>25.83</v>
      </c>
      <c r="D2522" s="13" t="s">
        <v>26</v>
      </c>
      <c r="E2522" s="13" t="s">
        <v>128</v>
      </c>
      <c r="F2522" s="15">
        <v>5632596</v>
      </c>
      <c r="G2522" s="14">
        <v>145489954.68000001</v>
      </c>
      <c r="H2522" s="13" t="s">
        <v>2736</v>
      </c>
    </row>
    <row r="2523" spans="1:8" ht="15.75" customHeight="1" x14ac:dyDescent="0.25">
      <c r="A2523" s="13" t="s">
        <v>7687</v>
      </c>
      <c r="B2523" s="13" t="s">
        <v>10</v>
      </c>
      <c r="C2523" s="14">
        <v>26.14</v>
      </c>
      <c r="D2523" s="13" t="s">
        <v>23</v>
      </c>
      <c r="E2523" s="13" t="s">
        <v>73</v>
      </c>
      <c r="F2523" s="15">
        <v>5632596</v>
      </c>
      <c r="G2523" s="14">
        <v>147236059.44</v>
      </c>
      <c r="H2523" s="16" t="s">
        <v>2737</v>
      </c>
    </row>
    <row r="2524" spans="1:8" ht="15.75" customHeight="1" x14ac:dyDescent="0.25">
      <c r="A2524" s="13" t="s">
        <v>7687</v>
      </c>
      <c r="B2524" s="13" t="s">
        <v>28</v>
      </c>
      <c r="C2524" s="14">
        <v>26.5</v>
      </c>
      <c r="D2524" s="13" t="s">
        <v>75</v>
      </c>
      <c r="E2524" s="13" t="s">
        <v>73</v>
      </c>
      <c r="F2524" s="15">
        <v>5632596</v>
      </c>
      <c r="G2524" s="14">
        <v>149263794</v>
      </c>
      <c r="H2524" s="16" t="s">
        <v>2738</v>
      </c>
    </row>
    <row r="2525" spans="1:8" ht="15.75" customHeight="1" x14ac:dyDescent="0.25">
      <c r="A2525" s="13" t="s">
        <v>7687</v>
      </c>
      <c r="B2525" s="13" t="s">
        <v>10</v>
      </c>
      <c r="C2525" s="14">
        <v>26.8</v>
      </c>
      <c r="D2525" s="13" t="s">
        <v>35</v>
      </c>
      <c r="E2525" s="13" t="s">
        <v>2739</v>
      </c>
      <c r="F2525" s="15">
        <v>5632596</v>
      </c>
      <c r="G2525" s="14">
        <v>150953572.80000001</v>
      </c>
      <c r="H2525" s="16" t="s">
        <v>2740</v>
      </c>
    </row>
    <row r="2526" spans="1:8" ht="15.75" customHeight="1" x14ac:dyDescent="0.25">
      <c r="A2526" s="13" t="s">
        <v>7687</v>
      </c>
      <c r="B2526" s="13" t="s">
        <v>28</v>
      </c>
      <c r="C2526" s="14">
        <v>27.03</v>
      </c>
      <c r="D2526" s="13" t="s">
        <v>11</v>
      </c>
      <c r="E2526" s="13" t="s">
        <v>2741</v>
      </c>
      <c r="F2526" s="15">
        <v>5632596</v>
      </c>
      <c r="G2526" s="14">
        <v>152249069.88</v>
      </c>
      <c r="H2526" s="13" t="s">
        <v>2742</v>
      </c>
    </row>
    <row r="2527" spans="1:8" ht="15.75" customHeight="1" x14ac:dyDescent="0.25">
      <c r="A2527" s="13" t="s">
        <v>7687</v>
      </c>
      <c r="B2527" s="13" t="s">
        <v>10</v>
      </c>
      <c r="C2527" s="14">
        <v>27.41</v>
      </c>
      <c r="D2527" s="13" t="s">
        <v>33</v>
      </c>
      <c r="E2527" s="13" t="s">
        <v>128</v>
      </c>
      <c r="F2527" s="15">
        <v>5632596</v>
      </c>
      <c r="G2527" s="14">
        <v>154389456.36000001</v>
      </c>
      <c r="H2527" s="13" t="s">
        <v>2743</v>
      </c>
    </row>
    <row r="2528" spans="1:8" ht="15.75" customHeight="1" x14ac:dyDescent="0.25">
      <c r="A2528" s="13" t="s">
        <v>7687</v>
      </c>
      <c r="B2528" s="13" t="s">
        <v>45</v>
      </c>
      <c r="C2528" s="14">
        <v>27.75</v>
      </c>
      <c r="D2528" s="13" t="s">
        <v>70</v>
      </c>
      <c r="E2528" s="13" t="s">
        <v>2256</v>
      </c>
      <c r="F2528" s="15">
        <v>5632596</v>
      </c>
      <c r="G2528" s="14">
        <v>156304539</v>
      </c>
      <c r="H2528" s="13" t="s">
        <v>2744</v>
      </c>
    </row>
    <row r="2529" spans="1:8" ht="15.75" customHeight="1" x14ac:dyDescent="0.25">
      <c r="A2529" s="13" t="s">
        <v>7687</v>
      </c>
      <c r="B2529" s="13" t="s">
        <v>10</v>
      </c>
      <c r="C2529" s="14">
        <v>28.2</v>
      </c>
      <c r="D2529" s="13" t="s">
        <v>177</v>
      </c>
      <c r="E2529" s="13" t="s">
        <v>1071</v>
      </c>
      <c r="F2529" s="15">
        <v>5632596</v>
      </c>
      <c r="G2529" s="14">
        <v>158839207.19999999</v>
      </c>
      <c r="H2529" s="13" t="s">
        <v>2745</v>
      </c>
    </row>
    <row r="2530" spans="1:8" ht="15.75" customHeight="1" x14ac:dyDescent="0.25">
      <c r="A2530" s="13" t="s">
        <v>7687</v>
      </c>
      <c r="B2530" s="13" t="s">
        <v>45</v>
      </c>
      <c r="C2530" s="14">
        <v>28.24</v>
      </c>
      <c r="D2530" s="13" t="s">
        <v>11</v>
      </c>
      <c r="E2530" s="13" t="s">
        <v>2746</v>
      </c>
      <c r="F2530" s="15">
        <v>5632596</v>
      </c>
      <c r="G2530" s="14">
        <v>159064511.03999999</v>
      </c>
      <c r="H2530" s="13" t="s">
        <v>2747</v>
      </c>
    </row>
    <row r="2531" spans="1:8" ht="15.75" customHeight="1" x14ac:dyDescent="0.25">
      <c r="A2531" s="13" t="s">
        <v>7687</v>
      </c>
      <c r="B2531" s="13" t="s">
        <v>382</v>
      </c>
      <c r="C2531" s="14">
        <v>28.29</v>
      </c>
      <c r="D2531" s="13" t="s">
        <v>17</v>
      </c>
      <c r="E2531" s="13" t="s">
        <v>73</v>
      </c>
      <c r="F2531" s="15">
        <v>240000</v>
      </c>
      <c r="G2531" s="14">
        <v>6789600</v>
      </c>
      <c r="H2531" s="13" t="s">
        <v>2748</v>
      </c>
    </row>
    <row r="2532" spans="1:8" ht="15.75" customHeight="1" x14ac:dyDescent="0.25">
      <c r="A2532" s="13" t="s">
        <v>7687</v>
      </c>
      <c r="B2532" s="13" t="s">
        <v>382</v>
      </c>
      <c r="C2532" s="14">
        <v>28.5</v>
      </c>
      <c r="D2532" s="13" t="s">
        <v>75</v>
      </c>
      <c r="E2532" s="13" t="s">
        <v>1057</v>
      </c>
      <c r="F2532" s="15">
        <v>5632596</v>
      </c>
      <c r="G2532" s="14">
        <v>160528986</v>
      </c>
      <c r="H2532" s="16" t="s">
        <v>2749</v>
      </c>
    </row>
    <row r="2533" spans="1:8" ht="15.75" customHeight="1" x14ac:dyDescent="0.25">
      <c r="A2533" s="13" t="s">
        <v>7687</v>
      </c>
      <c r="B2533" s="13" t="s">
        <v>413</v>
      </c>
      <c r="C2533" s="14">
        <v>29.52</v>
      </c>
      <c r="D2533" s="13" t="s">
        <v>17</v>
      </c>
      <c r="E2533" s="13" t="s">
        <v>132</v>
      </c>
      <c r="F2533" s="15">
        <v>240000</v>
      </c>
      <c r="G2533" s="14">
        <v>7084800</v>
      </c>
      <c r="H2533" s="13" t="s">
        <v>2743</v>
      </c>
    </row>
    <row r="2534" spans="1:8" ht="15.75" customHeight="1" x14ac:dyDescent="0.25">
      <c r="A2534" s="13" t="s">
        <v>7687</v>
      </c>
      <c r="B2534" s="13" t="s">
        <v>10</v>
      </c>
      <c r="C2534" s="14">
        <v>30</v>
      </c>
      <c r="D2534" s="13" t="s">
        <v>14</v>
      </c>
      <c r="E2534" s="13" t="s">
        <v>2750</v>
      </c>
      <c r="F2534" s="15">
        <v>5632596</v>
      </c>
      <c r="G2534" s="14">
        <v>168977880</v>
      </c>
      <c r="H2534" s="13" t="s">
        <v>2751</v>
      </c>
    </row>
    <row r="2535" spans="1:8" ht="15.75" customHeight="1" x14ac:dyDescent="0.25">
      <c r="A2535" s="13" t="s">
        <v>7687</v>
      </c>
      <c r="B2535" s="13" t="s">
        <v>434</v>
      </c>
      <c r="C2535" s="14">
        <v>30.66</v>
      </c>
      <c r="D2535" s="13" t="s">
        <v>17</v>
      </c>
      <c r="E2535" s="13" t="s">
        <v>618</v>
      </c>
      <c r="F2535" s="15">
        <v>240000</v>
      </c>
      <c r="G2535" s="14">
        <v>7358400</v>
      </c>
      <c r="H2535" s="13" t="s">
        <v>2752</v>
      </c>
    </row>
    <row r="2536" spans="1:8" ht="15.75" customHeight="1" x14ac:dyDescent="0.25">
      <c r="A2536" s="13" t="s">
        <v>7687</v>
      </c>
      <c r="B2536" s="13" t="s">
        <v>28</v>
      </c>
      <c r="C2536" s="14">
        <v>30.68</v>
      </c>
      <c r="D2536" s="13" t="s">
        <v>20</v>
      </c>
      <c r="E2536" s="13" t="s">
        <v>1057</v>
      </c>
      <c r="F2536" s="15">
        <v>5632596</v>
      </c>
      <c r="G2536" s="14">
        <v>172808045.28</v>
      </c>
      <c r="H2536" s="16" t="s">
        <v>2753</v>
      </c>
    </row>
    <row r="2537" spans="1:8" ht="15.75" customHeight="1" x14ac:dyDescent="0.25">
      <c r="A2537" s="13" t="s">
        <v>7687</v>
      </c>
      <c r="B2537" s="13" t="s">
        <v>10</v>
      </c>
      <c r="C2537" s="14">
        <v>32.72</v>
      </c>
      <c r="D2537" s="13" t="s">
        <v>20</v>
      </c>
      <c r="E2537" s="13" t="s">
        <v>642</v>
      </c>
      <c r="F2537" s="15">
        <v>5632596</v>
      </c>
      <c r="G2537" s="14">
        <v>184298541.12</v>
      </c>
      <c r="H2537" s="16" t="s">
        <v>2754</v>
      </c>
    </row>
    <row r="2538" spans="1:8" ht="15.75" customHeight="1" x14ac:dyDescent="0.25">
      <c r="A2538" s="13" t="s">
        <v>7687</v>
      </c>
      <c r="B2538" s="13" t="s">
        <v>382</v>
      </c>
      <c r="C2538" s="14">
        <v>32.81</v>
      </c>
      <c r="D2538" s="13" t="s">
        <v>11</v>
      </c>
      <c r="E2538" s="13" t="s">
        <v>2755</v>
      </c>
      <c r="F2538" s="15">
        <v>5632596</v>
      </c>
      <c r="G2538" s="14">
        <v>184805474.75999999</v>
      </c>
      <c r="H2538" s="13" t="s">
        <v>2756</v>
      </c>
    </row>
    <row r="2539" spans="1:8" ht="15.75" customHeight="1" x14ac:dyDescent="0.25">
      <c r="A2539" s="13" t="s">
        <v>7687</v>
      </c>
      <c r="B2539" s="13" t="s">
        <v>45</v>
      </c>
      <c r="C2539" s="14">
        <v>33.6</v>
      </c>
      <c r="D2539" s="13" t="s">
        <v>75</v>
      </c>
      <c r="E2539" s="13" t="s">
        <v>642</v>
      </c>
      <c r="F2539" s="15">
        <v>5632596</v>
      </c>
      <c r="G2539" s="14">
        <v>189255225.59999999</v>
      </c>
      <c r="H2539" s="16" t="s">
        <v>2757</v>
      </c>
    </row>
    <row r="2540" spans="1:8" ht="15.75" customHeight="1" x14ac:dyDescent="0.25">
      <c r="A2540" s="13" t="s">
        <v>7687</v>
      </c>
      <c r="B2540" s="13" t="s">
        <v>10</v>
      </c>
      <c r="C2540" s="14">
        <v>35.01</v>
      </c>
      <c r="D2540" s="13" t="s">
        <v>43</v>
      </c>
      <c r="E2540" s="13" t="s">
        <v>73</v>
      </c>
      <c r="F2540" s="15">
        <v>5632596</v>
      </c>
      <c r="G2540" s="14">
        <v>197197185.96000001</v>
      </c>
      <c r="H2540" s="13" t="s">
        <v>2758</v>
      </c>
    </row>
    <row r="2541" spans="1:8" ht="15.75" customHeight="1" x14ac:dyDescent="0.25">
      <c r="A2541" s="13" t="s">
        <v>7687</v>
      </c>
      <c r="B2541" s="13" t="s">
        <v>45</v>
      </c>
      <c r="C2541" s="14">
        <v>35.14</v>
      </c>
      <c r="D2541" s="13" t="s">
        <v>26</v>
      </c>
      <c r="E2541" s="13" t="s">
        <v>635</v>
      </c>
      <c r="F2541" s="15">
        <v>5632596</v>
      </c>
      <c r="G2541" s="14">
        <v>197929423.44</v>
      </c>
      <c r="H2541" s="13" t="s">
        <v>2759</v>
      </c>
    </row>
    <row r="2542" spans="1:8" ht="15.75" customHeight="1" x14ac:dyDescent="0.25">
      <c r="A2542" s="13" t="s">
        <v>7687</v>
      </c>
      <c r="B2542" s="13" t="s">
        <v>10</v>
      </c>
      <c r="C2542" s="14">
        <v>38.86</v>
      </c>
      <c r="D2542" s="13" t="s">
        <v>67</v>
      </c>
      <c r="E2542" s="13" t="s">
        <v>647</v>
      </c>
      <c r="F2542" s="15">
        <v>5632596</v>
      </c>
      <c r="G2542" s="14">
        <v>218882680.56</v>
      </c>
      <c r="H2542" s="16" t="s">
        <v>2760</v>
      </c>
    </row>
    <row r="2543" spans="1:8" ht="15.75" customHeight="1" x14ac:dyDescent="0.25">
      <c r="A2543" s="13" t="s">
        <v>7687</v>
      </c>
      <c r="B2543" s="13" t="s">
        <v>10</v>
      </c>
      <c r="C2543" s="14">
        <v>40.65</v>
      </c>
      <c r="D2543" s="13" t="s">
        <v>70</v>
      </c>
      <c r="E2543" s="13" t="s">
        <v>2761</v>
      </c>
      <c r="F2543" s="15">
        <v>5632596</v>
      </c>
      <c r="G2543" s="14">
        <v>228965027.40000001</v>
      </c>
      <c r="H2543" s="13" t="s">
        <v>2762</v>
      </c>
    </row>
    <row r="2544" spans="1:8" ht="15.75" customHeight="1" x14ac:dyDescent="0.25">
      <c r="A2544" s="13" t="s">
        <v>7687</v>
      </c>
      <c r="B2544" s="13" t="s">
        <v>1572</v>
      </c>
      <c r="C2544" s="14">
        <v>42.72</v>
      </c>
      <c r="D2544" s="13" t="s">
        <v>20</v>
      </c>
      <c r="E2544" s="13" t="s">
        <v>95</v>
      </c>
      <c r="F2544" s="15">
        <v>5632596</v>
      </c>
      <c r="G2544" s="14">
        <v>240624501.12</v>
      </c>
      <c r="H2544" s="16" t="s">
        <v>2763</v>
      </c>
    </row>
    <row r="2545" spans="1:8" ht="15.75" customHeight="1" x14ac:dyDescent="0.25">
      <c r="A2545" s="13" t="s">
        <v>7687</v>
      </c>
      <c r="B2545" s="13" t="s">
        <v>10</v>
      </c>
      <c r="C2545" s="14">
        <v>43.89</v>
      </c>
      <c r="D2545" s="13" t="s">
        <v>26</v>
      </c>
      <c r="E2545" s="13" t="s">
        <v>2764</v>
      </c>
      <c r="F2545" s="15">
        <v>5632596</v>
      </c>
      <c r="G2545" s="14">
        <v>247214638.44</v>
      </c>
      <c r="H2545" s="16" t="s">
        <v>2765</v>
      </c>
    </row>
    <row r="2546" spans="1:8" ht="15.75" customHeight="1" x14ac:dyDescent="0.25">
      <c r="A2546" s="13" t="s">
        <v>7687</v>
      </c>
      <c r="B2546" s="13" t="s">
        <v>10</v>
      </c>
      <c r="C2546" s="14">
        <v>43.9</v>
      </c>
      <c r="D2546" s="13" t="s">
        <v>75</v>
      </c>
      <c r="E2546" s="13" t="s">
        <v>95</v>
      </c>
      <c r="F2546" s="15">
        <v>5632596</v>
      </c>
      <c r="G2546" s="14">
        <v>247270964.40000001</v>
      </c>
      <c r="H2546" s="16" t="s">
        <v>2766</v>
      </c>
    </row>
    <row r="2547" spans="1:8" ht="15.75" customHeight="1" x14ac:dyDescent="0.25">
      <c r="A2547" s="13" t="s">
        <v>7687</v>
      </c>
      <c r="B2547" s="13" t="s">
        <v>45</v>
      </c>
      <c r="C2547" s="14">
        <v>45.1</v>
      </c>
      <c r="D2547" s="13" t="s">
        <v>17</v>
      </c>
      <c r="E2547" s="13" t="s">
        <v>21</v>
      </c>
      <c r="F2547" s="15">
        <v>240000</v>
      </c>
      <c r="G2547" s="14">
        <v>10824000</v>
      </c>
      <c r="H2547" s="13" t="s">
        <v>2767</v>
      </c>
    </row>
    <row r="2548" spans="1:8" ht="15.75" customHeight="1" x14ac:dyDescent="0.25">
      <c r="A2548" s="13" t="s">
        <v>7687</v>
      </c>
      <c r="B2548" s="13" t="s">
        <v>382</v>
      </c>
      <c r="C2548" s="14">
        <v>46.93</v>
      </c>
      <c r="D2548" s="13" t="s">
        <v>26</v>
      </c>
      <c r="E2548" s="13" t="s">
        <v>21</v>
      </c>
      <c r="F2548" s="15">
        <v>5632596</v>
      </c>
      <c r="G2548" s="14">
        <v>264337730.28</v>
      </c>
      <c r="H2548" s="13" t="s">
        <v>2768</v>
      </c>
    </row>
    <row r="2549" spans="1:8" ht="15.75" customHeight="1" x14ac:dyDescent="0.25">
      <c r="A2549" s="13" t="s">
        <v>7687</v>
      </c>
      <c r="B2549" s="13" t="s">
        <v>460</v>
      </c>
      <c r="C2549" s="14">
        <v>61.32</v>
      </c>
      <c r="D2549" s="13" t="s">
        <v>20</v>
      </c>
      <c r="E2549" s="13" t="s">
        <v>40</v>
      </c>
      <c r="F2549" s="15">
        <v>5632596</v>
      </c>
      <c r="G2549" s="14">
        <v>345390786.72000003</v>
      </c>
      <c r="H2549" s="16" t="s">
        <v>2769</v>
      </c>
    </row>
    <row r="2550" spans="1:8" ht="15.75" customHeight="1" x14ac:dyDescent="0.25">
      <c r="A2550" s="13" t="s">
        <v>7687</v>
      </c>
      <c r="B2550" s="13" t="s">
        <v>434</v>
      </c>
      <c r="C2550" s="14">
        <v>62.12</v>
      </c>
      <c r="D2550" s="13" t="s">
        <v>20</v>
      </c>
      <c r="E2550" s="13" t="s">
        <v>106</v>
      </c>
      <c r="F2550" s="15">
        <v>5632596</v>
      </c>
      <c r="G2550" s="14">
        <v>349896863.51999998</v>
      </c>
      <c r="H2550" s="16" t="s">
        <v>2770</v>
      </c>
    </row>
    <row r="2551" spans="1:8" ht="15.75" customHeight="1" x14ac:dyDescent="0.25">
      <c r="A2551" s="13" t="s">
        <v>7687</v>
      </c>
      <c r="B2551" s="13" t="s">
        <v>28</v>
      </c>
      <c r="C2551" s="14">
        <v>65.680000000000007</v>
      </c>
      <c r="D2551" s="13" t="s">
        <v>26</v>
      </c>
      <c r="E2551" s="13" t="s">
        <v>106</v>
      </c>
      <c r="F2551" s="15">
        <v>5632596</v>
      </c>
      <c r="G2551" s="14">
        <v>369948905.27999997</v>
      </c>
      <c r="H2551" s="16" t="s">
        <v>2771</v>
      </c>
    </row>
    <row r="2552" spans="1:8" ht="15.75" customHeight="1" x14ac:dyDescent="0.25">
      <c r="A2552" s="13" t="s">
        <v>7687</v>
      </c>
      <c r="B2552" s="13" t="s">
        <v>382</v>
      </c>
      <c r="C2552" s="14">
        <v>174.27</v>
      </c>
      <c r="D2552" s="13" t="s">
        <v>20</v>
      </c>
      <c r="E2552" s="13" t="s">
        <v>618</v>
      </c>
      <c r="F2552" s="15">
        <v>5632596</v>
      </c>
      <c r="G2552" s="14">
        <v>981592504.91999996</v>
      </c>
      <c r="H2552" s="16" t="s">
        <v>2772</v>
      </c>
    </row>
    <row r="2553" spans="1:8" ht="15.75" customHeight="1" x14ac:dyDescent="0.25">
      <c r="A2553" s="13" t="s">
        <v>7687</v>
      </c>
      <c r="B2553" s="13" t="s">
        <v>458</v>
      </c>
      <c r="C2553" s="14">
        <v>192.77</v>
      </c>
      <c r="D2553" s="13" t="s">
        <v>20</v>
      </c>
      <c r="E2553" s="13" t="s">
        <v>291</v>
      </c>
      <c r="F2553" s="15">
        <v>5632596</v>
      </c>
      <c r="G2553" s="14">
        <v>1085795530.9200001</v>
      </c>
      <c r="H2553" s="16" t="s">
        <v>2773</v>
      </c>
    </row>
    <row r="2554" spans="1:8" ht="15.75" customHeight="1" x14ac:dyDescent="0.25">
      <c r="C2554" s="10"/>
      <c r="F2554" s="17"/>
      <c r="G2554" s="10"/>
    </row>
    <row r="2555" spans="1:8" ht="15.75" customHeight="1" x14ac:dyDescent="0.25">
      <c r="A2555" s="41" t="s">
        <v>2774</v>
      </c>
      <c r="B2555" s="42"/>
      <c r="C2555" s="42"/>
      <c r="D2555" s="42"/>
      <c r="E2555" s="42"/>
      <c r="F2555" s="42"/>
      <c r="G2555" s="42"/>
      <c r="H2555" s="43"/>
    </row>
    <row r="2556" spans="1:8" ht="15.75" customHeight="1" x14ac:dyDescent="0.25">
      <c r="C2556" s="10"/>
      <c r="E2556" s="11" t="s">
        <v>7571</v>
      </c>
      <c r="F2556" s="12">
        <v>60000</v>
      </c>
      <c r="G2556" s="10"/>
    </row>
    <row r="2557" spans="1:8" ht="15.75" customHeight="1" x14ac:dyDescent="0.25">
      <c r="A2557" s="13" t="s">
        <v>0</v>
      </c>
      <c r="B2557" s="13" t="s">
        <v>1</v>
      </c>
      <c r="C2557" s="13" t="s">
        <v>2</v>
      </c>
      <c r="D2557" s="13" t="s">
        <v>4</v>
      </c>
      <c r="E2557" s="13" t="s">
        <v>5</v>
      </c>
      <c r="F2557" s="13" t="s">
        <v>6</v>
      </c>
      <c r="G2557" s="13" t="s">
        <v>7</v>
      </c>
      <c r="H2557" s="13" t="s">
        <v>8</v>
      </c>
    </row>
    <row r="2558" spans="1:8" ht="15.75" customHeight="1" x14ac:dyDescent="0.25">
      <c r="A2558" s="13" t="s">
        <v>7688</v>
      </c>
      <c r="B2558" s="13" t="s">
        <v>10</v>
      </c>
      <c r="C2558" s="14">
        <v>67.010000000000005</v>
      </c>
      <c r="D2558" s="13" t="s">
        <v>20</v>
      </c>
      <c r="E2558" s="13" t="s">
        <v>40</v>
      </c>
      <c r="F2558" s="15">
        <v>60000</v>
      </c>
      <c r="G2558" s="14">
        <v>4020600</v>
      </c>
      <c r="H2558" s="16" t="s">
        <v>2776</v>
      </c>
    </row>
    <row r="2559" spans="1:8" ht="15.75" customHeight="1" x14ac:dyDescent="0.25">
      <c r="A2559" s="13" t="s">
        <v>7688</v>
      </c>
      <c r="B2559" s="13" t="s">
        <v>10</v>
      </c>
      <c r="C2559" s="14">
        <v>67.42</v>
      </c>
      <c r="D2559" s="13" t="s">
        <v>14</v>
      </c>
      <c r="E2559" s="13" t="s">
        <v>2777</v>
      </c>
      <c r="F2559" s="15">
        <v>60000</v>
      </c>
      <c r="G2559" s="14">
        <v>4045200</v>
      </c>
      <c r="H2559" s="13" t="s">
        <v>2778</v>
      </c>
    </row>
    <row r="2560" spans="1:8" ht="15.75" customHeight="1" x14ac:dyDescent="0.25">
      <c r="A2560" s="13" t="s">
        <v>7688</v>
      </c>
      <c r="B2560" s="13" t="s">
        <v>10</v>
      </c>
      <c r="C2560" s="14">
        <v>69.61</v>
      </c>
      <c r="D2560" s="13" t="s">
        <v>43</v>
      </c>
      <c r="E2560" s="13" t="s">
        <v>2779</v>
      </c>
      <c r="F2560" s="15">
        <v>60000</v>
      </c>
      <c r="G2560" s="14">
        <v>4176600</v>
      </c>
      <c r="H2560" s="16" t="s">
        <v>2780</v>
      </c>
    </row>
    <row r="2561" spans="1:8" ht="15.75" customHeight="1" x14ac:dyDescent="0.25">
      <c r="A2561" s="13" t="s">
        <v>7688</v>
      </c>
      <c r="B2561" s="13" t="s">
        <v>10</v>
      </c>
      <c r="C2561" s="14">
        <v>78.489999999999995</v>
      </c>
      <c r="D2561" s="13" t="s">
        <v>26</v>
      </c>
      <c r="E2561" s="13" t="s">
        <v>40</v>
      </c>
      <c r="F2561" s="15">
        <v>60000</v>
      </c>
      <c r="G2561" s="14">
        <v>4709400</v>
      </c>
      <c r="H2561" s="13" t="s">
        <v>2781</v>
      </c>
    </row>
    <row r="2562" spans="1:8" ht="15.75" customHeight="1" x14ac:dyDescent="0.25">
      <c r="A2562" s="13" t="s">
        <v>7688</v>
      </c>
      <c r="B2562" s="13" t="s">
        <v>10</v>
      </c>
      <c r="C2562" s="14">
        <v>84.95</v>
      </c>
      <c r="D2562" s="13" t="s">
        <v>33</v>
      </c>
      <c r="E2562" s="13" t="s">
        <v>515</v>
      </c>
      <c r="F2562" s="15">
        <v>60000</v>
      </c>
      <c r="G2562" s="14">
        <v>5097000</v>
      </c>
      <c r="H2562" s="13" t="s">
        <v>2782</v>
      </c>
    </row>
    <row r="2563" spans="1:8" ht="15.75" customHeight="1" x14ac:dyDescent="0.25">
      <c r="A2563" s="13" t="s">
        <v>7688</v>
      </c>
      <c r="B2563" s="13" t="s">
        <v>28</v>
      </c>
      <c r="C2563" s="14">
        <v>89.07</v>
      </c>
      <c r="D2563" s="13" t="s">
        <v>20</v>
      </c>
      <c r="E2563" s="13" t="s">
        <v>291</v>
      </c>
      <c r="F2563" s="15">
        <v>60000</v>
      </c>
      <c r="G2563" s="14">
        <v>5344200</v>
      </c>
      <c r="H2563" s="13" t="s">
        <v>2783</v>
      </c>
    </row>
    <row r="2564" spans="1:8" ht="15.75" customHeight="1" x14ac:dyDescent="0.25">
      <c r="A2564" s="13" t="s">
        <v>7688</v>
      </c>
      <c r="B2564" s="13" t="s">
        <v>10</v>
      </c>
      <c r="C2564" s="14">
        <v>96.5</v>
      </c>
      <c r="D2564" s="13" t="s">
        <v>38</v>
      </c>
      <c r="E2564" s="13" t="s">
        <v>515</v>
      </c>
      <c r="F2564" s="15">
        <v>60000</v>
      </c>
      <c r="G2564" s="14">
        <v>5790000</v>
      </c>
      <c r="H2564" s="16" t="s">
        <v>2784</v>
      </c>
    </row>
    <row r="2565" spans="1:8" ht="15.75" customHeight="1" x14ac:dyDescent="0.25">
      <c r="A2565" s="13" t="s">
        <v>7688</v>
      </c>
      <c r="B2565" s="13" t="s">
        <v>28</v>
      </c>
      <c r="C2565" s="14">
        <v>96.5</v>
      </c>
      <c r="D2565" s="13" t="s">
        <v>38</v>
      </c>
      <c r="E2565" s="13" t="s">
        <v>40</v>
      </c>
      <c r="F2565" s="15">
        <v>60000</v>
      </c>
      <c r="G2565" s="14">
        <v>5790000</v>
      </c>
      <c r="H2565" s="16" t="s">
        <v>2785</v>
      </c>
    </row>
    <row r="2566" spans="1:8" ht="15.75" customHeight="1" x14ac:dyDescent="0.25">
      <c r="A2566" s="13" t="s">
        <v>7688</v>
      </c>
      <c r="B2566" s="13" t="s">
        <v>10</v>
      </c>
      <c r="C2566" s="14">
        <v>101.2</v>
      </c>
      <c r="D2566" s="13" t="s">
        <v>17</v>
      </c>
      <c r="E2566" s="13" t="s">
        <v>291</v>
      </c>
      <c r="F2566" s="15">
        <v>60000</v>
      </c>
      <c r="G2566" s="14">
        <v>6072000</v>
      </c>
      <c r="H2566" s="13" t="s">
        <v>2786</v>
      </c>
    </row>
    <row r="2567" spans="1:8" ht="15.75" customHeight="1" x14ac:dyDescent="0.25">
      <c r="C2567" s="10"/>
      <c r="F2567" s="17"/>
      <c r="G2567" s="10"/>
    </row>
    <row r="2568" spans="1:8" ht="15.75" customHeight="1" x14ac:dyDescent="0.25">
      <c r="A2568" s="41" t="s">
        <v>2787</v>
      </c>
      <c r="B2568" s="42"/>
      <c r="C2568" s="42"/>
      <c r="D2568" s="42"/>
      <c r="E2568" s="42"/>
      <c r="F2568" s="42"/>
      <c r="G2568" s="42"/>
      <c r="H2568" s="43"/>
    </row>
    <row r="2569" spans="1:8" ht="15.75" customHeight="1" x14ac:dyDescent="0.25">
      <c r="C2569" s="10"/>
      <c r="E2569" s="11" t="s">
        <v>7571</v>
      </c>
      <c r="F2569" s="12">
        <v>8400</v>
      </c>
      <c r="G2569" s="10"/>
    </row>
    <row r="2570" spans="1:8" ht="15.75" customHeight="1" x14ac:dyDescent="0.25">
      <c r="A2570" s="13" t="s">
        <v>0</v>
      </c>
      <c r="B2570" s="13" t="s">
        <v>1</v>
      </c>
      <c r="C2570" s="13" t="s">
        <v>2</v>
      </c>
      <c r="D2570" s="13" t="s">
        <v>4</v>
      </c>
      <c r="E2570" s="13" t="s">
        <v>5</v>
      </c>
      <c r="F2570" s="13" t="s">
        <v>6</v>
      </c>
      <c r="G2570" s="13" t="s">
        <v>7</v>
      </c>
      <c r="H2570" s="13" t="s">
        <v>8</v>
      </c>
    </row>
    <row r="2571" spans="1:8" ht="15.75" customHeight="1" x14ac:dyDescent="0.25">
      <c r="A2571" s="13" t="s">
        <v>7689</v>
      </c>
      <c r="B2571" s="13" t="s">
        <v>10</v>
      </c>
      <c r="C2571" s="14">
        <v>323.10000000000002</v>
      </c>
      <c r="D2571" s="13" t="s">
        <v>75</v>
      </c>
      <c r="E2571" s="13" t="s">
        <v>2789</v>
      </c>
      <c r="F2571" s="15">
        <v>8400</v>
      </c>
      <c r="G2571" s="14">
        <v>2714040</v>
      </c>
      <c r="H2571" s="16" t="s">
        <v>2790</v>
      </c>
    </row>
    <row r="2572" spans="1:8" ht="15.75" customHeight="1" x14ac:dyDescent="0.25">
      <c r="A2572" s="13" t="s">
        <v>7689</v>
      </c>
      <c r="B2572" s="13" t="s">
        <v>10</v>
      </c>
      <c r="C2572" s="14">
        <v>346.04</v>
      </c>
      <c r="D2572" s="13" t="s">
        <v>20</v>
      </c>
      <c r="E2572" s="13" t="s">
        <v>332</v>
      </c>
      <c r="F2572" s="15">
        <v>8400</v>
      </c>
      <c r="G2572" s="14">
        <v>2906736</v>
      </c>
      <c r="H2572" s="13" t="s">
        <v>2791</v>
      </c>
    </row>
    <row r="2573" spans="1:8" ht="15.75" customHeight="1" x14ac:dyDescent="0.25">
      <c r="A2573" s="13" t="s">
        <v>7689</v>
      </c>
      <c r="B2573" s="13" t="s">
        <v>10</v>
      </c>
      <c r="C2573" s="14">
        <v>394.2</v>
      </c>
      <c r="D2573" s="13" t="s">
        <v>109</v>
      </c>
      <c r="E2573" s="13" t="s">
        <v>332</v>
      </c>
      <c r="F2573" s="15">
        <v>8400</v>
      </c>
      <c r="G2573" s="14">
        <v>3311280</v>
      </c>
      <c r="H2573" s="16" t="s">
        <v>2792</v>
      </c>
    </row>
    <row r="2574" spans="1:8" ht="15.75" customHeight="1" x14ac:dyDescent="0.25">
      <c r="A2574" s="13" t="s">
        <v>7689</v>
      </c>
      <c r="B2574" s="13" t="s">
        <v>10</v>
      </c>
      <c r="C2574" s="14">
        <v>444.46</v>
      </c>
      <c r="D2574" s="13" t="s">
        <v>43</v>
      </c>
      <c r="E2574" s="13" t="s">
        <v>2793</v>
      </c>
      <c r="F2574" s="15">
        <v>8400</v>
      </c>
      <c r="G2574" s="14">
        <v>3733464</v>
      </c>
      <c r="H2574" s="16" t="s">
        <v>2794</v>
      </c>
    </row>
    <row r="2575" spans="1:8" ht="15.75" customHeight="1" x14ac:dyDescent="0.25">
      <c r="A2575" s="13" t="s">
        <v>7689</v>
      </c>
      <c r="B2575" s="13" t="s">
        <v>10</v>
      </c>
      <c r="C2575" s="14">
        <v>466.67</v>
      </c>
      <c r="D2575" s="13" t="s">
        <v>38</v>
      </c>
      <c r="E2575" s="13" t="s">
        <v>332</v>
      </c>
      <c r="F2575" s="15">
        <v>8400</v>
      </c>
      <c r="G2575" s="14">
        <v>3920028</v>
      </c>
      <c r="H2575" s="16" t="s">
        <v>2795</v>
      </c>
    </row>
    <row r="2576" spans="1:8" ht="15.75" customHeight="1" x14ac:dyDescent="0.25">
      <c r="A2576" s="13" t="s">
        <v>7689</v>
      </c>
      <c r="B2576" s="13" t="s">
        <v>10</v>
      </c>
      <c r="C2576" s="14">
        <v>481.22</v>
      </c>
      <c r="D2576" s="13" t="s">
        <v>26</v>
      </c>
      <c r="E2576" s="13" t="s">
        <v>332</v>
      </c>
      <c r="F2576" s="15">
        <v>8400</v>
      </c>
      <c r="G2576" s="14">
        <v>4042248</v>
      </c>
      <c r="H2576" s="13" t="s">
        <v>2796</v>
      </c>
    </row>
    <row r="2577" spans="1:8" ht="15.75" customHeight="1" x14ac:dyDescent="0.25">
      <c r="C2577" s="10"/>
      <c r="F2577" s="17"/>
      <c r="G2577" s="10"/>
    </row>
    <row r="2578" spans="1:8" ht="15.75" customHeight="1" x14ac:dyDescent="0.25">
      <c r="A2578" s="41" t="s">
        <v>2797</v>
      </c>
      <c r="B2578" s="42"/>
      <c r="C2578" s="42"/>
      <c r="D2578" s="42"/>
      <c r="E2578" s="42"/>
      <c r="F2578" s="42"/>
      <c r="G2578" s="42"/>
      <c r="H2578" s="43"/>
    </row>
    <row r="2579" spans="1:8" ht="15.75" customHeight="1" x14ac:dyDescent="0.25">
      <c r="C2579" s="10"/>
      <c r="E2579" s="11" t="s">
        <v>7571</v>
      </c>
      <c r="F2579" s="12">
        <v>4800</v>
      </c>
      <c r="G2579" s="10"/>
    </row>
    <row r="2580" spans="1:8" ht="15.75" customHeight="1" x14ac:dyDescent="0.25">
      <c r="A2580" s="13" t="s">
        <v>0</v>
      </c>
      <c r="B2580" s="13" t="s">
        <v>1</v>
      </c>
      <c r="C2580" s="13" t="s">
        <v>2</v>
      </c>
      <c r="D2580" s="13" t="s">
        <v>4</v>
      </c>
      <c r="E2580" s="13" t="s">
        <v>5</v>
      </c>
      <c r="F2580" s="13" t="s">
        <v>6</v>
      </c>
      <c r="G2580" s="13" t="s">
        <v>7</v>
      </c>
      <c r="H2580" s="13" t="s">
        <v>8</v>
      </c>
    </row>
    <row r="2581" spans="1:8" ht="15.75" customHeight="1" x14ac:dyDescent="0.25">
      <c r="A2581" s="13" t="s">
        <v>7690</v>
      </c>
      <c r="B2581" s="13" t="s">
        <v>10</v>
      </c>
      <c r="C2581" s="14">
        <v>254.32</v>
      </c>
      <c r="D2581" s="13" t="s">
        <v>80</v>
      </c>
      <c r="E2581" s="13" t="s">
        <v>332</v>
      </c>
      <c r="F2581" s="15">
        <v>4800</v>
      </c>
      <c r="G2581" s="14">
        <v>1220736</v>
      </c>
      <c r="H2581" s="16" t="s">
        <v>2798</v>
      </c>
    </row>
    <row r="2582" spans="1:8" ht="15.75" customHeight="1" x14ac:dyDescent="0.25">
      <c r="A2582" s="13" t="s">
        <v>7690</v>
      </c>
      <c r="B2582" s="13" t="s">
        <v>10</v>
      </c>
      <c r="C2582" s="14">
        <v>289.25</v>
      </c>
      <c r="D2582" s="13" t="s">
        <v>75</v>
      </c>
      <c r="E2582" s="13" t="s">
        <v>2789</v>
      </c>
      <c r="F2582" s="15">
        <v>4800</v>
      </c>
      <c r="G2582" s="14">
        <v>1388400</v>
      </c>
      <c r="H2582" s="16" t="s">
        <v>2799</v>
      </c>
    </row>
    <row r="2583" spans="1:8" ht="15.75" customHeight="1" x14ac:dyDescent="0.25">
      <c r="A2583" s="13" t="s">
        <v>7690</v>
      </c>
      <c r="B2583" s="13" t="s">
        <v>28</v>
      </c>
      <c r="C2583" s="14">
        <v>305</v>
      </c>
      <c r="D2583" s="13" t="s">
        <v>75</v>
      </c>
      <c r="E2583" s="13" t="s">
        <v>349</v>
      </c>
      <c r="F2583" s="15">
        <v>4800</v>
      </c>
      <c r="G2583" s="14">
        <v>1464000</v>
      </c>
      <c r="H2583" s="16" t="s">
        <v>2800</v>
      </c>
    </row>
    <row r="2584" spans="1:8" ht="15.75" customHeight="1" x14ac:dyDescent="0.25">
      <c r="A2584" s="13" t="s">
        <v>7690</v>
      </c>
      <c r="B2584" s="13" t="s">
        <v>10</v>
      </c>
      <c r="C2584" s="14">
        <v>306.93</v>
      </c>
      <c r="D2584" s="13" t="s">
        <v>26</v>
      </c>
      <c r="E2584" s="13" t="s">
        <v>332</v>
      </c>
      <c r="F2584" s="15">
        <v>4800</v>
      </c>
      <c r="G2584" s="14">
        <v>1473264</v>
      </c>
      <c r="H2584" s="13" t="s">
        <v>2796</v>
      </c>
    </row>
    <row r="2585" spans="1:8" ht="15.75" customHeight="1" x14ac:dyDescent="0.25">
      <c r="A2585" s="13" t="s">
        <v>7690</v>
      </c>
      <c r="B2585" s="13" t="s">
        <v>10</v>
      </c>
      <c r="C2585" s="14">
        <v>313.10000000000002</v>
      </c>
      <c r="D2585" s="13" t="s">
        <v>20</v>
      </c>
      <c r="E2585" s="13" t="s">
        <v>332</v>
      </c>
      <c r="F2585" s="15">
        <v>4800</v>
      </c>
      <c r="G2585" s="14">
        <v>1502880</v>
      </c>
      <c r="H2585" s="16" t="s">
        <v>2801</v>
      </c>
    </row>
    <row r="2586" spans="1:8" ht="15.75" customHeight="1" x14ac:dyDescent="0.25">
      <c r="A2586" s="13" t="s">
        <v>7690</v>
      </c>
      <c r="B2586" s="13" t="s">
        <v>10</v>
      </c>
      <c r="C2586" s="14">
        <v>365.4</v>
      </c>
      <c r="D2586" s="13" t="s">
        <v>17</v>
      </c>
      <c r="E2586" s="13" t="s">
        <v>349</v>
      </c>
      <c r="F2586" s="15">
        <v>1000</v>
      </c>
      <c r="G2586" s="14">
        <v>365400</v>
      </c>
      <c r="H2586" s="13" t="s">
        <v>2802</v>
      </c>
    </row>
    <row r="2587" spans="1:8" ht="15.75" customHeight="1" x14ac:dyDescent="0.25">
      <c r="A2587" s="13" t="s">
        <v>7690</v>
      </c>
      <c r="B2587" s="13" t="s">
        <v>10</v>
      </c>
      <c r="C2587" s="14">
        <v>397.87</v>
      </c>
      <c r="D2587" s="13" t="s">
        <v>43</v>
      </c>
      <c r="E2587" s="13" t="s">
        <v>332</v>
      </c>
      <c r="F2587" s="15">
        <v>4800</v>
      </c>
      <c r="G2587" s="14">
        <v>1909776</v>
      </c>
      <c r="H2587" s="16" t="s">
        <v>2803</v>
      </c>
    </row>
    <row r="2588" spans="1:8" ht="15.75" customHeight="1" x14ac:dyDescent="0.25">
      <c r="C2588" s="10"/>
      <c r="F2588" s="17"/>
      <c r="G2588" s="10"/>
    </row>
    <row r="2589" spans="1:8" ht="15.75" customHeight="1" x14ac:dyDescent="0.25">
      <c r="A2589" s="41" t="s">
        <v>2804</v>
      </c>
      <c r="B2589" s="42"/>
      <c r="C2589" s="42"/>
      <c r="D2589" s="42"/>
      <c r="E2589" s="42"/>
      <c r="F2589" s="42"/>
      <c r="G2589" s="42"/>
      <c r="H2589" s="43"/>
    </row>
    <row r="2590" spans="1:8" ht="15.75" customHeight="1" x14ac:dyDescent="0.25">
      <c r="C2590" s="10"/>
      <c r="E2590" s="11" t="s">
        <v>7571</v>
      </c>
      <c r="F2590" s="12">
        <v>7200</v>
      </c>
      <c r="G2590" s="10"/>
    </row>
    <row r="2591" spans="1:8" ht="15.75" customHeight="1" x14ac:dyDescent="0.25">
      <c r="A2591" s="13" t="s">
        <v>0</v>
      </c>
      <c r="B2591" s="13" t="s">
        <v>1</v>
      </c>
      <c r="C2591" s="13" t="s">
        <v>2</v>
      </c>
      <c r="D2591" s="13" t="s">
        <v>4</v>
      </c>
      <c r="E2591" s="13" t="s">
        <v>5</v>
      </c>
      <c r="F2591" s="13" t="s">
        <v>6</v>
      </c>
      <c r="G2591" s="13" t="s">
        <v>7</v>
      </c>
      <c r="H2591" s="13" t="s">
        <v>8</v>
      </c>
    </row>
    <row r="2592" spans="1:8" ht="15.75" customHeight="1" x14ac:dyDescent="0.25">
      <c r="A2592" s="13" t="s">
        <v>7691</v>
      </c>
      <c r="B2592" s="13" t="s">
        <v>10</v>
      </c>
      <c r="C2592" s="14">
        <v>526.25</v>
      </c>
      <c r="D2592" s="13" t="s">
        <v>33</v>
      </c>
      <c r="E2592" s="13" t="s">
        <v>1840</v>
      </c>
      <c r="F2592" s="15">
        <v>7200</v>
      </c>
      <c r="G2592" s="14">
        <v>3789000</v>
      </c>
      <c r="H2592" s="13" t="s">
        <v>2806</v>
      </c>
    </row>
    <row r="2593" spans="1:8" ht="15.75" customHeight="1" x14ac:dyDescent="0.25">
      <c r="A2593" s="13" t="s">
        <v>7691</v>
      </c>
      <c r="B2593" s="13" t="s">
        <v>10</v>
      </c>
      <c r="C2593" s="14">
        <v>609.16999999999996</v>
      </c>
      <c r="D2593" s="13" t="s">
        <v>43</v>
      </c>
      <c r="E2593" s="13" t="s">
        <v>2807</v>
      </c>
      <c r="F2593" s="15">
        <v>7200</v>
      </c>
      <c r="G2593" s="14">
        <v>4386024</v>
      </c>
      <c r="H2593" s="16" t="s">
        <v>2808</v>
      </c>
    </row>
    <row r="2594" spans="1:8" ht="15.75" customHeight="1" x14ac:dyDescent="0.25">
      <c r="A2594" s="13" t="s">
        <v>7691</v>
      </c>
      <c r="B2594" s="13" t="s">
        <v>45</v>
      </c>
      <c r="C2594" s="14">
        <v>665.29</v>
      </c>
      <c r="D2594" s="13" t="s">
        <v>26</v>
      </c>
      <c r="E2594" s="13" t="s">
        <v>95</v>
      </c>
      <c r="F2594" s="15">
        <v>7200</v>
      </c>
      <c r="G2594" s="14">
        <v>4790088</v>
      </c>
      <c r="H2594" s="16" t="s">
        <v>2809</v>
      </c>
    </row>
    <row r="2595" spans="1:8" ht="15.75" customHeight="1" x14ac:dyDescent="0.25">
      <c r="A2595" s="13" t="s">
        <v>7691</v>
      </c>
      <c r="B2595" s="13" t="s">
        <v>28</v>
      </c>
      <c r="C2595" s="14">
        <v>669.29</v>
      </c>
      <c r="D2595" s="13" t="s">
        <v>33</v>
      </c>
      <c r="E2595" s="13" t="s">
        <v>95</v>
      </c>
      <c r="F2595" s="15">
        <v>7200</v>
      </c>
      <c r="G2595" s="14">
        <v>4818888</v>
      </c>
      <c r="H2595" s="13" t="s">
        <v>2810</v>
      </c>
    </row>
    <row r="2596" spans="1:8" ht="15.75" customHeight="1" x14ac:dyDescent="0.25">
      <c r="A2596" s="13" t="s">
        <v>7691</v>
      </c>
      <c r="B2596" s="13" t="s">
        <v>45</v>
      </c>
      <c r="C2596" s="14">
        <v>671.24</v>
      </c>
      <c r="D2596" s="13" t="s">
        <v>20</v>
      </c>
      <c r="E2596" s="13" t="s">
        <v>95</v>
      </c>
      <c r="F2596" s="15">
        <v>7200</v>
      </c>
      <c r="G2596" s="14">
        <v>4832928</v>
      </c>
      <c r="H2596" s="16" t="s">
        <v>2811</v>
      </c>
    </row>
    <row r="2597" spans="1:8" ht="15.75" customHeight="1" x14ac:dyDescent="0.25">
      <c r="A2597" s="13" t="s">
        <v>7691</v>
      </c>
      <c r="B2597" s="13" t="s">
        <v>10</v>
      </c>
      <c r="C2597" s="14">
        <v>685.62</v>
      </c>
      <c r="D2597" s="13" t="s">
        <v>35</v>
      </c>
      <c r="E2597" s="13" t="s">
        <v>2812</v>
      </c>
      <c r="F2597" s="15">
        <v>7200</v>
      </c>
      <c r="G2597" s="14">
        <v>4936464</v>
      </c>
      <c r="H2597" s="16" t="s">
        <v>2813</v>
      </c>
    </row>
    <row r="2598" spans="1:8" ht="15.75" customHeight="1" x14ac:dyDescent="0.25">
      <c r="A2598" s="13" t="s">
        <v>7691</v>
      </c>
      <c r="B2598" s="13" t="s">
        <v>10</v>
      </c>
      <c r="C2598" s="14">
        <v>691</v>
      </c>
      <c r="D2598" s="13" t="s">
        <v>75</v>
      </c>
      <c r="E2598" s="13" t="s">
        <v>2814</v>
      </c>
      <c r="F2598" s="15">
        <v>7200</v>
      </c>
      <c r="G2598" s="14">
        <v>4975200</v>
      </c>
      <c r="H2598" s="13" t="s">
        <v>2815</v>
      </c>
    </row>
    <row r="2599" spans="1:8" ht="15.75" customHeight="1" x14ac:dyDescent="0.25">
      <c r="A2599" s="13" t="s">
        <v>7691</v>
      </c>
      <c r="B2599" s="13" t="s">
        <v>10</v>
      </c>
      <c r="C2599" s="14">
        <v>809.95</v>
      </c>
      <c r="D2599" s="13" t="s">
        <v>38</v>
      </c>
      <c r="E2599" s="13" t="s">
        <v>95</v>
      </c>
      <c r="F2599" s="15">
        <v>7200</v>
      </c>
      <c r="G2599" s="14">
        <v>5831640</v>
      </c>
      <c r="H2599" s="13" t="s">
        <v>2816</v>
      </c>
    </row>
    <row r="2600" spans="1:8" ht="15.75" customHeight="1" x14ac:dyDescent="0.25">
      <c r="A2600" s="13" t="s">
        <v>7691</v>
      </c>
      <c r="B2600" s="13" t="s">
        <v>10</v>
      </c>
      <c r="C2600" s="14">
        <v>6916.09</v>
      </c>
      <c r="D2600" s="13" t="s">
        <v>20</v>
      </c>
      <c r="E2600" s="13" t="s">
        <v>87</v>
      </c>
      <c r="F2600" s="15">
        <v>7200</v>
      </c>
      <c r="G2600" s="14">
        <v>49795848</v>
      </c>
      <c r="H2600" s="16" t="s">
        <v>2817</v>
      </c>
    </row>
    <row r="2601" spans="1:8" ht="15.75" customHeight="1" x14ac:dyDescent="0.25">
      <c r="A2601" s="13" t="s">
        <v>7691</v>
      </c>
      <c r="B2601" s="13" t="s">
        <v>10</v>
      </c>
      <c r="C2601" s="14">
        <v>7274.19</v>
      </c>
      <c r="D2601" s="13" t="s">
        <v>26</v>
      </c>
      <c r="E2601" s="13" t="s">
        <v>87</v>
      </c>
      <c r="F2601" s="15">
        <v>7200</v>
      </c>
      <c r="G2601" s="14">
        <v>52374168</v>
      </c>
      <c r="H2601" s="16" t="s">
        <v>2818</v>
      </c>
    </row>
    <row r="2602" spans="1:8" ht="15.75" customHeight="1" x14ac:dyDescent="0.25">
      <c r="A2602" s="13" t="s">
        <v>7691</v>
      </c>
      <c r="B2602" s="13" t="s">
        <v>10</v>
      </c>
      <c r="C2602" s="14">
        <v>8667.5499999999993</v>
      </c>
      <c r="D2602" s="13" t="s">
        <v>14</v>
      </c>
      <c r="E2602" s="13" t="s">
        <v>2819</v>
      </c>
      <c r="F2602" s="15">
        <v>7200</v>
      </c>
      <c r="G2602" s="14">
        <v>62406360</v>
      </c>
      <c r="H2602" s="13" t="s">
        <v>2820</v>
      </c>
    </row>
    <row r="2603" spans="1:8" ht="15.75" customHeight="1" x14ac:dyDescent="0.25">
      <c r="A2603" s="13" t="s">
        <v>7691</v>
      </c>
      <c r="B2603" s="13" t="s">
        <v>28</v>
      </c>
      <c r="C2603" s="14">
        <v>10304.36</v>
      </c>
      <c r="D2603" s="13" t="s">
        <v>20</v>
      </c>
      <c r="E2603" s="13" t="s">
        <v>1840</v>
      </c>
      <c r="F2603" s="15">
        <v>7200</v>
      </c>
      <c r="G2603" s="14">
        <v>74191392</v>
      </c>
      <c r="H2603" s="16" t="s">
        <v>2821</v>
      </c>
    </row>
    <row r="2604" spans="1:8" ht="15.75" customHeight="1" x14ac:dyDescent="0.25">
      <c r="A2604" s="13" t="s">
        <v>7691</v>
      </c>
      <c r="B2604" s="13" t="s">
        <v>28</v>
      </c>
      <c r="C2604" s="14">
        <v>10635.21</v>
      </c>
      <c r="D2604" s="13" t="s">
        <v>26</v>
      </c>
      <c r="E2604" s="13" t="s">
        <v>2822</v>
      </c>
      <c r="F2604" s="15">
        <v>7200</v>
      </c>
      <c r="G2604" s="14">
        <v>76573512</v>
      </c>
      <c r="H2604" s="16" t="s">
        <v>2823</v>
      </c>
    </row>
    <row r="2605" spans="1:8" ht="15.75" customHeight="1" x14ac:dyDescent="0.25">
      <c r="C2605" s="10"/>
      <c r="F2605" s="17"/>
      <c r="G2605" s="10"/>
    </row>
    <row r="2606" spans="1:8" ht="15.75" customHeight="1" x14ac:dyDescent="0.25">
      <c r="A2606" s="41" t="s">
        <v>2824</v>
      </c>
      <c r="B2606" s="42"/>
      <c r="C2606" s="42"/>
      <c r="D2606" s="42"/>
      <c r="E2606" s="42"/>
      <c r="F2606" s="42"/>
      <c r="G2606" s="42"/>
      <c r="H2606" s="43"/>
    </row>
    <row r="2607" spans="1:8" ht="15.75" customHeight="1" x14ac:dyDescent="0.25">
      <c r="C2607" s="10"/>
      <c r="E2607" s="11" t="s">
        <v>7571</v>
      </c>
      <c r="F2607" s="12">
        <v>10800</v>
      </c>
      <c r="G2607" s="10"/>
    </row>
    <row r="2608" spans="1:8" ht="15.75" customHeight="1" x14ac:dyDescent="0.25">
      <c r="A2608" s="13" t="s">
        <v>0</v>
      </c>
      <c r="B2608" s="13" t="s">
        <v>1</v>
      </c>
      <c r="C2608" s="13" t="s">
        <v>2</v>
      </c>
      <c r="D2608" s="13" t="s">
        <v>4</v>
      </c>
      <c r="E2608" s="13" t="s">
        <v>5</v>
      </c>
      <c r="F2608" s="13" t="s">
        <v>6</v>
      </c>
      <c r="G2608" s="13" t="s">
        <v>7</v>
      </c>
      <c r="H2608" s="13" t="s">
        <v>8</v>
      </c>
    </row>
    <row r="2609" spans="1:8" ht="15.75" customHeight="1" x14ac:dyDescent="0.25">
      <c r="A2609" s="13" t="s">
        <v>7692</v>
      </c>
      <c r="B2609" s="13" t="s">
        <v>10</v>
      </c>
      <c r="C2609" s="14">
        <v>3386.11</v>
      </c>
      <c r="D2609" s="13" t="s">
        <v>38</v>
      </c>
      <c r="E2609" s="13" t="s">
        <v>2826</v>
      </c>
      <c r="F2609" s="15">
        <v>10800</v>
      </c>
      <c r="G2609" s="14">
        <v>36569988</v>
      </c>
      <c r="H2609" s="16" t="s">
        <v>2827</v>
      </c>
    </row>
    <row r="2610" spans="1:8" ht="15.75" customHeight="1" x14ac:dyDescent="0.25">
      <c r="A2610" s="13" t="s">
        <v>7692</v>
      </c>
      <c r="B2610" s="13" t="s">
        <v>10</v>
      </c>
      <c r="C2610" s="14">
        <v>3564.98</v>
      </c>
      <c r="D2610" s="13" t="s">
        <v>26</v>
      </c>
      <c r="E2610" s="13" t="s">
        <v>2828</v>
      </c>
      <c r="F2610" s="15">
        <v>10800</v>
      </c>
      <c r="G2610" s="14">
        <v>38501784</v>
      </c>
      <c r="H2610" s="16" t="s">
        <v>2829</v>
      </c>
    </row>
    <row r="2611" spans="1:8" ht="15.75" customHeight="1" x14ac:dyDescent="0.25">
      <c r="A2611" s="13" t="s">
        <v>7692</v>
      </c>
      <c r="B2611" s="13" t="s">
        <v>45</v>
      </c>
      <c r="C2611" s="14">
        <v>3670.04</v>
      </c>
      <c r="D2611" s="13" t="s">
        <v>20</v>
      </c>
      <c r="E2611" s="13" t="s">
        <v>2830</v>
      </c>
      <c r="F2611" s="15">
        <v>10800</v>
      </c>
      <c r="G2611" s="14">
        <v>39636432</v>
      </c>
      <c r="H2611" s="16" t="s">
        <v>2831</v>
      </c>
    </row>
    <row r="2612" spans="1:8" ht="15.75" customHeight="1" x14ac:dyDescent="0.25">
      <c r="A2612" s="13" t="s">
        <v>7692</v>
      </c>
      <c r="B2612" s="13" t="s">
        <v>10</v>
      </c>
      <c r="C2612" s="14">
        <v>3789.27</v>
      </c>
      <c r="D2612" s="13" t="s">
        <v>14</v>
      </c>
      <c r="E2612" s="13" t="s">
        <v>2832</v>
      </c>
      <c r="F2612" s="15">
        <v>10800</v>
      </c>
      <c r="G2612" s="14">
        <v>40924116</v>
      </c>
      <c r="H2612" s="13" t="s">
        <v>2833</v>
      </c>
    </row>
    <row r="2613" spans="1:8" ht="15.75" customHeight="1" x14ac:dyDescent="0.25">
      <c r="A2613" s="13" t="s">
        <v>7692</v>
      </c>
      <c r="B2613" s="13" t="s">
        <v>10</v>
      </c>
      <c r="C2613" s="14">
        <v>3852.65</v>
      </c>
      <c r="D2613" s="13" t="s">
        <v>43</v>
      </c>
      <c r="E2613" s="13" t="s">
        <v>1289</v>
      </c>
      <c r="F2613" s="15">
        <v>10800</v>
      </c>
      <c r="G2613" s="14">
        <v>41608620</v>
      </c>
      <c r="H2613" s="16" t="s">
        <v>2834</v>
      </c>
    </row>
    <row r="2614" spans="1:8" ht="15.75" customHeight="1" x14ac:dyDescent="0.25">
      <c r="A2614" s="13" t="s">
        <v>7692</v>
      </c>
      <c r="B2614" s="13" t="s">
        <v>28</v>
      </c>
      <c r="C2614" s="14">
        <v>4035.32</v>
      </c>
      <c r="D2614" s="13" t="s">
        <v>20</v>
      </c>
      <c r="E2614" s="13" t="s">
        <v>1289</v>
      </c>
      <c r="F2614" s="15">
        <v>10800</v>
      </c>
      <c r="G2614" s="14">
        <v>43581456</v>
      </c>
      <c r="H2614" s="16" t="s">
        <v>2835</v>
      </c>
    </row>
    <row r="2615" spans="1:8" ht="15.75" customHeight="1" x14ac:dyDescent="0.25">
      <c r="A2615" s="13" t="s">
        <v>7692</v>
      </c>
      <c r="B2615" s="13" t="s">
        <v>10</v>
      </c>
      <c r="C2615" s="14">
        <v>10462.549999999999</v>
      </c>
      <c r="D2615" s="13" t="s">
        <v>35</v>
      </c>
      <c r="E2615" s="13" t="s">
        <v>2836</v>
      </c>
      <c r="F2615" s="15">
        <v>10800</v>
      </c>
      <c r="G2615" s="14">
        <v>112995540</v>
      </c>
      <c r="H2615" s="16" t="s">
        <v>2837</v>
      </c>
    </row>
    <row r="2616" spans="1:8" ht="15.75" customHeight="1" x14ac:dyDescent="0.25">
      <c r="A2616" s="13" t="s">
        <v>7692</v>
      </c>
      <c r="B2616" s="13" t="s">
        <v>10</v>
      </c>
      <c r="C2616" s="14">
        <v>11817</v>
      </c>
      <c r="D2616" s="13" t="s">
        <v>17</v>
      </c>
      <c r="E2616" s="13" t="s">
        <v>1161</v>
      </c>
      <c r="F2616" s="15">
        <v>1200</v>
      </c>
      <c r="G2616" s="14">
        <v>14180400</v>
      </c>
      <c r="H2616" s="13" t="s">
        <v>2838</v>
      </c>
    </row>
    <row r="2617" spans="1:8" ht="15.75" customHeight="1" x14ac:dyDescent="0.25">
      <c r="A2617" s="13" t="s">
        <v>7692</v>
      </c>
      <c r="B2617" s="13" t="s">
        <v>10</v>
      </c>
      <c r="C2617" s="14">
        <v>16048.35</v>
      </c>
      <c r="D2617" s="13" t="s">
        <v>20</v>
      </c>
      <c r="E2617" s="13" t="s">
        <v>2839</v>
      </c>
      <c r="F2617" s="15">
        <v>10800</v>
      </c>
      <c r="G2617" s="14">
        <v>173322180</v>
      </c>
      <c r="H2617" s="16" t="s">
        <v>2840</v>
      </c>
    </row>
    <row r="2618" spans="1:8" ht="15.75" customHeight="1" x14ac:dyDescent="0.25">
      <c r="C2618" s="10"/>
      <c r="F2618" s="17"/>
      <c r="G2618" s="10"/>
    </row>
    <row r="2619" spans="1:8" ht="15.75" customHeight="1" x14ac:dyDescent="0.25">
      <c r="A2619" s="41" t="s">
        <v>2841</v>
      </c>
      <c r="B2619" s="42"/>
      <c r="C2619" s="42"/>
      <c r="D2619" s="42"/>
      <c r="E2619" s="42"/>
      <c r="F2619" s="42"/>
      <c r="G2619" s="42"/>
      <c r="H2619" s="43"/>
    </row>
    <row r="2620" spans="1:8" ht="15.75" customHeight="1" x14ac:dyDescent="0.25">
      <c r="C2620" s="10"/>
      <c r="E2620" s="11" t="s">
        <v>7571</v>
      </c>
      <c r="F2620" s="12">
        <v>1200</v>
      </c>
      <c r="G2620" s="10"/>
    </row>
    <row r="2621" spans="1:8" ht="15.75" customHeight="1" x14ac:dyDescent="0.25">
      <c r="A2621" s="13" t="s">
        <v>0</v>
      </c>
      <c r="B2621" s="13" t="s">
        <v>1</v>
      </c>
      <c r="C2621" s="13" t="s">
        <v>2</v>
      </c>
      <c r="D2621" s="13" t="s">
        <v>4</v>
      </c>
      <c r="E2621" s="13" t="s">
        <v>5</v>
      </c>
      <c r="F2621" s="13" t="s">
        <v>6</v>
      </c>
      <c r="G2621" s="13" t="s">
        <v>7</v>
      </c>
      <c r="H2621" s="13" t="s">
        <v>8</v>
      </c>
    </row>
    <row r="2622" spans="1:8" ht="15.75" customHeight="1" x14ac:dyDescent="0.25">
      <c r="A2622" s="13" t="s">
        <v>7693</v>
      </c>
      <c r="B2622" s="13" t="s">
        <v>10</v>
      </c>
      <c r="C2622" s="14">
        <v>4879.62</v>
      </c>
      <c r="D2622" s="13" t="s">
        <v>26</v>
      </c>
      <c r="E2622" s="13" t="s">
        <v>2830</v>
      </c>
      <c r="F2622" s="15">
        <v>1200</v>
      </c>
      <c r="G2622" s="14">
        <v>5855544</v>
      </c>
      <c r="H2622" s="16" t="s">
        <v>2842</v>
      </c>
    </row>
    <row r="2623" spans="1:8" ht="15.75" customHeight="1" x14ac:dyDescent="0.25">
      <c r="A2623" s="13" t="s">
        <v>7693</v>
      </c>
      <c r="B2623" s="13" t="s">
        <v>382</v>
      </c>
      <c r="C2623" s="14">
        <v>5228.47</v>
      </c>
      <c r="D2623" s="13" t="s">
        <v>20</v>
      </c>
      <c r="E2623" s="13" t="s">
        <v>2830</v>
      </c>
      <c r="F2623" s="15">
        <v>1200</v>
      </c>
      <c r="G2623" s="14">
        <v>6274164</v>
      </c>
      <c r="H2623" s="16" t="s">
        <v>2843</v>
      </c>
    </row>
    <row r="2624" spans="1:8" ht="15.75" customHeight="1" x14ac:dyDescent="0.25">
      <c r="A2624" s="13" t="s">
        <v>7693</v>
      </c>
      <c r="B2624" s="13" t="s">
        <v>10</v>
      </c>
      <c r="C2624" s="14">
        <v>5248.37</v>
      </c>
      <c r="D2624" s="13" t="s">
        <v>14</v>
      </c>
      <c r="E2624" s="13" t="s">
        <v>2844</v>
      </c>
      <c r="F2624" s="15">
        <v>1200</v>
      </c>
      <c r="G2624" s="14">
        <v>6298044</v>
      </c>
      <c r="H2624" s="13" t="s">
        <v>2845</v>
      </c>
    </row>
    <row r="2625" spans="1:8" ht="15.75" customHeight="1" x14ac:dyDescent="0.25">
      <c r="A2625" s="13" t="s">
        <v>7693</v>
      </c>
      <c r="B2625" s="13" t="s">
        <v>45</v>
      </c>
      <c r="C2625" s="14">
        <v>5325.11</v>
      </c>
      <c r="D2625" s="13" t="s">
        <v>20</v>
      </c>
      <c r="E2625" s="13" t="s">
        <v>2846</v>
      </c>
      <c r="F2625" s="15">
        <v>1200</v>
      </c>
      <c r="G2625" s="14">
        <v>6390132</v>
      </c>
      <c r="H2625" s="13" t="s">
        <v>2847</v>
      </c>
    </row>
    <row r="2626" spans="1:8" ht="15.75" customHeight="1" x14ac:dyDescent="0.25">
      <c r="A2626" s="13" t="s">
        <v>7693</v>
      </c>
      <c r="B2626" s="13" t="s">
        <v>28</v>
      </c>
      <c r="C2626" s="14">
        <v>5529.5</v>
      </c>
      <c r="D2626" s="13" t="s">
        <v>20</v>
      </c>
      <c r="E2626" s="13" t="s">
        <v>1289</v>
      </c>
      <c r="F2626" s="15">
        <v>1200</v>
      </c>
      <c r="G2626" s="14">
        <v>6635400</v>
      </c>
      <c r="H2626" s="16" t="s">
        <v>2848</v>
      </c>
    </row>
    <row r="2627" spans="1:8" ht="15.75" customHeight="1" x14ac:dyDescent="0.25">
      <c r="A2627" s="13" t="s">
        <v>7693</v>
      </c>
      <c r="B2627" s="13" t="s">
        <v>10</v>
      </c>
      <c r="C2627" s="14">
        <v>5595.38</v>
      </c>
      <c r="D2627" s="13" t="s">
        <v>38</v>
      </c>
      <c r="E2627" s="13" t="s">
        <v>2826</v>
      </c>
      <c r="F2627" s="15">
        <v>1200</v>
      </c>
      <c r="G2627" s="14">
        <v>6714456</v>
      </c>
      <c r="H2627" s="16" t="s">
        <v>2849</v>
      </c>
    </row>
    <row r="2628" spans="1:8" ht="15.75" customHeight="1" x14ac:dyDescent="0.25">
      <c r="A2628" s="13" t="s">
        <v>7693</v>
      </c>
      <c r="B2628" s="13" t="s">
        <v>10</v>
      </c>
      <c r="C2628" s="14">
        <v>10193.68</v>
      </c>
      <c r="D2628" s="13" t="s">
        <v>35</v>
      </c>
      <c r="E2628" s="13" t="s">
        <v>2836</v>
      </c>
      <c r="F2628" s="15">
        <v>1200</v>
      </c>
      <c r="G2628" s="14">
        <v>12232416</v>
      </c>
      <c r="H2628" s="16" t="s">
        <v>2850</v>
      </c>
    </row>
    <row r="2629" spans="1:8" ht="15.75" customHeight="1" x14ac:dyDescent="0.25">
      <c r="A2629" s="13" t="s">
        <v>7693</v>
      </c>
      <c r="B2629" s="13" t="s">
        <v>10</v>
      </c>
      <c r="C2629" s="14">
        <v>24700</v>
      </c>
      <c r="D2629" s="13" t="s">
        <v>17</v>
      </c>
      <c r="E2629" s="13" t="s">
        <v>1287</v>
      </c>
      <c r="F2629" s="15">
        <v>1200</v>
      </c>
      <c r="G2629" s="14">
        <v>29640000</v>
      </c>
      <c r="H2629" s="13" t="s">
        <v>2838</v>
      </c>
    </row>
    <row r="2630" spans="1:8" ht="15.75" customHeight="1" x14ac:dyDescent="0.25">
      <c r="A2630" s="13" t="s">
        <v>7693</v>
      </c>
      <c r="B2630" s="13" t="s">
        <v>10</v>
      </c>
      <c r="C2630" s="14">
        <v>29813.57</v>
      </c>
      <c r="D2630" s="13" t="s">
        <v>20</v>
      </c>
      <c r="E2630" s="13" t="s">
        <v>2839</v>
      </c>
      <c r="F2630" s="15">
        <v>1200</v>
      </c>
      <c r="G2630" s="14">
        <v>35776284</v>
      </c>
      <c r="H2630" s="16" t="s">
        <v>2851</v>
      </c>
    </row>
    <row r="2631" spans="1:8" ht="15.75" customHeight="1" x14ac:dyDescent="0.25">
      <c r="C2631" s="10"/>
      <c r="F2631" s="17"/>
      <c r="G2631" s="10"/>
    </row>
    <row r="2632" spans="1:8" ht="15.75" customHeight="1" x14ac:dyDescent="0.25">
      <c r="A2632" s="41" t="s">
        <v>2852</v>
      </c>
      <c r="B2632" s="42"/>
      <c r="C2632" s="42"/>
      <c r="D2632" s="42"/>
      <c r="E2632" s="42"/>
      <c r="F2632" s="42"/>
      <c r="G2632" s="42"/>
      <c r="H2632" s="43"/>
    </row>
    <row r="2633" spans="1:8" ht="15.75" customHeight="1" x14ac:dyDescent="0.25">
      <c r="C2633" s="10"/>
      <c r="E2633" s="11" t="s">
        <v>7571</v>
      </c>
      <c r="F2633" s="12">
        <v>2400</v>
      </c>
      <c r="G2633" s="10"/>
    </row>
    <row r="2634" spans="1:8" ht="15.75" customHeight="1" x14ac:dyDescent="0.25">
      <c r="A2634" s="13" t="s">
        <v>0</v>
      </c>
      <c r="B2634" s="13" t="s">
        <v>1</v>
      </c>
      <c r="C2634" s="13" t="s">
        <v>2</v>
      </c>
      <c r="D2634" s="13" t="s">
        <v>4</v>
      </c>
      <c r="E2634" s="13" t="s">
        <v>5</v>
      </c>
      <c r="F2634" s="13" t="s">
        <v>6</v>
      </c>
      <c r="G2634" s="13" t="s">
        <v>7</v>
      </c>
      <c r="H2634" s="13" t="s">
        <v>8</v>
      </c>
    </row>
    <row r="2635" spans="1:8" ht="15.75" customHeight="1" x14ac:dyDescent="0.25">
      <c r="A2635" s="13" t="s">
        <v>7694</v>
      </c>
      <c r="B2635" s="13" t="s">
        <v>10</v>
      </c>
      <c r="C2635" s="14">
        <v>29439</v>
      </c>
      <c r="D2635" s="13" t="s">
        <v>67</v>
      </c>
      <c r="E2635" s="13" t="s">
        <v>470</v>
      </c>
      <c r="F2635" s="15">
        <v>2400</v>
      </c>
      <c r="G2635" s="14">
        <v>70653600</v>
      </c>
      <c r="H2635" s="13" t="s">
        <v>2854</v>
      </c>
    </row>
    <row r="2636" spans="1:8" ht="15.75" customHeight="1" x14ac:dyDescent="0.25">
      <c r="A2636" s="13" t="s">
        <v>7694</v>
      </c>
      <c r="B2636" s="13" t="s">
        <v>10</v>
      </c>
      <c r="C2636" s="14">
        <v>29651.24</v>
      </c>
      <c r="D2636" s="13" t="s">
        <v>26</v>
      </c>
      <c r="E2636" s="13" t="s">
        <v>470</v>
      </c>
      <c r="F2636" s="15">
        <v>2400</v>
      </c>
      <c r="G2636" s="14">
        <v>71162976</v>
      </c>
      <c r="H2636" s="16" t="s">
        <v>2855</v>
      </c>
    </row>
    <row r="2637" spans="1:8" ht="15.75" customHeight="1" x14ac:dyDescent="0.25">
      <c r="A2637" s="13" t="s">
        <v>7694</v>
      </c>
      <c r="B2637" s="13" t="s">
        <v>10</v>
      </c>
      <c r="C2637" s="14">
        <v>29966.799999999999</v>
      </c>
      <c r="D2637" s="13" t="s">
        <v>467</v>
      </c>
      <c r="E2637" s="13" t="s">
        <v>468</v>
      </c>
      <c r="F2637" s="15">
        <v>480</v>
      </c>
      <c r="G2637" s="14">
        <v>14384064</v>
      </c>
      <c r="H2637" s="16" t="s">
        <v>2856</v>
      </c>
    </row>
    <row r="2638" spans="1:8" ht="15.75" customHeight="1" x14ac:dyDescent="0.25">
      <c r="A2638" s="13" t="s">
        <v>7694</v>
      </c>
      <c r="B2638" s="13" t="s">
        <v>10</v>
      </c>
      <c r="C2638" s="14">
        <v>30520.6</v>
      </c>
      <c r="D2638" s="13" t="s">
        <v>20</v>
      </c>
      <c r="E2638" s="13" t="s">
        <v>2857</v>
      </c>
      <c r="F2638" s="15">
        <v>2400</v>
      </c>
      <c r="G2638" s="14">
        <v>73249440</v>
      </c>
      <c r="H2638" s="16" t="s">
        <v>2858</v>
      </c>
    </row>
    <row r="2639" spans="1:8" ht="15.75" customHeight="1" x14ac:dyDescent="0.25">
      <c r="A2639" s="13" t="s">
        <v>7694</v>
      </c>
      <c r="B2639" s="13" t="s">
        <v>10</v>
      </c>
      <c r="C2639" s="14">
        <v>31059.09</v>
      </c>
      <c r="D2639" s="13" t="s">
        <v>14</v>
      </c>
      <c r="E2639" s="13" t="s">
        <v>2859</v>
      </c>
      <c r="F2639" s="15">
        <v>2400</v>
      </c>
      <c r="G2639" s="14">
        <v>74541816</v>
      </c>
      <c r="H2639" s="13" t="s">
        <v>2860</v>
      </c>
    </row>
    <row r="2640" spans="1:8" ht="15.75" customHeight="1" x14ac:dyDescent="0.25">
      <c r="A2640" s="13" t="s">
        <v>7694</v>
      </c>
      <c r="B2640" s="13" t="s">
        <v>10</v>
      </c>
      <c r="C2640" s="14">
        <v>31624</v>
      </c>
      <c r="D2640" s="13" t="s">
        <v>70</v>
      </c>
      <c r="E2640" s="13" t="s">
        <v>470</v>
      </c>
      <c r="F2640" s="15">
        <v>2400</v>
      </c>
      <c r="G2640" s="14">
        <v>75897600</v>
      </c>
      <c r="H2640" s="13" t="s">
        <v>2861</v>
      </c>
    </row>
    <row r="2641" spans="1:8" ht="15.75" customHeight="1" x14ac:dyDescent="0.25">
      <c r="A2641" s="13" t="s">
        <v>7694</v>
      </c>
      <c r="B2641" s="13" t="s">
        <v>10</v>
      </c>
      <c r="C2641" s="14">
        <v>31905.17</v>
      </c>
      <c r="D2641" s="13" t="s">
        <v>35</v>
      </c>
      <c r="E2641" s="13" t="s">
        <v>2862</v>
      </c>
      <c r="F2641" s="15">
        <v>2400</v>
      </c>
      <c r="G2641" s="14">
        <v>76572408</v>
      </c>
      <c r="H2641" s="16" t="s">
        <v>2863</v>
      </c>
    </row>
    <row r="2642" spans="1:8" ht="15.75" customHeight="1" x14ac:dyDescent="0.25">
      <c r="A2642" s="13" t="s">
        <v>7694</v>
      </c>
      <c r="B2642" s="13" t="s">
        <v>28</v>
      </c>
      <c r="C2642" s="14">
        <v>32727.61</v>
      </c>
      <c r="D2642" s="13" t="s">
        <v>20</v>
      </c>
      <c r="E2642" s="13" t="s">
        <v>470</v>
      </c>
      <c r="F2642" s="15">
        <v>2400</v>
      </c>
      <c r="G2642" s="14">
        <v>78546264</v>
      </c>
      <c r="H2642" s="13" t="s">
        <v>2864</v>
      </c>
    </row>
    <row r="2643" spans="1:8" ht="15.75" customHeight="1" x14ac:dyDescent="0.25">
      <c r="A2643" s="13" t="s">
        <v>7694</v>
      </c>
      <c r="B2643" s="13" t="s">
        <v>10</v>
      </c>
      <c r="C2643" s="14">
        <v>33293.58</v>
      </c>
      <c r="D2643" s="13" t="s">
        <v>33</v>
      </c>
      <c r="E2643" s="13" t="s">
        <v>470</v>
      </c>
      <c r="F2643" s="15">
        <v>2400</v>
      </c>
      <c r="G2643" s="14">
        <v>79904592</v>
      </c>
      <c r="H2643" s="13" t="s">
        <v>2865</v>
      </c>
    </row>
    <row r="2644" spans="1:8" ht="15.75" customHeight="1" x14ac:dyDescent="0.25">
      <c r="A2644" s="13" t="s">
        <v>7694</v>
      </c>
      <c r="B2644" s="13" t="s">
        <v>10</v>
      </c>
      <c r="C2644" s="14">
        <v>35916.379999999997</v>
      </c>
      <c r="D2644" s="13" t="s">
        <v>38</v>
      </c>
      <c r="E2644" s="13" t="s">
        <v>2857</v>
      </c>
      <c r="F2644" s="15">
        <v>2400</v>
      </c>
      <c r="G2644" s="14">
        <v>86199312</v>
      </c>
      <c r="H2644" s="16" t="s">
        <v>2866</v>
      </c>
    </row>
    <row r="2645" spans="1:8" ht="15.75" customHeight="1" x14ac:dyDescent="0.25">
      <c r="A2645" s="13" t="s">
        <v>7694</v>
      </c>
      <c r="B2645" s="13" t="s">
        <v>10</v>
      </c>
      <c r="C2645" s="14">
        <v>38066.6</v>
      </c>
      <c r="D2645" s="13" t="s">
        <v>7584</v>
      </c>
      <c r="E2645" s="13" t="s">
        <v>470</v>
      </c>
      <c r="F2645" s="15">
        <v>2400</v>
      </c>
      <c r="G2645" s="14">
        <v>91359840</v>
      </c>
      <c r="H2645" s="13" t="s">
        <v>2867</v>
      </c>
    </row>
    <row r="2646" spans="1:8" ht="15.75" customHeight="1" x14ac:dyDescent="0.25">
      <c r="A2646" s="13" t="s">
        <v>7694</v>
      </c>
      <c r="B2646" s="13" t="s">
        <v>10</v>
      </c>
      <c r="C2646" s="14">
        <v>40000</v>
      </c>
      <c r="D2646" s="13" t="s">
        <v>17</v>
      </c>
      <c r="E2646" s="13" t="s">
        <v>470</v>
      </c>
      <c r="F2646" s="15">
        <v>1200</v>
      </c>
      <c r="G2646" s="14">
        <v>48000000</v>
      </c>
      <c r="H2646" s="13" t="s">
        <v>2868</v>
      </c>
    </row>
    <row r="2647" spans="1:8" ht="15.75" customHeight="1" x14ac:dyDescent="0.25">
      <c r="C2647" s="10"/>
      <c r="F2647" s="17"/>
      <c r="G2647" s="10"/>
    </row>
    <row r="2648" spans="1:8" ht="15.75" customHeight="1" x14ac:dyDescent="0.25">
      <c r="A2648" s="41" t="s">
        <v>2869</v>
      </c>
      <c r="B2648" s="42"/>
      <c r="C2648" s="42"/>
      <c r="D2648" s="42"/>
      <c r="E2648" s="42"/>
      <c r="F2648" s="42"/>
      <c r="G2648" s="42"/>
      <c r="H2648" s="43"/>
    </row>
    <row r="2649" spans="1:8" ht="15.75" customHeight="1" x14ac:dyDescent="0.25">
      <c r="C2649" s="10"/>
      <c r="E2649" s="11" t="s">
        <v>7571</v>
      </c>
      <c r="F2649" s="12">
        <v>120</v>
      </c>
      <c r="G2649" s="10"/>
    </row>
    <row r="2650" spans="1:8" ht="15.75" customHeight="1" x14ac:dyDescent="0.25">
      <c r="A2650" s="13" t="s">
        <v>0</v>
      </c>
      <c r="B2650" s="13" t="s">
        <v>1</v>
      </c>
      <c r="C2650" s="13" t="s">
        <v>2</v>
      </c>
      <c r="D2650" s="13" t="s">
        <v>4</v>
      </c>
      <c r="E2650" s="13" t="s">
        <v>5</v>
      </c>
      <c r="F2650" s="13" t="s">
        <v>6</v>
      </c>
      <c r="G2650" s="13" t="s">
        <v>7</v>
      </c>
      <c r="H2650" s="13" t="s">
        <v>8</v>
      </c>
    </row>
    <row r="2651" spans="1:8" ht="15.75" customHeight="1" x14ac:dyDescent="0.25">
      <c r="A2651" s="13" t="s">
        <v>7695</v>
      </c>
      <c r="B2651" s="13" t="s">
        <v>10</v>
      </c>
      <c r="C2651" s="14">
        <v>245197.24</v>
      </c>
      <c r="D2651" s="13" t="s">
        <v>467</v>
      </c>
      <c r="E2651" s="13" t="s">
        <v>468</v>
      </c>
      <c r="F2651" s="15">
        <v>24</v>
      </c>
      <c r="G2651" s="14">
        <v>5884733.7599999998</v>
      </c>
      <c r="H2651" s="16" t="s">
        <v>2871</v>
      </c>
    </row>
    <row r="2652" spans="1:8" ht="15.75" customHeight="1" x14ac:dyDescent="0.25">
      <c r="A2652" s="13" t="s">
        <v>7695</v>
      </c>
      <c r="B2652" s="13" t="s">
        <v>10</v>
      </c>
      <c r="C2652" s="14">
        <v>253612.34</v>
      </c>
      <c r="D2652" s="13" t="s">
        <v>26</v>
      </c>
      <c r="E2652" s="13" t="s">
        <v>470</v>
      </c>
      <c r="F2652" s="15">
        <v>120</v>
      </c>
      <c r="G2652" s="14">
        <v>30433480.800000001</v>
      </c>
      <c r="H2652" s="13" t="s">
        <v>2872</v>
      </c>
    </row>
    <row r="2653" spans="1:8" ht="15.75" customHeight="1" x14ac:dyDescent="0.25">
      <c r="A2653" s="13" t="s">
        <v>7695</v>
      </c>
      <c r="B2653" s="13" t="s">
        <v>10</v>
      </c>
      <c r="C2653" s="14">
        <v>305225.87</v>
      </c>
      <c r="D2653" s="13" t="s">
        <v>43</v>
      </c>
      <c r="E2653" s="13" t="s">
        <v>470</v>
      </c>
      <c r="F2653" s="15">
        <v>120</v>
      </c>
      <c r="G2653" s="14">
        <v>36627104.399999999</v>
      </c>
      <c r="H2653" s="16" t="s">
        <v>2873</v>
      </c>
    </row>
    <row r="2654" spans="1:8" ht="15.75" customHeight="1" x14ac:dyDescent="0.25">
      <c r="A2654" s="13" t="s">
        <v>7695</v>
      </c>
      <c r="B2654" s="13" t="s">
        <v>10</v>
      </c>
      <c r="C2654" s="14">
        <v>308622</v>
      </c>
      <c r="D2654" s="13" t="s">
        <v>70</v>
      </c>
      <c r="E2654" s="13" t="s">
        <v>470</v>
      </c>
      <c r="F2654" s="15">
        <v>120</v>
      </c>
      <c r="G2654" s="14">
        <v>37034640</v>
      </c>
      <c r="H2654" s="13" t="s">
        <v>2874</v>
      </c>
    </row>
    <row r="2655" spans="1:8" ht="15.75" customHeight="1" x14ac:dyDescent="0.25">
      <c r="A2655" s="13" t="s">
        <v>7695</v>
      </c>
      <c r="B2655" s="13" t="s">
        <v>10</v>
      </c>
      <c r="C2655" s="14">
        <v>316542.02</v>
      </c>
      <c r="D2655" s="13" t="s">
        <v>20</v>
      </c>
      <c r="E2655" s="13" t="s">
        <v>470</v>
      </c>
      <c r="F2655" s="15">
        <v>120</v>
      </c>
      <c r="G2655" s="14">
        <v>37985042.399999999</v>
      </c>
      <c r="H2655" s="16" t="s">
        <v>2875</v>
      </c>
    </row>
    <row r="2656" spans="1:8" ht="15.75" customHeight="1" x14ac:dyDescent="0.25">
      <c r="A2656" s="13" t="s">
        <v>7695</v>
      </c>
      <c r="B2656" s="13" t="s">
        <v>10</v>
      </c>
      <c r="C2656" s="14">
        <v>321278</v>
      </c>
      <c r="D2656" s="13" t="s">
        <v>67</v>
      </c>
      <c r="E2656" s="13" t="s">
        <v>470</v>
      </c>
      <c r="F2656" s="15">
        <v>120</v>
      </c>
      <c r="G2656" s="14">
        <v>38553360</v>
      </c>
      <c r="H2656" s="16" t="s">
        <v>2876</v>
      </c>
    </row>
    <row r="2657" spans="1:8" ht="15.75" customHeight="1" x14ac:dyDescent="0.25">
      <c r="A2657" s="13" t="s">
        <v>7695</v>
      </c>
      <c r="B2657" s="13" t="s">
        <v>10</v>
      </c>
      <c r="C2657" s="14">
        <v>321926.39</v>
      </c>
      <c r="D2657" s="13" t="s">
        <v>33</v>
      </c>
      <c r="E2657" s="13" t="s">
        <v>470</v>
      </c>
      <c r="F2657" s="15">
        <v>120</v>
      </c>
      <c r="G2657" s="14">
        <v>38631166.799999997</v>
      </c>
      <c r="H2657" s="13" t="s">
        <v>2877</v>
      </c>
    </row>
    <row r="2658" spans="1:8" ht="15.75" customHeight="1" x14ac:dyDescent="0.25">
      <c r="A2658" s="13" t="s">
        <v>7695</v>
      </c>
      <c r="B2658" s="13" t="s">
        <v>10</v>
      </c>
      <c r="C2658" s="14">
        <v>326875</v>
      </c>
      <c r="D2658" s="13" t="s">
        <v>17</v>
      </c>
      <c r="E2658" s="13" t="s">
        <v>470</v>
      </c>
      <c r="F2658" s="15">
        <v>120</v>
      </c>
      <c r="G2658" s="14">
        <v>39225000</v>
      </c>
      <c r="H2658" s="13" t="s">
        <v>2878</v>
      </c>
    </row>
    <row r="2659" spans="1:8" ht="15.75" customHeight="1" x14ac:dyDescent="0.25">
      <c r="A2659" s="13" t="s">
        <v>7695</v>
      </c>
      <c r="B2659" s="13" t="s">
        <v>10</v>
      </c>
      <c r="C2659" s="14">
        <v>328442.40000000002</v>
      </c>
      <c r="D2659" s="13" t="s">
        <v>35</v>
      </c>
      <c r="E2659" s="13" t="s">
        <v>470</v>
      </c>
      <c r="F2659" s="15">
        <v>120</v>
      </c>
      <c r="G2659" s="14">
        <v>39413088</v>
      </c>
      <c r="H2659" s="16" t="s">
        <v>2879</v>
      </c>
    </row>
    <row r="2660" spans="1:8" ht="15.75" customHeight="1" x14ac:dyDescent="0.25">
      <c r="A2660" s="13" t="s">
        <v>7695</v>
      </c>
      <c r="B2660" s="13" t="s">
        <v>10</v>
      </c>
      <c r="C2660" s="14">
        <v>336034.29</v>
      </c>
      <c r="D2660" s="13" t="s">
        <v>38</v>
      </c>
      <c r="E2660" s="13" t="s">
        <v>470</v>
      </c>
      <c r="F2660" s="15">
        <v>120</v>
      </c>
      <c r="G2660" s="14">
        <v>40324114.799999997</v>
      </c>
      <c r="H2660" s="16" t="s">
        <v>2880</v>
      </c>
    </row>
    <row r="2661" spans="1:8" ht="15.75" customHeight="1" x14ac:dyDescent="0.25">
      <c r="A2661" s="13" t="s">
        <v>7695</v>
      </c>
      <c r="B2661" s="13" t="s">
        <v>10</v>
      </c>
      <c r="C2661" s="14">
        <v>370913.4</v>
      </c>
      <c r="D2661" s="13" t="s">
        <v>7584</v>
      </c>
      <c r="E2661" s="13" t="s">
        <v>470</v>
      </c>
      <c r="F2661" s="15">
        <v>120</v>
      </c>
      <c r="G2661" s="14">
        <v>44509608</v>
      </c>
      <c r="H2661" s="13" t="s">
        <v>2881</v>
      </c>
    </row>
    <row r="2662" spans="1:8" ht="15.75" customHeight="1" x14ac:dyDescent="0.25">
      <c r="C2662" s="10"/>
      <c r="F2662" s="17"/>
      <c r="G2662" s="10"/>
    </row>
    <row r="2663" spans="1:8" ht="15.75" customHeight="1" x14ac:dyDescent="0.25">
      <c r="A2663" s="41" t="s">
        <v>2882</v>
      </c>
      <c r="B2663" s="42"/>
      <c r="C2663" s="42"/>
      <c r="D2663" s="42"/>
      <c r="E2663" s="42"/>
      <c r="F2663" s="42"/>
      <c r="G2663" s="42"/>
      <c r="H2663" s="43"/>
    </row>
    <row r="2664" spans="1:8" ht="15.75" customHeight="1" x14ac:dyDescent="0.25">
      <c r="C2664" s="10"/>
      <c r="E2664" s="11" t="s">
        <v>7571</v>
      </c>
      <c r="F2664" s="12">
        <v>252000</v>
      </c>
      <c r="G2664" s="10"/>
    </row>
    <row r="2665" spans="1:8" ht="15.75" customHeight="1" x14ac:dyDescent="0.25">
      <c r="A2665" s="13" t="s">
        <v>0</v>
      </c>
      <c r="B2665" s="13" t="s">
        <v>1</v>
      </c>
      <c r="C2665" s="13" t="s">
        <v>2</v>
      </c>
      <c r="D2665" s="13" t="s">
        <v>4</v>
      </c>
      <c r="E2665" s="13" t="s">
        <v>5</v>
      </c>
      <c r="F2665" s="13" t="s">
        <v>6</v>
      </c>
      <c r="G2665" s="13" t="s">
        <v>7</v>
      </c>
      <c r="H2665" s="13" t="s">
        <v>8</v>
      </c>
    </row>
    <row r="2666" spans="1:8" ht="15.75" customHeight="1" x14ac:dyDescent="0.25">
      <c r="A2666" s="13" t="s">
        <v>7696</v>
      </c>
      <c r="B2666" s="13" t="s">
        <v>10</v>
      </c>
      <c r="C2666" s="14">
        <v>129.69999999999999</v>
      </c>
      <c r="D2666" s="13" t="s">
        <v>70</v>
      </c>
      <c r="E2666" s="13" t="s">
        <v>71</v>
      </c>
      <c r="F2666" s="15">
        <v>252000</v>
      </c>
      <c r="G2666" s="14">
        <v>32684400</v>
      </c>
      <c r="H2666" s="13" t="s">
        <v>2884</v>
      </c>
    </row>
    <row r="2667" spans="1:8" ht="15.75" customHeight="1" x14ac:dyDescent="0.25">
      <c r="A2667" s="13" t="s">
        <v>7696</v>
      </c>
      <c r="B2667" s="13" t="s">
        <v>382</v>
      </c>
      <c r="C2667" s="14">
        <v>132.62</v>
      </c>
      <c r="D2667" s="13" t="s">
        <v>20</v>
      </c>
      <c r="E2667" s="13" t="s">
        <v>73</v>
      </c>
      <c r="F2667" s="15">
        <v>252000</v>
      </c>
      <c r="G2667" s="14">
        <v>33420240</v>
      </c>
      <c r="H2667" s="16" t="s">
        <v>2885</v>
      </c>
    </row>
    <row r="2668" spans="1:8" ht="15.75" customHeight="1" x14ac:dyDescent="0.25">
      <c r="A2668" s="13" t="s">
        <v>7696</v>
      </c>
      <c r="B2668" s="13" t="s">
        <v>10</v>
      </c>
      <c r="C2668" s="14">
        <v>133.19999999999999</v>
      </c>
      <c r="D2668" s="13" t="s">
        <v>75</v>
      </c>
      <c r="E2668" s="13" t="s">
        <v>73</v>
      </c>
      <c r="F2668" s="15">
        <v>252000</v>
      </c>
      <c r="G2668" s="14">
        <v>33566400</v>
      </c>
      <c r="H2668" s="16" t="s">
        <v>2886</v>
      </c>
    </row>
    <row r="2669" spans="1:8" ht="15.75" customHeight="1" x14ac:dyDescent="0.25">
      <c r="A2669" s="13" t="s">
        <v>7696</v>
      </c>
      <c r="B2669" s="13" t="s">
        <v>10</v>
      </c>
      <c r="C2669" s="14">
        <v>135.22999999999999</v>
      </c>
      <c r="D2669" s="13" t="s">
        <v>23</v>
      </c>
      <c r="E2669" s="13" t="s">
        <v>73</v>
      </c>
      <c r="F2669" s="15">
        <v>252000</v>
      </c>
      <c r="G2669" s="14">
        <v>34077960</v>
      </c>
      <c r="H2669" s="16" t="s">
        <v>2887</v>
      </c>
    </row>
    <row r="2670" spans="1:8" ht="15.75" customHeight="1" x14ac:dyDescent="0.25">
      <c r="A2670" s="13" t="s">
        <v>7696</v>
      </c>
      <c r="B2670" s="13" t="s">
        <v>10</v>
      </c>
      <c r="C2670" s="14">
        <v>135.43</v>
      </c>
      <c r="D2670" s="13" t="s">
        <v>33</v>
      </c>
      <c r="E2670" s="13" t="s">
        <v>73</v>
      </c>
      <c r="F2670" s="15">
        <v>252000</v>
      </c>
      <c r="G2670" s="14">
        <v>34128360</v>
      </c>
      <c r="H2670" s="13" t="s">
        <v>2888</v>
      </c>
    </row>
    <row r="2671" spans="1:8" ht="15.75" customHeight="1" x14ac:dyDescent="0.25">
      <c r="A2671" s="13" t="s">
        <v>7696</v>
      </c>
      <c r="B2671" s="13" t="s">
        <v>10</v>
      </c>
      <c r="C2671" s="14">
        <v>137.99</v>
      </c>
      <c r="D2671" s="13" t="s">
        <v>26</v>
      </c>
      <c r="E2671" s="13" t="s">
        <v>87</v>
      </c>
      <c r="F2671" s="15">
        <v>252000</v>
      </c>
      <c r="G2671" s="14">
        <v>34773480</v>
      </c>
      <c r="H2671" s="13" t="s">
        <v>2889</v>
      </c>
    </row>
    <row r="2672" spans="1:8" ht="15.75" customHeight="1" x14ac:dyDescent="0.25">
      <c r="A2672" s="13" t="s">
        <v>7696</v>
      </c>
      <c r="B2672" s="13" t="s">
        <v>10</v>
      </c>
      <c r="C2672" s="14">
        <v>139.01</v>
      </c>
      <c r="D2672" s="13" t="s">
        <v>20</v>
      </c>
      <c r="E2672" s="13" t="s">
        <v>87</v>
      </c>
      <c r="F2672" s="15">
        <v>252000</v>
      </c>
      <c r="G2672" s="14">
        <v>35030520</v>
      </c>
      <c r="H2672" s="16" t="s">
        <v>2890</v>
      </c>
    </row>
    <row r="2673" spans="1:8" ht="15.75" customHeight="1" x14ac:dyDescent="0.25">
      <c r="A2673" s="13" t="s">
        <v>7696</v>
      </c>
      <c r="B2673" s="13" t="s">
        <v>28</v>
      </c>
      <c r="C2673" s="14">
        <v>141.27000000000001</v>
      </c>
      <c r="D2673" s="13" t="s">
        <v>33</v>
      </c>
      <c r="E2673" s="13" t="s">
        <v>87</v>
      </c>
      <c r="F2673" s="15">
        <v>252000</v>
      </c>
      <c r="G2673" s="14">
        <v>35600040</v>
      </c>
      <c r="H2673" s="13" t="s">
        <v>2891</v>
      </c>
    </row>
    <row r="2674" spans="1:8" ht="15.75" customHeight="1" x14ac:dyDescent="0.25">
      <c r="A2674" s="13" t="s">
        <v>7696</v>
      </c>
      <c r="B2674" s="13" t="s">
        <v>10</v>
      </c>
      <c r="C2674" s="14">
        <v>144.88</v>
      </c>
      <c r="D2674" s="13" t="s">
        <v>11</v>
      </c>
      <c r="E2674" s="13" t="s">
        <v>2892</v>
      </c>
      <c r="F2674" s="15">
        <v>252000</v>
      </c>
      <c r="G2674" s="14">
        <v>36509760</v>
      </c>
      <c r="H2674" s="13" t="s">
        <v>2893</v>
      </c>
    </row>
    <row r="2675" spans="1:8" ht="15.75" customHeight="1" x14ac:dyDescent="0.25">
      <c r="A2675" s="13" t="s">
        <v>7696</v>
      </c>
      <c r="B2675" s="13" t="s">
        <v>10</v>
      </c>
      <c r="C2675" s="14">
        <v>146.37</v>
      </c>
      <c r="D2675" s="13" t="s">
        <v>17</v>
      </c>
      <c r="E2675" s="13" t="s">
        <v>73</v>
      </c>
      <c r="F2675" s="15">
        <v>252000</v>
      </c>
      <c r="G2675" s="14">
        <v>36885240</v>
      </c>
      <c r="H2675" s="13" t="s">
        <v>2894</v>
      </c>
    </row>
    <row r="2676" spans="1:8" ht="15.75" customHeight="1" x14ac:dyDescent="0.25">
      <c r="A2676" s="13" t="s">
        <v>7696</v>
      </c>
      <c r="B2676" s="13" t="s">
        <v>10</v>
      </c>
      <c r="C2676" s="14">
        <v>150.80000000000001</v>
      </c>
      <c r="D2676" s="13" t="s">
        <v>35</v>
      </c>
      <c r="E2676" s="13" t="s">
        <v>2895</v>
      </c>
      <c r="F2676" s="15">
        <v>252000</v>
      </c>
      <c r="G2676" s="14">
        <v>38001600</v>
      </c>
      <c r="H2676" s="16" t="s">
        <v>2896</v>
      </c>
    </row>
    <row r="2677" spans="1:8" ht="15.75" customHeight="1" x14ac:dyDescent="0.25">
      <c r="A2677" s="13" t="s">
        <v>7696</v>
      </c>
      <c r="B2677" s="13" t="s">
        <v>10</v>
      </c>
      <c r="C2677" s="14">
        <v>153.33000000000001</v>
      </c>
      <c r="D2677" s="13" t="s">
        <v>38</v>
      </c>
      <c r="E2677" s="13" t="s">
        <v>446</v>
      </c>
      <c r="F2677" s="15">
        <v>252000</v>
      </c>
      <c r="G2677" s="14">
        <v>38639160</v>
      </c>
      <c r="H2677" s="16" t="s">
        <v>2897</v>
      </c>
    </row>
    <row r="2678" spans="1:8" ht="15.75" customHeight="1" x14ac:dyDescent="0.25">
      <c r="A2678" s="13" t="s">
        <v>7696</v>
      </c>
      <c r="B2678" s="13" t="s">
        <v>28</v>
      </c>
      <c r="C2678" s="14">
        <v>153.33000000000001</v>
      </c>
      <c r="D2678" s="13" t="s">
        <v>38</v>
      </c>
      <c r="E2678" s="13" t="s">
        <v>73</v>
      </c>
      <c r="F2678" s="15">
        <v>252000</v>
      </c>
      <c r="G2678" s="14">
        <v>38639160</v>
      </c>
      <c r="H2678" s="16" t="s">
        <v>2898</v>
      </c>
    </row>
    <row r="2679" spans="1:8" ht="15.75" customHeight="1" x14ac:dyDescent="0.25">
      <c r="A2679" s="13" t="s">
        <v>7696</v>
      </c>
      <c r="B2679" s="13" t="s">
        <v>10</v>
      </c>
      <c r="C2679" s="14">
        <v>188.02</v>
      </c>
      <c r="D2679" s="13" t="s">
        <v>43</v>
      </c>
      <c r="E2679" s="13" t="s">
        <v>73</v>
      </c>
      <c r="F2679" s="15">
        <v>252000</v>
      </c>
      <c r="G2679" s="14">
        <v>47381040</v>
      </c>
      <c r="H2679" s="16" t="s">
        <v>2899</v>
      </c>
    </row>
    <row r="2680" spans="1:8" ht="15.75" customHeight="1" x14ac:dyDescent="0.25">
      <c r="A2680" s="13" t="s">
        <v>7696</v>
      </c>
      <c r="B2680" s="13" t="s">
        <v>28</v>
      </c>
      <c r="C2680" s="14">
        <v>194</v>
      </c>
      <c r="D2680" s="13" t="s">
        <v>70</v>
      </c>
      <c r="E2680" s="13" t="s">
        <v>1268</v>
      </c>
      <c r="F2680" s="15">
        <v>252000</v>
      </c>
      <c r="G2680" s="14">
        <v>48888000</v>
      </c>
      <c r="H2680" s="13" t="s">
        <v>2900</v>
      </c>
    </row>
    <row r="2681" spans="1:8" ht="15.75" customHeight="1" x14ac:dyDescent="0.25">
      <c r="A2681" s="13" t="s">
        <v>7696</v>
      </c>
      <c r="B2681" s="13" t="s">
        <v>45</v>
      </c>
      <c r="C2681" s="14">
        <v>198.87</v>
      </c>
      <c r="D2681" s="13" t="s">
        <v>20</v>
      </c>
      <c r="E2681" s="13" t="s">
        <v>1272</v>
      </c>
      <c r="F2681" s="15">
        <v>252000</v>
      </c>
      <c r="G2681" s="14">
        <v>50115240</v>
      </c>
      <c r="H2681" s="16" t="s">
        <v>2901</v>
      </c>
    </row>
    <row r="2682" spans="1:8" ht="15.75" customHeight="1" x14ac:dyDescent="0.25">
      <c r="A2682" s="13" t="s">
        <v>7696</v>
      </c>
      <c r="B2682" s="13" t="s">
        <v>10</v>
      </c>
      <c r="C2682" s="14">
        <v>199.8</v>
      </c>
      <c r="D2682" s="13" t="s">
        <v>171</v>
      </c>
      <c r="E2682" s="13" t="s">
        <v>2902</v>
      </c>
      <c r="F2682" s="15">
        <v>252000</v>
      </c>
      <c r="G2682" s="14">
        <v>50349600</v>
      </c>
      <c r="H2682" s="16" t="s">
        <v>2903</v>
      </c>
    </row>
    <row r="2683" spans="1:8" ht="15.75" customHeight="1" x14ac:dyDescent="0.25">
      <c r="A2683" s="13" t="s">
        <v>7696</v>
      </c>
      <c r="B2683" s="13" t="s">
        <v>28</v>
      </c>
      <c r="C2683" s="14">
        <v>202.42</v>
      </c>
      <c r="D2683" s="13" t="s">
        <v>11</v>
      </c>
      <c r="E2683" s="13" t="s">
        <v>2904</v>
      </c>
      <c r="F2683" s="15">
        <v>252000</v>
      </c>
      <c r="G2683" s="14">
        <v>51009840</v>
      </c>
      <c r="H2683" s="13" t="s">
        <v>2905</v>
      </c>
    </row>
    <row r="2684" spans="1:8" ht="15.75" customHeight="1" x14ac:dyDescent="0.25">
      <c r="A2684" s="13" t="s">
        <v>7696</v>
      </c>
      <c r="B2684" s="13" t="s">
        <v>10</v>
      </c>
      <c r="C2684" s="14">
        <v>204.3</v>
      </c>
      <c r="D2684" s="13" t="s">
        <v>201</v>
      </c>
      <c r="E2684" s="13" t="s">
        <v>1268</v>
      </c>
      <c r="F2684" s="15">
        <v>252000</v>
      </c>
      <c r="G2684" s="14">
        <v>51483600</v>
      </c>
      <c r="H2684" s="13" t="s">
        <v>2906</v>
      </c>
    </row>
    <row r="2685" spans="1:8" ht="15.75" customHeight="1" x14ac:dyDescent="0.25">
      <c r="A2685" s="13" t="s">
        <v>7696</v>
      </c>
      <c r="B2685" s="13" t="s">
        <v>10</v>
      </c>
      <c r="C2685" s="14">
        <v>204.84</v>
      </c>
      <c r="D2685" s="13" t="s">
        <v>14</v>
      </c>
      <c r="E2685" s="13" t="s">
        <v>2907</v>
      </c>
      <c r="F2685" s="15">
        <v>252000</v>
      </c>
      <c r="G2685" s="14">
        <v>51619680</v>
      </c>
      <c r="H2685" s="13" t="s">
        <v>2908</v>
      </c>
    </row>
    <row r="2686" spans="1:8" ht="15.75" customHeight="1" x14ac:dyDescent="0.25">
      <c r="A2686" s="13" t="s">
        <v>7696</v>
      </c>
      <c r="B2686" s="13" t="s">
        <v>28</v>
      </c>
      <c r="C2686" s="14">
        <v>211.27</v>
      </c>
      <c r="D2686" s="13" t="s">
        <v>26</v>
      </c>
      <c r="E2686" s="13" t="s">
        <v>446</v>
      </c>
      <c r="F2686" s="15">
        <v>252000</v>
      </c>
      <c r="G2686" s="14">
        <v>53240040</v>
      </c>
      <c r="H2686" s="16" t="s">
        <v>2909</v>
      </c>
    </row>
    <row r="2687" spans="1:8" ht="15.75" customHeight="1" x14ac:dyDescent="0.25">
      <c r="A2687" s="13" t="s">
        <v>7696</v>
      </c>
      <c r="B2687" s="13" t="s">
        <v>28</v>
      </c>
      <c r="C2687" s="14">
        <v>223.2</v>
      </c>
      <c r="D2687" s="13" t="s">
        <v>17</v>
      </c>
      <c r="E2687" s="13" t="s">
        <v>446</v>
      </c>
      <c r="F2687" s="15">
        <v>252000</v>
      </c>
      <c r="G2687" s="14">
        <v>56246400</v>
      </c>
      <c r="H2687" s="13" t="s">
        <v>2910</v>
      </c>
    </row>
    <row r="2688" spans="1:8" ht="15.75" customHeight="1" x14ac:dyDescent="0.25">
      <c r="A2688" s="13" t="s">
        <v>7696</v>
      </c>
      <c r="B2688" s="13" t="s">
        <v>45</v>
      </c>
      <c r="C2688" s="14">
        <v>640.99</v>
      </c>
      <c r="D2688" s="13" t="s">
        <v>26</v>
      </c>
      <c r="E2688" s="13" t="s">
        <v>2205</v>
      </c>
      <c r="F2688" s="15">
        <v>252000</v>
      </c>
      <c r="G2688" s="14">
        <v>161529480</v>
      </c>
      <c r="H2688" s="16" t="s">
        <v>2911</v>
      </c>
    </row>
    <row r="2689" spans="1:8" ht="15.75" customHeight="1" x14ac:dyDescent="0.25">
      <c r="A2689" s="13" t="s">
        <v>7696</v>
      </c>
      <c r="B2689" s="13" t="s">
        <v>28</v>
      </c>
      <c r="C2689" s="14">
        <v>665.06</v>
      </c>
      <c r="D2689" s="13" t="s">
        <v>20</v>
      </c>
      <c r="E2689" s="13" t="s">
        <v>291</v>
      </c>
      <c r="F2689" s="15">
        <v>252000</v>
      </c>
      <c r="G2689" s="14">
        <v>167595120</v>
      </c>
      <c r="H2689" s="16" t="s">
        <v>2912</v>
      </c>
    </row>
    <row r="2690" spans="1:8" ht="15.75" customHeight="1" x14ac:dyDescent="0.25">
      <c r="A2690" s="13" t="s">
        <v>7696</v>
      </c>
      <c r="B2690" s="13" t="s">
        <v>413</v>
      </c>
      <c r="C2690" s="14">
        <v>763.2</v>
      </c>
      <c r="D2690" s="13" t="s">
        <v>20</v>
      </c>
      <c r="E2690" s="13" t="s">
        <v>1382</v>
      </c>
      <c r="F2690" s="15">
        <v>252000</v>
      </c>
      <c r="G2690" s="14">
        <v>192326400</v>
      </c>
      <c r="H2690" s="16" t="s">
        <v>2913</v>
      </c>
    </row>
    <row r="2691" spans="1:8" ht="15.75" customHeight="1" x14ac:dyDescent="0.25">
      <c r="C2691" s="10"/>
      <c r="F2691" s="17"/>
      <c r="G2691" s="10"/>
    </row>
    <row r="2692" spans="1:8" ht="15.75" customHeight="1" x14ac:dyDescent="0.25">
      <c r="A2692" s="41" t="s">
        <v>2914</v>
      </c>
      <c r="B2692" s="42"/>
      <c r="C2692" s="42"/>
      <c r="D2692" s="42"/>
      <c r="E2692" s="42"/>
      <c r="F2692" s="42"/>
      <c r="G2692" s="42"/>
      <c r="H2692" s="43"/>
    </row>
    <row r="2693" spans="1:8" ht="15.75" customHeight="1" x14ac:dyDescent="0.25">
      <c r="C2693" s="10"/>
      <c r="E2693" s="11" t="s">
        <v>7571</v>
      </c>
      <c r="F2693" s="12">
        <v>252000</v>
      </c>
      <c r="G2693" s="10"/>
    </row>
    <row r="2694" spans="1:8" ht="15.75" customHeight="1" x14ac:dyDescent="0.25">
      <c r="A2694" s="13" t="s">
        <v>0</v>
      </c>
      <c r="B2694" s="13" t="s">
        <v>1</v>
      </c>
      <c r="C2694" s="13" t="s">
        <v>2</v>
      </c>
      <c r="D2694" s="13" t="s">
        <v>4</v>
      </c>
      <c r="E2694" s="13" t="s">
        <v>5</v>
      </c>
      <c r="F2694" s="13" t="s">
        <v>6</v>
      </c>
      <c r="G2694" s="13" t="s">
        <v>7</v>
      </c>
      <c r="H2694" s="13" t="s">
        <v>8</v>
      </c>
    </row>
    <row r="2695" spans="1:8" ht="15.75" customHeight="1" x14ac:dyDescent="0.25">
      <c r="A2695" s="13" t="s">
        <v>7697</v>
      </c>
      <c r="B2695" s="13" t="s">
        <v>10</v>
      </c>
      <c r="C2695" s="14">
        <v>84</v>
      </c>
      <c r="D2695" s="13" t="s">
        <v>70</v>
      </c>
      <c r="E2695" s="13" t="s">
        <v>71</v>
      </c>
      <c r="F2695" s="15">
        <v>252000</v>
      </c>
      <c r="G2695" s="14">
        <v>21168000</v>
      </c>
      <c r="H2695" s="13" t="s">
        <v>2884</v>
      </c>
    </row>
    <row r="2696" spans="1:8" ht="15.75" customHeight="1" x14ac:dyDescent="0.25">
      <c r="A2696" s="13" t="s">
        <v>7697</v>
      </c>
      <c r="B2696" s="13" t="s">
        <v>28</v>
      </c>
      <c r="C2696" s="14">
        <v>85.81</v>
      </c>
      <c r="D2696" s="13" t="s">
        <v>20</v>
      </c>
      <c r="E2696" s="13" t="s">
        <v>73</v>
      </c>
      <c r="F2696" s="15">
        <v>252000</v>
      </c>
      <c r="G2696" s="14">
        <v>21624120</v>
      </c>
      <c r="H2696" s="16" t="s">
        <v>2915</v>
      </c>
    </row>
    <row r="2697" spans="1:8" ht="15.75" customHeight="1" x14ac:dyDescent="0.25">
      <c r="A2697" s="13" t="s">
        <v>7697</v>
      </c>
      <c r="B2697" s="13" t="s">
        <v>10</v>
      </c>
      <c r="C2697" s="14">
        <v>86.2</v>
      </c>
      <c r="D2697" s="13" t="s">
        <v>75</v>
      </c>
      <c r="E2697" s="13" t="s">
        <v>73</v>
      </c>
      <c r="F2697" s="15">
        <v>252000</v>
      </c>
      <c r="G2697" s="14">
        <v>21722400</v>
      </c>
      <c r="H2697" s="16" t="s">
        <v>2916</v>
      </c>
    </row>
    <row r="2698" spans="1:8" ht="15.75" customHeight="1" x14ac:dyDescent="0.25">
      <c r="A2698" s="13" t="s">
        <v>7697</v>
      </c>
      <c r="B2698" s="13" t="s">
        <v>10</v>
      </c>
      <c r="C2698" s="14">
        <v>87.5</v>
      </c>
      <c r="D2698" s="13" t="s">
        <v>23</v>
      </c>
      <c r="E2698" s="13" t="s">
        <v>73</v>
      </c>
      <c r="F2698" s="15">
        <v>252000</v>
      </c>
      <c r="G2698" s="14">
        <v>22050000</v>
      </c>
      <c r="H2698" s="16" t="s">
        <v>2917</v>
      </c>
    </row>
    <row r="2699" spans="1:8" ht="15.75" customHeight="1" x14ac:dyDescent="0.25">
      <c r="A2699" s="13" t="s">
        <v>7697</v>
      </c>
      <c r="B2699" s="13" t="s">
        <v>10</v>
      </c>
      <c r="C2699" s="14">
        <v>87.54</v>
      </c>
      <c r="D2699" s="13" t="s">
        <v>33</v>
      </c>
      <c r="E2699" s="13" t="s">
        <v>73</v>
      </c>
      <c r="F2699" s="15">
        <v>252000</v>
      </c>
      <c r="G2699" s="14">
        <v>22060080</v>
      </c>
      <c r="H2699" s="13" t="s">
        <v>2888</v>
      </c>
    </row>
    <row r="2700" spans="1:8" ht="15.75" customHeight="1" x14ac:dyDescent="0.25">
      <c r="A2700" s="13" t="s">
        <v>7697</v>
      </c>
      <c r="B2700" s="13" t="s">
        <v>10</v>
      </c>
      <c r="C2700" s="14">
        <v>88.47</v>
      </c>
      <c r="D2700" s="13" t="s">
        <v>11</v>
      </c>
      <c r="E2700" s="13" t="s">
        <v>2918</v>
      </c>
      <c r="F2700" s="15">
        <v>252000</v>
      </c>
      <c r="G2700" s="14">
        <v>22294440</v>
      </c>
      <c r="H2700" s="13" t="s">
        <v>2919</v>
      </c>
    </row>
    <row r="2701" spans="1:8" ht="15.75" customHeight="1" x14ac:dyDescent="0.25">
      <c r="A2701" s="13" t="s">
        <v>7697</v>
      </c>
      <c r="B2701" s="13" t="s">
        <v>10</v>
      </c>
      <c r="C2701" s="14">
        <v>91.64</v>
      </c>
      <c r="D2701" s="13" t="s">
        <v>35</v>
      </c>
      <c r="E2701" s="13" t="s">
        <v>2895</v>
      </c>
      <c r="F2701" s="15">
        <v>252000</v>
      </c>
      <c r="G2701" s="14">
        <v>23093280</v>
      </c>
      <c r="H2701" s="16" t="s">
        <v>2920</v>
      </c>
    </row>
    <row r="2702" spans="1:8" ht="15.75" customHeight="1" x14ac:dyDescent="0.25">
      <c r="A2702" s="13" t="s">
        <v>7697</v>
      </c>
      <c r="B2702" s="13" t="s">
        <v>10</v>
      </c>
      <c r="C2702" s="14">
        <v>95.48</v>
      </c>
      <c r="D2702" s="13" t="s">
        <v>17</v>
      </c>
      <c r="E2702" s="13" t="s">
        <v>73</v>
      </c>
      <c r="F2702" s="15">
        <v>60000</v>
      </c>
      <c r="G2702" s="14">
        <v>5728800</v>
      </c>
      <c r="H2702" s="13" t="s">
        <v>2894</v>
      </c>
    </row>
    <row r="2703" spans="1:8" ht="15.75" customHeight="1" x14ac:dyDescent="0.25">
      <c r="A2703" s="13" t="s">
        <v>7697</v>
      </c>
      <c r="B2703" s="13" t="s">
        <v>10</v>
      </c>
      <c r="C2703" s="14">
        <v>98.67</v>
      </c>
      <c r="D2703" s="13" t="s">
        <v>38</v>
      </c>
      <c r="E2703" s="13" t="s">
        <v>73</v>
      </c>
      <c r="F2703" s="15">
        <v>252000</v>
      </c>
      <c r="G2703" s="14">
        <v>24864840</v>
      </c>
      <c r="H2703" s="13" t="s">
        <v>2921</v>
      </c>
    </row>
    <row r="2704" spans="1:8" ht="15.75" customHeight="1" x14ac:dyDescent="0.25">
      <c r="A2704" s="13" t="s">
        <v>7697</v>
      </c>
      <c r="B2704" s="13" t="s">
        <v>382</v>
      </c>
      <c r="C2704" s="14">
        <v>109.01</v>
      </c>
      <c r="D2704" s="13" t="s">
        <v>20</v>
      </c>
      <c r="E2704" s="13" t="s">
        <v>87</v>
      </c>
      <c r="F2704" s="15">
        <v>252000</v>
      </c>
      <c r="G2704" s="14">
        <v>27470520</v>
      </c>
      <c r="H2704" s="16" t="s">
        <v>2922</v>
      </c>
    </row>
    <row r="2705" spans="1:8" ht="15.75" customHeight="1" x14ac:dyDescent="0.25">
      <c r="A2705" s="13" t="s">
        <v>7697</v>
      </c>
      <c r="B2705" s="13" t="s">
        <v>45</v>
      </c>
      <c r="C2705" s="14">
        <v>109.99</v>
      </c>
      <c r="D2705" s="13" t="s">
        <v>26</v>
      </c>
      <c r="E2705" s="13" t="s">
        <v>87</v>
      </c>
      <c r="F2705" s="15">
        <v>252000</v>
      </c>
      <c r="G2705" s="14">
        <v>27717480</v>
      </c>
      <c r="H2705" s="16" t="s">
        <v>2923</v>
      </c>
    </row>
    <row r="2706" spans="1:8" ht="15.75" customHeight="1" x14ac:dyDescent="0.25">
      <c r="A2706" s="13" t="s">
        <v>7697</v>
      </c>
      <c r="B2706" s="13" t="s">
        <v>28</v>
      </c>
      <c r="C2706" s="14">
        <v>110.67</v>
      </c>
      <c r="D2706" s="13" t="s">
        <v>33</v>
      </c>
      <c r="E2706" s="13" t="s">
        <v>87</v>
      </c>
      <c r="F2706" s="15">
        <v>252000</v>
      </c>
      <c r="G2706" s="14">
        <v>27888840</v>
      </c>
      <c r="H2706" s="13" t="s">
        <v>2891</v>
      </c>
    </row>
    <row r="2707" spans="1:8" ht="15.75" customHeight="1" x14ac:dyDescent="0.25">
      <c r="A2707" s="13" t="s">
        <v>7697</v>
      </c>
      <c r="B2707" s="13" t="s">
        <v>10</v>
      </c>
      <c r="C2707" s="14">
        <v>122.62</v>
      </c>
      <c r="D2707" s="13" t="s">
        <v>43</v>
      </c>
      <c r="E2707" s="13" t="s">
        <v>73</v>
      </c>
      <c r="F2707" s="15">
        <v>252000</v>
      </c>
      <c r="G2707" s="14">
        <v>30900240</v>
      </c>
      <c r="H2707" s="16" t="s">
        <v>2924</v>
      </c>
    </row>
    <row r="2708" spans="1:8" ht="15.75" customHeight="1" x14ac:dyDescent="0.25">
      <c r="A2708" s="13" t="s">
        <v>7697</v>
      </c>
      <c r="B2708" s="13" t="s">
        <v>10</v>
      </c>
      <c r="C2708" s="14">
        <v>130.36000000000001</v>
      </c>
      <c r="D2708" s="13" t="s">
        <v>67</v>
      </c>
      <c r="E2708" s="13" t="s">
        <v>87</v>
      </c>
      <c r="F2708" s="15">
        <v>252000</v>
      </c>
      <c r="G2708" s="14">
        <v>32850720</v>
      </c>
      <c r="H2708" s="16" t="s">
        <v>2925</v>
      </c>
    </row>
    <row r="2709" spans="1:8" ht="15.75" customHeight="1" x14ac:dyDescent="0.25">
      <c r="A2709" s="13" t="s">
        <v>7697</v>
      </c>
      <c r="B2709" s="13" t="s">
        <v>28</v>
      </c>
      <c r="C2709" s="14">
        <v>213</v>
      </c>
      <c r="D2709" s="13" t="s">
        <v>70</v>
      </c>
      <c r="E2709" s="13" t="s">
        <v>1268</v>
      </c>
      <c r="F2709" s="15">
        <v>252000</v>
      </c>
      <c r="G2709" s="14">
        <v>53676000</v>
      </c>
      <c r="H2709" s="13" t="s">
        <v>2900</v>
      </c>
    </row>
    <row r="2710" spans="1:8" ht="15.75" customHeight="1" x14ac:dyDescent="0.25">
      <c r="A2710" s="13" t="s">
        <v>7697</v>
      </c>
      <c r="B2710" s="13" t="s">
        <v>45</v>
      </c>
      <c r="C2710" s="14">
        <v>216.55</v>
      </c>
      <c r="D2710" s="13" t="s">
        <v>20</v>
      </c>
      <c r="E2710" s="13" t="s">
        <v>1272</v>
      </c>
      <c r="F2710" s="15">
        <v>252000</v>
      </c>
      <c r="G2710" s="14">
        <v>54570600</v>
      </c>
      <c r="H2710" s="16" t="s">
        <v>2926</v>
      </c>
    </row>
    <row r="2711" spans="1:8" ht="15.75" customHeight="1" x14ac:dyDescent="0.25">
      <c r="A2711" s="13" t="s">
        <v>7697</v>
      </c>
      <c r="B2711" s="13" t="s">
        <v>10</v>
      </c>
      <c r="C2711" s="14">
        <v>217.56</v>
      </c>
      <c r="D2711" s="13" t="s">
        <v>171</v>
      </c>
      <c r="E2711" s="13" t="s">
        <v>2902</v>
      </c>
      <c r="F2711" s="15">
        <v>252000</v>
      </c>
      <c r="G2711" s="14">
        <v>54825120</v>
      </c>
      <c r="H2711" s="16" t="s">
        <v>2927</v>
      </c>
    </row>
    <row r="2712" spans="1:8" ht="15.75" customHeight="1" x14ac:dyDescent="0.25">
      <c r="A2712" s="13" t="s">
        <v>7697</v>
      </c>
      <c r="B2712" s="13" t="s">
        <v>28</v>
      </c>
      <c r="C2712" s="14">
        <v>221.04</v>
      </c>
      <c r="D2712" s="13" t="s">
        <v>11</v>
      </c>
      <c r="E2712" s="13" t="s">
        <v>2928</v>
      </c>
      <c r="F2712" s="15">
        <v>252000</v>
      </c>
      <c r="G2712" s="14">
        <v>55702080</v>
      </c>
      <c r="H2712" s="13" t="s">
        <v>2929</v>
      </c>
    </row>
    <row r="2713" spans="1:8" ht="15.75" customHeight="1" x14ac:dyDescent="0.25">
      <c r="A2713" s="13" t="s">
        <v>7697</v>
      </c>
      <c r="B2713" s="13" t="s">
        <v>10</v>
      </c>
      <c r="C2713" s="14">
        <v>222.45</v>
      </c>
      <c r="D2713" s="13" t="s">
        <v>201</v>
      </c>
      <c r="E2713" s="13" t="s">
        <v>446</v>
      </c>
      <c r="F2713" s="15">
        <v>252000</v>
      </c>
      <c r="G2713" s="14">
        <v>56057400</v>
      </c>
      <c r="H2713" s="13" t="s">
        <v>2930</v>
      </c>
    </row>
    <row r="2714" spans="1:8" ht="15.75" customHeight="1" x14ac:dyDescent="0.25">
      <c r="A2714" s="13" t="s">
        <v>7697</v>
      </c>
      <c r="B2714" s="13" t="s">
        <v>10</v>
      </c>
      <c r="C2714" s="14">
        <v>223.05</v>
      </c>
      <c r="D2714" s="13" t="s">
        <v>14</v>
      </c>
      <c r="E2714" s="13" t="s">
        <v>2907</v>
      </c>
      <c r="F2714" s="15">
        <v>252000</v>
      </c>
      <c r="G2714" s="14">
        <v>56208600</v>
      </c>
      <c r="H2714" s="13" t="s">
        <v>2931</v>
      </c>
    </row>
    <row r="2715" spans="1:8" ht="15.75" customHeight="1" x14ac:dyDescent="0.25">
      <c r="A2715" s="13" t="s">
        <v>7697</v>
      </c>
      <c r="B2715" s="13" t="s">
        <v>10</v>
      </c>
      <c r="C2715" s="14">
        <v>229.96</v>
      </c>
      <c r="D2715" s="13" t="s">
        <v>26</v>
      </c>
      <c r="E2715" s="13" t="s">
        <v>446</v>
      </c>
      <c r="F2715" s="15">
        <v>252000</v>
      </c>
      <c r="G2715" s="14">
        <v>57949920</v>
      </c>
      <c r="H2715" s="16" t="s">
        <v>2932</v>
      </c>
    </row>
    <row r="2716" spans="1:8" ht="15.75" customHeight="1" x14ac:dyDescent="0.25">
      <c r="A2716" s="13" t="s">
        <v>7697</v>
      </c>
      <c r="B2716" s="13" t="s">
        <v>28</v>
      </c>
      <c r="C2716" s="14">
        <v>243.04</v>
      </c>
      <c r="D2716" s="13" t="s">
        <v>17</v>
      </c>
      <c r="E2716" s="13" t="s">
        <v>446</v>
      </c>
      <c r="F2716" s="15">
        <v>252000</v>
      </c>
      <c r="G2716" s="14">
        <v>61246080</v>
      </c>
      <c r="H2716" s="13" t="s">
        <v>2910</v>
      </c>
    </row>
    <row r="2717" spans="1:8" ht="15.75" customHeight="1" x14ac:dyDescent="0.25">
      <c r="A2717" s="13" t="s">
        <v>7697</v>
      </c>
      <c r="B2717" s="13" t="s">
        <v>28</v>
      </c>
      <c r="C2717" s="14">
        <v>328.74</v>
      </c>
      <c r="D2717" s="13" t="s">
        <v>26</v>
      </c>
      <c r="E2717" s="13" t="s">
        <v>2205</v>
      </c>
      <c r="F2717" s="15">
        <v>252000</v>
      </c>
      <c r="G2717" s="14">
        <v>82842480</v>
      </c>
      <c r="H2717" s="16" t="s">
        <v>2933</v>
      </c>
    </row>
    <row r="2718" spans="1:8" ht="15.75" customHeight="1" x14ac:dyDescent="0.25">
      <c r="A2718" s="13" t="s">
        <v>7697</v>
      </c>
      <c r="B2718" s="13" t="s">
        <v>10</v>
      </c>
      <c r="C2718" s="14">
        <v>515.16</v>
      </c>
      <c r="D2718" s="13" t="s">
        <v>20</v>
      </c>
      <c r="E2718" s="13" t="s">
        <v>291</v>
      </c>
      <c r="F2718" s="15">
        <v>252000</v>
      </c>
      <c r="G2718" s="14">
        <v>129820320</v>
      </c>
      <c r="H2718" s="16" t="s">
        <v>2934</v>
      </c>
    </row>
    <row r="2719" spans="1:8" ht="15.75" customHeight="1" x14ac:dyDescent="0.25">
      <c r="A2719" s="13" t="s">
        <v>7697</v>
      </c>
      <c r="B2719" s="13" t="s">
        <v>413</v>
      </c>
      <c r="C2719" s="14">
        <v>647.53</v>
      </c>
      <c r="D2719" s="13" t="s">
        <v>20</v>
      </c>
      <c r="E2719" s="13" t="s">
        <v>1382</v>
      </c>
      <c r="F2719" s="15">
        <v>252000</v>
      </c>
      <c r="G2719" s="14">
        <v>163177560</v>
      </c>
      <c r="H2719" s="16" t="s">
        <v>2935</v>
      </c>
    </row>
    <row r="2720" spans="1:8" ht="15.75" customHeight="1" x14ac:dyDescent="0.25">
      <c r="C2720" s="10"/>
      <c r="F2720" s="17"/>
      <c r="G2720" s="10"/>
    </row>
    <row r="2721" spans="1:8" ht="15.75" customHeight="1" x14ac:dyDescent="0.25">
      <c r="A2721" s="41" t="s">
        <v>2936</v>
      </c>
      <c r="B2721" s="42"/>
      <c r="C2721" s="42"/>
      <c r="D2721" s="42"/>
      <c r="E2721" s="42"/>
      <c r="F2721" s="42"/>
      <c r="G2721" s="42"/>
      <c r="H2721" s="43"/>
    </row>
    <row r="2722" spans="1:8" ht="15.75" customHeight="1" x14ac:dyDescent="0.25">
      <c r="C2722" s="10"/>
      <c r="E2722" s="11" t="s">
        <v>7571</v>
      </c>
      <c r="F2722" s="12">
        <v>60000</v>
      </c>
      <c r="G2722" s="10"/>
    </row>
    <row r="2723" spans="1:8" ht="15.75" customHeight="1" x14ac:dyDescent="0.25">
      <c r="A2723" s="13" t="s">
        <v>0</v>
      </c>
      <c r="B2723" s="13" t="s">
        <v>1</v>
      </c>
      <c r="C2723" s="13" t="s">
        <v>2</v>
      </c>
      <c r="D2723" s="13" t="s">
        <v>4</v>
      </c>
      <c r="E2723" s="13" t="s">
        <v>5</v>
      </c>
      <c r="F2723" s="13" t="s">
        <v>6</v>
      </c>
      <c r="G2723" s="13" t="s">
        <v>7</v>
      </c>
      <c r="H2723" s="13" t="s">
        <v>8</v>
      </c>
    </row>
    <row r="2724" spans="1:8" ht="15.75" customHeight="1" x14ac:dyDescent="0.25">
      <c r="A2724" s="13" t="s">
        <v>7698</v>
      </c>
      <c r="B2724" s="13" t="s">
        <v>10</v>
      </c>
      <c r="C2724" s="14">
        <v>5678</v>
      </c>
      <c r="D2724" s="13" t="s">
        <v>67</v>
      </c>
      <c r="E2724" s="13" t="s">
        <v>2937</v>
      </c>
      <c r="F2724" s="15">
        <v>60000</v>
      </c>
      <c r="G2724" s="14">
        <v>340680000</v>
      </c>
      <c r="H2724" s="16" t="s">
        <v>2938</v>
      </c>
    </row>
    <row r="2725" spans="1:8" ht="15.75" customHeight="1" x14ac:dyDescent="0.25">
      <c r="A2725" s="13" t="s">
        <v>7698</v>
      </c>
      <c r="B2725" s="13" t="s">
        <v>10</v>
      </c>
      <c r="C2725" s="14">
        <v>5971</v>
      </c>
      <c r="D2725" s="13" t="s">
        <v>38</v>
      </c>
      <c r="E2725" s="13" t="s">
        <v>2937</v>
      </c>
      <c r="F2725" s="15">
        <v>60000</v>
      </c>
      <c r="G2725" s="14">
        <v>358260000</v>
      </c>
      <c r="H2725" s="16" t="s">
        <v>2939</v>
      </c>
    </row>
    <row r="2726" spans="1:8" ht="15.75" customHeight="1" x14ac:dyDescent="0.25">
      <c r="A2726" s="13" t="s">
        <v>7698</v>
      </c>
      <c r="B2726" s="13" t="s">
        <v>10</v>
      </c>
      <c r="C2726" s="14">
        <v>7376.87</v>
      </c>
      <c r="D2726" s="13" t="s">
        <v>14</v>
      </c>
      <c r="E2726" s="13" t="s">
        <v>2940</v>
      </c>
      <c r="F2726" s="15">
        <v>60000</v>
      </c>
      <c r="G2726" s="14">
        <v>442612200</v>
      </c>
      <c r="H2726" s="13" t="s">
        <v>2941</v>
      </c>
    </row>
    <row r="2727" spans="1:8" ht="15.75" customHeight="1" x14ac:dyDescent="0.25">
      <c r="A2727" s="13" t="s">
        <v>7698</v>
      </c>
      <c r="B2727" s="13" t="s">
        <v>28</v>
      </c>
      <c r="C2727" s="14">
        <v>7971.94</v>
      </c>
      <c r="D2727" s="13" t="s">
        <v>14</v>
      </c>
      <c r="E2727" s="13" t="s">
        <v>2940</v>
      </c>
      <c r="F2727" s="15">
        <v>60000</v>
      </c>
      <c r="G2727" s="14">
        <v>478316400</v>
      </c>
      <c r="H2727" s="13" t="s">
        <v>2942</v>
      </c>
    </row>
    <row r="2728" spans="1:8" ht="15.75" customHeight="1" x14ac:dyDescent="0.25">
      <c r="A2728" s="13" t="s">
        <v>7698</v>
      </c>
      <c r="B2728" s="13" t="s">
        <v>28</v>
      </c>
      <c r="C2728" s="14">
        <v>8090.83</v>
      </c>
      <c r="D2728" s="13" t="s">
        <v>20</v>
      </c>
      <c r="E2728" s="13" t="s">
        <v>147</v>
      </c>
      <c r="F2728" s="15">
        <v>60000</v>
      </c>
      <c r="G2728" s="14">
        <v>485449800</v>
      </c>
      <c r="H2728" s="16" t="s">
        <v>2943</v>
      </c>
    </row>
    <row r="2729" spans="1:8" ht="15.75" customHeight="1" x14ac:dyDescent="0.25">
      <c r="A2729" s="13" t="s">
        <v>7698</v>
      </c>
      <c r="B2729" s="13" t="s">
        <v>10</v>
      </c>
      <c r="C2729" s="14">
        <v>9682.91</v>
      </c>
      <c r="D2729" s="13" t="s">
        <v>20</v>
      </c>
      <c r="E2729" s="13" t="s">
        <v>147</v>
      </c>
      <c r="F2729" s="15">
        <v>60000</v>
      </c>
      <c r="G2729" s="14">
        <v>580974600</v>
      </c>
      <c r="H2729" s="16" t="s">
        <v>2944</v>
      </c>
    </row>
    <row r="2730" spans="1:8" ht="15.75" customHeight="1" x14ac:dyDescent="0.25">
      <c r="A2730" s="13" t="s">
        <v>7698</v>
      </c>
      <c r="B2730" s="13" t="s">
        <v>10</v>
      </c>
      <c r="C2730" s="14">
        <v>11845.69</v>
      </c>
      <c r="D2730" s="13" t="s">
        <v>33</v>
      </c>
      <c r="E2730" s="13" t="s">
        <v>147</v>
      </c>
      <c r="F2730" s="15">
        <v>60000</v>
      </c>
      <c r="G2730" s="14">
        <v>710741400</v>
      </c>
      <c r="H2730" s="13" t="s">
        <v>2945</v>
      </c>
    </row>
    <row r="2731" spans="1:8" ht="15.75" customHeight="1" x14ac:dyDescent="0.25">
      <c r="C2731" s="10"/>
      <c r="F2731" s="17"/>
      <c r="G2731" s="10"/>
    </row>
    <row r="2732" spans="1:8" ht="15.75" customHeight="1" x14ac:dyDescent="0.25">
      <c r="A2732" s="41" t="s">
        <v>2946</v>
      </c>
      <c r="B2732" s="42"/>
      <c r="C2732" s="42"/>
      <c r="D2732" s="42"/>
      <c r="E2732" s="42"/>
      <c r="F2732" s="42"/>
      <c r="G2732" s="42"/>
      <c r="H2732" s="43"/>
    </row>
    <row r="2733" spans="1:8" ht="15.75" customHeight="1" x14ac:dyDescent="0.25">
      <c r="C2733" s="10"/>
      <c r="E2733" s="11" t="s">
        <v>7571</v>
      </c>
      <c r="F2733" s="12">
        <v>33600</v>
      </c>
      <c r="G2733" s="10"/>
    </row>
    <row r="2734" spans="1:8" ht="15.75" customHeight="1" x14ac:dyDescent="0.25">
      <c r="A2734" s="13" t="s">
        <v>0</v>
      </c>
      <c r="B2734" s="13" t="s">
        <v>1</v>
      </c>
      <c r="C2734" s="13" t="s">
        <v>2</v>
      </c>
      <c r="D2734" s="13" t="s">
        <v>4</v>
      </c>
      <c r="E2734" s="13" t="s">
        <v>5</v>
      </c>
      <c r="F2734" s="13" t="s">
        <v>6</v>
      </c>
      <c r="G2734" s="13" t="s">
        <v>7</v>
      </c>
      <c r="H2734" s="13" t="s">
        <v>8</v>
      </c>
    </row>
    <row r="2735" spans="1:8" ht="15.75" customHeight="1" x14ac:dyDescent="0.25">
      <c r="A2735" s="13" t="s">
        <v>7699</v>
      </c>
      <c r="B2735" s="13" t="s">
        <v>10</v>
      </c>
      <c r="C2735" s="14">
        <v>253.84</v>
      </c>
      <c r="D2735" s="13" t="s">
        <v>14</v>
      </c>
      <c r="E2735" s="13" t="s">
        <v>2948</v>
      </c>
      <c r="F2735" s="15">
        <v>33600</v>
      </c>
      <c r="G2735" s="14">
        <v>8529024</v>
      </c>
      <c r="H2735" s="13" t="s">
        <v>2949</v>
      </c>
    </row>
    <row r="2736" spans="1:8" ht="15.75" customHeight="1" x14ac:dyDescent="0.25">
      <c r="A2736" s="13" t="s">
        <v>7699</v>
      </c>
      <c r="B2736" s="13" t="s">
        <v>28</v>
      </c>
      <c r="C2736" s="14">
        <v>311.36</v>
      </c>
      <c r="D2736" s="13" t="s">
        <v>20</v>
      </c>
      <c r="E2736" s="13" t="s">
        <v>1382</v>
      </c>
      <c r="F2736" s="15">
        <v>33600</v>
      </c>
      <c r="G2736" s="14">
        <v>10461696</v>
      </c>
      <c r="H2736" s="16" t="s">
        <v>2950</v>
      </c>
    </row>
    <row r="2737" spans="1:8" ht="15.75" customHeight="1" x14ac:dyDescent="0.25">
      <c r="A2737" s="13" t="s">
        <v>7699</v>
      </c>
      <c r="B2737" s="13" t="s">
        <v>10</v>
      </c>
      <c r="C2737" s="14">
        <v>357.82</v>
      </c>
      <c r="D2737" s="13" t="s">
        <v>38</v>
      </c>
      <c r="E2737" s="13" t="s">
        <v>1382</v>
      </c>
      <c r="F2737" s="15">
        <v>33600</v>
      </c>
      <c r="G2737" s="14">
        <v>12022752</v>
      </c>
      <c r="H2737" s="16" t="s">
        <v>2951</v>
      </c>
    </row>
    <row r="2738" spans="1:8" ht="15.75" customHeight="1" x14ac:dyDescent="0.25">
      <c r="A2738" s="13" t="s">
        <v>7699</v>
      </c>
      <c r="B2738" s="13" t="s">
        <v>28</v>
      </c>
      <c r="C2738" s="14">
        <v>464.54</v>
      </c>
      <c r="D2738" s="13" t="s">
        <v>14</v>
      </c>
      <c r="E2738" s="13" t="s">
        <v>2952</v>
      </c>
      <c r="F2738" s="15">
        <v>33600</v>
      </c>
      <c r="G2738" s="14">
        <v>15608544</v>
      </c>
      <c r="H2738" s="13" t="s">
        <v>2953</v>
      </c>
    </row>
    <row r="2739" spans="1:8" ht="15.75" customHeight="1" x14ac:dyDescent="0.25">
      <c r="A2739" s="13" t="s">
        <v>7699</v>
      </c>
      <c r="B2739" s="13" t="s">
        <v>10</v>
      </c>
      <c r="C2739" s="14">
        <v>516.28</v>
      </c>
      <c r="D2739" s="13" t="s">
        <v>20</v>
      </c>
      <c r="E2739" s="13" t="s">
        <v>147</v>
      </c>
      <c r="F2739" s="15">
        <v>33600</v>
      </c>
      <c r="G2739" s="14">
        <v>17347008</v>
      </c>
      <c r="H2739" s="16" t="s">
        <v>2954</v>
      </c>
    </row>
    <row r="2740" spans="1:8" ht="15.75" customHeight="1" x14ac:dyDescent="0.25">
      <c r="C2740" s="10"/>
      <c r="F2740" s="17"/>
      <c r="G2740" s="10"/>
    </row>
    <row r="2741" spans="1:8" ht="15.75" customHeight="1" x14ac:dyDescent="0.25">
      <c r="A2741" s="41" t="s">
        <v>2955</v>
      </c>
      <c r="B2741" s="42"/>
      <c r="C2741" s="42"/>
      <c r="D2741" s="42"/>
      <c r="E2741" s="42"/>
      <c r="F2741" s="42"/>
      <c r="G2741" s="42"/>
      <c r="H2741" s="43"/>
    </row>
    <row r="2742" spans="1:8" ht="15.75" customHeight="1" x14ac:dyDescent="0.25">
      <c r="C2742" s="10"/>
      <c r="E2742" s="11" t="s">
        <v>7571</v>
      </c>
      <c r="F2742" s="12">
        <v>7200</v>
      </c>
      <c r="G2742" s="10"/>
    </row>
    <row r="2743" spans="1:8" ht="15.75" customHeight="1" x14ac:dyDescent="0.25">
      <c r="A2743" s="13" t="s">
        <v>0</v>
      </c>
      <c r="B2743" s="13" t="s">
        <v>1</v>
      </c>
      <c r="C2743" s="13" t="s">
        <v>2</v>
      </c>
      <c r="D2743" s="13" t="s">
        <v>4</v>
      </c>
      <c r="E2743" s="13" t="s">
        <v>5</v>
      </c>
      <c r="F2743" s="13" t="s">
        <v>6</v>
      </c>
      <c r="G2743" s="13" t="s">
        <v>7</v>
      </c>
      <c r="H2743" s="13" t="s">
        <v>8</v>
      </c>
    </row>
    <row r="2744" spans="1:8" ht="15.75" customHeight="1" x14ac:dyDescent="0.25">
      <c r="A2744" s="13" t="s">
        <v>7700</v>
      </c>
      <c r="B2744" s="13" t="s">
        <v>10</v>
      </c>
      <c r="C2744" s="14">
        <v>350</v>
      </c>
      <c r="D2744" s="13" t="s">
        <v>17</v>
      </c>
      <c r="E2744" s="13" t="s">
        <v>371</v>
      </c>
      <c r="F2744" s="15">
        <v>7200</v>
      </c>
      <c r="G2744" s="14">
        <v>2520000</v>
      </c>
      <c r="H2744" s="13" t="s">
        <v>2957</v>
      </c>
    </row>
    <row r="2745" spans="1:8" ht="15.75" customHeight="1" x14ac:dyDescent="0.25">
      <c r="A2745" s="13" t="s">
        <v>7700</v>
      </c>
      <c r="B2745" s="13" t="s">
        <v>10</v>
      </c>
      <c r="C2745" s="14">
        <v>352.2</v>
      </c>
      <c r="D2745" s="13" t="s">
        <v>20</v>
      </c>
      <c r="E2745" s="13" t="s">
        <v>371</v>
      </c>
      <c r="F2745" s="15">
        <v>7200</v>
      </c>
      <c r="G2745" s="14">
        <v>2535840</v>
      </c>
      <c r="H2745" s="16" t="s">
        <v>2958</v>
      </c>
    </row>
    <row r="2746" spans="1:8" ht="15.75" customHeight="1" x14ac:dyDescent="0.25">
      <c r="A2746" s="13" t="s">
        <v>7700</v>
      </c>
      <c r="B2746" s="13" t="s">
        <v>28</v>
      </c>
      <c r="C2746" s="14">
        <v>357.27</v>
      </c>
      <c r="D2746" s="13" t="s">
        <v>20</v>
      </c>
      <c r="E2746" s="13" t="s">
        <v>407</v>
      </c>
      <c r="F2746" s="15">
        <v>7200</v>
      </c>
      <c r="G2746" s="14">
        <v>2572344</v>
      </c>
      <c r="H2746" s="13" t="s">
        <v>2959</v>
      </c>
    </row>
    <row r="2747" spans="1:8" ht="15.75" customHeight="1" x14ac:dyDescent="0.25">
      <c r="A2747" s="13" t="s">
        <v>7700</v>
      </c>
      <c r="B2747" s="13" t="s">
        <v>10</v>
      </c>
      <c r="C2747" s="14">
        <v>365</v>
      </c>
      <c r="D2747" s="13" t="s">
        <v>406</v>
      </c>
      <c r="E2747" s="13" t="s">
        <v>2960</v>
      </c>
      <c r="F2747" s="15">
        <v>7200</v>
      </c>
      <c r="G2747" s="14">
        <v>2628000</v>
      </c>
      <c r="H2747" s="13" t="s">
        <v>2961</v>
      </c>
    </row>
    <row r="2748" spans="1:8" ht="15.75" customHeight="1" x14ac:dyDescent="0.25">
      <c r="A2748" s="13" t="s">
        <v>7700</v>
      </c>
      <c r="B2748" s="13" t="s">
        <v>10</v>
      </c>
      <c r="C2748" s="14">
        <v>375</v>
      </c>
      <c r="D2748" s="13" t="s">
        <v>75</v>
      </c>
      <c r="E2748" s="13" t="s">
        <v>527</v>
      </c>
      <c r="F2748" s="15">
        <v>7200</v>
      </c>
      <c r="G2748" s="14">
        <v>2700000</v>
      </c>
      <c r="H2748" s="16" t="s">
        <v>2962</v>
      </c>
    </row>
    <row r="2749" spans="1:8" ht="15.75" customHeight="1" x14ac:dyDescent="0.25">
      <c r="A2749" s="13" t="s">
        <v>7700</v>
      </c>
      <c r="B2749" s="13" t="s">
        <v>10</v>
      </c>
      <c r="C2749" s="14">
        <v>398.58</v>
      </c>
      <c r="D2749" s="13" t="s">
        <v>33</v>
      </c>
      <c r="E2749" s="13" t="s">
        <v>489</v>
      </c>
      <c r="F2749" s="15">
        <v>7200</v>
      </c>
      <c r="G2749" s="14">
        <v>2869776</v>
      </c>
      <c r="H2749" s="13" t="s">
        <v>2963</v>
      </c>
    </row>
    <row r="2750" spans="1:8" ht="15.75" customHeight="1" x14ac:dyDescent="0.25">
      <c r="A2750" s="13" t="s">
        <v>7700</v>
      </c>
      <c r="B2750" s="13" t="s">
        <v>10</v>
      </c>
      <c r="C2750" s="14">
        <v>538.46</v>
      </c>
      <c r="D2750" s="13" t="s">
        <v>38</v>
      </c>
      <c r="E2750" s="13" t="s">
        <v>407</v>
      </c>
      <c r="F2750" s="15">
        <v>7200</v>
      </c>
      <c r="G2750" s="14">
        <v>3876912</v>
      </c>
      <c r="H2750" s="16" t="s">
        <v>2964</v>
      </c>
    </row>
    <row r="2751" spans="1:8" ht="15.75" customHeight="1" x14ac:dyDescent="0.25">
      <c r="A2751" s="13" t="s">
        <v>7700</v>
      </c>
      <c r="B2751" s="13" t="s">
        <v>10</v>
      </c>
      <c r="C2751" s="14">
        <v>546.24</v>
      </c>
      <c r="D2751" s="13" t="s">
        <v>14</v>
      </c>
      <c r="E2751" s="13" t="s">
        <v>2965</v>
      </c>
      <c r="F2751" s="15">
        <v>7200</v>
      </c>
      <c r="G2751" s="14">
        <v>3932928</v>
      </c>
      <c r="H2751" s="16" t="s">
        <v>2966</v>
      </c>
    </row>
    <row r="2752" spans="1:8" ht="15.75" customHeight="1" x14ac:dyDescent="0.25">
      <c r="A2752" s="13" t="s">
        <v>7700</v>
      </c>
      <c r="B2752" s="13" t="s">
        <v>10</v>
      </c>
      <c r="C2752" s="14">
        <v>587.16999999999996</v>
      </c>
      <c r="D2752" s="13" t="s">
        <v>43</v>
      </c>
      <c r="E2752" s="13" t="s">
        <v>407</v>
      </c>
      <c r="F2752" s="15">
        <v>7200</v>
      </c>
      <c r="G2752" s="14">
        <v>4227624</v>
      </c>
      <c r="H2752" s="16" t="s">
        <v>2967</v>
      </c>
    </row>
    <row r="2753" spans="1:8" ht="15.75" customHeight="1" x14ac:dyDescent="0.25">
      <c r="C2753" s="10"/>
      <c r="F2753" s="17"/>
      <c r="G2753" s="10"/>
    </row>
    <row r="2754" spans="1:8" ht="15.75" customHeight="1" x14ac:dyDescent="0.25">
      <c r="A2754" s="41" t="s">
        <v>2968</v>
      </c>
      <c r="B2754" s="42"/>
      <c r="C2754" s="42"/>
      <c r="D2754" s="42"/>
      <c r="E2754" s="42"/>
      <c r="F2754" s="42"/>
      <c r="G2754" s="42"/>
      <c r="H2754" s="43"/>
    </row>
    <row r="2755" spans="1:8" ht="15.75" customHeight="1" x14ac:dyDescent="0.25">
      <c r="C2755" s="10"/>
      <c r="E2755" s="11" t="s">
        <v>7571</v>
      </c>
      <c r="F2755" s="12">
        <v>180000</v>
      </c>
      <c r="G2755" s="10"/>
    </row>
    <row r="2756" spans="1:8" ht="15.75" customHeight="1" x14ac:dyDescent="0.25">
      <c r="A2756" s="13" t="s">
        <v>0</v>
      </c>
      <c r="B2756" s="13" t="s">
        <v>1</v>
      </c>
      <c r="C2756" s="13" t="s">
        <v>2</v>
      </c>
      <c r="D2756" s="13" t="s">
        <v>4</v>
      </c>
      <c r="E2756" s="13" t="s">
        <v>5</v>
      </c>
      <c r="F2756" s="13" t="s">
        <v>6</v>
      </c>
      <c r="G2756" s="13" t="s">
        <v>7</v>
      </c>
      <c r="H2756" s="13" t="s">
        <v>8</v>
      </c>
    </row>
    <row r="2757" spans="1:8" ht="15.75" customHeight="1" x14ac:dyDescent="0.25">
      <c r="A2757" s="13" t="s">
        <v>7701</v>
      </c>
      <c r="B2757" s="13" t="s">
        <v>10</v>
      </c>
      <c r="C2757" s="14">
        <v>2488.6799999999998</v>
      </c>
      <c r="D2757" s="13" t="s">
        <v>23</v>
      </c>
      <c r="E2757" s="13" t="s">
        <v>389</v>
      </c>
      <c r="F2757" s="15">
        <v>180000</v>
      </c>
      <c r="G2757" s="14">
        <v>447962400</v>
      </c>
      <c r="H2757" s="16" t="s">
        <v>2970</v>
      </c>
    </row>
    <row r="2758" spans="1:8" ht="15.75" customHeight="1" x14ac:dyDescent="0.25">
      <c r="A2758" s="13" t="s">
        <v>7701</v>
      </c>
      <c r="B2758" s="13" t="s">
        <v>10</v>
      </c>
      <c r="C2758" s="14">
        <v>2510.98</v>
      </c>
      <c r="D2758" s="13" t="s">
        <v>20</v>
      </c>
      <c r="E2758" s="13" t="s">
        <v>389</v>
      </c>
      <c r="F2758" s="15">
        <v>180000</v>
      </c>
      <c r="G2758" s="14">
        <v>451976400</v>
      </c>
      <c r="H2758" s="16" t="s">
        <v>2971</v>
      </c>
    </row>
    <row r="2759" spans="1:8" ht="15.75" customHeight="1" x14ac:dyDescent="0.25">
      <c r="A2759" s="13" t="s">
        <v>7701</v>
      </c>
      <c r="B2759" s="13" t="s">
        <v>10</v>
      </c>
      <c r="C2759" s="14">
        <v>2556.3000000000002</v>
      </c>
      <c r="D2759" s="13" t="s">
        <v>33</v>
      </c>
      <c r="E2759" s="13" t="s">
        <v>389</v>
      </c>
      <c r="F2759" s="15">
        <v>180000</v>
      </c>
      <c r="G2759" s="14">
        <v>460134000</v>
      </c>
      <c r="H2759" s="13" t="s">
        <v>2972</v>
      </c>
    </row>
    <row r="2760" spans="1:8" ht="15.75" customHeight="1" x14ac:dyDescent="0.25">
      <c r="A2760" s="13" t="s">
        <v>7701</v>
      </c>
      <c r="B2760" s="13" t="s">
        <v>10</v>
      </c>
      <c r="C2760" s="14">
        <v>2591.63</v>
      </c>
      <c r="D2760" s="13" t="s">
        <v>26</v>
      </c>
      <c r="E2760" s="13" t="s">
        <v>2973</v>
      </c>
      <c r="F2760" s="15">
        <v>180000</v>
      </c>
      <c r="G2760" s="14">
        <v>466493400</v>
      </c>
      <c r="H2760" s="16" t="s">
        <v>2974</v>
      </c>
    </row>
    <row r="2761" spans="1:8" ht="15.75" customHeight="1" x14ac:dyDescent="0.25">
      <c r="A2761" s="13" t="s">
        <v>7701</v>
      </c>
      <c r="B2761" s="13" t="s">
        <v>10</v>
      </c>
      <c r="C2761" s="14">
        <v>2601.48</v>
      </c>
      <c r="D2761" s="13" t="s">
        <v>14</v>
      </c>
      <c r="E2761" s="13" t="s">
        <v>2975</v>
      </c>
      <c r="F2761" s="15">
        <v>180000</v>
      </c>
      <c r="G2761" s="14">
        <v>468266400</v>
      </c>
      <c r="H2761" s="13" t="s">
        <v>2976</v>
      </c>
    </row>
    <row r="2762" spans="1:8" ht="15.75" customHeight="1" x14ac:dyDescent="0.25">
      <c r="A2762" s="13" t="s">
        <v>7701</v>
      </c>
      <c r="B2762" s="13" t="s">
        <v>10</v>
      </c>
      <c r="C2762" s="14">
        <v>2785.69</v>
      </c>
      <c r="D2762" s="13" t="s">
        <v>17</v>
      </c>
      <c r="E2762" s="13" t="s">
        <v>389</v>
      </c>
      <c r="F2762" s="15">
        <v>12000</v>
      </c>
      <c r="G2762" s="14">
        <v>33428280</v>
      </c>
      <c r="H2762" s="16" t="s">
        <v>2977</v>
      </c>
    </row>
    <row r="2763" spans="1:8" ht="15.75" customHeight="1" x14ac:dyDescent="0.25">
      <c r="A2763" s="13" t="s">
        <v>7701</v>
      </c>
      <c r="B2763" s="13" t="s">
        <v>10</v>
      </c>
      <c r="C2763" s="14">
        <v>2823.45</v>
      </c>
      <c r="D2763" s="13" t="s">
        <v>38</v>
      </c>
      <c r="E2763" s="13" t="s">
        <v>389</v>
      </c>
      <c r="F2763" s="15">
        <v>180000</v>
      </c>
      <c r="G2763" s="14">
        <v>508221000</v>
      </c>
      <c r="H2763" s="13" t="s">
        <v>2978</v>
      </c>
    </row>
    <row r="2764" spans="1:8" ht="15.75" customHeight="1" x14ac:dyDescent="0.25">
      <c r="A2764" s="13" t="s">
        <v>7701</v>
      </c>
      <c r="B2764" s="13" t="s">
        <v>10</v>
      </c>
      <c r="C2764" s="14">
        <v>2973.35</v>
      </c>
      <c r="D2764" s="13" t="s">
        <v>109</v>
      </c>
      <c r="E2764" s="13" t="s">
        <v>389</v>
      </c>
      <c r="F2764" s="15">
        <v>180000</v>
      </c>
      <c r="G2764" s="14">
        <v>535203000</v>
      </c>
      <c r="H2764" s="16" t="s">
        <v>2979</v>
      </c>
    </row>
    <row r="2765" spans="1:8" ht="15.75" customHeight="1" x14ac:dyDescent="0.25">
      <c r="A2765" s="13" t="s">
        <v>7701</v>
      </c>
      <c r="B2765" s="13" t="s">
        <v>28</v>
      </c>
      <c r="C2765" s="14">
        <v>4112.8900000000003</v>
      </c>
      <c r="D2765" s="13" t="s">
        <v>20</v>
      </c>
      <c r="E2765" s="13" t="s">
        <v>87</v>
      </c>
      <c r="F2765" s="15">
        <v>180000</v>
      </c>
      <c r="G2765" s="14">
        <v>740320200</v>
      </c>
      <c r="H2765" s="16" t="s">
        <v>2980</v>
      </c>
    </row>
    <row r="2766" spans="1:8" ht="15.75" customHeight="1" x14ac:dyDescent="0.25">
      <c r="A2766" s="13" t="s">
        <v>7701</v>
      </c>
      <c r="B2766" s="13" t="s">
        <v>28</v>
      </c>
      <c r="C2766" s="14">
        <v>10837.44</v>
      </c>
      <c r="D2766" s="13" t="s">
        <v>26</v>
      </c>
      <c r="E2766" s="13" t="s">
        <v>2981</v>
      </c>
      <c r="F2766" s="15">
        <v>180000</v>
      </c>
      <c r="G2766" s="14">
        <v>1950739200</v>
      </c>
      <c r="H2766" s="16" t="s">
        <v>2982</v>
      </c>
    </row>
    <row r="2767" spans="1:8" ht="15.75" customHeight="1" x14ac:dyDescent="0.25">
      <c r="C2767" s="10"/>
      <c r="F2767" s="17"/>
      <c r="G2767" s="10"/>
    </row>
    <row r="2768" spans="1:8" ht="15.75" customHeight="1" x14ac:dyDescent="0.25">
      <c r="A2768" s="41" t="s">
        <v>2983</v>
      </c>
      <c r="B2768" s="42"/>
      <c r="C2768" s="42"/>
      <c r="D2768" s="42"/>
      <c r="E2768" s="42"/>
      <c r="F2768" s="42"/>
      <c r="G2768" s="42"/>
      <c r="H2768" s="43"/>
    </row>
    <row r="2769" spans="1:8" ht="15.75" customHeight="1" x14ac:dyDescent="0.25">
      <c r="C2769" s="10"/>
      <c r="E2769" s="11" t="s">
        <v>7571</v>
      </c>
      <c r="F2769" s="12">
        <v>9000</v>
      </c>
      <c r="G2769" s="10"/>
    </row>
    <row r="2770" spans="1:8" ht="15.75" customHeight="1" x14ac:dyDescent="0.25">
      <c r="A2770" s="13" t="s">
        <v>0</v>
      </c>
      <c r="B2770" s="13" t="s">
        <v>1</v>
      </c>
      <c r="C2770" s="13" t="s">
        <v>2</v>
      </c>
      <c r="D2770" s="13" t="s">
        <v>4</v>
      </c>
      <c r="E2770" s="13" t="s">
        <v>5</v>
      </c>
      <c r="F2770" s="13" t="s">
        <v>6</v>
      </c>
      <c r="G2770" s="13" t="s">
        <v>7</v>
      </c>
      <c r="H2770" s="13" t="s">
        <v>8</v>
      </c>
    </row>
    <row r="2771" spans="1:8" ht="15.75" customHeight="1" x14ac:dyDescent="0.25">
      <c r="A2771" s="13" t="s">
        <v>7702</v>
      </c>
      <c r="B2771" s="13" t="s">
        <v>10</v>
      </c>
      <c r="C2771" s="14">
        <v>119295</v>
      </c>
      <c r="D2771" s="13" t="s">
        <v>14</v>
      </c>
      <c r="E2771" s="13" t="s">
        <v>2985</v>
      </c>
      <c r="F2771" s="15">
        <v>9000</v>
      </c>
      <c r="G2771" s="14">
        <v>1073655000</v>
      </c>
      <c r="H2771" s="13" t="s">
        <v>2986</v>
      </c>
    </row>
    <row r="2772" spans="1:8" ht="15.75" customHeight="1" x14ac:dyDescent="0.25">
      <c r="A2772" s="13" t="s">
        <v>7702</v>
      </c>
      <c r="B2772" s="13" t="s">
        <v>10</v>
      </c>
      <c r="C2772" s="14">
        <v>123200</v>
      </c>
      <c r="D2772" s="13" t="s">
        <v>2987</v>
      </c>
      <c r="E2772" s="13" t="s">
        <v>2988</v>
      </c>
      <c r="F2772" s="15">
        <v>9000</v>
      </c>
      <c r="G2772" s="14">
        <v>1108800000</v>
      </c>
      <c r="H2772" s="13" t="s">
        <v>2989</v>
      </c>
    </row>
    <row r="2773" spans="1:8" ht="15.75" customHeight="1" x14ac:dyDescent="0.25">
      <c r="A2773" s="13" t="s">
        <v>7702</v>
      </c>
      <c r="B2773" s="13" t="s">
        <v>10</v>
      </c>
      <c r="C2773" s="14">
        <v>125189.69</v>
      </c>
      <c r="D2773" s="13" t="s">
        <v>20</v>
      </c>
      <c r="E2773" s="13" t="s">
        <v>2988</v>
      </c>
      <c r="F2773" s="15">
        <v>9000</v>
      </c>
      <c r="G2773" s="14">
        <v>1126707210</v>
      </c>
      <c r="H2773" s="16" t="s">
        <v>2990</v>
      </c>
    </row>
    <row r="2774" spans="1:8" ht="15.75" customHeight="1" x14ac:dyDescent="0.25">
      <c r="A2774" s="13" t="s">
        <v>7702</v>
      </c>
      <c r="B2774" s="13" t="s">
        <v>10</v>
      </c>
      <c r="C2774" s="14">
        <v>131291.54999999999</v>
      </c>
      <c r="D2774" s="13" t="s">
        <v>35</v>
      </c>
      <c r="E2774" s="13" t="s">
        <v>2991</v>
      </c>
      <c r="F2774" s="15">
        <v>9000</v>
      </c>
      <c r="G2774" s="14">
        <v>1181623950</v>
      </c>
      <c r="H2774" s="16" t="s">
        <v>2992</v>
      </c>
    </row>
    <row r="2775" spans="1:8" ht="15.75" customHeight="1" x14ac:dyDescent="0.25">
      <c r="A2775" s="13" t="s">
        <v>7702</v>
      </c>
      <c r="B2775" s="13" t="s">
        <v>10</v>
      </c>
      <c r="C2775" s="14">
        <v>142165</v>
      </c>
      <c r="D2775" s="13" t="s">
        <v>38</v>
      </c>
      <c r="E2775" s="13" t="s">
        <v>2988</v>
      </c>
      <c r="F2775" s="15">
        <v>9000</v>
      </c>
      <c r="G2775" s="14">
        <v>1279485000</v>
      </c>
      <c r="H2775" s="16" t="s">
        <v>2993</v>
      </c>
    </row>
    <row r="2776" spans="1:8" ht="15.75" customHeight="1" x14ac:dyDescent="0.25">
      <c r="C2776" s="10"/>
      <c r="F2776" s="17"/>
      <c r="G2776" s="10"/>
    </row>
    <row r="2777" spans="1:8" ht="15.75" customHeight="1" x14ac:dyDescent="0.25">
      <c r="A2777" s="41" t="s">
        <v>2994</v>
      </c>
      <c r="B2777" s="42"/>
      <c r="C2777" s="42"/>
      <c r="D2777" s="42"/>
      <c r="E2777" s="42"/>
      <c r="F2777" s="42"/>
      <c r="G2777" s="42"/>
      <c r="H2777" s="43"/>
    </row>
    <row r="2778" spans="1:8" ht="15.75" customHeight="1" x14ac:dyDescent="0.25">
      <c r="C2778" s="10"/>
      <c r="E2778" s="11" t="s">
        <v>7571</v>
      </c>
      <c r="F2778" s="12">
        <v>1200000</v>
      </c>
      <c r="G2778" s="10"/>
    </row>
    <row r="2779" spans="1:8" ht="15.75" customHeight="1" x14ac:dyDescent="0.25">
      <c r="A2779" s="13" t="s">
        <v>0</v>
      </c>
      <c r="B2779" s="13" t="s">
        <v>1</v>
      </c>
      <c r="C2779" s="13" t="s">
        <v>2</v>
      </c>
      <c r="D2779" s="13" t="s">
        <v>4</v>
      </c>
      <c r="E2779" s="13" t="s">
        <v>5</v>
      </c>
      <c r="F2779" s="13" t="s">
        <v>6</v>
      </c>
      <c r="G2779" s="13" t="s">
        <v>7</v>
      </c>
      <c r="H2779" s="13" t="s">
        <v>8</v>
      </c>
    </row>
    <row r="2780" spans="1:8" ht="15.75" customHeight="1" x14ac:dyDescent="0.25">
      <c r="A2780" s="13" t="s">
        <v>7703</v>
      </c>
      <c r="B2780" s="13" t="s">
        <v>10</v>
      </c>
      <c r="C2780" s="14">
        <v>44.84</v>
      </c>
      <c r="D2780" s="13" t="s">
        <v>20</v>
      </c>
      <c r="E2780" s="13" t="s">
        <v>106</v>
      </c>
      <c r="F2780" s="15">
        <v>1200000</v>
      </c>
      <c r="G2780" s="14">
        <v>53808000</v>
      </c>
      <c r="H2780" s="16" t="s">
        <v>2996</v>
      </c>
    </row>
    <row r="2781" spans="1:8" ht="15.75" customHeight="1" x14ac:dyDescent="0.25">
      <c r="A2781" s="13" t="s">
        <v>7703</v>
      </c>
      <c r="B2781" s="13" t="s">
        <v>10</v>
      </c>
      <c r="C2781" s="14">
        <v>44.92</v>
      </c>
      <c r="D2781" s="13" t="s">
        <v>17</v>
      </c>
      <c r="E2781" s="13" t="s">
        <v>106</v>
      </c>
      <c r="F2781" s="15">
        <v>240000</v>
      </c>
      <c r="G2781" s="14">
        <v>10780800</v>
      </c>
      <c r="H2781" s="13" t="s">
        <v>2997</v>
      </c>
    </row>
    <row r="2782" spans="1:8" ht="15.75" customHeight="1" x14ac:dyDescent="0.25">
      <c r="A2782" s="13" t="s">
        <v>7703</v>
      </c>
      <c r="B2782" s="13" t="s">
        <v>10</v>
      </c>
      <c r="C2782" s="14">
        <v>45.71</v>
      </c>
      <c r="D2782" s="13" t="s">
        <v>26</v>
      </c>
      <c r="E2782" s="13" t="s">
        <v>106</v>
      </c>
      <c r="F2782" s="15">
        <v>1200000</v>
      </c>
      <c r="G2782" s="14">
        <v>54852000</v>
      </c>
      <c r="H2782" s="16" t="s">
        <v>2998</v>
      </c>
    </row>
    <row r="2783" spans="1:8" ht="15.75" customHeight="1" x14ac:dyDescent="0.25">
      <c r="A2783" s="13" t="s">
        <v>7703</v>
      </c>
      <c r="B2783" s="13" t="s">
        <v>10</v>
      </c>
      <c r="C2783" s="14">
        <v>48.31</v>
      </c>
      <c r="D2783" s="13" t="s">
        <v>38</v>
      </c>
      <c r="E2783" s="13" t="s">
        <v>106</v>
      </c>
      <c r="F2783" s="15">
        <v>1200000</v>
      </c>
      <c r="G2783" s="14">
        <v>57972000</v>
      </c>
      <c r="H2783" s="13" t="s">
        <v>2999</v>
      </c>
    </row>
    <row r="2784" spans="1:8" ht="15.75" customHeight="1" x14ac:dyDescent="0.25">
      <c r="A2784" s="13" t="s">
        <v>7703</v>
      </c>
      <c r="B2784" s="13" t="s">
        <v>10</v>
      </c>
      <c r="C2784" s="14">
        <v>50.35</v>
      </c>
      <c r="D2784" s="13" t="s">
        <v>75</v>
      </c>
      <c r="E2784" s="13" t="s">
        <v>3000</v>
      </c>
      <c r="F2784" s="15">
        <v>1200000</v>
      </c>
      <c r="G2784" s="14">
        <v>60420000</v>
      </c>
      <c r="H2784" s="16" t="s">
        <v>3001</v>
      </c>
    </row>
    <row r="2785" spans="1:8" ht="15.75" customHeight="1" x14ac:dyDescent="0.25">
      <c r="A2785" s="13" t="s">
        <v>7703</v>
      </c>
      <c r="B2785" s="13" t="s">
        <v>10</v>
      </c>
      <c r="C2785" s="14">
        <v>59.96</v>
      </c>
      <c r="D2785" s="13" t="s">
        <v>43</v>
      </c>
      <c r="E2785" s="13" t="s">
        <v>3002</v>
      </c>
      <c r="F2785" s="15">
        <v>1200000</v>
      </c>
      <c r="G2785" s="14">
        <v>71952000</v>
      </c>
      <c r="H2785" s="16" t="s">
        <v>3003</v>
      </c>
    </row>
    <row r="2786" spans="1:8" ht="15.75" customHeight="1" x14ac:dyDescent="0.25">
      <c r="A2786" s="13" t="s">
        <v>7703</v>
      </c>
      <c r="B2786" s="13" t="s">
        <v>10</v>
      </c>
      <c r="C2786" s="14">
        <v>168.28</v>
      </c>
      <c r="D2786" s="13" t="s">
        <v>14</v>
      </c>
      <c r="E2786" s="13" t="s">
        <v>3004</v>
      </c>
      <c r="F2786" s="15">
        <v>1200000</v>
      </c>
      <c r="G2786" s="14">
        <v>201936000</v>
      </c>
      <c r="H2786" s="13" t="s">
        <v>3005</v>
      </c>
    </row>
    <row r="2787" spans="1:8" ht="15.75" customHeight="1" x14ac:dyDescent="0.25">
      <c r="A2787" s="13" t="s">
        <v>7703</v>
      </c>
      <c r="B2787" s="13" t="s">
        <v>28</v>
      </c>
      <c r="C2787" s="14">
        <v>206.16</v>
      </c>
      <c r="D2787" s="13" t="s">
        <v>20</v>
      </c>
      <c r="E2787" s="13" t="s">
        <v>515</v>
      </c>
      <c r="F2787" s="15">
        <v>1200000</v>
      </c>
      <c r="G2787" s="14">
        <v>247392000</v>
      </c>
      <c r="H2787" s="16" t="s">
        <v>3006</v>
      </c>
    </row>
    <row r="2788" spans="1:8" ht="15.75" customHeight="1" x14ac:dyDescent="0.25">
      <c r="C2788" s="10"/>
      <c r="F2788" s="17"/>
      <c r="G2788" s="10"/>
    </row>
    <row r="2789" spans="1:8" ht="15.75" customHeight="1" x14ac:dyDescent="0.25">
      <c r="A2789" s="41" t="s">
        <v>3007</v>
      </c>
      <c r="B2789" s="42"/>
      <c r="C2789" s="42"/>
      <c r="D2789" s="42"/>
      <c r="E2789" s="42"/>
      <c r="F2789" s="42"/>
      <c r="G2789" s="42"/>
      <c r="H2789" s="43"/>
    </row>
    <row r="2790" spans="1:8" ht="15.75" customHeight="1" x14ac:dyDescent="0.25">
      <c r="C2790" s="10"/>
      <c r="E2790" s="11" t="s">
        <v>7571</v>
      </c>
      <c r="F2790" s="12">
        <v>1202</v>
      </c>
      <c r="G2790" s="10"/>
    </row>
    <row r="2791" spans="1:8" ht="15.75" customHeight="1" x14ac:dyDescent="0.25">
      <c r="A2791" s="13" t="s">
        <v>0</v>
      </c>
      <c r="B2791" s="13" t="s">
        <v>1</v>
      </c>
      <c r="C2791" s="13" t="s">
        <v>2</v>
      </c>
      <c r="D2791" s="13" t="s">
        <v>4</v>
      </c>
      <c r="E2791" s="13" t="s">
        <v>5</v>
      </c>
      <c r="F2791" s="13" t="s">
        <v>6</v>
      </c>
      <c r="G2791" s="13" t="s">
        <v>7</v>
      </c>
      <c r="H2791" s="13" t="s">
        <v>8</v>
      </c>
    </row>
    <row r="2792" spans="1:8" ht="15.75" customHeight="1" x14ac:dyDescent="0.25">
      <c r="A2792" s="13" t="s">
        <v>7704</v>
      </c>
      <c r="B2792" s="13" t="s">
        <v>28</v>
      </c>
      <c r="C2792" s="14">
        <v>4123.6899999999996</v>
      </c>
      <c r="D2792" s="13" t="s">
        <v>17</v>
      </c>
      <c r="E2792" s="13" t="s">
        <v>73</v>
      </c>
      <c r="F2792" s="15">
        <v>1202</v>
      </c>
      <c r="G2792" s="14">
        <v>4956675.38</v>
      </c>
      <c r="H2792" s="13" t="s">
        <v>3008</v>
      </c>
    </row>
    <row r="2793" spans="1:8" ht="15.75" customHeight="1" x14ac:dyDescent="0.25">
      <c r="A2793" s="13" t="s">
        <v>7704</v>
      </c>
      <c r="B2793" s="13" t="s">
        <v>10</v>
      </c>
      <c r="C2793" s="14">
        <v>4583</v>
      </c>
      <c r="D2793" s="13" t="s">
        <v>70</v>
      </c>
      <c r="E2793" s="13" t="s">
        <v>1268</v>
      </c>
      <c r="F2793" s="15">
        <v>1202</v>
      </c>
      <c r="G2793" s="14">
        <v>5508766</v>
      </c>
      <c r="H2793" s="13" t="s">
        <v>3009</v>
      </c>
    </row>
    <row r="2794" spans="1:8" ht="15.75" customHeight="1" x14ac:dyDescent="0.25">
      <c r="A2794" s="13" t="s">
        <v>7704</v>
      </c>
      <c r="B2794" s="13" t="s">
        <v>10</v>
      </c>
      <c r="C2794" s="14">
        <v>4667.5</v>
      </c>
      <c r="D2794" s="13" t="s">
        <v>171</v>
      </c>
      <c r="E2794" s="13" t="s">
        <v>3010</v>
      </c>
      <c r="F2794" s="15">
        <v>1200</v>
      </c>
      <c r="G2794" s="14">
        <v>5601000</v>
      </c>
      <c r="H2794" s="16" t="s">
        <v>3011</v>
      </c>
    </row>
    <row r="2795" spans="1:8" ht="15.75" customHeight="1" x14ac:dyDescent="0.25">
      <c r="A2795" s="13" t="s">
        <v>7704</v>
      </c>
      <c r="B2795" s="13" t="s">
        <v>10</v>
      </c>
      <c r="C2795" s="14">
        <v>4675.83</v>
      </c>
      <c r="D2795" s="13" t="s">
        <v>20</v>
      </c>
      <c r="E2795" s="13" t="s">
        <v>1272</v>
      </c>
      <c r="F2795" s="15">
        <v>1202</v>
      </c>
      <c r="G2795" s="14">
        <v>5620347.6600000001</v>
      </c>
      <c r="H2795" s="16" t="s">
        <v>3012</v>
      </c>
    </row>
    <row r="2796" spans="1:8" ht="15.75" customHeight="1" x14ac:dyDescent="0.25">
      <c r="A2796" s="13" t="s">
        <v>7704</v>
      </c>
      <c r="B2796" s="13" t="s">
        <v>10</v>
      </c>
      <c r="C2796" s="14">
        <v>4709.5</v>
      </c>
      <c r="D2796" s="13" t="s">
        <v>75</v>
      </c>
      <c r="E2796" s="13" t="s">
        <v>3013</v>
      </c>
      <c r="F2796" s="15">
        <v>1202</v>
      </c>
      <c r="G2796" s="14">
        <v>5660819</v>
      </c>
      <c r="H2796" s="16" t="s">
        <v>3014</v>
      </c>
    </row>
    <row r="2797" spans="1:8" ht="15.75" customHeight="1" x14ac:dyDescent="0.25">
      <c r="A2797" s="13" t="s">
        <v>7704</v>
      </c>
      <c r="B2797" s="13" t="s">
        <v>10</v>
      </c>
      <c r="C2797" s="14">
        <v>4751.22</v>
      </c>
      <c r="D2797" s="13" t="s">
        <v>11</v>
      </c>
      <c r="E2797" s="16" t="s">
        <v>3015</v>
      </c>
      <c r="F2797" s="15">
        <v>1202</v>
      </c>
      <c r="G2797" s="14">
        <v>5710966.4400000004</v>
      </c>
      <c r="H2797" s="13" t="s">
        <v>3016</v>
      </c>
    </row>
    <row r="2798" spans="1:8" ht="15.75" customHeight="1" x14ac:dyDescent="0.25">
      <c r="A2798" s="13" t="s">
        <v>7704</v>
      </c>
      <c r="B2798" s="13" t="s">
        <v>10</v>
      </c>
      <c r="C2798" s="14">
        <v>4760.45</v>
      </c>
      <c r="D2798" s="13" t="s">
        <v>33</v>
      </c>
      <c r="E2798" s="13" t="s">
        <v>446</v>
      </c>
      <c r="F2798" s="15">
        <v>1202</v>
      </c>
      <c r="G2798" s="14">
        <v>5722060.9000000004</v>
      </c>
      <c r="H2798" s="13" t="s">
        <v>3017</v>
      </c>
    </row>
    <row r="2799" spans="1:8" ht="15.75" customHeight="1" x14ac:dyDescent="0.25">
      <c r="A2799" s="13" t="s">
        <v>7704</v>
      </c>
      <c r="B2799" s="13" t="s">
        <v>10</v>
      </c>
      <c r="C2799" s="14">
        <v>4768</v>
      </c>
      <c r="D2799" s="13" t="s">
        <v>201</v>
      </c>
      <c r="E2799" s="13" t="s">
        <v>446</v>
      </c>
      <c r="F2799" s="15">
        <v>1202</v>
      </c>
      <c r="G2799" s="14">
        <v>5731136</v>
      </c>
      <c r="H2799" s="16" t="s">
        <v>3018</v>
      </c>
    </row>
    <row r="2800" spans="1:8" ht="15.75" customHeight="1" x14ac:dyDescent="0.25">
      <c r="A2800" s="13" t="s">
        <v>7704</v>
      </c>
      <c r="B2800" s="13" t="s">
        <v>28</v>
      </c>
      <c r="C2800" s="14">
        <v>4785.29</v>
      </c>
      <c r="D2800" s="13" t="s">
        <v>14</v>
      </c>
      <c r="E2800" s="13" t="s">
        <v>3019</v>
      </c>
      <c r="F2800" s="15">
        <v>1202</v>
      </c>
      <c r="G2800" s="14">
        <v>5751918.5800000001</v>
      </c>
      <c r="H2800" s="13" t="s">
        <v>3020</v>
      </c>
    </row>
    <row r="2801" spans="1:8" ht="15.75" customHeight="1" x14ac:dyDescent="0.25">
      <c r="A2801" s="13" t="s">
        <v>7704</v>
      </c>
      <c r="B2801" s="13" t="s">
        <v>10</v>
      </c>
      <c r="C2801" s="14">
        <v>4805.71</v>
      </c>
      <c r="D2801" s="13" t="s">
        <v>23</v>
      </c>
      <c r="E2801" s="13" t="s">
        <v>446</v>
      </c>
      <c r="F2801" s="15">
        <v>1202</v>
      </c>
      <c r="G2801" s="14">
        <v>5776463.4199999999</v>
      </c>
      <c r="H2801" s="16" t="s">
        <v>3021</v>
      </c>
    </row>
    <row r="2802" spans="1:8" ht="15.75" customHeight="1" x14ac:dyDescent="0.25">
      <c r="A2802" s="13" t="s">
        <v>7704</v>
      </c>
      <c r="B2802" s="13" t="s">
        <v>10</v>
      </c>
      <c r="C2802" s="14">
        <v>4877.8</v>
      </c>
      <c r="D2802" s="13" t="s">
        <v>35</v>
      </c>
      <c r="E2802" s="13" t="s">
        <v>3022</v>
      </c>
      <c r="F2802" s="15">
        <v>1202</v>
      </c>
      <c r="G2802" s="14">
        <v>5863115.5999999996</v>
      </c>
      <c r="H2802" s="16" t="s">
        <v>3023</v>
      </c>
    </row>
    <row r="2803" spans="1:8" ht="15.75" customHeight="1" x14ac:dyDescent="0.25">
      <c r="A2803" s="13" t="s">
        <v>7704</v>
      </c>
      <c r="B2803" s="13" t="s">
        <v>10</v>
      </c>
      <c r="C2803" s="14">
        <v>5046</v>
      </c>
      <c r="D2803" s="13" t="s">
        <v>17</v>
      </c>
      <c r="E2803" s="13" t="s">
        <v>446</v>
      </c>
      <c r="F2803" s="15">
        <v>1202</v>
      </c>
      <c r="G2803" s="14">
        <v>6065292</v>
      </c>
      <c r="H2803" s="13" t="s">
        <v>3024</v>
      </c>
    </row>
    <row r="2804" spans="1:8" ht="15.75" customHeight="1" x14ac:dyDescent="0.25">
      <c r="A2804" s="13" t="s">
        <v>7704</v>
      </c>
      <c r="B2804" s="13" t="s">
        <v>10</v>
      </c>
      <c r="C2804" s="14">
        <v>5259.33</v>
      </c>
      <c r="D2804" s="13" t="s">
        <v>26</v>
      </c>
      <c r="E2804" s="13" t="s">
        <v>446</v>
      </c>
      <c r="F2804" s="15">
        <v>1202</v>
      </c>
      <c r="G2804" s="14">
        <v>6321714.6600000001</v>
      </c>
      <c r="H2804" s="16" t="s">
        <v>3025</v>
      </c>
    </row>
    <row r="2805" spans="1:8" ht="15.75" customHeight="1" x14ac:dyDescent="0.25">
      <c r="A2805" s="13" t="s">
        <v>7704</v>
      </c>
      <c r="B2805" s="13" t="s">
        <v>10</v>
      </c>
      <c r="C2805" s="14">
        <v>8126.73</v>
      </c>
      <c r="D2805" s="13" t="s">
        <v>14</v>
      </c>
      <c r="E2805" s="13" t="s">
        <v>3026</v>
      </c>
      <c r="F2805" s="15">
        <v>1202</v>
      </c>
      <c r="G2805" s="14">
        <v>9768329.4600000009</v>
      </c>
      <c r="H2805" s="13" t="s">
        <v>3027</v>
      </c>
    </row>
    <row r="2806" spans="1:8" ht="15.75" customHeight="1" x14ac:dyDescent="0.25">
      <c r="A2806" s="13" t="s">
        <v>7704</v>
      </c>
      <c r="B2806" s="13" t="s">
        <v>28</v>
      </c>
      <c r="C2806" s="14">
        <v>8399.92</v>
      </c>
      <c r="D2806" s="13" t="s">
        <v>26</v>
      </c>
      <c r="E2806" s="13" t="s">
        <v>1840</v>
      </c>
      <c r="F2806" s="15">
        <v>1202</v>
      </c>
      <c r="G2806" s="14">
        <v>10096703.84</v>
      </c>
      <c r="H2806" s="16" t="s">
        <v>3028</v>
      </c>
    </row>
    <row r="2807" spans="1:8" ht="15.75" customHeight="1" x14ac:dyDescent="0.25">
      <c r="A2807" s="13" t="s">
        <v>7704</v>
      </c>
      <c r="B2807" s="13" t="s">
        <v>28</v>
      </c>
      <c r="C2807" s="14">
        <v>9661.43</v>
      </c>
      <c r="D2807" s="13" t="s">
        <v>20</v>
      </c>
      <c r="E2807" s="13" t="s">
        <v>1840</v>
      </c>
      <c r="F2807" s="15">
        <v>1202</v>
      </c>
      <c r="G2807" s="14">
        <v>11613038.859999999</v>
      </c>
      <c r="H2807" s="16" t="s">
        <v>3029</v>
      </c>
    </row>
    <row r="2808" spans="1:8" ht="15.75" customHeight="1" x14ac:dyDescent="0.25">
      <c r="A2808" s="13" t="s">
        <v>7704</v>
      </c>
      <c r="B2808" s="13" t="s">
        <v>10</v>
      </c>
      <c r="C2808" s="14">
        <v>10835.59</v>
      </c>
      <c r="D2808" s="13" t="s">
        <v>38</v>
      </c>
      <c r="E2808" s="13" t="s">
        <v>446</v>
      </c>
      <c r="F2808" s="15">
        <v>1202</v>
      </c>
      <c r="G2808" s="14">
        <v>13024379.18</v>
      </c>
      <c r="H2808" s="13" t="s">
        <v>3030</v>
      </c>
    </row>
    <row r="2809" spans="1:8" ht="15.75" customHeight="1" x14ac:dyDescent="0.25">
      <c r="A2809" s="13" t="s">
        <v>7704</v>
      </c>
      <c r="B2809" s="13" t="s">
        <v>10</v>
      </c>
      <c r="C2809" s="14">
        <v>11423.19</v>
      </c>
      <c r="D2809" s="13" t="s">
        <v>43</v>
      </c>
      <c r="E2809" s="13" t="s">
        <v>3031</v>
      </c>
      <c r="F2809" s="15">
        <v>1202</v>
      </c>
      <c r="G2809" s="14">
        <v>13730674.380000001</v>
      </c>
      <c r="H2809" s="16" t="s">
        <v>3032</v>
      </c>
    </row>
    <row r="2810" spans="1:8" ht="15.75" customHeight="1" x14ac:dyDescent="0.25">
      <c r="C2810" s="10"/>
      <c r="F2810" s="17"/>
      <c r="G2810" s="10"/>
    </row>
    <row r="2811" spans="1:8" ht="15.75" customHeight="1" x14ac:dyDescent="0.25">
      <c r="A2811" s="41" t="s">
        <v>3033</v>
      </c>
      <c r="B2811" s="42"/>
      <c r="C2811" s="42"/>
      <c r="D2811" s="42"/>
      <c r="E2811" s="42"/>
      <c r="F2811" s="42"/>
      <c r="G2811" s="42"/>
      <c r="H2811" s="43"/>
    </row>
    <row r="2812" spans="1:8" ht="15.75" customHeight="1" x14ac:dyDescent="0.25">
      <c r="C2812" s="10"/>
      <c r="E2812" s="11" t="s">
        <v>7571</v>
      </c>
      <c r="F2812" s="12">
        <v>420000</v>
      </c>
      <c r="G2812" s="10"/>
    </row>
    <row r="2813" spans="1:8" ht="15.75" customHeight="1" x14ac:dyDescent="0.25">
      <c r="A2813" s="13" t="s">
        <v>0</v>
      </c>
      <c r="B2813" s="13" t="s">
        <v>1</v>
      </c>
      <c r="C2813" s="13" t="s">
        <v>2</v>
      </c>
      <c r="D2813" s="13" t="s">
        <v>4</v>
      </c>
      <c r="E2813" s="13" t="s">
        <v>5</v>
      </c>
      <c r="F2813" s="13" t="s">
        <v>6</v>
      </c>
      <c r="G2813" s="13" t="s">
        <v>7</v>
      </c>
      <c r="H2813" s="13" t="s">
        <v>8</v>
      </c>
    </row>
    <row r="2814" spans="1:8" ht="15.75" customHeight="1" x14ac:dyDescent="0.25">
      <c r="A2814" s="13" t="s">
        <v>7705</v>
      </c>
      <c r="B2814" s="13" t="s">
        <v>10</v>
      </c>
      <c r="C2814" s="14">
        <v>85.4</v>
      </c>
      <c r="D2814" s="13" t="s">
        <v>17</v>
      </c>
      <c r="E2814" s="13" t="s">
        <v>389</v>
      </c>
      <c r="F2814" s="15">
        <v>420000</v>
      </c>
      <c r="G2814" s="14">
        <v>35868000</v>
      </c>
      <c r="H2814" s="13" t="s">
        <v>3034</v>
      </c>
    </row>
    <row r="2815" spans="1:8" ht="15.75" customHeight="1" x14ac:dyDescent="0.25">
      <c r="A2815" s="13" t="s">
        <v>7705</v>
      </c>
      <c r="B2815" s="13" t="s">
        <v>10</v>
      </c>
      <c r="C2815" s="14">
        <v>90.67</v>
      </c>
      <c r="D2815" s="13" t="s">
        <v>38</v>
      </c>
      <c r="E2815" s="13" t="s">
        <v>446</v>
      </c>
      <c r="F2815" s="15">
        <v>420000</v>
      </c>
      <c r="G2815" s="14">
        <v>38081400</v>
      </c>
      <c r="H2815" s="13" t="s">
        <v>3035</v>
      </c>
    </row>
    <row r="2816" spans="1:8" ht="15.75" customHeight="1" x14ac:dyDescent="0.25">
      <c r="A2816" s="13" t="s">
        <v>7705</v>
      </c>
      <c r="B2816" s="13" t="s">
        <v>28</v>
      </c>
      <c r="C2816" s="14">
        <v>90.67</v>
      </c>
      <c r="D2816" s="13" t="s">
        <v>38</v>
      </c>
      <c r="E2816" s="13" t="s">
        <v>389</v>
      </c>
      <c r="F2816" s="15">
        <v>420000</v>
      </c>
      <c r="G2816" s="14">
        <v>38081400</v>
      </c>
      <c r="H2816" s="16" t="s">
        <v>3036</v>
      </c>
    </row>
    <row r="2817" spans="1:8" ht="15.75" customHeight="1" x14ac:dyDescent="0.25">
      <c r="A2817" s="13" t="s">
        <v>7705</v>
      </c>
      <c r="B2817" s="13" t="s">
        <v>10</v>
      </c>
      <c r="C2817" s="14">
        <v>119.9</v>
      </c>
      <c r="D2817" s="13" t="s">
        <v>70</v>
      </c>
      <c r="E2817" s="13" t="s">
        <v>1268</v>
      </c>
      <c r="F2817" s="15">
        <v>420000</v>
      </c>
      <c r="G2817" s="14">
        <v>50358000</v>
      </c>
      <c r="H2817" s="13" t="s">
        <v>3037</v>
      </c>
    </row>
    <row r="2818" spans="1:8" ht="15.75" customHeight="1" x14ac:dyDescent="0.25">
      <c r="A2818" s="13" t="s">
        <v>7705</v>
      </c>
      <c r="B2818" s="13" t="s">
        <v>10</v>
      </c>
      <c r="C2818" s="14">
        <v>121</v>
      </c>
      <c r="D2818" s="13" t="s">
        <v>171</v>
      </c>
      <c r="E2818" s="13" t="s">
        <v>3038</v>
      </c>
      <c r="F2818" s="15">
        <v>420000</v>
      </c>
      <c r="G2818" s="14">
        <v>50820000</v>
      </c>
      <c r="H2818" s="16" t="s">
        <v>3039</v>
      </c>
    </row>
    <row r="2819" spans="1:8" ht="15.75" customHeight="1" x14ac:dyDescent="0.25">
      <c r="A2819" s="13" t="s">
        <v>7705</v>
      </c>
      <c r="B2819" s="13" t="s">
        <v>28</v>
      </c>
      <c r="C2819" s="14">
        <v>121.53</v>
      </c>
      <c r="D2819" s="13" t="s">
        <v>20</v>
      </c>
      <c r="E2819" s="13" t="s">
        <v>1272</v>
      </c>
      <c r="F2819" s="15">
        <v>420000</v>
      </c>
      <c r="G2819" s="14">
        <v>51042600</v>
      </c>
      <c r="H2819" s="16" t="s">
        <v>3040</v>
      </c>
    </row>
    <row r="2820" spans="1:8" ht="15.75" customHeight="1" x14ac:dyDescent="0.25">
      <c r="A2820" s="13" t="s">
        <v>7705</v>
      </c>
      <c r="B2820" s="13" t="s">
        <v>10</v>
      </c>
      <c r="C2820" s="14">
        <v>123.2</v>
      </c>
      <c r="D2820" s="13" t="s">
        <v>75</v>
      </c>
      <c r="E2820" s="13" t="s">
        <v>446</v>
      </c>
      <c r="F2820" s="15">
        <v>420000</v>
      </c>
      <c r="G2820" s="14">
        <v>51744000</v>
      </c>
      <c r="H2820" s="16" t="s">
        <v>3041</v>
      </c>
    </row>
    <row r="2821" spans="1:8" ht="15.75" customHeight="1" x14ac:dyDescent="0.25">
      <c r="A2821" s="13" t="s">
        <v>7705</v>
      </c>
      <c r="B2821" s="13" t="s">
        <v>10</v>
      </c>
      <c r="C2821" s="14">
        <v>123.87</v>
      </c>
      <c r="D2821" s="13" t="s">
        <v>11</v>
      </c>
      <c r="E2821" s="13" t="s">
        <v>3042</v>
      </c>
      <c r="F2821" s="15">
        <v>420000</v>
      </c>
      <c r="G2821" s="14">
        <v>52025400</v>
      </c>
      <c r="H2821" s="16" t="s">
        <v>3043</v>
      </c>
    </row>
    <row r="2822" spans="1:8" ht="15.75" customHeight="1" x14ac:dyDescent="0.25">
      <c r="A2822" s="13" t="s">
        <v>7705</v>
      </c>
      <c r="B2822" s="13" t="s">
        <v>10</v>
      </c>
      <c r="C2822" s="14">
        <v>124.53</v>
      </c>
      <c r="D2822" s="13" t="s">
        <v>33</v>
      </c>
      <c r="E2822" s="13" t="s">
        <v>446</v>
      </c>
      <c r="F2822" s="15">
        <v>420000</v>
      </c>
      <c r="G2822" s="14">
        <v>52302600</v>
      </c>
      <c r="H2822" s="13" t="s">
        <v>3044</v>
      </c>
    </row>
    <row r="2823" spans="1:8" ht="15.75" customHeight="1" x14ac:dyDescent="0.25">
      <c r="A2823" s="13" t="s">
        <v>7705</v>
      </c>
      <c r="B2823" s="13" t="s">
        <v>10</v>
      </c>
      <c r="C2823" s="14">
        <v>124.74</v>
      </c>
      <c r="D2823" s="13" t="s">
        <v>201</v>
      </c>
      <c r="E2823" s="13" t="s">
        <v>446</v>
      </c>
      <c r="F2823" s="15">
        <v>420000</v>
      </c>
      <c r="G2823" s="14">
        <v>52390800</v>
      </c>
      <c r="H2823" s="13" t="s">
        <v>3045</v>
      </c>
    </row>
    <row r="2824" spans="1:8" ht="15.75" customHeight="1" x14ac:dyDescent="0.25">
      <c r="A2824" s="13" t="s">
        <v>7705</v>
      </c>
      <c r="B2824" s="13" t="s">
        <v>10</v>
      </c>
      <c r="C2824" s="14">
        <v>124.99</v>
      </c>
      <c r="D2824" s="13" t="s">
        <v>26</v>
      </c>
      <c r="E2824" s="13" t="s">
        <v>446</v>
      </c>
      <c r="F2824" s="15">
        <v>420000</v>
      </c>
      <c r="G2824" s="14">
        <v>52495800</v>
      </c>
      <c r="H2824" s="16" t="s">
        <v>3046</v>
      </c>
    </row>
    <row r="2825" spans="1:8" ht="15.75" customHeight="1" x14ac:dyDescent="0.25">
      <c r="A2825" s="13" t="s">
        <v>7705</v>
      </c>
      <c r="B2825" s="13" t="s">
        <v>10</v>
      </c>
      <c r="C2825" s="14">
        <v>125.18</v>
      </c>
      <c r="D2825" s="13" t="s">
        <v>14</v>
      </c>
      <c r="E2825" s="13" t="s">
        <v>3047</v>
      </c>
      <c r="F2825" s="15">
        <v>420000</v>
      </c>
      <c r="G2825" s="14">
        <v>52575600</v>
      </c>
      <c r="H2825" s="16" t="s">
        <v>3048</v>
      </c>
    </row>
    <row r="2826" spans="1:8" ht="15.75" customHeight="1" x14ac:dyDescent="0.25">
      <c r="A2826" s="13" t="s">
        <v>7705</v>
      </c>
      <c r="B2826" s="13" t="s">
        <v>10</v>
      </c>
      <c r="C2826" s="14">
        <v>125.71</v>
      </c>
      <c r="D2826" s="13" t="s">
        <v>23</v>
      </c>
      <c r="E2826" s="13" t="s">
        <v>446</v>
      </c>
      <c r="F2826" s="15">
        <v>420000</v>
      </c>
      <c r="G2826" s="14">
        <v>52798200</v>
      </c>
      <c r="H2826" s="16" t="s">
        <v>3049</v>
      </c>
    </row>
    <row r="2827" spans="1:8" ht="15.75" customHeight="1" x14ac:dyDescent="0.25">
      <c r="A2827" s="13" t="s">
        <v>7705</v>
      </c>
      <c r="B2827" s="13" t="s">
        <v>10</v>
      </c>
      <c r="C2827" s="14">
        <v>127.49</v>
      </c>
      <c r="D2827" s="13" t="s">
        <v>35</v>
      </c>
      <c r="E2827" s="13" t="s">
        <v>446</v>
      </c>
      <c r="F2827" s="15">
        <v>420000</v>
      </c>
      <c r="G2827" s="14">
        <v>53545800</v>
      </c>
      <c r="H2827" s="16" t="s">
        <v>3050</v>
      </c>
    </row>
    <row r="2828" spans="1:8" ht="15.75" customHeight="1" x14ac:dyDescent="0.25">
      <c r="A2828" s="13" t="s">
        <v>7705</v>
      </c>
      <c r="B2828" s="13" t="s">
        <v>28</v>
      </c>
      <c r="C2828" s="14">
        <v>135.30000000000001</v>
      </c>
      <c r="D2828" s="13" t="s">
        <v>17</v>
      </c>
      <c r="E2828" s="13" t="s">
        <v>446</v>
      </c>
      <c r="F2828" s="15">
        <v>420000</v>
      </c>
      <c r="G2828" s="14">
        <v>56826000</v>
      </c>
      <c r="H2828" s="13" t="s">
        <v>3044</v>
      </c>
    </row>
    <row r="2829" spans="1:8" ht="15.75" customHeight="1" x14ac:dyDescent="0.25">
      <c r="A2829" s="13" t="s">
        <v>7705</v>
      </c>
      <c r="B2829" s="13" t="s">
        <v>10</v>
      </c>
      <c r="C2829" s="14">
        <v>184.39</v>
      </c>
      <c r="D2829" s="13" t="s">
        <v>43</v>
      </c>
      <c r="E2829" s="13" t="s">
        <v>446</v>
      </c>
      <c r="F2829" s="15">
        <v>420000</v>
      </c>
      <c r="G2829" s="14">
        <v>77443800</v>
      </c>
      <c r="H2829" s="16" t="s">
        <v>3051</v>
      </c>
    </row>
    <row r="2830" spans="1:8" ht="15.75" customHeight="1" x14ac:dyDescent="0.25">
      <c r="A2830" s="13" t="s">
        <v>7705</v>
      </c>
      <c r="B2830" s="13" t="s">
        <v>10</v>
      </c>
      <c r="C2830" s="14">
        <v>258.2</v>
      </c>
      <c r="D2830" s="13" t="s">
        <v>20</v>
      </c>
      <c r="E2830" s="13" t="s">
        <v>87</v>
      </c>
      <c r="F2830" s="15">
        <v>420000</v>
      </c>
      <c r="G2830" s="14">
        <v>108444000</v>
      </c>
      <c r="H2830" s="16" t="s">
        <v>3052</v>
      </c>
    </row>
    <row r="2831" spans="1:8" ht="15.75" customHeight="1" x14ac:dyDescent="0.25">
      <c r="A2831" s="13" t="s">
        <v>7705</v>
      </c>
      <c r="B2831" s="13" t="s">
        <v>28</v>
      </c>
      <c r="C2831" s="14">
        <v>272.41000000000003</v>
      </c>
      <c r="D2831" s="13" t="s">
        <v>26</v>
      </c>
      <c r="E2831" s="13" t="s">
        <v>87</v>
      </c>
      <c r="F2831" s="15">
        <v>420000</v>
      </c>
      <c r="G2831" s="14">
        <v>114412200</v>
      </c>
      <c r="H2831" s="13" t="s">
        <v>3053</v>
      </c>
    </row>
    <row r="2832" spans="1:8" ht="15.75" customHeight="1" x14ac:dyDescent="0.25">
      <c r="C2832" s="10"/>
      <c r="F2832" s="17"/>
      <c r="G2832" s="10"/>
    </row>
    <row r="2833" spans="1:8" ht="15.75" customHeight="1" x14ac:dyDescent="0.25">
      <c r="A2833" s="41" t="s">
        <v>3054</v>
      </c>
      <c r="B2833" s="42"/>
      <c r="C2833" s="42"/>
      <c r="D2833" s="42"/>
      <c r="E2833" s="42"/>
      <c r="F2833" s="42"/>
      <c r="G2833" s="42"/>
      <c r="H2833" s="43"/>
    </row>
    <row r="2834" spans="1:8" ht="15.75" customHeight="1" x14ac:dyDescent="0.25">
      <c r="C2834" s="10"/>
      <c r="E2834" s="11" t="s">
        <v>7571</v>
      </c>
      <c r="F2834" s="12">
        <v>30000</v>
      </c>
      <c r="G2834" s="10"/>
    </row>
    <row r="2835" spans="1:8" ht="15.75" customHeight="1" x14ac:dyDescent="0.25">
      <c r="A2835" s="13" t="s">
        <v>0</v>
      </c>
      <c r="B2835" s="13" t="s">
        <v>1</v>
      </c>
      <c r="C2835" s="13" t="s">
        <v>2</v>
      </c>
      <c r="D2835" s="13" t="s">
        <v>4</v>
      </c>
      <c r="E2835" s="13" t="s">
        <v>5</v>
      </c>
      <c r="F2835" s="13" t="s">
        <v>6</v>
      </c>
      <c r="G2835" s="13" t="s">
        <v>7</v>
      </c>
      <c r="H2835" s="13" t="s">
        <v>8</v>
      </c>
    </row>
    <row r="2836" spans="1:8" ht="15.75" customHeight="1" x14ac:dyDescent="0.25">
      <c r="A2836" s="13" t="s">
        <v>7706</v>
      </c>
      <c r="B2836" s="13" t="s">
        <v>10</v>
      </c>
      <c r="C2836" s="14">
        <v>272.5</v>
      </c>
      <c r="D2836" s="13" t="s">
        <v>70</v>
      </c>
      <c r="E2836" s="13" t="s">
        <v>71</v>
      </c>
      <c r="F2836" s="15">
        <v>30000</v>
      </c>
      <c r="G2836" s="14">
        <v>8175000</v>
      </c>
      <c r="H2836" s="13" t="s">
        <v>3056</v>
      </c>
    </row>
    <row r="2837" spans="1:8" ht="15.75" customHeight="1" x14ac:dyDescent="0.25">
      <c r="A2837" s="13" t="s">
        <v>7706</v>
      </c>
      <c r="B2837" s="13" t="s">
        <v>45</v>
      </c>
      <c r="C2837" s="14">
        <v>278.61</v>
      </c>
      <c r="D2837" s="13" t="s">
        <v>20</v>
      </c>
      <c r="E2837" s="13" t="s">
        <v>73</v>
      </c>
      <c r="F2837" s="15">
        <v>30000</v>
      </c>
      <c r="G2837" s="14">
        <v>8358300</v>
      </c>
      <c r="H2837" s="16" t="s">
        <v>3057</v>
      </c>
    </row>
    <row r="2838" spans="1:8" ht="15.75" customHeight="1" x14ac:dyDescent="0.25">
      <c r="A2838" s="13" t="s">
        <v>7706</v>
      </c>
      <c r="B2838" s="13" t="s">
        <v>10</v>
      </c>
      <c r="C2838" s="14">
        <v>282.17</v>
      </c>
      <c r="D2838" s="13" t="s">
        <v>11</v>
      </c>
      <c r="E2838" s="13" t="s">
        <v>3058</v>
      </c>
      <c r="F2838" s="15">
        <v>30000</v>
      </c>
      <c r="G2838" s="14">
        <v>8465100</v>
      </c>
      <c r="H2838" s="13" t="s">
        <v>3059</v>
      </c>
    </row>
    <row r="2839" spans="1:8" ht="15.75" customHeight="1" x14ac:dyDescent="0.25">
      <c r="A2839" s="13" t="s">
        <v>7706</v>
      </c>
      <c r="B2839" s="13" t="s">
        <v>10</v>
      </c>
      <c r="C2839" s="14">
        <v>284.08999999999997</v>
      </c>
      <c r="D2839" s="13" t="s">
        <v>23</v>
      </c>
      <c r="E2839" s="13" t="s">
        <v>73</v>
      </c>
      <c r="F2839" s="15">
        <v>30000</v>
      </c>
      <c r="G2839" s="14">
        <v>8522700</v>
      </c>
      <c r="H2839" s="16" t="s">
        <v>3060</v>
      </c>
    </row>
    <row r="2840" spans="1:8" ht="15.75" customHeight="1" x14ac:dyDescent="0.25">
      <c r="A2840" s="13" t="s">
        <v>7706</v>
      </c>
      <c r="B2840" s="13" t="s">
        <v>10</v>
      </c>
      <c r="C2840" s="14">
        <v>284.24</v>
      </c>
      <c r="D2840" s="13" t="s">
        <v>33</v>
      </c>
      <c r="E2840" s="13" t="s">
        <v>73</v>
      </c>
      <c r="F2840" s="15">
        <v>30000</v>
      </c>
      <c r="G2840" s="14">
        <v>8527200</v>
      </c>
      <c r="H2840" s="13" t="s">
        <v>3061</v>
      </c>
    </row>
    <row r="2841" spans="1:8" ht="15.75" customHeight="1" x14ac:dyDescent="0.25">
      <c r="A2841" s="13" t="s">
        <v>7706</v>
      </c>
      <c r="B2841" s="13" t="s">
        <v>28</v>
      </c>
      <c r="C2841" s="14">
        <v>288</v>
      </c>
      <c r="D2841" s="13" t="s">
        <v>75</v>
      </c>
      <c r="E2841" s="13" t="s">
        <v>73</v>
      </c>
      <c r="F2841" s="15">
        <v>30000</v>
      </c>
      <c r="G2841" s="14">
        <v>8640000</v>
      </c>
      <c r="H2841" s="13" t="s">
        <v>3062</v>
      </c>
    </row>
    <row r="2842" spans="1:8" ht="15.75" customHeight="1" x14ac:dyDescent="0.25">
      <c r="A2842" s="13" t="s">
        <v>7706</v>
      </c>
      <c r="B2842" s="13" t="s">
        <v>10</v>
      </c>
      <c r="C2842" s="14">
        <v>289.75</v>
      </c>
      <c r="D2842" s="13" t="s">
        <v>35</v>
      </c>
      <c r="E2842" s="13" t="s">
        <v>3063</v>
      </c>
      <c r="F2842" s="15">
        <v>30000</v>
      </c>
      <c r="G2842" s="14">
        <v>8692500</v>
      </c>
      <c r="H2842" s="16" t="s">
        <v>3064</v>
      </c>
    </row>
    <row r="2843" spans="1:8" ht="15.75" customHeight="1" x14ac:dyDescent="0.25">
      <c r="A2843" s="13" t="s">
        <v>7706</v>
      </c>
      <c r="B2843" s="13" t="s">
        <v>28</v>
      </c>
      <c r="C2843" s="14">
        <v>295.41000000000003</v>
      </c>
      <c r="D2843" s="13" t="s">
        <v>11</v>
      </c>
      <c r="E2843" s="16" t="s">
        <v>3065</v>
      </c>
      <c r="F2843" s="15">
        <v>30000</v>
      </c>
      <c r="G2843" s="14">
        <v>8862300</v>
      </c>
      <c r="H2843" s="13" t="s">
        <v>3066</v>
      </c>
    </row>
    <row r="2844" spans="1:8" ht="15.75" customHeight="1" x14ac:dyDescent="0.25">
      <c r="A2844" s="13" t="s">
        <v>7706</v>
      </c>
      <c r="B2844" s="13" t="s">
        <v>10</v>
      </c>
      <c r="C2844" s="14">
        <v>302.73</v>
      </c>
      <c r="D2844" s="13" t="s">
        <v>20</v>
      </c>
      <c r="E2844" s="13" t="s">
        <v>371</v>
      </c>
      <c r="F2844" s="15">
        <v>30000</v>
      </c>
      <c r="G2844" s="14">
        <v>9081900</v>
      </c>
      <c r="H2844" s="16" t="s">
        <v>3067</v>
      </c>
    </row>
    <row r="2845" spans="1:8" ht="15.75" customHeight="1" x14ac:dyDescent="0.25">
      <c r="A2845" s="13" t="s">
        <v>7706</v>
      </c>
      <c r="B2845" s="13" t="s">
        <v>10</v>
      </c>
      <c r="C2845" s="14">
        <v>309.05</v>
      </c>
      <c r="D2845" s="13" t="s">
        <v>43</v>
      </c>
      <c r="E2845" s="13" t="s">
        <v>446</v>
      </c>
      <c r="F2845" s="15">
        <v>30000</v>
      </c>
      <c r="G2845" s="14">
        <v>9271500</v>
      </c>
      <c r="H2845" s="16" t="s">
        <v>3068</v>
      </c>
    </row>
    <row r="2846" spans="1:8" ht="15.75" customHeight="1" x14ac:dyDescent="0.25">
      <c r="A2846" s="13" t="s">
        <v>7706</v>
      </c>
      <c r="B2846" s="13" t="s">
        <v>28</v>
      </c>
      <c r="C2846" s="14">
        <v>310</v>
      </c>
      <c r="D2846" s="13" t="s">
        <v>17</v>
      </c>
      <c r="E2846" s="13" t="s">
        <v>3069</v>
      </c>
      <c r="F2846" s="15">
        <v>30000</v>
      </c>
      <c r="G2846" s="14">
        <v>9300000</v>
      </c>
      <c r="H2846" s="13" t="s">
        <v>3061</v>
      </c>
    </row>
    <row r="2847" spans="1:8" ht="15.75" customHeight="1" x14ac:dyDescent="0.25">
      <c r="A2847" s="13" t="s">
        <v>7706</v>
      </c>
      <c r="B2847" s="13" t="s">
        <v>28</v>
      </c>
      <c r="C2847" s="14">
        <v>316</v>
      </c>
      <c r="D2847" s="13" t="s">
        <v>70</v>
      </c>
      <c r="E2847" s="13" t="s">
        <v>1268</v>
      </c>
      <c r="F2847" s="15">
        <v>30000</v>
      </c>
      <c r="G2847" s="14">
        <v>9480000</v>
      </c>
      <c r="H2847" s="13" t="s">
        <v>1134</v>
      </c>
    </row>
    <row r="2848" spans="1:8" ht="15.75" customHeight="1" x14ac:dyDescent="0.25">
      <c r="A2848" s="13" t="s">
        <v>7706</v>
      </c>
      <c r="B2848" s="13" t="s">
        <v>10</v>
      </c>
      <c r="C2848" s="14">
        <v>319</v>
      </c>
      <c r="D2848" s="13" t="s">
        <v>171</v>
      </c>
      <c r="E2848" s="13" t="s">
        <v>3038</v>
      </c>
      <c r="F2848" s="15">
        <v>30000</v>
      </c>
      <c r="G2848" s="14">
        <v>9570000</v>
      </c>
      <c r="H2848" s="16" t="s">
        <v>3070</v>
      </c>
    </row>
    <row r="2849" spans="1:8" ht="15.75" customHeight="1" x14ac:dyDescent="0.25">
      <c r="A2849" s="13" t="s">
        <v>7706</v>
      </c>
      <c r="B2849" s="13" t="s">
        <v>28</v>
      </c>
      <c r="C2849" s="14">
        <v>322.47000000000003</v>
      </c>
      <c r="D2849" s="13" t="s">
        <v>20</v>
      </c>
      <c r="E2849" s="13" t="s">
        <v>1272</v>
      </c>
      <c r="F2849" s="15">
        <v>30000</v>
      </c>
      <c r="G2849" s="14">
        <v>9674100</v>
      </c>
      <c r="H2849" s="16" t="s">
        <v>3071</v>
      </c>
    </row>
    <row r="2850" spans="1:8" ht="15.75" customHeight="1" x14ac:dyDescent="0.25">
      <c r="A2850" s="13" t="s">
        <v>7706</v>
      </c>
      <c r="B2850" s="13" t="s">
        <v>10</v>
      </c>
      <c r="C2850" s="14">
        <v>324.8</v>
      </c>
      <c r="D2850" s="13" t="s">
        <v>75</v>
      </c>
      <c r="E2850" s="13" t="s">
        <v>446</v>
      </c>
      <c r="F2850" s="15">
        <v>30000</v>
      </c>
      <c r="G2850" s="14">
        <v>9744000</v>
      </c>
      <c r="H2850" s="13" t="s">
        <v>3072</v>
      </c>
    </row>
    <row r="2851" spans="1:8" ht="15.75" customHeight="1" x14ac:dyDescent="0.25">
      <c r="A2851" s="13" t="s">
        <v>7706</v>
      </c>
      <c r="B2851" s="13" t="s">
        <v>28</v>
      </c>
      <c r="C2851" s="14">
        <v>325.11</v>
      </c>
      <c r="D2851" s="13" t="s">
        <v>26</v>
      </c>
      <c r="E2851" s="13" t="s">
        <v>371</v>
      </c>
      <c r="F2851" s="15">
        <v>30000</v>
      </c>
      <c r="G2851" s="14">
        <v>9753300</v>
      </c>
      <c r="H2851" s="16" t="s">
        <v>3073</v>
      </c>
    </row>
    <row r="2852" spans="1:8" ht="15.75" customHeight="1" x14ac:dyDescent="0.25">
      <c r="A2852" s="13" t="s">
        <v>7706</v>
      </c>
      <c r="B2852" s="13" t="s">
        <v>45</v>
      </c>
      <c r="C2852" s="14">
        <v>325.11</v>
      </c>
      <c r="D2852" s="13" t="s">
        <v>26</v>
      </c>
      <c r="E2852" s="13" t="s">
        <v>345</v>
      </c>
      <c r="F2852" s="15">
        <v>30000</v>
      </c>
      <c r="G2852" s="14">
        <v>9753300</v>
      </c>
      <c r="H2852" s="16" t="s">
        <v>3074</v>
      </c>
    </row>
    <row r="2853" spans="1:8" ht="15.75" customHeight="1" x14ac:dyDescent="0.25">
      <c r="A2853" s="13" t="s">
        <v>7706</v>
      </c>
      <c r="B2853" s="13" t="s">
        <v>28</v>
      </c>
      <c r="C2853" s="14">
        <v>328.33</v>
      </c>
      <c r="D2853" s="13" t="s">
        <v>33</v>
      </c>
      <c r="E2853" s="13" t="s">
        <v>446</v>
      </c>
      <c r="F2853" s="15">
        <v>30000</v>
      </c>
      <c r="G2853" s="14">
        <v>9849900</v>
      </c>
      <c r="H2853" s="13" t="s">
        <v>3044</v>
      </c>
    </row>
    <row r="2854" spans="1:8" ht="15.75" customHeight="1" x14ac:dyDescent="0.25">
      <c r="A2854" s="13" t="s">
        <v>7706</v>
      </c>
      <c r="B2854" s="13" t="s">
        <v>10</v>
      </c>
      <c r="C2854" s="14">
        <v>328.85</v>
      </c>
      <c r="D2854" s="13" t="s">
        <v>201</v>
      </c>
      <c r="E2854" s="13" t="s">
        <v>446</v>
      </c>
      <c r="F2854" s="15">
        <v>30000</v>
      </c>
      <c r="G2854" s="14">
        <v>9865500</v>
      </c>
      <c r="H2854" s="16" t="s">
        <v>3075</v>
      </c>
    </row>
    <row r="2855" spans="1:8" ht="15.75" customHeight="1" x14ac:dyDescent="0.25">
      <c r="A2855" s="13" t="s">
        <v>7706</v>
      </c>
      <c r="B2855" s="13" t="s">
        <v>10</v>
      </c>
      <c r="C2855" s="14">
        <v>330.02</v>
      </c>
      <c r="D2855" s="13" t="s">
        <v>14</v>
      </c>
      <c r="E2855" s="13" t="s">
        <v>3076</v>
      </c>
      <c r="F2855" s="15">
        <v>30000</v>
      </c>
      <c r="G2855" s="14">
        <v>9900600</v>
      </c>
      <c r="H2855" s="16" t="s">
        <v>3077</v>
      </c>
    </row>
    <row r="2856" spans="1:8" ht="15.75" customHeight="1" x14ac:dyDescent="0.25">
      <c r="A2856" s="13" t="s">
        <v>7706</v>
      </c>
      <c r="B2856" s="13" t="s">
        <v>45</v>
      </c>
      <c r="C2856" s="14">
        <v>330.57</v>
      </c>
      <c r="D2856" s="13" t="s">
        <v>11</v>
      </c>
      <c r="E2856" s="16" t="s">
        <v>3078</v>
      </c>
      <c r="F2856" s="15">
        <v>30000</v>
      </c>
      <c r="G2856" s="14">
        <v>9917100</v>
      </c>
      <c r="H2856" s="13" t="s">
        <v>3079</v>
      </c>
    </row>
    <row r="2857" spans="1:8" ht="15.75" customHeight="1" x14ac:dyDescent="0.25">
      <c r="A2857" s="13" t="s">
        <v>7706</v>
      </c>
      <c r="B2857" s="13" t="s">
        <v>10</v>
      </c>
      <c r="C2857" s="14">
        <v>336.4</v>
      </c>
      <c r="D2857" s="13" t="s">
        <v>765</v>
      </c>
      <c r="E2857" s="13" t="s">
        <v>1272</v>
      </c>
      <c r="F2857" s="15">
        <v>30000</v>
      </c>
      <c r="G2857" s="14">
        <v>10092000</v>
      </c>
      <c r="H2857" s="13" t="s">
        <v>1272</v>
      </c>
    </row>
    <row r="2858" spans="1:8" ht="15.75" customHeight="1" x14ac:dyDescent="0.25">
      <c r="A2858" s="13" t="s">
        <v>7706</v>
      </c>
      <c r="B2858" s="13" t="s">
        <v>10</v>
      </c>
      <c r="C2858" s="14">
        <v>339.62</v>
      </c>
      <c r="D2858" s="13" t="s">
        <v>26</v>
      </c>
      <c r="E2858" s="13" t="s">
        <v>446</v>
      </c>
      <c r="F2858" s="15">
        <v>30000</v>
      </c>
      <c r="G2858" s="14">
        <v>10188600</v>
      </c>
      <c r="H2858" s="13" t="s">
        <v>3080</v>
      </c>
    </row>
    <row r="2859" spans="1:8" ht="15.75" customHeight="1" x14ac:dyDescent="0.25">
      <c r="A2859" s="13" t="s">
        <v>7706</v>
      </c>
      <c r="B2859" s="13" t="s">
        <v>45</v>
      </c>
      <c r="C2859" s="14">
        <v>345.6</v>
      </c>
      <c r="D2859" s="13" t="s">
        <v>17</v>
      </c>
      <c r="E2859" s="13" t="s">
        <v>3081</v>
      </c>
      <c r="F2859" s="15">
        <v>30000</v>
      </c>
      <c r="G2859" s="14">
        <v>10368000</v>
      </c>
      <c r="H2859" s="13" t="s">
        <v>3082</v>
      </c>
    </row>
    <row r="2860" spans="1:8" ht="15.75" customHeight="1" x14ac:dyDescent="0.25">
      <c r="A2860" s="13" t="s">
        <v>7706</v>
      </c>
      <c r="B2860" s="13" t="s">
        <v>10</v>
      </c>
      <c r="C2860" s="14">
        <v>350</v>
      </c>
      <c r="D2860" s="13" t="s">
        <v>38</v>
      </c>
      <c r="E2860" s="13" t="s">
        <v>73</v>
      </c>
      <c r="F2860" s="15">
        <v>30000</v>
      </c>
      <c r="G2860" s="14">
        <v>10500000</v>
      </c>
      <c r="H2860" s="13" t="s">
        <v>3083</v>
      </c>
    </row>
    <row r="2861" spans="1:8" ht="15.75" customHeight="1" x14ac:dyDescent="0.25">
      <c r="A2861" s="13" t="s">
        <v>7706</v>
      </c>
      <c r="B2861" s="13" t="s">
        <v>28</v>
      </c>
      <c r="C2861" s="14">
        <v>350</v>
      </c>
      <c r="D2861" s="13" t="s">
        <v>38</v>
      </c>
      <c r="E2861" s="13" t="s">
        <v>446</v>
      </c>
      <c r="F2861" s="15">
        <v>30000</v>
      </c>
      <c r="G2861" s="14">
        <v>10500000</v>
      </c>
      <c r="H2861" s="16" t="s">
        <v>3084</v>
      </c>
    </row>
    <row r="2862" spans="1:8" ht="15.75" customHeight="1" x14ac:dyDescent="0.25">
      <c r="A2862" s="13" t="s">
        <v>7706</v>
      </c>
      <c r="B2862" s="13" t="s">
        <v>10</v>
      </c>
      <c r="C2862" s="14">
        <v>356.7</v>
      </c>
      <c r="D2862" s="13" t="s">
        <v>17</v>
      </c>
      <c r="E2862" s="13" t="s">
        <v>3085</v>
      </c>
      <c r="F2862" s="15">
        <v>30000</v>
      </c>
      <c r="G2862" s="14">
        <v>10701000</v>
      </c>
      <c r="H2862" s="13" t="s">
        <v>3044</v>
      </c>
    </row>
    <row r="2863" spans="1:8" ht="15.75" customHeight="1" x14ac:dyDescent="0.25">
      <c r="C2863" s="10"/>
      <c r="F2863" s="17"/>
      <c r="G2863" s="10"/>
    </row>
    <row r="2864" spans="1:8" ht="15.75" customHeight="1" x14ac:dyDescent="0.25">
      <c r="A2864" s="41" t="s">
        <v>3086</v>
      </c>
      <c r="B2864" s="42"/>
      <c r="C2864" s="42"/>
      <c r="D2864" s="42"/>
      <c r="E2864" s="42"/>
      <c r="F2864" s="42"/>
      <c r="G2864" s="42"/>
      <c r="H2864" s="43"/>
    </row>
    <row r="2865" spans="1:8" ht="15.75" customHeight="1" x14ac:dyDescent="0.25">
      <c r="C2865" s="10"/>
      <c r="E2865" s="11" t="s">
        <v>7571</v>
      </c>
      <c r="F2865" s="12">
        <v>168000</v>
      </c>
      <c r="G2865" s="10"/>
    </row>
    <row r="2866" spans="1:8" ht="15.75" customHeight="1" x14ac:dyDescent="0.25">
      <c r="A2866" s="13" t="s">
        <v>0</v>
      </c>
      <c r="B2866" s="13" t="s">
        <v>1</v>
      </c>
      <c r="C2866" s="13" t="s">
        <v>2</v>
      </c>
      <c r="D2866" s="13" t="s">
        <v>4</v>
      </c>
      <c r="E2866" s="13" t="s">
        <v>5</v>
      </c>
      <c r="F2866" s="13" t="s">
        <v>6</v>
      </c>
      <c r="G2866" s="13" t="s">
        <v>7</v>
      </c>
      <c r="H2866" s="13" t="s">
        <v>8</v>
      </c>
    </row>
    <row r="2867" spans="1:8" ht="15.75" customHeight="1" x14ac:dyDescent="0.25">
      <c r="A2867" s="13" t="s">
        <v>7707</v>
      </c>
      <c r="B2867" s="13" t="s">
        <v>10</v>
      </c>
      <c r="C2867" s="14">
        <v>114.45</v>
      </c>
      <c r="D2867" s="13" t="s">
        <v>70</v>
      </c>
      <c r="E2867" s="13" t="s">
        <v>71</v>
      </c>
      <c r="F2867" s="15">
        <v>168000</v>
      </c>
      <c r="G2867" s="14">
        <v>19227600</v>
      </c>
      <c r="H2867" s="13" t="s">
        <v>3088</v>
      </c>
    </row>
    <row r="2868" spans="1:8" ht="15.75" customHeight="1" x14ac:dyDescent="0.25">
      <c r="A2868" s="13" t="s">
        <v>7707</v>
      </c>
      <c r="B2868" s="13" t="s">
        <v>10</v>
      </c>
      <c r="C2868" s="14">
        <v>117.01</v>
      </c>
      <c r="D2868" s="13" t="s">
        <v>20</v>
      </c>
      <c r="E2868" s="13" t="s">
        <v>73</v>
      </c>
      <c r="F2868" s="15">
        <v>168000</v>
      </c>
      <c r="G2868" s="14">
        <v>19657680</v>
      </c>
      <c r="H2868" s="16" t="s">
        <v>3089</v>
      </c>
    </row>
    <row r="2869" spans="1:8" ht="15.75" customHeight="1" x14ac:dyDescent="0.25">
      <c r="A2869" s="13" t="s">
        <v>7707</v>
      </c>
      <c r="B2869" s="13" t="s">
        <v>10</v>
      </c>
      <c r="C2869" s="14">
        <v>119.32</v>
      </c>
      <c r="D2869" s="13" t="s">
        <v>23</v>
      </c>
      <c r="E2869" s="13" t="s">
        <v>73</v>
      </c>
      <c r="F2869" s="15">
        <v>168000</v>
      </c>
      <c r="G2869" s="14">
        <v>20045760</v>
      </c>
      <c r="H2869" s="16" t="s">
        <v>3090</v>
      </c>
    </row>
    <row r="2870" spans="1:8" ht="15.75" customHeight="1" x14ac:dyDescent="0.25">
      <c r="A2870" s="13" t="s">
        <v>7707</v>
      </c>
      <c r="B2870" s="13" t="s">
        <v>10</v>
      </c>
      <c r="C2870" s="14">
        <v>129.72999999999999</v>
      </c>
      <c r="D2870" s="13" t="s">
        <v>38</v>
      </c>
      <c r="E2870" s="13" t="s">
        <v>73</v>
      </c>
      <c r="F2870" s="15">
        <v>168000</v>
      </c>
      <c r="G2870" s="14">
        <v>21794640</v>
      </c>
      <c r="H2870" s="16" t="s">
        <v>3091</v>
      </c>
    </row>
    <row r="2871" spans="1:8" ht="15.75" customHeight="1" x14ac:dyDescent="0.25">
      <c r="A2871" s="13" t="s">
        <v>7707</v>
      </c>
      <c r="B2871" s="13" t="s">
        <v>28</v>
      </c>
      <c r="C2871" s="14">
        <v>129.72999999999999</v>
      </c>
      <c r="D2871" s="13" t="s">
        <v>38</v>
      </c>
      <c r="E2871" s="13" t="s">
        <v>24</v>
      </c>
      <c r="F2871" s="15">
        <v>168000</v>
      </c>
      <c r="G2871" s="14">
        <v>21794640</v>
      </c>
      <c r="H2871" s="16" t="s">
        <v>3092</v>
      </c>
    </row>
    <row r="2872" spans="1:8" ht="15.75" customHeight="1" x14ac:dyDescent="0.25">
      <c r="A2872" s="13" t="s">
        <v>7707</v>
      </c>
      <c r="B2872" s="13" t="s">
        <v>10</v>
      </c>
      <c r="C2872" s="14">
        <v>131.25</v>
      </c>
      <c r="D2872" s="13" t="s">
        <v>17</v>
      </c>
      <c r="E2872" s="13" t="s">
        <v>73</v>
      </c>
      <c r="F2872" s="15">
        <v>168000</v>
      </c>
      <c r="G2872" s="14">
        <v>22050000</v>
      </c>
      <c r="H2872" s="13" t="s">
        <v>3093</v>
      </c>
    </row>
    <row r="2873" spans="1:8" ht="15.75" customHeight="1" x14ac:dyDescent="0.25">
      <c r="A2873" s="13" t="s">
        <v>7707</v>
      </c>
      <c r="B2873" s="13" t="s">
        <v>10</v>
      </c>
      <c r="C2873" s="14">
        <v>133.82</v>
      </c>
      <c r="D2873" s="13" t="s">
        <v>11</v>
      </c>
      <c r="E2873" s="13" t="s">
        <v>3094</v>
      </c>
      <c r="F2873" s="15">
        <v>168000</v>
      </c>
      <c r="G2873" s="14">
        <v>22481760</v>
      </c>
      <c r="H2873" s="16" t="s">
        <v>3095</v>
      </c>
    </row>
    <row r="2874" spans="1:8" ht="15.75" customHeight="1" x14ac:dyDescent="0.25">
      <c r="A2874" s="13" t="s">
        <v>7707</v>
      </c>
      <c r="B2874" s="13" t="s">
        <v>10</v>
      </c>
      <c r="C2874" s="14">
        <v>139.19999999999999</v>
      </c>
      <c r="D2874" s="13" t="s">
        <v>35</v>
      </c>
      <c r="E2874" s="13" t="s">
        <v>73</v>
      </c>
      <c r="F2874" s="15">
        <v>168000</v>
      </c>
      <c r="G2874" s="14">
        <v>23385600</v>
      </c>
      <c r="H2874" s="16" t="s">
        <v>3096</v>
      </c>
    </row>
    <row r="2875" spans="1:8" ht="15.75" customHeight="1" x14ac:dyDescent="0.25">
      <c r="A2875" s="13" t="s">
        <v>7707</v>
      </c>
      <c r="B2875" s="13" t="s">
        <v>10</v>
      </c>
      <c r="C2875" s="14">
        <v>156.99</v>
      </c>
      <c r="D2875" s="13" t="s">
        <v>43</v>
      </c>
      <c r="E2875" s="13" t="s">
        <v>73</v>
      </c>
      <c r="F2875" s="15">
        <v>168000</v>
      </c>
      <c r="G2875" s="14">
        <v>26374320</v>
      </c>
      <c r="H2875" s="13" t="s">
        <v>3097</v>
      </c>
    </row>
    <row r="2876" spans="1:8" ht="15.75" customHeight="1" x14ac:dyDescent="0.25">
      <c r="A2876" s="13" t="s">
        <v>7707</v>
      </c>
      <c r="B2876" s="13" t="s">
        <v>28</v>
      </c>
      <c r="C2876" s="14">
        <v>172.5</v>
      </c>
      <c r="D2876" s="13" t="s">
        <v>17</v>
      </c>
      <c r="E2876" s="13" t="s">
        <v>24</v>
      </c>
      <c r="F2876" s="15">
        <v>168000</v>
      </c>
      <c r="G2876" s="14">
        <v>28980000</v>
      </c>
      <c r="H2876" s="13" t="s">
        <v>3098</v>
      </c>
    </row>
    <row r="2877" spans="1:8" ht="15.75" customHeight="1" x14ac:dyDescent="0.25">
      <c r="A2877" s="13" t="s">
        <v>7707</v>
      </c>
      <c r="B2877" s="13" t="s">
        <v>10</v>
      </c>
      <c r="C2877" s="14">
        <v>178.06</v>
      </c>
      <c r="D2877" s="13" t="s">
        <v>14</v>
      </c>
      <c r="E2877" s="13" t="s">
        <v>3099</v>
      </c>
      <c r="F2877" s="15">
        <v>168000</v>
      </c>
      <c r="G2877" s="14">
        <v>29914080</v>
      </c>
      <c r="H2877" s="13" t="s">
        <v>3100</v>
      </c>
    </row>
    <row r="2878" spans="1:8" ht="15.75" customHeight="1" x14ac:dyDescent="0.25">
      <c r="A2878" s="13" t="s">
        <v>7707</v>
      </c>
      <c r="B2878" s="13" t="s">
        <v>10</v>
      </c>
      <c r="C2878" s="14">
        <v>179.62</v>
      </c>
      <c r="D2878" s="13" t="s">
        <v>26</v>
      </c>
      <c r="E2878" s="13" t="s">
        <v>24</v>
      </c>
      <c r="F2878" s="15">
        <v>168000</v>
      </c>
      <c r="G2878" s="14">
        <v>30176160</v>
      </c>
      <c r="H2878" s="16" t="s">
        <v>3101</v>
      </c>
    </row>
    <row r="2879" spans="1:8" ht="15.75" customHeight="1" x14ac:dyDescent="0.25">
      <c r="A2879" s="13" t="s">
        <v>7707</v>
      </c>
      <c r="B2879" s="13" t="s">
        <v>28</v>
      </c>
      <c r="C2879" s="14">
        <v>296.8</v>
      </c>
      <c r="D2879" s="13" t="s">
        <v>20</v>
      </c>
      <c r="E2879" s="13" t="s">
        <v>24</v>
      </c>
      <c r="F2879" s="15">
        <v>168000</v>
      </c>
      <c r="G2879" s="14">
        <v>49862400</v>
      </c>
      <c r="H2879" s="16" t="s">
        <v>3102</v>
      </c>
    </row>
    <row r="2880" spans="1:8" ht="15.75" customHeight="1" x14ac:dyDescent="0.25">
      <c r="C2880" s="10"/>
      <c r="F2880" s="17"/>
      <c r="G2880" s="10"/>
    </row>
    <row r="2881" spans="1:8" ht="15.75" customHeight="1" x14ac:dyDescent="0.25">
      <c r="A2881" s="41" t="s">
        <v>3103</v>
      </c>
      <c r="B2881" s="42"/>
      <c r="C2881" s="42"/>
      <c r="D2881" s="42"/>
      <c r="E2881" s="42"/>
      <c r="F2881" s="42"/>
      <c r="G2881" s="42"/>
      <c r="H2881" s="43"/>
    </row>
    <row r="2882" spans="1:8" ht="15.75" customHeight="1" x14ac:dyDescent="0.25">
      <c r="C2882" s="10"/>
      <c r="E2882" s="11" t="s">
        <v>7571</v>
      </c>
      <c r="F2882" s="12">
        <v>42000</v>
      </c>
      <c r="G2882" s="10"/>
    </row>
    <row r="2883" spans="1:8" ht="15.75" customHeight="1" x14ac:dyDescent="0.25">
      <c r="A2883" s="13" t="s">
        <v>0</v>
      </c>
      <c r="B2883" s="13" t="s">
        <v>1</v>
      </c>
      <c r="C2883" s="13" t="s">
        <v>2</v>
      </c>
      <c r="D2883" s="13" t="s">
        <v>4</v>
      </c>
      <c r="E2883" s="13" t="s">
        <v>5</v>
      </c>
      <c r="F2883" s="13" t="s">
        <v>6</v>
      </c>
      <c r="G2883" s="13" t="s">
        <v>7</v>
      </c>
      <c r="H2883" s="13" t="s">
        <v>8</v>
      </c>
    </row>
    <row r="2884" spans="1:8" ht="15.75" customHeight="1" x14ac:dyDescent="0.25">
      <c r="A2884" s="13" t="s">
        <v>7708</v>
      </c>
      <c r="B2884" s="13" t="s">
        <v>10</v>
      </c>
      <c r="C2884" s="14">
        <v>50</v>
      </c>
      <c r="D2884" s="13" t="s">
        <v>70</v>
      </c>
      <c r="E2884" s="13" t="s">
        <v>73</v>
      </c>
      <c r="F2884" s="15">
        <v>42000</v>
      </c>
      <c r="G2884" s="14">
        <v>2100000</v>
      </c>
      <c r="H2884" s="13" t="s">
        <v>3088</v>
      </c>
    </row>
    <row r="2885" spans="1:8" ht="15.75" customHeight="1" x14ac:dyDescent="0.25">
      <c r="A2885" s="13" t="s">
        <v>7708</v>
      </c>
      <c r="B2885" s="13" t="s">
        <v>28</v>
      </c>
      <c r="C2885" s="14">
        <v>51.26</v>
      </c>
      <c r="D2885" s="13" t="s">
        <v>20</v>
      </c>
      <c r="E2885" s="13" t="s">
        <v>73</v>
      </c>
      <c r="F2885" s="15">
        <v>42000</v>
      </c>
      <c r="G2885" s="14">
        <v>2152920</v>
      </c>
      <c r="H2885" s="16" t="s">
        <v>3104</v>
      </c>
    </row>
    <row r="2886" spans="1:8" ht="15.75" customHeight="1" x14ac:dyDescent="0.25">
      <c r="A2886" s="13" t="s">
        <v>7708</v>
      </c>
      <c r="B2886" s="13" t="s">
        <v>10</v>
      </c>
      <c r="C2886" s="14">
        <v>52.27</v>
      </c>
      <c r="D2886" s="13" t="s">
        <v>23</v>
      </c>
      <c r="E2886" s="13" t="s">
        <v>73</v>
      </c>
      <c r="F2886" s="15">
        <v>42000</v>
      </c>
      <c r="G2886" s="14">
        <v>2195340</v>
      </c>
      <c r="H2886" s="16" t="s">
        <v>3105</v>
      </c>
    </row>
    <row r="2887" spans="1:8" ht="15.75" customHeight="1" x14ac:dyDescent="0.25">
      <c r="A2887" s="13" t="s">
        <v>7708</v>
      </c>
      <c r="B2887" s="13" t="s">
        <v>10</v>
      </c>
      <c r="C2887" s="14">
        <v>54.23</v>
      </c>
      <c r="D2887" s="13" t="s">
        <v>11</v>
      </c>
      <c r="E2887" s="13" t="s">
        <v>3106</v>
      </c>
      <c r="F2887" s="15">
        <v>42000</v>
      </c>
      <c r="G2887" s="14">
        <v>2277660</v>
      </c>
      <c r="H2887" s="16" t="s">
        <v>3107</v>
      </c>
    </row>
    <row r="2888" spans="1:8" ht="15.75" customHeight="1" x14ac:dyDescent="0.25">
      <c r="A2888" s="13" t="s">
        <v>7708</v>
      </c>
      <c r="B2888" s="13" t="s">
        <v>10</v>
      </c>
      <c r="C2888" s="14">
        <v>55.68</v>
      </c>
      <c r="D2888" s="13" t="s">
        <v>35</v>
      </c>
      <c r="E2888" s="13" t="s">
        <v>73</v>
      </c>
      <c r="F2888" s="15">
        <v>42000</v>
      </c>
      <c r="G2888" s="14">
        <v>2338560</v>
      </c>
      <c r="H2888" s="16" t="s">
        <v>3108</v>
      </c>
    </row>
    <row r="2889" spans="1:8" ht="15.75" customHeight="1" x14ac:dyDescent="0.25">
      <c r="A2889" s="13" t="s">
        <v>7708</v>
      </c>
      <c r="B2889" s="13" t="s">
        <v>10</v>
      </c>
      <c r="C2889" s="14">
        <v>59.8</v>
      </c>
      <c r="D2889" s="13" t="s">
        <v>17</v>
      </c>
      <c r="E2889" s="13" t="s">
        <v>73</v>
      </c>
      <c r="F2889" s="15">
        <v>42000</v>
      </c>
      <c r="G2889" s="14">
        <v>2511600</v>
      </c>
      <c r="H2889" s="13" t="s">
        <v>3093</v>
      </c>
    </row>
    <row r="2890" spans="1:8" ht="15.75" customHeight="1" x14ac:dyDescent="0.25">
      <c r="A2890" s="13" t="s">
        <v>7708</v>
      </c>
      <c r="B2890" s="13" t="s">
        <v>10</v>
      </c>
      <c r="C2890" s="14">
        <v>73.849999999999994</v>
      </c>
      <c r="D2890" s="13" t="s">
        <v>38</v>
      </c>
      <c r="E2890" s="13" t="s">
        <v>73</v>
      </c>
      <c r="F2890" s="15">
        <v>42000</v>
      </c>
      <c r="G2890" s="14">
        <v>3101700</v>
      </c>
      <c r="H2890" s="16" t="s">
        <v>3109</v>
      </c>
    </row>
    <row r="2891" spans="1:8" ht="15.75" customHeight="1" x14ac:dyDescent="0.25">
      <c r="A2891" s="13" t="s">
        <v>7708</v>
      </c>
      <c r="B2891" s="13" t="s">
        <v>10</v>
      </c>
      <c r="C2891" s="14">
        <v>75.25</v>
      </c>
      <c r="D2891" s="13" t="s">
        <v>43</v>
      </c>
      <c r="E2891" s="13" t="s">
        <v>73</v>
      </c>
      <c r="F2891" s="15">
        <v>42000</v>
      </c>
      <c r="G2891" s="14">
        <v>3160500</v>
      </c>
      <c r="H2891" s="16" t="s">
        <v>3110</v>
      </c>
    </row>
    <row r="2892" spans="1:8" ht="15.75" customHeight="1" x14ac:dyDescent="0.25">
      <c r="A2892" s="13" t="s">
        <v>7708</v>
      </c>
      <c r="B2892" s="13" t="s">
        <v>28</v>
      </c>
      <c r="C2892" s="14">
        <v>130.54</v>
      </c>
      <c r="D2892" s="13" t="s">
        <v>17</v>
      </c>
      <c r="E2892" s="13" t="s">
        <v>24</v>
      </c>
      <c r="F2892" s="15">
        <v>42000</v>
      </c>
      <c r="G2892" s="14">
        <v>5482680</v>
      </c>
      <c r="H2892" s="13" t="s">
        <v>3098</v>
      </c>
    </row>
    <row r="2893" spans="1:8" ht="15.75" customHeight="1" x14ac:dyDescent="0.25">
      <c r="A2893" s="13" t="s">
        <v>7708</v>
      </c>
      <c r="B2893" s="13" t="s">
        <v>10</v>
      </c>
      <c r="C2893" s="14">
        <v>137.68</v>
      </c>
      <c r="D2893" s="13" t="s">
        <v>14</v>
      </c>
      <c r="E2893" s="13" t="s">
        <v>3111</v>
      </c>
      <c r="F2893" s="15">
        <v>42000</v>
      </c>
      <c r="G2893" s="14">
        <v>5782560</v>
      </c>
      <c r="H2893" s="13" t="s">
        <v>3112</v>
      </c>
    </row>
    <row r="2894" spans="1:8" ht="15.75" customHeight="1" x14ac:dyDescent="0.25">
      <c r="A2894" s="13" t="s">
        <v>7708</v>
      </c>
      <c r="B2894" s="13" t="s">
        <v>10</v>
      </c>
      <c r="C2894" s="14">
        <v>138.41</v>
      </c>
      <c r="D2894" s="13" t="s">
        <v>26</v>
      </c>
      <c r="E2894" s="13" t="s">
        <v>24</v>
      </c>
      <c r="F2894" s="15">
        <v>42000</v>
      </c>
      <c r="G2894" s="14">
        <v>5813220</v>
      </c>
      <c r="H2894" s="16" t="s">
        <v>3113</v>
      </c>
    </row>
    <row r="2895" spans="1:8" ht="15.75" customHeight="1" x14ac:dyDescent="0.25">
      <c r="A2895" s="13" t="s">
        <v>7708</v>
      </c>
      <c r="B2895" s="13" t="s">
        <v>10</v>
      </c>
      <c r="C2895" s="14">
        <v>229.48</v>
      </c>
      <c r="D2895" s="13" t="s">
        <v>20</v>
      </c>
      <c r="E2895" s="13" t="s">
        <v>24</v>
      </c>
      <c r="F2895" s="15">
        <v>42000</v>
      </c>
      <c r="G2895" s="14">
        <v>9638160</v>
      </c>
      <c r="H2895" s="16" t="s">
        <v>3114</v>
      </c>
    </row>
    <row r="2896" spans="1:8" ht="15.75" customHeight="1" x14ac:dyDescent="0.25">
      <c r="C2896" s="10"/>
      <c r="F2896" s="17"/>
      <c r="G2896" s="10"/>
    </row>
    <row r="2897" spans="1:8" ht="15.75" customHeight="1" x14ac:dyDescent="0.25">
      <c r="A2897" s="41" t="s">
        <v>3115</v>
      </c>
      <c r="B2897" s="42"/>
      <c r="C2897" s="42"/>
      <c r="D2897" s="42"/>
      <c r="E2897" s="42"/>
      <c r="F2897" s="42"/>
      <c r="G2897" s="42"/>
      <c r="H2897" s="43"/>
    </row>
    <row r="2898" spans="1:8" ht="15.75" customHeight="1" x14ac:dyDescent="0.25">
      <c r="C2898" s="10"/>
      <c r="E2898" s="11" t="s">
        <v>7571</v>
      </c>
      <c r="F2898" s="12">
        <v>2400</v>
      </c>
      <c r="G2898" s="10"/>
    </row>
    <row r="2899" spans="1:8" ht="15.75" customHeight="1" x14ac:dyDescent="0.25">
      <c r="A2899" s="13" t="s">
        <v>0</v>
      </c>
      <c r="B2899" s="13" t="s">
        <v>1</v>
      </c>
      <c r="C2899" s="13" t="s">
        <v>2</v>
      </c>
      <c r="D2899" s="13" t="s">
        <v>4</v>
      </c>
      <c r="E2899" s="13" t="s">
        <v>5</v>
      </c>
      <c r="F2899" s="13" t="s">
        <v>6</v>
      </c>
      <c r="G2899" s="13" t="s">
        <v>7</v>
      </c>
      <c r="H2899" s="13" t="s">
        <v>8</v>
      </c>
    </row>
    <row r="2900" spans="1:8" ht="15.75" customHeight="1" x14ac:dyDescent="0.25">
      <c r="A2900" s="13" t="s">
        <v>7709</v>
      </c>
      <c r="B2900" s="13" t="s">
        <v>10</v>
      </c>
      <c r="C2900" s="14">
        <v>3896.32</v>
      </c>
      <c r="D2900" s="13" t="s">
        <v>26</v>
      </c>
      <c r="E2900" s="13" t="s">
        <v>345</v>
      </c>
      <c r="F2900" s="15">
        <v>2400</v>
      </c>
      <c r="G2900" s="14">
        <v>9351168</v>
      </c>
      <c r="H2900" s="16" t="s">
        <v>3116</v>
      </c>
    </row>
    <row r="2901" spans="1:8" ht="15.75" customHeight="1" x14ac:dyDescent="0.25">
      <c r="A2901" s="13" t="s">
        <v>7709</v>
      </c>
      <c r="B2901" s="13" t="s">
        <v>10</v>
      </c>
      <c r="C2901" s="14">
        <v>4290</v>
      </c>
      <c r="D2901" s="13" t="s">
        <v>17</v>
      </c>
      <c r="E2901" s="13" t="s">
        <v>345</v>
      </c>
      <c r="F2901" s="15">
        <v>2400</v>
      </c>
      <c r="G2901" s="14">
        <v>10296000</v>
      </c>
      <c r="H2901" s="13" t="s">
        <v>3117</v>
      </c>
    </row>
    <row r="2902" spans="1:8" ht="15.75" customHeight="1" x14ac:dyDescent="0.25">
      <c r="A2902" s="13" t="s">
        <v>7709</v>
      </c>
      <c r="B2902" s="13" t="s">
        <v>10</v>
      </c>
      <c r="C2902" s="14">
        <v>5369</v>
      </c>
      <c r="D2902" s="13" t="s">
        <v>67</v>
      </c>
      <c r="E2902" s="13" t="s">
        <v>521</v>
      </c>
      <c r="F2902" s="15">
        <v>2400</v>
      </c>
      <c r="G2902" s="14">
        <v>12885600</v>
      </c>
      <c r="H2902" s="16" t="s">
        <v>3118</v>
      </c>
    </row>
    <row r="2903" spans="1:8" ht="15.75" customHeight="1" x14ac:dyDescent="0.25">
      <c r="A2903" s="13" t="s">
        <v>7709</v>
      </c>
      <c r="B2903" s="13" t="s">
        <v>10</v>
      </c>
      <c r="C2903" s="14">
        <v>6560.16</v>
      </c>
      <c r="D2903" s="13" t="s">
        <v>20</v>
      </c>
      <c r="E2903" s="13" t="s">
        <v>345</v>
      </c>
      <c r="F2903" s="15">
        <v>2400</v>
      </c>
      <c r="G2903" s="14">
        <v>15744384</v>
      </c>
      <c r="H2903" s="16" t="s">
        <v>3119</v>
      </c>
    </row>
    <row r="2904" spans="1:8" ht="15.75" customHeight="1" x14ac:dyDescent="0.25">
      <c r="A2904" s="13" t="s">
        <v>7709</v>
      </c>
      <c r="B2904" s="13" t="s">
        <v>28</v>
      </c>
      <c r="C2904" s="14">
        <v>6567.79</v>
      </c>
      <c r="D2904" s="13" t="s">
        <v>20</v>
      </c>
      <c r="E2904" s="13" t="s">
        <v>3120</v>
      </c>
      <c r="F2904" s="15">
        <v>2400</v>
      </c>
      <c r="G2904" s="14">
        <v>15762696</v>
      </c>
      <c r="H2904" s="16" t="s">
        <v>3121</v>
      </c>
    </row>
    <row r="2905" spans="1:8" ht="15.75" customHeight="1" x14ac:dyDescent="0.25">
      <c r="A2905" s="13" t="s">
        <v>7709</v>
      </c>
      <c r="B2905" s="13" t="s">
        <v>10</v>
      </c>
      <c r="C2905" s="14">
        <v>6574.32</v>
      </c>
      <c r="D2905" s="13" t="s">
        <v>38</v>
      </c>
      <c r="E2905" s="13" t="s">
        <v>3120</v>
      </c>
      <c r="F2905" s="15">
        <v>2400</v>
      </c>
      <c r="G2905" s="14">
        <v>15778368</v>
      </c>
      <c r="H2905" s="16" t="s">
        <v>3122</v>
      </c>
    </row>
    <row r="2906" spans="1:8" ht="15.75" customHeight="1" x14ac:dyDescent="0.25">
      <c r="C2906" s="10"/>
      <c r="F2906" s="17"/>
      <c r="G2906" s="10"/>
    </row>
    <row r="2907" spans="1:8" ht="15.75" customHeight="1" x14ac:dyDescent="0.25">
      <c r="A2907" s="41" t="s">
        <v>3123</v>
      </c>
      <c r="B2907" s="42"/>
      <c r="C2907" s="42"/>
      <c r="D2907" s="42"/>
      <c r="E2907" s="42"/>
      <c r="F2907" s="42"/>
      <c r="G2907" s="42"/>
      <c r="H2907" s="43"/>
    </row>
    <row r="2908" spans="1:8" ht="15.75" customHeight="1" x14ac:dyDescent="0.25">
      <c r="C2908" s="10"/>
      <c r="E2908" s="11" t="s">
        <v>7571</v>
      </c>
      <c r="F2908" s="12">
        <v>1200</v>
      </c>
      <c r="G2908" s="10"/>
    </row>
    <row r="2909" spans="1:8" ht="15.75" customHeight="1" x14ac:dyDescent="0.25">
      <c r="A2909" s="13" t="s">
        <v>0</v>
      </c>
      <c r="B2909" s="13" t="s">
        <v>1</v>
      </c>
      <c r="C2909" s="13" t="s">
        <v>2</v>
      </c>
      <c r="D2909" s="13" t="s">
        <v>4</v>
      </c>
      <c r="E2909" s="13" t="s">
        <v>5</v>
      </c>
      <c r="F2909" s="13" t="s">
        <v>6</v>
      </c>
      <c r="G2909" s="13" t="s">
        <v>7</v>
      </c>
      <c r="H2909" s="13" t="s">
        <v>8</v>
      </c>
    </row>
    <row r="2910" spans="1:8" ht="15.75" customHeight="1" x14ac:dyDescent="0.25">
      <c r="A2910" s="13" t="s">
        <v>7710</v>
      </c>
      <c r="B2910" s="13" t="s">
        <v>10</v>
      </c>
      <c r="C2910" s="14">
        <v>12967.77</v>
      </c>
      <c r="D2910" s="13" t="s">
        <v>20</v>
      </c>
      <c r="E2910" s="13" t="s">
        <v>1393</v>
      </c>
      <c r="F2910" s="15">
        <v>1200</v>
      </c>
      <c r="G2910" s="14">
        <v>15561324</v>
      </c>
      <c r="H2910" s="16" t="s">
        <v>3124</v>
      </c>
    </row>
    <row r="2911" spans="1:8" ht="15.75" customHeight="1" x14ac:dyDescent="0.25">
      <c r="C2911" s="10"/>
      <c r="F2911" s="17"/>
      <c r="G2911" s="10"/>
    </row>
    <row r="2912" spans="1:8" ht="15.75" customHeight="1" x14ac:dyDescent="0.25">
      <c r="A2912" s="41" t="s">
        <v>3125</v>
      </c>
      <c r="B2912" s="42"/>
      <c r="C2912" s="42"/>
      <c r="D2912" s="42"/>
      <c r="E2912" s="42"/>
      <c r="F2912" s="42"/>
      <c r="G2912" s="42"/>
      <c r="H2912" s="43"/>
    </row>
    <row r="2913" spans="1:8" ht="15.75" customHeight="1" x14ac:dyDescent="0.25">
      <c r="C2913" s="10"/>
      <c r="E2913" s="11" t="s">
        <v>7571</v>
      </c>
      <c r="F2913" s="12">
        <v>168000</v>
      </c>
      <c r="G2913" s="10"/>
    </row>
    <row r="2914" spans="1:8" ht="15.75" customHeight="1" x14ac:dyDescent="0.25">
      <c r="A2914" s="13" t="s">
        <v>0</v>
      </c>
      <c r="B2914" s="13" t="s">
        <v>1</v>
      </c>
      <c r="C2914" s="13" t="s">
        <v>2</v>
      </c>
      <c r="D2914" s="13" t="s">
        <v>4</v>
      </c>
      <c r="E2914" s="13" t="s">
        <v>5</v>
      </c>
      <c r="F2914" s="13" t="s">
        <v>6</v>
      </c>
      <c r="G2914" s="13" t="s">
        <v>7</v>
      </c>
      <c r="H2914" s="13" t="s">
        <v>8</v>
      </c>
    </row>
    <row r="2915" spans="1:8" ht="15.75" customHeight="1" x14ac:dyDescent="0.25">
      <c r="A2915" s="13" t="s">
        <v>7711</v>
      </c>
      <c r="B2915" s="13" t="s">
        <v>10</v>
      </c>
      <c r="C2915" s="14">
        <v>480</v>
      </c>
      <c r="D2915" s="13" t="s">
        <v>406</v>
      </c>
      <c r="E2915" s="13" t="s">
        <v>3127</v>
      </c>
      <c r="F2915" s="15">
        <v>168000</v>
      </c>
      <c r="G2915" s="14">
        <v>80640000</v>
      </c>
      <c r="H2915" s="16" t="s">
        <v>3128</v>
      </c>
    </row>
    <row r="2916" spans="1:8" ht="15.75" customHeight="1" x14ac:dyDescent="0.25">
      <c r="A2916" s="13" t="s">
        <v>7711</v>
      </c>
      <c r="B2916" s="13" t="s">
        <v>10</v>
      </c>
      <c r="C2916" s="14">
        <v>499</v>
      </c>
      <c r="D2916" s="13" t="s">
        <v>38</v>
      </c>
      <c r="E2916" s="13" t="s">
        <v>156</v>
      </c>
      <c r="F2916" s="15">
        <v>168000</v>
      </c>
      <c r="G2916" s="14">
        <v>83832000</v>
      </c>
      <c r="H2916" s="16" t="s">
        <v>3129</v>
      </c>
    </row>
    <row r="2917" spans="1:8" ht="15.75" customHeight="1" x14ac:dyDescent="0.25">
      <c r="A2917" s="13" t="s">
        <v>7711</v>
      </c>
      <c r="B2917" s="13" t="s">
        <v>28</v>
      </c>
      <c r="C2917" s="14">
        <v>499</v>
      </c>
      <c r="D2917" s="13" t="s">
        <v>38</v>
      </c>
      <c r="E2917" s="13" t="s">
        <v>1355</v>
      </c>
      <c r="F2917" s="15">
        <v>168000</v>
      </c>
      <c r="G2917" s="14">
        <v>83832000</v>
      </c>
      <c r="H2917" s="16" t="s">
        <v>3130</v>
      </c>
    </row>
    <row r="2918" spans="1:8" ht="15.75" customHeight="1" x14ac:dyDescent="0.25">
      <c r="A2918" s="13" t="s">
        <v>7711</v>
      </c>
      <c r="B2918" s="13" t="s">
        <v>10</v>
      </c>
      <c r="C2918" s="14">
        <v>506.19</v>
      </c>
      <c r="D2918" s="13" t="s">
        <v>20</v>
      </c>
      <c r="E2918" s="13" t="s">
        <v>1355</v>
      </c>
      <c r="F2918" s="15">
        <v>168000</v>
      </c>
      <c r="G2918" s="14">
        <v>85039920</v>
      </c>
      <c r="H2918" s="16" t="s">
        <v>3131</v>
      </c>
    </row>
    <row r="2919" spans="1:8" ht="15.75" customHeight="1" x14ac:dyDescent="0.25">
      <c r="A2919" s="13" t="s">
        <v>7711</v>
      </c>
      <c r="B2919" s="13" t="s">
        <v>10</v>
      </c>
      <c r="C2919" s="14">
        <v>508</v>
      </c>
      <c r="D2919" s="13" t="s">
        <v>177</v>
      </c>
      <c r="E2919" s="13" t="s">
        <v>3132</v>
      </c>
      <c r="F2919" s="15">
        <v>168000</v>
      </c>
      <c r="G2919" s="14">
        <v>85344000</v>
      </c>
      <c r="H2919" s="13" t="s">
        <v>3133</v>
      </c>
    </row>
    <row r="2920" spans="1:8" ht="15.75" customHeight="1" x14ac:dyDescent="0.25">
      <c r="A2920" s="13" t="s">
        <v>7711</v>
      </c>
      <c r="B2920" s="13" t="s">
        <v>10</v>
      </c>
      <c r="C2920" s="14">
        <v>512.1</v>
      </c>
      <c r="D2920" s="13" t="s">
        <v>14</v>
      </c>
      <c r="E2920" s="13" t="s">
        <v>3134</v>
      </c>
      <c r="F2920" s="15">
        <v>168000</v>
      </c>
      <c r="G2920" s="14">
        <v>86032800</v>
      </c>
      <c r="H2920" s="16" t="s">
        <v>3135</v>
      </c>
    </row>
    <row r="2921" spans="1:8" ht="15.75" customHeight="1" x14ac:dyDescent="0.25">
      <c r="A2921" s="13" t="s">
        <v>7711</v>
      </c>
      <c r="B2921" s="13" t="s">
        <v>10</v>
      </c>
      <c r="C2921" s="14">
        <v>524.25</v>
      </c>
      <c r="D2921" s="13" t="s">
        <v>35</v>
      </c>
      <c r="E2921" s="13" t="s">
        <v>1355</v>
      </c>
      <c r="F2921" s="15">
        <v>168000</v>
      </c>
      <c r="G2921" s="14">
        <v>88074000</v>
      </c>
      <c r="H2921" s="16" t="s">
        <v>3136</v>
      </c>
    </row>
    <row r="2922" spans="1:8" ht="15.75" customHeight="1" x14ac:dyDescent="0.25">
      <c r="A2922" s="13" t="s">
        <v>7711</v>
      </c>
      <c r="B2922" s="13" t="s">
        <v>10</v>
      </c>
      <c r="C2922" s="14">
        <v>528.71</v>
      </c>
      <c r="D2922" s="13" t="s">
        <v>26</v>
      </c>
      <c r="E2922" s="13" t="s">
        <v>3137</v>
      </c>
      <c r="F2922" s="15">
        <v>168000</v>
      </c>
      <c r="G2922" s="14">
        <v>88823280</v>
      </c>
      <c r="H2922" s="16" t="s">
        <v>3138</v>
      </c>
    </row>
    <row r="2923" spans="1:8" ht="15.75" customHeight="1" x14ac:dyDescent="0.25">
      <c r="A2923" s="13" t="s">
        <v>7711</v>
      </c>
      <c r="B2923" s="13" t="s">
        <v>28</v>
      </c>
      <c r="C2923" s="14">
        <v>562.5</v>
      </c>
      <c r="D2923" s="13" t="s">
        <v>17</v>
      </c>
      <c r="E2923" s="13" t="s">
        <v>1355</v>
      </c>
      <c r="F2923" s="15">
        <v>168000</v>
      </c>
      <c r="G2923" s="14">
        <v>94500000</v>
      </c>
      <c r="H2923" s="13" t="s">
        <v>3139</v>
      </c>
    </row>
    <row r="2924" spans="1:8" ht="15.75" customHeight="1" x14ac:dyDescent="0.25">
      <c r="A2924" s="13" t="s">
        <v>7711</v>
      </c>
      <c r="B2924" s="13" t="s">
        <v>28</v>
      </c>
      <c r="C2924" s="14">
        <v>646.32000000000005</v>
      </c>
      <c r="D2924" s="13" t="s">
        <v>26</v>
      </c>
      <c r="E2924" s="13" t="s">
        <v>3140</v>
      </c>
      <c r="F2924" s="15">
        <v>168000</v>
      </c>
      <c r="G2924" s="14">
        <v>108581760</v>
      </c>
      <c r="H2924" s="16" t="s">
        <v>3141</v>
      </c>
    </row>
    <row r="2925" spans="1:8" ht="15.75" customHeight="1" x14ac:dyDescent="0.25">
      <c r="A2925" s="13" t="s">
        <v>7711</v>
      </c>
      <c r="B2925" s="13" t="s">
        <v>45</v>
      </c>
      <c r="C2925" s="14">
        <v>666.87</v>
      </c>
      <c r="D2925" s="13" t="s">
        <v>20</v>
      </c>
      <c r="E2925" s="13" t="s">
        <v>156</v>
      </c>
      <c r="F2925" s="15">
        <v>168000</v>
      </c>
      <c r="G2925" s="14">
        <v>112034160</v>
      </c>
      <c r="H2925" s="16" t="s">
        <v>3142</v>
      </c>
    </row>
    <row r="2926" spans="1:8" ht="15.75" customHeight="1" x14ac:dyDescent="0.25">
      <c r="A2926" s="13" t="s">
        <v>7711</v>
      </c>
      <c r="B2926" s="13" t="s">
        <v>10</v>
      </c>
      <c r="C2926" s="14">
        <v>683.54</v>
      </c>
      <c r="D2926" s="13" t="s">
        <v>43</v>
      </c>
      <c r="E2926" s="13" t="s">
        <v>1355</v>
      </c>
      <c r="F2926" s="15">
        <v>168000</v>
      </c>
      <c r="G2926" s="14">
        <v>114834720</v>
      </c>
      <c r="H2926" s="16" t="s">
        <v>3143</v>
      </c>
    </row>
    <row r="2927" spans="1:8" ht="15.75" customHeight="1" x14ac:dyDescent="0.25">
      <c r="A2927" s="13" t="s">
        <v>7711</v>
      </c>
      <c r="B2927" s="13" t="s">
        <v>10</v>
      </c>
      <c r="C2927" s="14">
        <v>685</v>
      </c>
      <c r="D2927" s="13" t="s">
        <v>67</v>
      </c>
      <c r="E2927" s="13" t="s">
        <v>914</v>
      </c>
      <c r="F2927" s="15">
        <v>168000</v>
      </c>
      <c r="G2927" s="14">
        <v>115080000</v>
      </c>
      <c r="H2927" s="16" t="s">
        <v>3144</v>
      </c>
    </row>
    <row r="2928" spans="1:8" ht="15.75" customHeight="1" x14ac:dyDescent="0.25">
      <c r="A2928" s="13" t="s">
        <v>7711</v>
      </c>
      <c r="B2928" s="13" t="s">
        <v>10</v>
      </c>
      <c r="C2928" s="14">
        <v>702</v>
      </c>
      <c r="D2928" s="13" t="s">
        <v>70</v>
      </c>
      <c r="E2928" s="13" t="s">
        <v>446</v>
      </c>
      <c r="F2928" s="15">
        <v>168000</v>
      </c>
      <c r="G2928" s="14">
        <v>117936000</v>
      </c>
      <c r="H2928" s="13" t="s">
        <v>3145</v>
      </c>
    </row>
    <row r="2929" spans="1:8" ht="15.75" customHeight="1" x14ac:dyDescent="0.25">
      <c r="A2929" s="13" t="s">
        <v>7711</v>
      </c>
      <c r="B2929" s="13" t="s">
        <v>28</v>
      </c>
      <c r="C2929" s="14">
        <v>716.86</v>
      </c>
      <c r="D2929" s="13" t="s">
        <v>20</v>
      </c>
      <c r="E2929" s="13" t="s">
        <v>1272</v>
      </c>
      <c r="F2929" s="15">
        <v>168000</v>
      </c>
      <c r="G2929" s="14">
        <v>120432480</v>
      </c>
      <c r="H2929" s="16" t="s">
        <v>3146</v>
      </c>
    </row>
    <row r="2930" spans="1:8" ht="15.75" customHeight="1" x14ac:dyDescent="0.25">
      <c r="A2930" s="13" t="s">
        <v>7711</v>
      </c>
      <c r="B2930" s="13" t="s">
        <v>10</v>
      </c>
      <c r="C2930" s="14">
        <v>737.1</v>
      </c>
      <c r="D2930" s="13" t="s">
        <v>201</v>
      </c>
      <c r="E2930" s="13" t="s">
        <v>446</v>
      </c>
      <c r="F2930" s="15">
        <v>168000</v>
      </c>
      <c r="G2930" s="14">
        <v>123832800</v>
      </c>
      <c r="H2930" s="16" t="s">
        <v>3147</v>
      </c>
    </row>
    <row r="2931" spans="1:8" ht="15.75" customHeight="1" x14ac:dyDescent="0.25">
      <c r="A2931" s="13" t="s">
        <v>7711</v>
      </c>
      <c r="B2931" s="13" t="s">
        <v>28</v>
      </c>
      <c r="C2931" s="14">
        <v>739.7</v>
      </c>
      <c r="D2931" s="13" t="s">
        <v>14</v>
      </c>
      <c r="E2931" s="13" t="s">
        <v>3148</v>
      </c>
      <c r="F2931" s="15">
        <v>168000</v>
      </c>
      <c r="G2931" s="14">
        <v>124269600</v>
      </c>
      <c r="H2931" s="16" t="s">
        <v>3149</v>
      </c>
    </row>
    <row r="2932" spans="1:8" ht="15.75" customHeight="1" x14ac:dyDescent="0.25">
      <c r="A2932" s="13" t="s">
        <v>7711</v>
      </c>
      <c r="B2932" s="13" t="s">
        <v>10</v>
      </c>
      <c r="C2932" s="14">
        <v>742.86</v>
      </c>
      <c r="D2932" s="13" t="s">
        <v>23</v>
      </c>
      <c r="E2932" s="13" t="s">
        <v>446</v>
      </c>
      <c r="F2932" s="15">
        <v>168000</v>
      </c>
      <c r="G2932" s="14">
        <v>124800480</v>
      </c>
      <c r="H2932" s="16" t="s">
        <v>3150</v>
      </c>
    </row>
    <row r="2933" spans="1:8" ht="15.75" customHeight="1" x14ac:dyDescent="0.25">
      <c r="A2933" s="13" t="s">
        <v>7711</v>
      </c>
      <c r="B2933" s="13" t="s">
        <v>45</v>
      </c>
      <c r="C2933" s="14">
        <v>763.98</v>
      </c>
      <c r="D2933" s="13" t="s">
        <v>26</v>
      </c>
      <c r="E2933" s="13" t="s">
        <v>3151</v>
      </c>
      <c r="F2933" s="15">
        <v>168000</v>
      </c>
      <c r="G2933" s="14">
        <v>128348640</v>
      </c>
      <c r="H2933" s="16" t="s">
        <v>3152</v>
      </c>
    </row>
    <row r="2934" spans="1:8" ht="15.75" customHeight="1" x14ac:dyDescent="0.25">
      <c r="A2934" s="13" t="s">
        <v>7711</v>
      </c>
      <c r="B2934" s="13" t="s">
        <v>382</v>
      </c>
      <c r="C2934" s="14">
        <v>774.64</v>
      </c>
      <c r="D2934" s="13" t="s">
        <v>20</v>
      </c>
      <c r="E2934" s="13" t="s">
        <v>911</v>
      </c>
      <c r="F2934" s="15">
        <v>168000</v>
      </c>
      <c r="G2934" s="14">
        <v>130139520</v>
      </c>
      <c r="H2934" s="16" t="s">
        <v>3153</v>
      </c>
    </row>
    <row r="2935" spans="1:8" ht="15.75" customHeight="1" x14ac:dyDescent="0.25">
      <c r="A2935" s="13" t="s">
        <v>7711</v>
      </c>
      <c r="B2935" s="13" t="s">
        <v>10</v>
      </c>
      <c r="C2935" s="14">
        <v>799.5</v>
      </c>
      <c r="D2935" s="13" t="s">
        <v>17</v>
      </c>
      <c r="E2935" s="13" t="s">
        <v>446</v>
      </c>
      <c r="F2935" s="15">
        <v>168000</v>
      </c>
      <c r="G2935" s="14">
        <v>134316000</v>
      </c>
      <c r="H2935" s="13" t="s">
        <v>3154</v>
      </c>
    </row>
    <row r="2936" spans="1:8" ht="15.75" customHeight="1" x14ac:dyDescent="0.25">
      <c r="A2936" s="13" t="s">
        <v>7711</v>
      </c>
      <c r="B2936" s="13" t="s">
        <v>10</v>
      </c>
      <c r="C2936" s="14">
        <v>802.8</v>
      </c>
      <c r="D2936" s="13" t="s">
        <v>80</v>
      </c>
      <c r="E2936" s="13" t="s">
        <v>1272</v>
      </c>
      <c r="F2936" s="15">
        <v>168000</v>
      </c>
      <c r="G2936" s="14">
        <v>134870400</v>
      </c>
      <c r="H2936" s="16" t="s">
        <v>3155</v>
      </c>
    </row>
    <row r="2937" spans="1:8" ht="15.75" customHeight="1" x14ac:dyDescent="0.25">
      <c r="C2937" s="10"/>
      <c r="F2937" s="17"/>
      <c r="G2937" s="10"/>
    </row>
    <row r="2938" spans="1:8" ht="15.75" customHeight="1" x14ac:dyDescent="0.25">
      <c r="A2938" s="41" t="s">
        <v>3156</v>
      </c>
      <c r="B2938" s="42"/>
      <c r="C2938" s="42"/>
      <c r="D2938" s="42"/>
      <c r="E2938" s="42"/>
      <c r="F2938" s="42"/>
      <c r="G2938" s="42"/>
      <c r="H2938" s="43"/>
    </row>
    <row r="2939" spans="1:8" ht="15.75" customHeight="1" x14ac:dyDescent="0.25">
      <c r="C2939" s="10"/>
      <c r="E2939" s="11" t="s">
        <v>7571</v>
      </c>
      <c r="F2939" s="12">
        <v>1200</v>
      </c>
      <c r="G2939" s="10"/>
    </row>
    <row r="2940" spans="1:8" ht="15.75" customHeight="1" x14ac:dyDescent="0.25">
      <c r="A2940" s="13" t="s">
        <v>0</v>
      </c>
      <c r="B2940" s="13" t="s">
        <v>1</v>
      </c>
      <c r="C2940" s="13" t="s">
        <v>2</v>
      </c>
      <c r="D2940" s="13" t="s">
        <v>4</v>
      </c>
      <c r="E2940" s="13" t="s">
        <v>5</v>
      </c>
      <c r="F2940" s="13" t="s">
        <v>6</v>
      </c>
      <c r="G2940" s="13" t="s">
        <v>7</v>
      </c>
      <c r="H2940" s="13" t="s">
        <v>8</v>
      </c>
    </row>
    <row r="2941" spans="1:8" ht="15.75" customHeight="1" x14ac:dyDescent="0.25">
      <c r="A2941" s="13" t="s">
        <v>7712</v>
      </c>
      <c r="B2941" s="13" t="s">
        <v>10</v>
      </c>
      <c r="C2941" s="14">
        <v>10135.14</v>
      </c>
      <c r="D2941" s="13" t="s">
        <v>38</v>
      </c>
      <c r="E2941" s="13" t="s">
        <v>3158</v>
      </c>
      <c r="F2941" s="15">
        <v>1200</v>
      </c>
      <c r="G2941" s="14">
        <v>12162168</v>
      </c>
      <c r="H2941" s="16" t="s">
        <v>3159</v>
      </c>
    </row>
    <row r="2942" spans="1:8" ht="15.75" customHeight="1" x14ac:dyDescent="0.25">
      <c r="A2942" s="13" t="s">
        <v>7712</v>
      </c>
      <c r="B2942" s="13" t="s">
        <v>10</v>
      </c>
      <c r="C2942" s="14">
        <v>10326.75</v>
      </c>
      <c r="D2942" s="13" t="s">
        <v>14</v>
      </c>
      <c r="E2942" s="13" t="s">
        <v>3160</v>
      </c>
      <c r="F2942" s="15">
        <v>1200</v>
      </c>
      <c r="G2942" s="14">
        <v>12392100</v>
      </c>
      <c r="H2942" s="16" t="s">
        <v>3161</v>
      </c>
    </row>
    <row r="2943" spans="1:8" ht="15.75" customHeight="1" x14ac:dyDescent="0.25">
      <c r="A2943" s="13" t="s">
        <v>7712</v>
      </c>
      <c r="B2943" s="13" t="s">
        <v>10</v>
      </c>
      <c r="C2943" s="14">
        <v>13268.51</v>
      </c>
      <c r="D2943" s="13" t="s">
        <v>26</v>
      </c>
      <c r="E2943" s="13" t="s">
        <v>2830</v>
      </c>
      <c r="F2943" s="15">
        <v>1200</v>
      </c>
      <c r="G2943" s="14">
        <v>15922212</v>
      </c>
      <c r="H2943" s="13" t="s">
        <v>3162</v>
      </c>
    </row>
    <row r="2944" spans="1:8" ht="15.75" customHeight="1" x14ac:dyDescent="0.25">
      <c r="A2944" s="13" t="s">
        <v>7712</v>
      </c>
      <c r="B2944" s="13" t="s">
        <v>10</v>
      </c>
      <c r="C2944" s="14">
        <v>14306.82</v>
      </c>
      <c r="D2944" s="13" t="s">
        <v>43</v>
      </c>
      <c r="E2944" s="13" t="s">
        <v>3163</v>
      </c>
      <c r="F2944" s="15">
        <v>1200</v>
      </c>
      <c r="G2944" s="14">
        <v>17168184</v>
      </c>
      <c r="H2944" s="16" t="s">
        <v>3164</v>
      </c>
    </row>
    <row r="2945" spans="1:8" ht="15.75" customHeight="1" x14ac:dyDescent="0.25">
      <c r="A2945" s="13" t="s">
        <v>7712</v>
      </c>
      <c r="B2945" s="13" t="s">
        <v>28</v>
      </c>
      <c r="C2945" s="14">
        <v>17008.169999999998</v>
      </c>
      <c r="D2945" s="13" t="s">
        <v>20</v>
      </c>
      <c r="E2945" s="13" t="s">
        <v>2830</v>
      </c>
      <c r="F2945" s="15">
        <v>1200</v>
      </c>
      <c r="G2945" s="14">
        <v>20409804</v>
      </c>
      <c r="H2945" s="16" t="s">
        <v>3165</v>
      </c>
    </row>
    <row r="2946" spans="1:8" ht="15.75" customHeight="1" x14ac:dyDescent="0.25">
      <c r="A2946" s="13" t="s">
        <v>7712</v>
      </c>
      <c r="B2946" s="13" t="s">
        <v>10</v>
      </c>
      <c r="C2946" s="14">
        <v>61304.32</v>
      </c>
      <c r="D2946" s="13" t="s">
        <v>20</v>
      </c>
      <c r="E2946" s="13" t="s">
        <v>2839</v>
      </c>
      <c r="F2946" s="15">
        <v>1200</v>
      </c>
      <c r="G2946" s="14">
        <v>73565184</v>
      </c>
      <c r="H2946" s="16" t="s">
        <v>3166</v>
      </c>
    </row>
    <row r="2947" spans="1:8" ht="15.75" customHeight="1" x14ac:dyDescent="0.25">
      <c r="C2947" s="10"/>
      <c r="F2947" s="17"/>
      <c r="G2947" s="10"/>
    </row>
    <row r="2948" spans="1:8" ht="15.75" customHeight="1" x14ac:dyDescent="0.25">
      <c r="A2948" s="41" t="s">
        <v>3167</v>
      </c>
      <c r="B2948" s="42"/>
      <c r="C2948" s="42"/>
      <c r="D2948" s="42"/>
      <c r="E2948" s="42"/>
      <c r="F2948" s="42"/>
      <c r="G2948" s="42"/>
      <c r="H2948" s="43"/>
    </row>
    <row r="2949" spans="1:8" ht="15.75" customHeight="1" x14ac:dyDescent="0.25">
      <c r="C2949" s="10"/>
      <c r="E2949" s="11" t="s">
        <v>7571</v>
      </c>
      <c r="F2949" s="12">
        <v>57600</v>
      </c>
      <c r="G2949" s="10"/>
    </row>
    <row r="2950" spans="1:8" ht="15.75" customHeight="1" x14ac:dyDescent="0.25">
      <c r="A2950" s="13" t="s">
        <v>0</v>
      </c>
      <c r="B2950" s="13" t="s">
        <v>1</v>
      </c>
      <c r="C2950" s="13" t="s">
        <v>2</v>
      </c>
      <c r="D2950" s="13" t="s">
        <v>4</v>
      </c>
      <c r="E2950" s="13" t="s">
        <v>5</v>
      </c>
      <c r="F2950" s="13" t="s">
        <v>6</v>
      </c>
      <c r="G2950" s="13" t="s">
        <v>7</v>
      </c>
      <c r="H2950" s="13" t="s">
        <v>8</v>
      </c>
    </row>
    <row r="2951" spans="1:8" ht="15.75" customHeight="1" x14ac:dyDescent="0.25">
      <c r="A2951" s="13" t="s">
        <v>7713</v>
      </c>
      <c r="B2951" s="13" t="s">
        <v>45</v>
      </c>
      <c r="C2951" s="14">
        <v>100.71</v>
      </c>
      <c r="D2951" s="13" t="s">
        <v>20</v>
      </c>
      <c r="E2951" s="13" t="s">
        <v>166</v>
      </c>
      <c r="F2951" s="15">
        <v>57600</v>
      </c>
      <c r="G2951" s="14">
        <v>5800896</v>
      </c>
      <c r="H2951" s="16" t="s">
        <v>3168</v>
      </c>
    </row>
    <row r="2952" spans="1:8" ht="15.75" customHeight="1" x14ac:dyDescent="0.25">
      <c r="A2952" s="13" t="s">
        <v>7713</v>
      </c>
      <c r="B2952" s="13" t="s">
        <v>10</v>
      </c>
      <c r="C2952" s="14">
        <v>109.3</v>
      </c>
      <c r="D2952" s="13" t="s">
        <v>177</v>
      </c>
      <c r="E2952" s="13" t="s">
        <v>178</v>
      </c>
      <c r="F2952" s="15">
        <v>57600</v>
      </c>
      <c r="G2952" s="14">
        <v>6295680</v>
      </c>
      <c r="H2952" s="13" t="s">
        <v>3170</v>
      </c>
    </row>
    <row r="2953" spans="1:8" ht="15.75" customHeight="1" x14ac:dyDescent="0.25">
      <c r="A2953" s="13" t="s">
        <v>7713</v>
      </c>
      <c r="B2953" s="13" t="s">
        <v>10</v>
      </c>
      <c r="C2953" s="14">
        <v>109.33</v>
      </c>
      <c r="D2953" s="13" t="s">
        <v>171</v>
      </c>
      <c r="E2953" s="13" t="s">
        <v>3171</v>
      </c>
      <c r="F2953" s="15">
        <v>57600</v>
      </c>
      <c r="G2953" s="14">
        <v>6297408</v>
      </c>
      <c r="H2953" s="16" t="s">
        <v>3172</v>
      </c>
    </row>
    <row r="2954" spans="1:8" ht="15.75" customHeight="1" x14ac:dyDescent="0.25">
      <c r="A2954" s="13" t="s">
        <v>7713</v>
      </c>
      <c r="B2954" s="13" t="s">
        <v>10</v>
      </c>
      <c r="C2954" s="14">
        <v>110.06</v>
      </c>
      <c r="D2954" s="13" t="s">
        <v>11</v>
      </c>
      <c r="E2954" s="13" t="s">
        <v>3173</v>
      </c>
      <c r="F2954" s="15">
        <v>57600</v>
      </c>
      <c r="G2954" s="14">
        <v>6339456</v>
      </c>
      <c r="H2954" s="13" t="s">
        <v>3174</v>
      </c>
    </row>
    <row r="2955" spans="1:8" ht="15.75" customHeight="1" x14ac:dyDescent="0.25">
      <c r="A2955" s="13" t="s">
        <v>7713</v>
      </c>
      <c r="B2955" s="13" t="s">
        <v>10</v>
      </c>
      <c r="C2955" s="14">
        <v>110.68</v>
      </c>
      <c r="D2955" s="13" t="s">
        <v>23</v>
      </c>
      <c r="E2955" s="13" t="s">
        <v>166</v>
      </c>
      <c r="F2955" s="15">
        <v>57600</v>
      </c>
      <c r="G2955" s="14">
        <v>6375168</v>
      </c>
      <c r="H2955" s="16" t="s">
        <v>3175</v>
      </c>
    </row>
    <row r="2956" spans="1:8" ht="15.75" customHeight="1" x14ac:dyDescent="0.25">
      <c r="A2956" s="13" t="s">
        <v>7713</v>
      </c>
      <c r="B2956" s="13" t="s">
        <v>10</v>
      </c>
      <c r="C2956" s="14">
        <v>111.09</v>
      </c>
      <c r="D2956" s="13" t="s">
        <v>14</v>
      </c>
      <c r="E2956" s="13" t="s">
        <v>3176</v>
      </c>
      <c r="F2956" s="15">
        <v>57600</v>
      </c>
      <c r="G2956" s="14">
        <v>6398784</v>
      </c>
      <c r="H2956" s="13" t="s">
        <v>3177</v>
      </c>
    </row>
    <row r="2957" spans="1:8" ht="15.75" customHeight="1" x14ac:dyDescent="0.25">
      <c r="A2957" s="13" t="s">
        <v>7713</v>
      </c>
      <c r="B2957" s="13" t="s">
        <v>10</v>
      </c>
      <c r="C2957" s="14">
        <v>111.51</v>
      </c>
      <c r="D2957" s="13" t="s">
        <v>33</v>
      </c>
      <c r="E2957" s="13" t="s">
        <v>166</v>
      </c>
      <c r="F2957" s="15">
        <v>57600</v>
      </c>
      <c r="G2957" s="14">
        <v>6422976</v>
      </c>
      <c r="H2957" s="13" t="s">
        <v>3178</v>
      </c>
    </row>
    <row r="2958" spans="1:8" ht="15.75" customHeight="1" x14ac:dyDescent="0.25">
      <c r="A2958" s="13" t="s">
        <v>7713</v>
      </c>
      <c r="B2958" s="13" t="s">
        <v>10</v>
      </c>
      <c r="C2958" s="14">
        <v>114.22</v>
      </c>
      <c r="D2958" s="13" t="s">
        <v>26</v>
      </c>
      <c r="E2958" s="13" t="s">
        <v>166</v>
      </c>
      <c r="F2958" s="15">
        <v>57600</v>
      </c>
      <c r="G2958" s="14">
        <v>6579072</v>
      </c>
      <c r="H2958" s="16" t="s">
        <v>3179</v>
      </c>
    </row>
    <row r="2959" spans="1:8" ht="15.75" customHeight="1" x14ac:dyDescent="0.25">
      <c r="A2959" s="13" t="s">
        <v>7713</v>
      </c>
      <c r="B2959" s="13" t="s">
        <v>10</v>
      </c>
      <c r="C2959" s="14">
        <v>117.73</v>
      </c>
      <c r="D2959" s="13" t="s">
        <v>35</v>
      </c>
      <c r="E2959" s="13" t="s">
        <v>166</v>
      </c>
      <c r="F2959" s="15">
        <v>57600</v>
      </c>
      <c r="G2959" s="14">
        <v>6781248</v>
      </c>
      <c r="H2959" s="16" t="s">
        <v>3180</v>
      </c>
    </row>
    <row r="2960" spans="1:8" ht="15.75" customHeight="1" x14ac:dyDescent="0.25">
      <c r="A2960" s="13" t="s">
        <v>7713</v>
      </c>
      <c r="B2960" s="13" t="s">
        <v>10</v>
      </c>
      <c r="C2960" s="14">
        <v>120.6</v>
      </c>
      <c r="D2960" s="13" t="s">
        <v>67</v>
      </c>
      <c r="E2960" s="13" t="s">
        <v>166</v>
      </c>
      <c r="F2960" s="15">
        <v>57600</v>
      </c>
      <c r="G2960" s="14">
        <v>6946560</v>
      </c>
      <c r="H2960" s="16" t="s">
        <v>3181</v>
      </c>
    </row>
    <row r="2961" spans="1:8" ht="15.75" customHeight="1" x14ac:dyDescent="0.25">
      <c r="A2961" s="13" t="s">
        <v>7713</v>
      </c>
      <c r="B2961" s="13" t="s">
        <v>28</v>
      </c>
      <c r="C2961" s="14">
        <v>128.25</v>
      </c>
      <c r="D2961" s="13" t="s">
        <v>17</v>
      </c>
      <c r="E2961" s="13" t="s">
        <v>166</v>
      </c>
      <c r="F2961" s="15">
        <v>57600</v>
      </c>
      <c r="G2961" s="14">
        <v>7387200</v>
      </c>
      <c r="H2961" s="13" t="s">
        <v>3182</v>
      </c>
    </row>
    <row r="2962" spans="1:8" ht="15.75" customHeight="1" x14ac:dyDescent="0.25">
      <c r="A2962" s="13" t="s">
        <v>7713</v>
      </c>
      <c r="B2962" s="13" t="s">
        <v>10</v>
      </c>
      <c r="C2962" s="14">
        <v>128.57</v>
      </c>
      <c r="D2962" s="13" t="s">
        <v>38</v>
      </c>
      <c r="E2962" s="13" t="s">
        <v>166</v>
      </c>
      <c r="F2962" s="15">
        <v>57600</v>
      </c>
      <c r="G2962" s="14">
        <v>7405632</v>
      </c>
      <c r="H2962" s="16" t="s">
        <v>3183</v>
      </c>
    </row>
    <row r="2963" spans="1:8" ht="15.75" customHeight="1" x14ac:dyDescent="0.25">
      <c r="A2963" s="13" t="s">
        <v>7713</v>
      </c>
      <c r="B2963" s="13" t="s">
        <v>28</v>
      </c>
      <c r="C2963" s="14">
        <v>143.84</v>
      </c>
      <c r="D2963" s="13" t="s">
        <v>20</v>
      </c>
      <c r="E2963" s="13" t="s">
        <v>389</v>
      </c>
      <c r="F2963" s="15">
        <v>57600</v>
      </c>
      <c r="G2963" s="14">
        <v>8285184</v>
      </c>
      <c r="H2963" s="16" t="s">
        <v>3184</v>
      </c>
    </row>
    <row r="2964" spans="1:8" ht="15.75" customHeight="1" x14ac:dyDescent="0.25">
      <c r="A2964" s="13" t="s">
        <v>7713</v>
      </c>
      <c r="B2964" s="13" t="s">
        <v>28</v>
      </c>
      <c r="C2964" s="14">
        <v>143.86000000000001</v>
      </c>
      <c r="D2964" s="13" t="s">
        <v>33</v>
      </c>
      <c r="E2964" s="13" t="s">
        <v>389</v>
      </c>
      <c r="F2964" s="15">
        <v>57600</v>
      </c>
      <c r="G2964" s="14">
        <v>8286336</v>
      </c>
      <c r="H2964" s="13" t="s">
        <v>3185</v>
      </c>
    </row>
    <row r="2965" spans="1:8" ht="15.75" customHeight="1" x14ac:dyDescent="0.25">
      <c r="A2965" s="13" t="s">
        <v>7713</v>
      </c>
      <c r="B2965" s="13" t="s">
        <v>10</v>
      </c>
      <c r="C2965" s="14">
        <v>147.30000000000001</v>
      </c>
      <c r="D2965" s="13" t="s">
        <v>75</v>
      </c>
      <c r="E2965" s="13" t="s">
        <v>3186</v>
      </c>
      <c r="F2965" s="15">
        <v>57600</v>
      </c>
      <c r="G2965" s="14">
        <v>8484480</v>
      </c>
      <c r="H2965" s="13" t="s">
        <v>3187</v>
      </c>
    </row>
    <row r="2966" spans="1:8" ht="15.75" customHeight="1" x14ac:dyDescent="0.25">
      <c r="A2966" s="13" t="s">
        <v>7713</v>
      </c>
      <c r="B2966" s="13" t="s">
        <v>28</v>
      </c>
      <c r="C2966" s="14">
        <v>148.12</v>
      </c>
      <c r="D2966" s="13" t="s">
        <v>26</v>
      </c>
      <c r="E2966" s="13" t="s">
        <v>389</v>
      </c>
      <c r="F2966" s="15">
        <v>57600</v>
      </c>
      <c r="G2966" s="14">
        <v>8531712</v>
      </c>
      <c r="H2966" s="13" t="s">
        <v>3188</v>
      </c>
    </row>
    <row r="2967" spans="1:8" ht="15.75" customHeight="1" x14ac:dyDescent="0.25">
      <c r="A2967" s="13" t="s">
        <v>7713</v>
      </c>
      <c r="B2967" s="13" t="s">
        <v>10</v>
      </c>
      <c r="C2967" s="14">
        <v>155.19999999999999</v>
      </c>
      <c r="D2967" s="13" t="s">
        <v>109</v>
      </c>
      <c r="E2967" s="13" t="s">
        <v>166</v>
      </c>
      <c r="F2967" s="15">
        <v>57600</v>
      </c>
      <c r="G2967" s="14">
        <v>8939520</v>
      </c>
      <c r="H2967" s="16" t="s">
        <v>3189</v>
      </c>
    </row>
    <row r="2968" spans="1:8" ht="15.75" customHeight="1" x14ac:dyDescent="0.25">
      <c r="A2968" s="13" t="s">
        <v>7713</v>
      </c>
      <c r="B2968" s="13" t="s">
        <v>10</v>
      </c>
      <c r="C2968" s="14">
        <v>155.75</v>
      </c>
      <c r="D2968" s="13" t="s">
        <v>43</v>
      </c>
      <c r="E2968" s="13" t="s">
        <v>166</v>
      </c>
      <c r="F2968" s="15">
        <v>57600</v>
      </c>
      <c r="G2968" s="14">
        <v>8971200</v>
      </c>
      <c r="H2968" s="16" t="s">
        <v>3190</v>
      </c>
    </row>
    <row r="2969" spans="1:8" ht="15.75" customHeight="1" x14ac:dyDescent="0.25">
      <c r="A2969" s="13" t="s">
        <v>7713</v>
      </c>
      <c r="B2969" s="13" t="s">
        <v>10</v>
      </c>
      <c r="C2969" s="14">
        <v>156.44999999999999</v>
      </c>
      <c r="D2969" s="13" t="s">
        <v>17</v>
      </c>
      <c r="E2969" s="13" t="s">
        <v>389</v>
      </c>
      <c r="F2969" s="15">
        <v>57600</v>
      </c>
      <c r="G2969" s="14">
        <v>9011520</v>
      </c>
      <c r="H2969" s="13" t="s">
        <v>3191</v>
      </c>
    </row>
    <row r="2970" spans="1:8" ht="15.75" customHeight="1" x14ac:dyDescent="0.25">
      <c r="A2970" s="13" t="s">
        <v>7713</v>
      </c>
      <c r="B2970" s="13" t="s">
        <v>10</v>
      </c>
      <c r="C2970" s="14">
        <v>157</v>
      </c>
      <c r="D2970" s="13" t="s">
        <v>70</v>
      </c>
      <c r="E2970" s="13" t="s">
        <v>398</v>
      </c>
      <c r="F2970" s="15">
        <v>57600</v>
      </c>
      <c r="G2970" s="14">
        <v>9043200</v>
      </c>
      <c r="H2970" s="13" t="s">
        <v>3192</v>
      </c>
    </row>
    <row r="2971" spans="1:8" ht="15.75" customHeight="1" x14ac:dyDescent="0.25">
      <c r="A2971" s="13" t="s">
        <v>7713</v>
      </c>
      <c r="B2971" s="13" t="s">
        <v>382</v>
      </c>
      <c r="C2971" s="14">
        <v>523.15</v>
      </c>
      <c r="D2971" s="13" t="s">
        <v>20</v>
      </c>
      <c r="E2971" s="13" t="s">
        <v>87</v>
      </c>
      <c r="F2971" s="15">
        <v>57600</v>
      </c>
      <c r="G2971" s="14">
        <v>30133440</v>
      </c>
      <c r="H2971" s="16" t="s">
        <v>3193</v>
      </c>
    </row>
    <row r="2972" spans="1:8" ht="15.75" customHeight="1" x14ac:dyDescent="0.25">
      <c r="A2972" s="13" t="s">
        <v>7713</v>
      </c>
      <c r="B2972" s="13" t="s">
        <v>45</v>
      </c>
      <c r="C2972" s="14">
        <v>551.82000000000005</v>
      </c>
      <c r="D2972" s="13" t="s">
        <v>26</v>
      </c>
      <c r="E2972" s="13" t="s">
        <v>87</v>
      </c>
      <c r="F2972" s="15">
        <v>57600</v>
      </c>
      <c r="G2972" s="14">
        <v>31784832</v>
      </c>
      <c r="H2972" s="13" t="s">
        <v>3194</v>
      </c>
    </row>
    <row r="2973" spans="1:8" ht="15.75" customHeight="1" x14ac:dyDescent="0.25">
      <c r="A2973" s="13" t="s">
        <v>7713</v>
      </c>
      <c r="B2973" s="13" t="s">
        <v>382</v>
      </c>
      <c r="C2973" s="14">
        <v>559.82000000000005</v>
      </c>
      <c r="D2973" s="13" t="s">
        <v>26</v>
      </c>
      <c r="E2973" s="13" t="s">
        <v>470</v>
      </c>
      <c r="F2973" s="15">
        <v>57600</v>
      </c>
      <c r="G2973" s="14">
        <v>32245632</v>
      </c>
      <c r="H2973" s="16" t="s">
        <v>3195</v>
      </c>
    </row>
    <row r="2974" spans="1:8" ht="15.75" customHeight="1" x14ac:dyDescent="0.25">
      <c r="A2974" s="13" t="s">
        <v>7713</v>
      </c>
      <c r="B2974" s="13" t="s">
        <v>413</v>
      </c>
      <c r="C2974" s="14">
        <v>763.29</v>
      </c>
      <c r="D2974" s="13" t="s">
        <v>26</v>
      </c>
      <c r="E2974" s="13" t="s">
        <v>106</v>
      </c>
      <c r="F2974" s="15">
        <v>57600</v>
      </c>
      <c r="G2974" s="14">
        <v>43965504</v>
      </c>
      <c r="H2974" s="13" t="s">
        <v>3196</v>
      </c>
    </row>
    <row r="2975" spans="1:8" ht="15.75" customHeight="1" x14ac:dyDescent="0.25">
      <c r="A2975" s="13" t="s">
        <v>7713</v>
      </c>
      <c r="B2975" s="13" t="s">
        <v>10</v>
      </c>
      <c r="C2975" s="14">
        <v>10945.07</v>
      </c>
      <c r="D2975" s="13" t="s">
        <v>20</v>
      </c>
      <c r="E2975" s="13" t="s">
        <v>1159</v>
      </c>
      <c r="F2975" s="15">
        <v>57600</v>
      </c>
      <c r="G2975" s="14">
        <v>630436032</v>
      </c>
      <c r="H2975" s="13" t="s">
        <v>3197</v>
      </c>
    </row>
    <row r="2976" spans="1:8" ht="15.75" customHeight="1" x14ac:dyDescent="0.25">
      <c r="C2976" s="10"/>
      <c r="F2976" s="17"/>
      <c r="G2976" s="10"/>
    </row>
    <row r="2977" spans="1:8" ht="15.75" customHeight="1" x14ac:dyDescent="0.25">
      <c r="A2977" s="41" t="s">
        <v>3198</v>
      </c>
      <c r="B2977" s="42"/>
      <c r="C2977" s="42"/>
      <c r="D2977" s="42"/>
      <c r="E2977" s="42"/>
      <c r="F2977" s="42"/>
      <c r="G2977" s="42"/>
      <c r="H2977" s="43"/>
    </row>
    <row r="2978" spans="1:8" ht="15.75" customHeight="1" x14ac:dyDescent="0.25">
      <c r="C2978" s="10"/>
      <c r="E2978" s="11" t="s">
        <v>7571</v>
      </c>
      <c r="F2978" s="12">
        <v>3600</v>
      </c>
      <c r="G2978" s="10"/>
    </row>
    <row r="2979" spans="1:8" ht="15.75" customHeight="1" x14ac:dyDescent="0.25">
      <c r="A2979" s="13" t="s">
        <v>0</v>
      </c>
      <c r="B2979" s="13" t="s">
        <v>1</v>
      </c>
      <c r="C2979" s="13" t="s">
        <v>2</v>
      </c>
      <c r="D2979" s="13" t="s">
        <v>4</v>
      </c>
      <c r="E2979" s="13" t="s">
        <v>5</v>
      </c>
      <c r="F2979" s="13" t="s">
        <v>6</v>
      </c>
      <c r="G2979" s="13" t="s">
        <v>7</v>
      </c>
      <c r="H2979" s="13" t="s">
        <v>8</v>
      </c>
    </row>
    <row r="2980" spans="1:8" ht="15.75" customHeight="1" x14ac:dyDescent="0.25">
      <c r="A2980" s="13" t="s">
        <v>7714</v>
      </c>
      <c r="B2980" s="13" t="s">
        <v>28</v>
      </c>
      <c r="C2980" s="14">
        <v>1540.17</v>
      </c>
      <c r="D2980" s="13" t="s">
        <v>20</v>
      </c>
      <c r="E2980" s="13" t="s">
        <v>1881</v>
      </c>
      <c r="F2980" s="15">
        <v>3600</v>
      </c>
      <c r="G2980" s="14">
        <v>5544612</v>
      </c>
      <c r="H2980" s="16" t="s">
        <v>3200</v>
      </c>
    </row>
    <row r="2981" spans="1:8" ht="15.75" customHeight="1" x14ac:dyDescent="0.25">
      <c r="A2981" s="13" t="s">
        <v>7714</v>
      </c>
      <c r="B2981" s="13" t="s">
        <v>10</v>
      </c>
      <c r="C2981" s="14">
        <v>1821.73</v>
      </c>
      <c r="D2981" s="13" t="s">
        <v>35</v>
      </c>
      <c r="E2981" s="13" t="s">
        <v>1881</v>
      </c>
      <c r="F2981" s="15">
        <v>3600</v>
      </c>
      <c r="G2981" s="14">
        <v>6558228</v>
      </c>
      <c r="H2981" s="16" t="s">
        <v>3201</v>
      </c>
    </row>
    <row r="2982" spans="1:8" ht="15.75" customHeight="1" x14ac:dyDescent="0.25">
      <c r="A2982" s="13" t="s">
        <v>7714</v>
      </c>
      <c r="B2982" s="13" t="s">
        <v>10</v>
      </c>
      <c r="C2982" s="14">
        <v>2245</v>
      </c>
      <c r="D2982" s="13" t="s">
        <v>366</v>
      </c>
      <c r="E2982" s="13" t="s">
        <v>367</v>
      </c>
      <c r="F2982" s="15">
        <v>3600</v>
      </c>
      <c r="G2982" s="14">
        <v>8082000</v>
      </c>
      <c r="H2982" s="16" t="s">
        <v>3202</v>
      </c>
    </row>
    <row r="2983" spans="1:8" ht="15.75" customHeight="1" x14ac:dyDescent="0.25">
      <c r="A2983" s="13" t="s">
        <v>7714</v>
      </c>
      <c r="B2983" s="13" t="s">
        <v>10</v>
      </c>
      <c r="C2983" s="14">
        <v>2504.0300000000002</v>
      </c>
      <c r="D2983" s="13" t="s">
        <v>38</v>
      </c>
      <c r="E2983" s="13" t="s">
        <v>1881</v>
      </c>
      <c r="F2983" s="15">
        <v>3600</v>
      </c>
      <c r="G2983" s="14">
        <v>9014508</v>
      </c>
      <c r="H2983" s="16" t="s">
        <v>3203</v>
      </c>
    </row>
    <row r="2984" spans="1:8" ht="15.75" customHeight="1" x14ac:dyDescent="0.25">
      <c r="A2984" s="13" t="s">
        <v>7714</v>
      </c>
      <c r="B2984" s="13" t="s">
        <v>28</v>
      </c>
      <c r="C2984" s="14">
        <v>2504.0300000000002</v>
      </c>
      <c r="D2984" s="13" t="s">
        <v>38</v>
      </c>
      <c r="E2984" s="13" t="s">
        <v>367</v>
      </c>
      <c r="F2984" s="15">
        <v>3600</v>
      </c>
      <c r="G2984" s="14">
        <v>9014508</v>
      </c>
      <c r="H2984" s="16" t="s">
        <v>3204</v>
      </c>
    </row>
    <row r="2985" spans="1:8" ht="15.75" customHeight="1" x14ac:dyDescent="0.25">
      <c r="A2985" s="13" t="s">
        <v>7714</v>
      </c>
      <c r="B2985" s="13" t="s">
        <v>10</v>
      </c>
      <c r="C2985" s="14">
        <v>3061.88</v>
      </c>
      <c r="D2985" s="13" t="s">
        <v>33</v>
      </c>
      <c r="E2985" s="13" t="s">
        <v>2439</v>
      </c>
      <c r="F2985" s="15">
        <v>3600</v>
      </c>
      <c r="G2985" s="14">
        <v>11022768</v>
      </c>
      <c r="H2985" s="13" t="s">
        <v>3205</v>
      </c>
    </row>
    <row r="2986" spans="1:8" ht="15.75" customHeight="1" x14ac:dyDescent="0.25">
      <c r="A2986" s="13" t="s">
        <v>7714</v>
      </c>
      <c r="B2986" s="13" t="s">
        <v>10</v>
      </c>
      <c r="C2986" s="14">
        <v>3371.36</v>
      </c>
      <c r="D2986" s="13" t="s">
        <v>11</v>
      </c>
      <c r="E2986" s="16" t="s">
        <v>3206</v>
      </c>
      <c r="F2986" s="15">
        <v>3600</v>
      </c>
      <c r="G2986" s="14">
        <v>12136896</v>
      </c>
      <c r="H2986" s="13" t="s">
        <v>3207</v>
      </c>
    </row>
    <row r="2987" spans="1:8" ht="15.75" customHeight="1" x14ac:dyDescent="0.25">
      <c r="A2987" s="13" t="s">
        <v>7714</v>
      </c>
      <c r="B2987" s="13" t="s">
        <v>10</v>
      </c>
      <c r="C2987" s="14">
        <v>5033.6400000000003</v>
      </c>
      <c r="D2987" s="13" t="s">
        <v>20</v>
      </c>
      <c r="E2987" s="13" t="s">
        <v>3208</v>
      </c>
      <c r="F2987" s="15">
        <v>3600</v>
      </c>
      <c r="G2987" s="14">
        <v>18121104</v>
      </c>
      <c r="H2987" s="16" t="s">
        <v>3209</v>
      </c>
    </row>
    <row r="2988" spans="1:8" ht="15.75" customHeight="1" x14ac:dyDescent="0.25">
      <c r="C2988" s="10"/>
      <c r="F2988" s="17"/>
      <c r="G2988" s="10"/>
    </row>
    <row r="2989" spans="1:8" ht="15.75" customHeight="1" x14ac:dyDescent="0.25">
      <c r="A2989" s="41" t="s">
        <v>3210</v>
      </c>
      <c r="B2989" s="42"/>
      <c r="C2989" s="42"/>
      <c r="D2989" s="42"/>
      <c r="E2989" s="42"/>
      <c r="F2989" s="42"/>
      <c r="G2989" s="42"/>
      <c r="H2989" s="43"/>
    </row>
    <row r="2990" spans="1:8" ht="15.75" customHeight="1" x14ac:dyDescent="0.25">
      <c r="C2990" s="10"/>
      <c r="E2990" s="11" t="s">
        <v>7571</v>
      </c>
      <c r="F2990" s="12">
        <v>3355</v>
      </c>
      <c r="G2990" s="10"/>
    </row>
    <row r="2991" spans="1:8" ht="15.75" customHeight="1" x14ac:dyDescent="0.25">
      <c r="A2991" s="13" t="s">
        <v>0</v>
      </c>
      <c r="B2991" s="13" t="s">
        <v>1</v>
      </c>
      <c r="C2991" s="13" t="s">
        <v>2</v>
      </c>
      <c r="D2991" s="13" t="s">
        <v>4</v>
      </c>
      <c r="E2991" s="13" t="s">
        <v>5</v>
      </c>
      <c r="F2991" s="13" t="s">
        <v>6</v>
      </c>
      <c r="G2991" s="13" t="s">
        <v>7</v>
      </c>
      <c r="H2991" s="13" t="s">
        <v>8</v>
      </c>
    </row>
    <row r="2992" spans="1:8" ht="15.75" customHeight="1" x14ac:dyDescent="0.25">
      <c r="A2992" s="13" t="s">
        <v>7715</v>
      </c>
      <c r="B2992" s="13" t="s">
        <v>10</v>
      </c>
      <c r="C2992" s="14">
        <v>1055.24</v>
      </c>
      <c r="D2992" s="13" t="s">
        <v>20</v>
      </c>
      <c r="E2992" s="13" t="s">
        <v>87</v>
      </c>
      <c r="F2992" s="15">
        <v>3355</v>
      </c>
      <c r="G2992" s="14">
        <v>3540330.2</v>
      </c>
      <c r="H2992" s="16" t="s">
        <v>3212</v>
      </c>
    </row>
    <row r="2993" spans="1:8" ht="15.75" customHeight="1" x14ac:dyDescent="0.25">
      <c r="A2993" s="13" t="s">
        <v>7715</v>
      </c>
      <c r="B2993" s="13" t="s">
        <v>10</v>
      </c>
      <c r="C2993" s="14">
        <v>1099.69</v>
      </c>
      <c r="D2993" s="13" t="s">
        <v>33</v>
      </c>
      <c r="E2993" s="13" t="s">
        <v>87</v>
      </c>
      <c r="F2993" s="15">
        <v>3355</v>
      </c>
      <c r="G2993" s="14">
        <v>3689459.95</v>
      </c>
      <c r="H2993" s="13" t="s">
        <v>3213</v>
      </c>
    </row>
    <row r="2994" spans="1:8" ht="15.75" customHeight="1" x14ac:dyDescent="0.25">
      <c r="A2994" s="13" t="s">
        <v>7715</v>
      </c>
      <c r="B2994" s="13" t="s">
        <v>10</v>
      </c>
      <c r="C2994" s="14">
        <v>1132.6600000000001</v>
      </c>
      <c r="D2994" s="13" t="s">
        <v>26</v>
      </c>
      <c r="E2994" s="13" t="s">
        <v>87</v>
      </c>
      <c r="F2994" s="15">
        <v>3355</v>
      </c>
      <c r="G2994" s="14">
        <v>3800074.3</v>
      </c>
      <c r="H2994" s="13" t="s">
        <v>3214</v>
      </c>
    </row>
    <row r="2995" spans="1:8" ht="15.75" customHeight="1" x14ac:dyDescent="0.25">
      <c r="A2995" s="13" t="s">
        <v>7715</v>
      </c>
      <c r="B2995" s="13" t="s">
        <v>10</v>
      </c>
      <c r="C2995" s="14">
        <v>1477</v>
      </c>
      <c r="D2995" s="13" t="s">
        <v>38</v>
      </c>
      <c r="E2995" s="13" t="s">
        <v>87</v>
      </c>
      <c r="F2995" s="15">
        <v>3355</v>
      </c>
      <c r="G2995" s="14">
        <v>4955335</v>
      </c>
      <c r="H2995" s="16" t="s">
        <v>3215</v>
      </c>
    </row>
    <row r="2996" spans="1:8" ht="15.75" customHeight="1" x14ac:dyDescent="0.25">
      <c r="A2996" s="13" t="s">
        <v>7715</v>
      </c>
      <c r="B2996" s="13" t="s">
        <v>10</v>
      </c>
      <c r="C2996" s="14">
        <v>1559.77</v>
      </c>
      <c r="D2996" s="13" t="s">
        <v>43</v>
      </c>
      <c r="E2996" s="13" t="s">
        <v>3216</v>
      </c>
      <c r="F2996" s="15">
        <v>3355</v>
      </c>
      <c r="G2996" s="14">
        <v>5233028.3499999996</v>
      </c>
      <c r="H2996" s="13" t="s">
        <v>3217</v>
      </c>
    </row>
    <row r="2997" spans="1:8" ht="15.75" customHeight="1" x14ac:dyDescent="0.25">
      <c r="C2997" s="10"/>
      <c r="F2997" s="17"/>
      <c r="G2997" s="10"/>
    </row>
    <row r="2998" spans="1:8" ht="15.75" customHeight="1" x14ac:dyDescent="0.25">
      <c r="A2998" s="41" t="s">
        <v>3218</v>
      </c>
      <c r="B2998" s="42"/>
      <c r="C2998" s="42"/>
      <c r="D2998" s="42"/>
      <c r="E2998" s="42"/>
      <c r="F2998" s="42"/>
      <c r="G2998" s="42"/>
      <c r="H2998" s="43"/>
    </row>
    <row r="2999" spans="1:8" ht="15.75" customHeight="1" x14ac:dyDescent="0.25">
      <c r="C2999" s="10"/>
      <c r="E2999" s="11" t="s">
        <v>7571</v>
      </c>
      <c r="F2999" s="12">
        <v>2400</v>
      </c>
      <c r="G2999" s="10"/>
    </row>
    <row r="3000" spans="1:8" ht="15.75" customHeight="1" x14ac:dyDescent="0.25">
      <c r="A3000" s="13" t="s">
        <v>0</v>
      </c>
      <c r="B3000" s="13" t="s">
        <v>1</v>
      </c>
      <c r="C3000" s="13" t="s">
        <v>2</v>
      </c>
      <c r="D3000" s="13" t="s">
        <v>4</v>
      </c>
      <c r="E3000" s="13" t="s">
        <v>5</v>
      </c>
      <c r="F3000" s="13" t="s">
        <v>6</v>
      </c>
      <c r="G3000" s="13" t="s">
        <v>7</v>
      </c>
      <c r="H3000" s="13" t="s">
        <v>8</v>
      </c>
    </row>
    <row r="3001" spans="1:8" ht="15.75" customHeight="1" x14ac:dyDescent="0.25">
      <c r="A3001" s="13" t="s">
        <v>7716</v>
      </c>
      <c r="B3001" s="13" t="s">
        <v>28</v>
      </c>
      <c r="C3001" s="14">
        <v>656.57</v>
      </c>
      <c r="D3001" s="13" t="s">
        <v>20</v>
      </c>
      <c r="E3001" s="13" t="s">
        <v>156</v>
      </c>
      <c r="F3001" s="15">
        <v>2400</v>
      </c>
      <c r="G3001" s="14">
        <v>1575768</v>
      </c>
      <c r="H3001" s="16" t="s">
        <v>3219</v>
      </c>
    </row>
    <row r="3002" spans="1:8" ht="15.75" customHeight="1" x14ac:dyDescent="0.25">
      <c r="A3002" s="13" t="s">
        <v>7716</v>
      </c>
      <c r="B3002" s="13" t="s">
        <v>28</v>
      </c>
      <c r="C3002" s="14">
        <v>785.4</v>
      </c>
      <c r="D3002" s="13" t="s">
        <v>70</v>
      </c>
      <c r="E3002" s="13" t="s">
        <v>1314</v>
      </c>
      <c r="F3002" s="15">
        <v>2400</v>
      </c>
      <c r="G3002" s="14">
        <v>1884960</v>
      </c>
      <c r="H3002" s="13" t="s">
        <v>3220</v>
      </c>
    </row>
    <row r="3003" spans="1:8" ht="15.75" customHeight="1" x14ac:dyDescent="0.25">
      <c r="A3003" s="13" t="s">
        <v>7716</v>
      </c>
      <c r="B3003" s="13" t="s">
        <v>10</v>
      </c>
      <c r="C3003" s="14">
        <v>2381.88</v>
      </c>
      <c r="D3003" s="13" t="s">
        <v>467</v>
      </c>
      <c r="E3003" s="13" t="s">
        <v>468</v>
      </c>
      <c r="F3003" s="15">
        <v>480</v>
      </c>
      <c r="G3003" s="14">
        <v>1143302.3999999999</v>
      </c>
      <c r="H3003" s="16" t="s">
        <v>3221</v>
      </c>
    </row>
    <row r="3004" spans="1:8" ht="15.75" customHeight="1" x14ac:dyDescent="0.25">
      <c r="A3004" s="13" t="s">
        <v>7716</v>
      </c>
      <c r="B3004" s="13" t="s">
        <v>10</v>
      </c>
      <c r="C3004" s="14">
        <v>2467.44</v>
      </c>
      <c r="D3004" s="13" t="s">
        <v>26</v>
      </c>
      <c r="E3004" s="13" t="s">
        <v>470</v>
      </c>
      <c r="F3004" s="15">
        <v>2400</v>
      </c>
      <c r="G3004" s="14">
        <v>5921856</v>
      </c>
      <c r="H3004" s="13" t="s">
        <v>3223</v>
      </c>
    </row>
    <row r="3005" spans="1:8" ht="15.75" customHeight="1" x14ac:dyDescent="0.25">
      <c r="A3005" s="13" t="s">
        <v>7716</v>
      </c>
      <c r="B3005" s="13" t="s">
        <v>10</v>
      </c>
      <c r="C3005" s="14">
        <v>2538</v>
      </c>
      <c r="D3005" s="13" t="s">
        <v>70</v>
      </c>
      <c r="E3005" s="13" t="s">
        <v>470</v>
      </c>
      <c r="F3005" s="15">
        <v>2400</v>
      </c>
      <c r="G3005" s="14">
        <v>6091200</v>
      </c>
      <c r="H3005" s="13" t="s">
        <v>3224</v>
      </c>
    </row>
    <row r="3006" spans="1:8" ht="15.75" customHeight="1" x14ac:dyDescent="0.25">
      <c r="A3006" s="13" t="s">
        <v>7716</v>
      </c>
      <c r="B3006" s="13" t="s">
        <v>10</v>
      </c>
      <c r="C3006" s="14">
        <v>2604.0300000000002</v>
      </c>
      <c r="D3006" s="13" t="s">
        <v>20</v>
      </c>
      <c r="E3006" s="13" t="s">
        <v>470</v>
      </c>
      <c r="F3006" s="15">
        <v>2400</v>
      </c>
      <c r="G3006" s="14">
        <v>6249672</v>
      </c>
      <c r="H3006" s="16" t="s">
        <v>3225</v>
      </c>
    </row>
    <row r="3007" spans="1:8" ht="15.75" customHeight="1" x14ac:dyDescent="0.25">
      <c r="A3007" s="13" t="s">
        <v>7716</v>
      </c>
      <c r="B3007" s="13" t="s">
        <v>10</v>
      </c>
      <c r="C3007" s="14">
        <v>2648.54</v>
      </c>
      <c r="D3007" s="13" t="s">
        <v>33</v>
      </c>
      <c r="E3007" s="13" t="s">
        <v>470</v>
      </c>
      <c r="F3007" s="15">
        <v>2400</v>
      </c>
      <c r="G3007" s="14">
        <v>6356496</v>
      </c>
      <c r="H3007" s="13" t="s">
        <v>3226</v>
      </c>
    </row>
    <row r="3008" spans="1:8" ht="15.75" customHeight="1" x14ac:dyDescent="0.25">
      <c r="A3008" s="13" t="s">
        <v>7716</v>
      </c>
      <c r="B3008" s="13" t="s">
        <v>10</v>
      </c>
      <c r="C3008" s="14">
        <v>2701.93</v>
      </c>
      <c r="D3008" s="13" t="s">
        <v>35</v>
      </c>
      <c r="E3008" s="13" t="s">
        <v>470</v>
      </c>
      <c r="F3008" s="15">
        <v>2400</v>
      </c>
      <c r="G3008" s="14">
        <v>6484632</v>
      </c>
      <c r="H3008" s="16" t="s">
        <v>3227</v>
      </c>
    </row>
    <row r="3009" spans="1:8" ht="15.75" customHeight="1" x14ac:dyDescent="0.25">
      <c r="A3009" s="13" t="s">
        <v>7716</v>
      </c>
      <c r="B3009" s="13" t="s">
        <v>10</v>
      </c>
      <c r="C3009" s="14">
        <v>3004.73</v>
      </c>
      <c r="D3009" s="13" t="s">
        <v>7584</v>
      </c>
      <c r="E3009" s="13" t="s">
        <v>470</v>
      </c>
      <c r="F3009" s="15">
        <v>2400</v>
      </c>
      <c r="G3009" s="14">
        <v>7211352</v>
      </c>
      <c r="H3009" s="13" t="s">
        <v>3228</v>
      </c>
    </row>
    <row r="3010" spans="1:8" ht="15.75" customHeight="1" x14ac:dyDescent="0.25">
      <c r="A3010" s="13" t="s">
        <v>7716</v>
      </c>
      <c r="B3010" s="13" t="s">
        <v>10</v>
      </c>
      <c r="C3010" s="14">
        <v>3111</v>
      </c>
      <c r="D3010" s="13" t="s">
        <v>17</v>
      </c>
      <c r="E3010" s="13" t="s">
        <v>470</v>
      </c>
      <c r="F3010" s="15">
        <v>2400</v>
      </c>
      <c r="G3010" s="14">
        <v>7466400</v>
      </c>
      <c r="H3010" s="13" t="s">
        <v>3229</v>
      </c>
    </row>
    <row r="3011" spans="1:8" ht="15.75" customHeight="1" x14ac:dyDescent="0.25">
      <c r="A3011" s="13" t="s">
        <v>7716</v>
      </c>
      <c r="B3011" s="13" t="s">
        <v>10</v>
      </c>
      <c r="C3011" s="14">
        <v>3330.77</v>
      </c>
      <c r="D3011" s="13" t="s">
        <v>43</v>
      </c>
      <c r="E3011" s="13" t="s">
        <v>470</v>
      </c>
      <c r="F3011" s="15">
        <v>2400</v>
      </c>
      <c r="G3011" s="14">
        <v>7993848</v>
      </c>
      <c r="H3011" s="16" t="s">
        <v>3230</v>
      </c>
    </row>
    <row r="3012" spans="1:8" ht="15.75" customHeight="1" x14ac:dyDescent="0.25">
      <c r="C3012" s="10"/>
      <c r="F3012" s="17"/>
      <c r="G3012" s="10"/>
    </row>
    <row r="3013" spans="1:8" ht="15.75" customHeight="1" x14ac:dyDescent="0.25">
      <c r="A3013" s="41" t="s">
        <v>3231</v>
      </c>
      <c r="B3013" s="42"/>
      <c r="C3013" s="42"/>
      <c r="D3013" s="42"/>
      <c r="E3013" s="42"/>
      <c r="F3013" s="42"/>
      <c r="G3013" s="42"/>
      <c r="H3013" s="43"/>
    </row>
    <row r="3014" spans="1:8" ht="15.75" customHeight="1" x14ac:dyDescent="0.25">
      <c r="C3014" s="10"/>
      <c r="E3014" s="11" t="s">
        <v>7571</v>
      </c>
      <c r="F3014" s="12">
        <v>840</v>
      </c>
      <c r="G3014" s="10"/>
    </row>
    <row r="3015" spans="1:8" ht="15.75" customHeight="1" x14ac:dyDescent="0.25">
      <c r="A3015" s="13" t="s">
        <v>0</v>
      </c>
      <c r="B3015" s="13" t="s">
        <v>1</v>
      </c>
      <c r="C3015" s="13" t="s">
        <v>2</v>
      </c>
      <c r="D3015" s="13" t="s">
        <v>4</v>
      </c>
      <c r="E3015" s="13" t="s">
        <v>5</v>
      </c>
      <c r="F3015" s="13" t="s">
        <v>6</v>
      </c>
      <c r="G3015" s="13" t="s">
        <v>7</v>
      </c>
      <c r="H3015" s="13" t="s">
        <v>8</v>
      </c>
    </row>
    <row r="3016" spans="1:8" ht="15.75" customHeight="1" x14ac:dyDescent="0.25">
      <c r="A3016" s="13" t="s">
        <v>7717</v>
      </c>
      <c r="B3016" s="13" t="s">
        <v>10</v>
      </c>
      <c r="C3016" s="14">
        <v>7215.47</v>
      </c>
      <c r="D3016" s="13" t="s">
        <v>14</v>
      </c>
      <c r="E3016" s="13" t="s">
        <v>3233</v>
      </c>
      <c r="F3016" s="15">
        <v>840</v>
      </c>
      <c r="G3016" s="14">
        <v>6060994.7999999998</v>
      </c>
      <c r="H3016" s="13" t="s">
        <v>3234</v>
      </c>
    </row>
    <row r="3017" spans="1:8" ht="15.75" customHeight="1" x14ac:dyDescent="0.25">
      <c r="A3017" s="13" t="s">
        <v>7717</v>
      </c>
      <c r="B3017" s="13" t="s">
        <v>10</v>
      </c>
      <c r="C3017" s="14">
        <v>7457.99</v>
      </c>
      <c r="D3017" s="13" t="s">
        <v>26</v>
      </c>
      <c r="E3017" s="13" t="s">
        <v>1840</v>
      </c>
      <c r="F3017" s="15">
        <v>840</v>
      </c>
      <c r="G3017" s="14">
        <v>6264711.5999999996</v>
      </c>
      <c r="H3017" s="13" t="s">
        <v>3235</v>
      </c>
    </row>
    <row r="3018" spans="1:8" ht="15.75" customHeight="1" x14ac:dyDescent="0.25">
      <c r="A3018" s="13" t="s">
        <v>7717</v>
      </c>
      <c r="B3018" s="13" t="s">
        <v>10</v>
      </c>
      <c r="C3018" s="14">
        <v>8578.07</v>
      </c>
      <c r="D3018" s="13" t="s">
        <v>20</v>
      </c>
      <c r="E3018" s="13" t="s">
        <v>1840</v>
      </c>
      <c r="F3018" s="15">
        <v>840</v>
      </c>
      <c r="G3018" s="14">
        <v>7205578.7999999998</v>
      </c>
      <c r="H3018" s="16" t="s">
        <v>3236</v>
      </c>
    </row>
    <row r="3019" spans="1:8" ht="15.75" customHeight="1" x14ac:dyDescent="0.25">
      <c r="A3019" s="13" t="s">
        <v>7717</v>
      </c>
      <c r="B3019" s="13" t="s">
        <v>10</v>
      </c>
      <c r="C3019" s="14">
        <v>8947.25</v>
      </c>
      <c r="D3019" s="13" t="s">
        <v>33</v>
      </c>
      <c r="E3019" s="13" t="s">
        <v>1840</v>
      </c>
      <c r="F3019" s="15">
        <v>840</v>
      </c>
      <c r="G3019" s="14">
        <v>7515690</v>
      </c>
      <c r="H3019" s="13" t="s">
        <v>3237</v>
      </c>
    </row>
    <row r="3020" spans="1:8" ht="15.75" customHeight="1" x14ac:dyDescent="0.25">
      <c r="A3020" s="13" t="s">
        <v>7717</v>
      </c>
      <c r="B3020" s="13" t="s">
        <v>10</v>
      </c>
      <c r="C3020" s="14">
        <v>9609</v>
      </c>
      <c r="D3020" s="13" t="s">
        <v>38</v>
      </c>
      <c r="E3020" s="13" t="s">
        <v>1840</v>
      </c>
      <c r="F3020" s="15">
        <v>840</v>
      </c>
      <c r="G3020" s="14">
        <v>8071560</v>
      </c>
      <c r="H3020" s="13" t="s">
        <v>3238</v>
      </c>
    </row>
    <row r="3021" spans="1:8" ht="15.75" customHeight="1" x14ac:dyDescent="0.25">
      <c r="A3021" s="13" t="s">
        <v>7717</v>
      </c>
      <c r="B3021" s="13" t="s">
        <v>10</v>
      </c>
      <c r="C3021" s="14">
        <v>10142.33</v>
      </c>
      <c r="D3021" s="13" t="s">
        <v>43</v>
      </c>
      <c r="E3021" s="13" t="s">
        <v>1840</v>
      </c>
      <c r="F3021" s="15">
        <v>840</v>
      </c>
      <c r="G3021" s="14">
        <v>8519557.1999999993</v>
      </c>
      <c r="H3021" s="16" t="s">
        <v>3239</v>
      </c>
    </row>
    <row r="3022" spans="1:8" ht="15.75" customHeight="1" x14ac:dyDescent="0.25">
      <c r="C3022" s="10"/>
      <c r="F3022" s="17"/>
      <c r="G3022" s="10"/>
    </row>
    <row r="3023" spans="1:8" ht="15.75" customHeight="1" x14ac:dyDescent="0.25">
      <c r="A3023" s="41" t="s">
        <v>3240</v>
      </c>
      <c r="B3023" s="42"/>
      <c r="C3023" s="42"/>
      <c r="D3023" s="42"/>
      <c r="E3023" s="42"/>
      <c r="F3023" s="42"/>
      <c r="G3023" s="42"/>
      <c r="H3023" s="43"/>
    </row>
    <row r="3024" spans="1:8" ht="15.75" customHeight="1" x14ac:dyDescent="0.25">
      <c r="C3024" s="10"/>
      <c r="E3024" s="11" t="s">
        <v>7571</v>
      </c>
      <c r="F3024" s="12">
        <v>636000</v>
      </c>
      <c r="G3024" s="10"/>
    </row>
    <row r="3025" spans="1:8" ht="15.75" customHeight="1" x14ac:dyDescent="0.25">
      <c r="A3025" s="13" t="s">
        <v>0</v>
      </c>
      <c r="B3025" s="13" t="s">
        <v>1</v>
      </c>
      <c r="C3025" s="13" t="s">
        <v>2</v>
      </c>
      <c r="D3025" s="13" t="s">
        <v>4</v>
      </c>
      <c r="E3025" s="13" t="s">
        <v>5</v>
      </c>
      <c r="F3025" s="13" t="s">
        <v>6</v>
      </c>
      <c r="G3025" s="13" t="s">
        <v>7</v>
      </c>
      <c r="H3025" s="13" t="s">
        <v>8</v>
      </c>
    </row>
    <row r="3026" spans="1:8" ht="15.75" customHeight="1" x14ac:dyDescent="0.25">
      <c r="A3026" s="13" t="s">
        <v>7718</v>
      </c>
      <c r="B3026" s="13" t="s">
        <v>10</v>
      </c>
      <c r="C3026" s="14">
        <v>34.9</v>
      </c>
      <c r="D3026" s="13" t="s">
        <v>70</v>
      </c>
      <c r="E3026" s="13" t="s">
        <v>71</v>
      </c>
      <c r="F3026" s="15">
        <v>636000</v>
      </c>
      <c r="G3026" s="14">
        <v>22196400</v>
      </c>
      <c r="H3026" s="13" t="s">
        <v>3241</v>
      </c>
    </row>
    <row r="3027" spans="1:8" ht="15.75" customHeight="1" x14ac:dyDescent="0.25">
      <c r="A3027" s="13" t="s">
        <v>7718</v>
      </c>
      <c r="B3027" s="13" t="s">
        <v>413</v>
      </c>
      <c r="C3027" s="14">
        <v>35.659999999999997</v>
      </c>
      <c r="D3027" s="13" t="s">
        <v>20</v>
      </c>
      <c r="E3027" s="13" t="s">
        <v>73</v>
      </c>
      <c r="F3027" s="15">
        <v>636000</v>
      </c>
      <c r="G3027" s="14">
        <v>22679760</v>
      </c>
      <c r="H3027" s="16" t="s">
        <v>3242</v>
      </c>
    </row>
    <row r="3028" spans="1:8" ht="15.75" customHeight="1" x14ac:dyDescent="0.25">
      <c r="A3028" s="13" t="s">
        <v>7718</v>
      </c>
      <c r="B3028" s="13" t="s">
        <v>10</v>
      </c>
      <c r="C3028" s="14">
        <v>35.83</v>
      </c>
      <c r="D3028" s="13" t="s">
        <v>11</v>
      </c>
      <c r="E3028" s="13" t="s">
        <v>3243</v>
      </c>
      <c r="F3028" s="15">
        <v>636000</v>
      </c>
      <c r="G3028" s="14">
        <v>22787880</v>
      </c>
      <c r="H3028" s="13" t="s">
        <v>3244</v>
      </c>
    </row>
    <row r="3029" spans="1:8" ht="15.75" customHeight="1" x14ac:dyDescent="0.25">
      <c r="A3029" s="13" t="s">
        <v>7718</v>
      </c>
      <c r="B3029" s="13" t="s">
        <v>10</v>
      </c>
      <c r="C3029" s="14">
        <v>36.36</v>
      </c>
      <c r="D3029" s="13" t="s">
        <v>23</v>
      </c>
      <c r="E3029" s="13" t="s">
        <v>73</v>
      </c>
      <c r="F3029" s="15">
        <v>636000</v>
      </c>
      <c r="G3029" s="14">
        <v>23124960</v>
      </c>
      <c r="H3029" s="16" t="s">
        <v>3245</v>
      </c>
    </row>
    <row r="3030" spans="1:8" ht="15.75" customHeight="1" x14ac:dyDescent="0.25">
      <c r="A3030" s="13" t="s">
        <v>7718</v>
      </c>
      <c r="B3030" s="13" t="s">
        <v>10</v>
      </c>
      <c r="C3030" s="14">
        <v>36.380000000000003</v>
      </c>
      <c r="D3030" s="13" t="s">
        <v>33</v>
      </c>
      <c r="E3030" s="13" t="s">
        <v>73</v>
      </c>
      <c r="F3030" s="15">
        <v>636000</v>
      </c>
      <c r="G3030" s="14">
        <v>23137680</v>
      </c>
      <c r="H3030" s="13" t="s">
        <v>3246</v>
      </c>
    </row>
    <row r="3031" spans="1:8" ht="15.75" customHeight="1" x14ac:dyDescent="0.25">
      <c r="A3031" s="13" t="s">
        <v>7718</v>
      </c>
      <c r="B3031" s="13" t="s">
        <v>10</v>
      </c>
      <c r="C3031" s="14">
        <v>36.9</v>
      </c>
      <c r="D3031" s="13" t="s">
        <v>75</v>
      </c>
      <c r="E3031" s="13" t="s">
        <v>3247</v>
      </c>
      <c r="F3031" s="15">
        <v>636000</v>
      </c>
      <c r="G3031" s="14">
        <v>23468400</v>
      </c>
      <c r="H3031" s="13" t="s">
        <v>3248</v>
      </c>
    </row>
    <row r="3032" spans="1:8" ht="15.75" customHeight="1" x14ac:dyDescent="0.25">
      <c r="A3032" s="13" t="s">
        <v>7718</v>
      </c>
      <c r="B3032" s="13" t="s">
        <v>10</v>
      </c>
      <c r="C3032" s="14">
        <v>37.119999999999997</v>
      </c>
      <c r="D3032" s="13" t="s">
        <v>35</v>
      </c>
      <c r="E3032" s="13" t="s">
        <v>3249</v>
      </c>
      <c r="F3032" s="15">
        <v>636000</v>
      </c>
      <c r="G3032" s="14">
        <v>23608320</v>
      </c>
      <c r="H3032" s="16" t="s">
        <v>3250</v>
      </c>
    </row>
    <row r="3033" spans="1:8" ht="15.75" customHeight="1" x14ac:dyDescent="0.25">
      <c r="A3033" s="13" t="s">
        <v>7718</v>
      </c>
      <c r="B3033" s="13" t="s">
        <v>28</v>
      </c>
      <c r="C3033" s="14">
        <v>39.020000000000003</v>
      </c>
      <c r="D3033" s="13" t="s">
        <v>20</v>
      </c>
      <c r="E3033" s="13" t="s">
        <v>166</v>
      </c>
      <c r="F3033" s="15">
        <v>636000</v>
      </c>
      <c r="G3033" s="14">
        <v>24816720</v>
      </c>
      <c r="H3033" s="16" t="s">
        <v>3252</v>
      </c>
    </row>
    <row r="3034" spans="1:8" ht="15.75" customHeight="1" x14ac:dyDescent="0.25">
      <c r="A3034" s="13" t="s">
        <v>7718</v>
      </c>
      <c r="B3034" s="13" t="s">
        <v>10</v>
      </c>
      <c r="C3034" s="14">
        <v>39.36</v>
      </c>
      <c r="D3034" s="13" t="s">
        <v>17</v>
      </c>
      <c r="E3034" s="13" t="s">
        <v>73</v>
      </c>
      <c r="F3034" s="15">
        <v>60000</v>
      </c>
      <c r="G3034" s="14">
        <v>2361600</v>
      </c>
      <c r="H3034" s="13" t="s">
        <v>3253</v>
      </c>
    </row>
    <row r="3035" spans="1:8" ht="15.75" customHeight="1" x14ac:dyDescent="0.25">
      <c r="A3035" s="13" t="s">
        <v>7718</v>
      </c>
      <c r="B3035" s="13" t="s">
        <v>10</v>
      </c>
      <c r="C3035" s="14">
        <v>39.74</v>
      </c>
      <c r="D3035" s="13" t="s">
        <v>14</v>
      </c>
      <c r="E3035" s="13" t="s">
        <v>3254</v>
      </c>
      <c r="F3035" s="15">
        <v>636000</v>
      </c>
      <c r="G3035" s="14">
        <v>25274640</v>
      </c>
      <c r="H3035" s="13" t="s">
        <v>3255</v>
      </c>
    </row>
    <row r="3036" spans="1:8" ht="15.75" customHeight="1" x14ac:dyDescent="0.25">
      <c r="A3036" s="13" t="s">
        <v>7718</v>
      </c>
      <c r="B3036" s="13" t="s">
        <v>10</v>
      </c>
      <c r="C3036" s="14">
        <v>41.8</v>
      </c>
      <c r="D3036" s="13" t="s">
        <v>80</v>
      </c>
      <c r="E3036" s="13" t="s">
        <v>166</v>
      </c>
      <c r="F3036" s="15">
        <v>636000</v>
      </c>
      <c r="G3036" s="14">
        <v>26584800</v>
      </c>
      <c r="H3036" s="16" t="s">
        <v>3256</v>
      </c>
    </row>
    <row r="3037" spans="1:8" ht="15.75" customHeight="1" x14ac:dyDescent="0.25">
      <c r="A3037" s="13" t="s">
        <v>7718</v>
      </c>
      <c r="B3037" s="13" t="s">
        <v>10</v>
      </c>
      <c r="C3037" s="14">
        <v>41.99</v>
      </c>
      <c r="D3037" s="13" t="s">
        <v>26</v>
      </c>
      <c r="E3037" s="13" t="s">
        <v>166</v>
      </c>
      <c r="F3037" s="15">
        <v>636000</v>
      </c>
      <c r="G3037" s="14">
        <v>26705640</v>
      </c>
      <c r="H3037" s="13" t="s">
        <v>3257</v>
      </c>
    </row>
    <row r="3038" spans="1:8" ht="15.75" customHeight="1" x14ac:dyDescent="0.25">
      <c r="A3038" s="13" t="s">
        <v>7718</v>
      </c>
      <c r="B3038" s="13" t="s">
        <v>10</v>
      </c>
      <c r="C3038" s="14">
        <v>42.3</v>
      </c>
      <c r="D3038" s="13" t="s">
        <v>177</v>
      </c>
      <c r="E3038" s="13" t="s">
        <v>178</v>
      </c>
      <c r="F3038" s="15">
        <v>636000</v>
      </c>
      <c r="G3038" s="14">
        <v>26902800</v>
      </c>
      <c r="H3038" s="16" t="s">
        <v>3258</v>
      </c>
    </row>
    <row r="3039" spans="1:8" ht="15.75" customHeight="1" x14ac:dyDescent="0.25">
      <c r="A3039" s="13" t="s">
        <v>7718</v>
      </c>
      <c r="B3039" s="13" t="s">
        <v>10</v>
      </c>
      <c r="C3039" s="14">
        <v>42.37</v>
      </c>
      <c r="D3039" s="13" t="s">
        <v>171</v>
      </c>
      <c r="E3039" s="13" t="s">
        <v>3259</v>
      </c>
      <c r="F3039" s="15">
        <v>636000</v>
      </c>
      <c r="G3039" s="14">
        <v>26947320</v>
      </c>
      <c r="H3039" s="16" t="s">
        <v>3260</v>
      </c>
    </row>
    <row r="3040" spans="1:8" ht="15.75" customHeight="1" x14ac:dyDescent="0.25">
      <c r="A3040" s="13" t="s">
        <v>7718</v>
      </c>
      <c r="B3040" s="13" t="s">
        <v>28</v>
      </c>
      <c r="C3040" s="14">
        <v>42.53</v>
      </c>
      <c r="D3040" s="13" t="s">
        <v>11</v>
      </c>
      <c r="E3040" s="13" t="s">
        <v>3261</v>
      </c>
      <c r="F3040" s="15">
        <v>636000</v>
      </c>
      <c r="G3040" s="14">
        <v>27049080</v>
      </c>
      <c r="H3040" s="13" t="s">
        <v>3262</v>
      </c>
    </row>
    <row r="3041" spans="1:8" ht="15.75" customHeight="1" x14ac:dyDescent="0.25">
      <c r="A3041" s="13" t="s">
        <v>7718</v>
      </c>
      <c r="B3041" s="13" t="s">
        <v>10</v>
      </c>
      <c r="C3041" s="14">
        <v>42.67</v>
      </c>
      <c r="D3041" s="13" t="s">
        <v>38</v>
      </c>
      <c r="E3041" s="13" t="s">
        <v>73</v>
      </c>
      <c r="F3041" s="15">
        <v>636000</v>
      </c>
      <c r="G3041" s="14">
        <v>27138120</v>
      </c>
      <c r="H3041" s="16" t="s">
        <v>3263</v>
      </c>
    </row>
    <row r="3042" spans="1:8" ht="15.75" customHeight="1" x14ac:dyDescent="0.25">
      <c r="A3042" s="13" t="s">
        <v>7718</v>
      </c>
      <c r="B3042" s="13" t="s">
        <v>28</v>
      </c>
      <c r="C3042" s="14">
        <v>42.67</v>
      </c>
      <c r="D3042" s="13" t="s">
        <v>38</v>
      </c>
      <c r="E3042" s="13" t="s">
        <v>166</v>
      </c>
      <c r="F3042" s="15">
        <v>636000</v>
      </c>
      <c r="G3042" s="14">
        <v>27138120</v>
      </c>
      <c r="H3042" s="16" t="s">
        <v>3264</v>
      </c>
    </row>
    <row r="3043" spans="1:8" ht="15.75" customHeight="1" x14ac:dyDescent="0.25">
      <c r="A3043" s="13" t="s">
        <v>7718</v>
      </c>
      <c r="B3043" s="13" t="s">
        <v>28</v>
      </c>
      <c r="C3043" s="14">
        <v>43.21</v>
      </c>
      <c r="D3043" s="13" t="s">
        <v>33</v>
      </c>
      <c r="E3043" s="13" t="s">
        <v>166</v>
      </c>
      <c r="F3043" s="15">
        <v>636000</v>
      </c>
      <c r="G3043" s="14">
        <v>27481560</v>
      </c>
      <c r="H3043" s="13" t="s">
        <v>3265</v>
      </c>
    </row>
    <row r="3044" spans="1:8" ht="15.75" customHeight="1" x14ac:dyDescent="0.25">
      <c r="A3044" s="13" t="s">
        <v>7718</v>
      </c>
      <c r="B3044" s="13" t="s">
        <v>10</v>
      </c>
      <c r="C3044" s="14">
        <v>45.77</v>
      </c>
      <c r="D3044" s="13" t="s">
        <v>109</v>
      </c>
      <c r="E3044" s="13" t="s">
        <v>166</v>
      </c>
      <c r="F3044" s="15">
        <v>636000</v>
      </c>
      <c r="G3044" s="14">
        <v>29109720</v>
      </c>
      <c r="H3044" s="16" t="s">
        <v>3266</v>
      </c>
    </row>
    <row r="3045" spans="1:8" ht="15.75" customHeight="1" x14ac:dyDescent="0.25">
      <c r="A3045" s="13" t="s">
        <v>7718</v>
      </c>
      <c r="B3045" s="13" t="s">
        <v>28</v>
      </c>
      <c r="C3045" s="14">
        <v>46.53</v>
      </c>
      <c r="D3045" s="13" t="s">
        <v>17</v>
      </c>
      <c r="E3045" s="13" t="s">
        <v>166</v>
      </c>
      <c r="F3045" s="15">
        <v>636000</v>
      </c>
      <c r="G3045" s="14">
        <v>29593080</v>
      </c>
      <c r="H3045" s="13" t="s">
        <v>3253</v>
      </c>
    </row>
    <row r="3046" spans="1:8" ht="15.75" customHeight="1" x14ac:dyDescent="0.25">
      <c r="A3046" s="13" t="s">
        <v>7718</v>
      </c>
      <c r="B3046" s="13" t="s">
        <v>10</v>
      </c>
      <c r="C3046" s="14">
        <v>50.72</v>
      </c>
      <c r="D3046" s="13" t="s">
        <v>43</v>
      </c>
      <c r="E3046" s="13" t="s">
        <v>73</v>
      </c>
      <c r="F3046" s="15">
        <v>636000</v>
      </c>
      <c r="G3046" s="14">
        <v>32257920</v>
      </c>
      <c r="H3046" s="16" t="s">
        <v>3267</v>
      </c>
    </row>
    <row r="3047" spans="1:8" ht="15.75" customHeight="1" x14ac:dyDescent="0.25">
      <c r="A3047" s="13" t="s">
        <v>7718</v>
      </c>
      <c r="B3047" s="13" t="s">
        <v>10</v>
      </c>
      <c r="C3047" s="14">
        <v>213.44</v>
      </c>
      <c r="D3047" s="13" t="s">
        <v>20</v>
      </c>
      <c r="E3047" s="13" t="s">
        <v>40</v>
      </c>
      <c r="F3047" s="15">
        <v>636000</v>
      </c>
      <c r="G3047" s="14">
        <v>135747840</v>
      </c>
      <c r="H3047" s="16" t="s">
        <v>3268</v>
      </c>
    </row>
    <row r="3048" spans="1:8" ht="15.75" customHeight="1" x14ac:dyDescent="0.25">
      <c r="A3048" s="13" t="s">
        <v>7718</v>
      </c>
      <c r="B3048" s="13" t="s">
        <v>45</v>
      </c>
      <c r="C3048" s="14">
        <v>290.16000000000003</v>
      </c>
      <c r="D3048" s="13" t="s">
        <v>20</v>
      </c>
      <c r="E3048" s="13" t="s">
        <v>461</v>
      </c>
      <c r="F3048" s="15">
        <v>636000</v>
      </c>
      <c r="G3048" s="14">
        <v>184541760</v>
      </c>
      <c r="H3048" s="16" t="s">
        <v>3269</v>
      </c>
    </row>
    <row r="3049" spans="1:8" ht="15.75" customHeight="1" x14ac:dyDescent="0.25">
      <c r="A3049" s="13" t="s">
        <v>7718</v>
      </c>
      <c r="B3049" s="13" t="s">
        <v>28</v>
      </c>
      <c r="C3049" s="14">
        <v>302.99</v>
      </c>
      <c r="D3049" s="13" t="s">
        <v>26</v>
      </c>
      <c r="E3049" s="13" t="s">
        <v>2133</v>
      </c>
      <c r="F3049" s="15">
        <v>636000</v>
      </c>
      <c r="G3049" s="14">
        <v>192701640</v>
      </c>
      <c r="H3049" s="13" t="s">
        <v>3270</v>
      </c>
    </row>
    <row r="3050" spans="1:8" ht="15.75" customHeight="1" x14ac:dyDescent="0.25">
      <c r="A3050" s="13" t="s">
        <v>7718</v>
      </c>
      <c r="B3050" s="13" t="s">
        <v>382</v>
      </c>
      <c r="C3050" s="14">
        <v>590.12</v>
      </c>
      <c r="D3050" s="13" t="s">
        <v>20</v>
      </c>
      <c r="E3050" s="13" t="s">
        <v>160</v>
      </c>
      <c r="F3050" s="15">
        <v>636000</v>
      </c>
      <c r="G3050" s="14">
        <v>375316320</v>
      </c>
      <c r="H3050" s="16" t="s">
        <v>3271</v>
      </c>
    </row>
    <row r="3051" spans="1:8" ht="15.75" customHeight="1" x14ac:dyDescent="0.25">
      <c r="C3051" s="10"/>
      <c r="F3051" s="17"/>
      <c r="G3051" s="10"/>
    </row>
    <row r="3052" spans="1:8" ht="15.75" customHeight="1" x14ac:dyDescent="0.25">
      <c r="A3052" s="41" t="s">
        <v>3272</v>
      </c>
      <c r="B3052" s="42"/>
      <c r="C3052" s="42"/>
      <c r="D3052" s="42"/>
      <c r="E3052" s="42"/>
      <c r="F3052" s="42"/>
      <c r="G3052" s="42"/>
      <c r="H3052" s="43"/>
    </row>
    <row r="3053" spans="1:8" ht="15.75" customHeight="1" x14ac:dyDescent="0.25">
      <c r="C3053" s="10"/>
      <c r="E3053" s="11" t="s">
        <v>7571</v>
      </c>
      <c r="F3053" s="12">
        <v>14400</v>
      </c>
      <c r="G3053" s="10"/>
    </row>
    <row r="3054" spans="1:8" ht="15.75" customHeight="1" x14ac:dyDescent="0.25">
      <c r="A3054" s="13" t="s">
        <v>0</v>
      </c>
      <c r="B3054" s="13" t="s">
        <v>1</v>
      </c>
      <c r="C3054" s="13" t="s">
        <v>2</v>
      </c>
      <c r="D3054" s="13" t="s">
        <v>4</v>
      </c>
      <c r="E3054" s="13" t="s">
        <v>5</v>
      </c>
      <c r="F3054" s="13" t="s">
        <v>6</v>
      </c>
      <c r="G3054" s="13" t="s">
        <v>7</v>
      </c>
      <c r="H3054" s="13" t="s">
        <v>8</v>
      </c>
    </row>
    <row r="3055" spans="1:8" ht="15.75" customHeight="1" x14ac:dyDescent="0.25">
      <c r="A3055" s="13" t="s">
        <v>7719</v>
      </c>
      <c r="B3055" s="13" t="s">
        <v>10</v>
      </c>
      <c r="C3055" s="14">
        <v>9785.2900000000009</v>
      </c>
      <c r="D3055" s="13" t="s">
        <v>14</v>
      </c>
      <c r="E3055" s="13" t="s">
        <v>3274</v>
      </c>
      <c r="F3055" s="15">
        <v>14400</v>
      </c>
      <c r="G3055" s="14">
        <v>140908176</v>
      </c>
      <c r="H3055" s="13" t="s">
        <v>3275</v>
      </c>
    </row>
    <row r="3056" spans="1:8" ht="15.75" customHeight="1" x14ac:dyDescent="0.25">
      <c r="A3056" s="13" t="s">
        <v>7719</v>
      </c>
      <c r="B3056" s="13" t="s">
        <v>10</v>
      </c>
      <c r="C3056" s="14">
        <v>10521.24</v>
      </c>
      <c r="D3056" s="13" t="s">
        <v>26</v>
      </c>
      <c r="E3056" s="13" t="s">
        <v>3276</v>
      </c>
      <c r="F3056" s="15">
        <v>14400</v>
      </c>
      <c r="G3056" s="14">
        <v>151505856</v>
      </c>
      <c r="H3056" s="13" t="s">
        <v>3277</v>
      </c>
    </row>
    <row r="3057" spans="1:8" ht="15.75" customHeight="1" x14ac:dyDescent="0.25">
      <c r="A3057" s="13" t="s">
        <v>7719</v>
      </c>
      <c r="B3057" s="13" t="s">
        <v>28</v>
      </c>
      <c r="C3057" s="14">
        <v>17062.259999999998</v>
      </c>
      <c r="D3057" s="13" t="s">
        <v>14</v>
      </c>
      <c r="E3057" s="13" t="s">
        <v>3278</v>
      </c>
      <c r="F3057" s="15">
        <v>14400</v>
      </c>
      <c r="G3057" s="14">
        <v>245696544</v>
      </c>
      <c r="H3057" s="13" t="s">
        <v>3279</v>
      </c>
    </row>
    <row r="3058" spans="1:8" ht="15.75" customHeight="1" x14ac:dyDescent="0.25">
      <c r="A3058" s="13" t="s">
        <v>7719</v>
      </c>
      <c r="B3058" s="13" t="s">
        <v>28</v>
      </c>
      <c r="C3058" s="14">
        <v>18346.330000000002</v>
      </c>
      <c r="D3058" s="13" t="s">
        <v>26</v>
      </c>
      <c r="E3058" s="13" t="s">
        <v>3280</v>
      </c>
      <c r="F3058" s="15">
        <v>14400</v>
      </c>
      <c r="G3058" s="14">
        <v>264187152</v>
      </c>
      <c r="H3058" s="13" t="s">
        <v>3281</v>
      </c>
    </row>
    <row r="3059" spans="1:8" ht="15.75" customHeight="1" x14ac:dyDescent="0.25">
      <c r="A3059" s="13" t="s">
        <v>7719</v>
      </c>
      <c r="B3059" s="13" t="s">
        <v>10</v>
      </c>
      <c r="C3059" s="14">
        <v>18885.37</v>
      </c>
      <c r="D3059" s="13" t="s">
        <v>33</v>
      </c>
      <c r="E3059" s="13" t="s">
        <v>1289</v>
      </c>
      <c r="F3059" s="15">
        <v>14400</v>
      </c>
      <c r="G3059" s="14">
        <v>271949328</v>
      </c>
      <c r="H3059" s="13" t="s">
        <v>3282</v>
      </c>
    </row>
    <row r="3060" spans="1:8" ht="15.75" customHeight="1" x14ac:dyDescent="0.25">
      <c r="A3060" s="13" t="s">
        <v>7719</v>
      </c>
      <c r="B3060" s="13" t="s">
        <v>10</v>
      </c>
      <c r="C3060" s="14">
        <v>21549.14</v>
      </c>
      <c r="D3060" s="13" t="s">
        <v>43</v>
      </c>
      <c r="E3060" s="13" t="s">
        <v>3283</v>
      </c>
      <c r="F3060" s="15">
        <v>14400</v>
      </c>
      <c r="G3060" s="14">
        <v>310307616</v>
      </c>
      <c r="H3060" s="16" t="s">
        <v>3284</v>
      </c>
    </row>
    <row r="3061" spans="1:8" ht="15.75" customHeight="1" x14ac:dyDescent="0.25">
      <c r="A3061" s="13" t="s">
        <v>7719</v>
      </c>
      <c r="B3061" s="13" t="s">
        <v>10</v>
      </c>
      <c r="C3061" s="14">
        <v>22215</v>
      </c>
      <c r="D3061" s="13" t="s">
        <v>38</v>
      </c>
      <c r="E3061" s="13" t="s">
        <v>1289</v>
      </c>
      <c r="F3061" s="15">
        <v>14400</v>
      </c>
      <c r="G3061" s="14">
        <v>319896000</v>
      </c>
      <c r="H3061" s="16" t="s">
        <v>3285</v>
      </c>
    </row>
    <row r="3062" spans="1:8" ht="15.75" customHeight="1" x14ac:dyDescent="0.25">
      <c r="A3062" s="13" t="s">
        <v>7719</v>
      </c>
      <c r="B3062" s="13" t="s">
        <v>10</v>
      </c>
      <c r="C3062" s="14">
        <v>22304.36</v>
      </c>
      <c r="D3062" s="13" t="s">
        <v>20</v>
      </c>
      <c r="E3062" s="13" t="s">
        <v>1289</v>
      </c>
      <c r="F3062" s="15">
        <v>14400</v>
      </c>
      <c r="G3062" s="14">
        <v>321182784</v>
      </c>
      <c r="H3062" s="16" t="s">
        <v>3286</v>
      </c>
    </row>
    <row r="3063" spans="1:8" ht="15.75" customHeight="1" x14ac:dyDescent="0.25">
      <c r="A3063" s="13" t="s">
        <v>7719</v>
      </c>
      <c r="B3063" s="13" t="s">
        <v>10</v>
      </c>
      <c r="C3063" s="14">
        <v>23702.06</v>
      </c>
      <c r="D3063" s="13" t="s">
        <v>17</v>
      </c>
      <c r="E3063" s="13" t="s">
        <v>1161</v>
      </c>
      <c r="F3063" s="15">
        <v>1200</v>
      </c>
      <c r="G3063" s="14">
        <v>28442472</v>
      </c>
      <c r="H3063" s="13" t="s">
        <v>3287</v>
      </c>
    </row>
    <row r="3064" spans="1:8" ht="15.75" customHeight="1" x14ac:dyDescent="0.25">
      <c r="C3064" s="10"/>
      <c r="F3064" s="17"/>
      <c r="G3064" s="10"/>
    </row>
    <row r="3065" spans="1:8" ht="15.75" customHeight="1" x14ac:dyDescent="0.25">
      <c r="A3065" s="41" t="s">
        <v>3288</v>
      </c>
      <c r="B3065" s="42"/>
      <c r="C3065" s="42"/>
      <c r="D3065" s="42"/>
      <c r="E3065" s="42"/>
      <c r="F3065" s="42"/>
      <c r="G3065" s="42"/>
      <c r="H3065" s="43"/>
    </row>
    <row r="3066" spans="1:8" ht="15.75" customHeight="1" x14ac:dyDescent="0.25">
      <c r="C3066" s="10"/>
      <c r="E3066" s="11" t="s">
        <v>7571</v>
      </c>
      <c r="F3066" s="12">
        <v>7200</v>
      </c>
      <c r="G3066" s="10"/>
    </row>
    <row r="3067" spans="1:8" ht="15.75" customHeight="1" x14ac:dyDescent="0.25">
      <c r="A3067" s="13" t="s">
        <v>0</v>
      </c>
      <c r="B3067" s="13" t="s">
        <v>1</v>
      </c>
      <c r="C3067" s="13" t="s">
        <v>2</v>
      </c>
      <c r="D3067" s="13" t="s">
        <v>4</v>
      </c>
      <c r="E3067" s="13" t="s">
        <v>5</v>
      </c>
      <c r="F3067" s="13" t="s">
        <v>6</v>
      </c>
      <c r="G3067" s="13" t="s">
        <v>7</v>
      </c>
      <c r="H3067" s="13" t="s">
        <v>8</v>
      </c>
    </row>
    <row r="3068" spans="1:8" ht="15.75" customHeight="1" x14ac:dyDescent="0.25">
      <c r="A3068" s="13" t="s">
        <v>7720</v>
      </c>
      <c r="B3068" s="13" t="s">
        <v>10</v>
      </c>
      <c r="C3068" s="14">
        <v>14912</v>
      </c>
      <c r="D3068" s="13" t="s">
        <v>17</v>
      </c>
      <c r="E3068" s="13" t="s">
        <v>1161</v>
      </c>
      <c r="F3068" s="15">
        <v>1200</v>
      </c>
      <c r="G3068" s="14">
        <v>17894400</v>
      </c>
      <c r="H3068" s="13" t="s">
        <v>3289</v>
      </c>
    </row>
    <row r="3069" spans="1:8" ht="15.75" customHeight="1" x14ac:dyDescent="0.25">
      <c r="A3069" s="13" t="s">
        <v>7720</v>
      </c>
      <c r="B3069" s="13" t="s">
        <v>28</v>
      </c>
      <c r="C3069" s="14">
        <v>14987.69</v>
      </c>
      <c r="D3069" s="13" t="s">
        <v>33</v>
      </c>
      <c r="E3069" s="13" t="s">
        <v>1289</v>
      </c>
      <c r="F3069" s="15">
        <v>7200</v>
      </c>
      <c r="G3069" s="14">
        <v>107911368</v>
      </c>
      <c r="H3069" s="13" t="s">
        <v>3290</v>
      </c>
    </row>
    <row r="3070" spans="1:8" ht="15.75" customHeight="1" x14ac:dyDescent="0.25">
      <c r="A3070" s="13" t="s">
        <v>7720</v>
      </c>
      <c r="B3070" s="13" t="s">
        <v>10</v>
      </c>
      <c r="C3070" s="14">
        <v>20472.93</v>
      </c>
      <c r="D3070" s="13" t="s">
        <v>20</v>
      </c>
      <c r="E3070" s="13" t="s">
        <v>87</v>
      </c>
      <c r="F3070" s="15">
        <v>7200</v>
      </c>
      <c r="G3070" s="14">
        <v>147405096</v>
      </c>
      <c r="H3070" s="16" t="s">
        <v>3291</v>
      </c>
    </row>
    <row r="3071" spans="1:8" ht="15.75" customHeight="1" x14ac:dyDescent="0.25">
      <c r="A3071" s="13" t="s">
        <v>7720</v>
      </c>
      <c r="B3071" s="13" t="s">
        <v>10</v>
      </c>
      <c r="C3071" s="14">
        <v>20859.47</v>
      </c>
      <c r="D3071" s="13" t="s">
        <v>33</v>
      </c>
      <c r="E3071" s="13" t="s">
        <v>87</v>
      </c>
      <c r="F3071" s="15">
        <v>7200</v>
      </c>
      <c r="G3071" s="14">
        <v>150188184</v>
      </c>
      <c r="H3071" s="13" t="s">
        <v>3292</v>
      </c>
    </row>
    <row r="3072" spans="1:8" ht="15.75" customHeight="1" x14ac:dyDescent="0.25">
      <c r="A3072" s="13" t="s">
        <v>7720</v>
      </c>
      <c r="B3072" s="13" t="s">
        <v>10</v>
      </c>
      <c r="C3072" s="14">
        <v>23162.33</v>
      </c>
      <c r="D3072" s="13" t="s">
        <v>26</v>
      </c>
      <c r="E3072" s="13" t="s">
        <v>87</v>
      </c>
      <c r="F3072" s="15">
        <v>7200</v>
      </c>
      <c r="G3072" s="14">
        <v>166768776</v>
      </c>
      <c r="H3072" s="13" t="s">
        <v>3293</v>
      </c>
    </row>
    <row r="3073" spans="1:8" ht="15.75" customHeight="1" x14ac:dyDescent="0.25">
      <c r="A3073" s="13" t="s">
        <v>7720</v>
      </c>
      <c r="B3073" s="13" t="s">
        <v>45</v>
      </c>
      <c r="C3073" s="14">
        <v>24430.68</v>
      </c>
      <c r="D3073" s="13" t="s">
        <v>33</v>
      </c>
      <c r="E3073" s="13" t="s">
        <v>1289</v>
      </c>
      <c r="F3073" s="15">
        <v>7200</v>
      </c>
      <c r="G3073" s="14">
        <v>175900896</v>
      </c>
      <c r="H3073" s="13" t="s">
        <v>3294</v>
      </c>
    </row>
    <row r="3074" spans="1:8" ht="15.75" customHeight="1" x14ac:dyDescent="0.25">
      <c r="A3074" s="13" t="s">
        <v>7720</v>
      </c>
      <c r="B3074" s="13" t="s">
        <v>10</v>
      </c>
      <c r="C3074" s="14">
        <v>27860.41</v>
      </c>
      <c r="D3074" s="13" t="s">
        <v>14</v>
      </c>
      <c r="E3074" s="13" t="s">
        <v>3295</v>
      </c>
      <c r="F3074" s="15">
        <v>7200</v>
      </c>
      <c r="G3074" s="14">
        <v>200594952</v>
      </c>
      <c r="H3074" s="13" t="s">
        <v>3296</v>
      </c>
    </row>
    <row r="3075" spans="1:8" ht="15.75" customHeight="1" x14ac:dyDescent="0.25">
      <c r="A3075" s="13" t="s">
        <v>7720</v>
      </c>
      <c r="B3075" s="13" t="s">
        <v>28</v>
      </c>
      <c r="C3075" s="14">
        <v>29092.36</v>
      </c>
      <c r="D3075" s="13" t="s">
        <v>14</v>
      </c>
      <c r="E3075" s="13" t="s">
        <v>3297</v>
      </c>
      <c r="F3075" s="15">
        <v>7200</v>
      </c>
      <c r="G3075" s="14">
        <v>209464992</v>
      </c>
      <c r="H3075" s="13" t="s">
        <v>3298</v>
      </c>
    </row>
    <row r="3076" spans="1:8" ht="15.75" customHeight="1" x14ac:dyDescent="0.25">
      <c r="A3076" s="13" t="s">
        <v>7720</v>
      </c>
      <c r="B3076" s="13" t="s">
        <v>10</v>
      </c>
      <c r="C3076" s="14">
        <v>30404.39</v>
      </c>
      <c r="D3076" s="13" t="s">
        <v>43</v>
      </c>
      <c r="E3076" s="13" t="s">
        <v>3299</v>
      </c>
      <c r="F3076" s="15">
        <v>7200</v>
      </c>
      <c r="G3076" s="14">
        <v>218911608</v>
      </c>
      <c r="H3076" s="16" t="s">
        <v>3300</v>
      </c>
    </row>
    <row r="3077" spans="1:8" ht="15.75" customHeight="1" x14ac:dyDescent="0.25">
      <c r="A3077" s="13" t="s">
        <v>7720</v>
      </c>
      <c r="B3077" s="13" t="s">
        <v>10</v>
      </c>
      <c r="C3077" s="14">
        <v>36004</v>
      </c>
      <c r="D3077" s="13" t="s">
        <v>38</v>
      </c>
      <c r="E3077" s="13" t="s">
        <v>87</v>
      </c>
      <c r="F3077" s="15">
        <v>7200</v>
      </c>
      <c r="G3077" s="14">
        <v>259228800</v>
      </c>
      <c r="H3077" s="16" t="s">
        <v>3301</v>
      </c>
    </row>
    <row r="3078" spans="1:8" ht="15.75" customHeight="1" x14ac:dyDescent="0.25">
      <c r="A3078" s="13" t="s">
        <v>7720</v>
      </c>
      <c r="B3078" s="13" t="s">
        <v>28</v>
      </c>
      <c r="C3078" s="14">
        <v>36004</v>
      </c>
      <c r="D3078" s="13" t="s">
        <v>38</v>
      </c>
      <c r="E3078" s="13" t="s">
        <v>1289</v>
      </c>
      <c r="F3078" s="15">
        <v>7200</v>
      </c>
      <c r="G3078" s="14">
        <v>259228800</v>
      </c>
      <c r="H3078" s="16" t="s">
        <v>3302</v>
      </c>
    </row>
    <row r="3079" spans="1:8" ht="15.75" customHeight="1" x14ac:dyDescent="0.25">
      <c r="A3079" s="13" t="s">
        <v>7720</v>
      </c>
      <c r="B3079" s="13" t="s">
        <v>28</v>
      </c>
      <c r="C3079" s="14">
        <v>43068.9</v>
      </c>
      <c r="D3079" s="13" t="s">
        <v>20</v>
      </c>
      <c r="E3079" s="13" t="s">
        <v>1289</v>
      </c>
      <c r="F3079" s="15">
        <v>7200</v>
      </c>
      <c r="G3079" s="14">
        <v>310096080</v>
      </c>
      <c r="H3079" s="16" t="s">
        <v>3303</v>
      </c>
    </row>
    <row r="3080" spans="1:8" ht="15.75" customHeight="1" x14ac:dyDescent="0.25">
      <c r="C3080" s="10"/>
      <c r="F3080" s="17"/>
      <c r="G3080" s="10"/>
    </row>
    <row r="3081" spans="1:8" ht="15.75" customHeight="1" x14ac:dyDescent="0.25">
      <c r="A3081" s="41" t="s">
        <v>3304</v>
      </c>
      <c r="B3081" s="42"/>
      <c r="C3081" s="42"/>
      <c r="D3081" s="42"/>
      <c r="E3081" s="42"/>
      <c r="F3081" s="42"/>
      <c r="G3081" s="42"/>
      <c r="H3081" s="43"/>
    </row>
    <row r="3082" spans="1:8" ht="15.75" customHeight="1" x14ac:dyDescent="0.25">
      <c r="C3082" s="10"/>
      <c r="E3082" s="11" t="s">
        <v>7571</v>
      </c>
      <c r="F3082" s="12">
        <v>2400</v>
      </c>
      <c r="G3082" s="10"/>
    </row>
    <row r="3083" spans="1:8" ht="15.75" customHeight="1" x14ac:dyDescent="0.25">
      <c r="A3083" s="13" t="s">
        <v>0</v>
      </c>
      <c r="B3083" s="13" t="s">
        <v>1</v>
      </c>
      <c r="C3083" s="13" t="s">
        <v>2</v>
      </c>
      <c r="D3083" s="13" t="s">
        <v>4</v>
      </c>
      <c r="E3083" s="13" t="s">
        <v>5</v>
      </c>
      <c r="F3083" s="13" t="s">
        <v>6</v>
      </c>
      <c r="G3083" s="13" t="s">
        <v>7</v>
      </c>
      <c r="H3083" s="13" t="s">
        <v>8</v>
      </c>
    </row>
    <row r="3084" spans="1:8" ht="15.75" customHeight="1" x14ac:dyDescent="0.25">
      <c r="A3084" s="13" t="s">
        <v>7721</v>
      </c>
      <c r="B3084" s="13" t="s">
        <v>10</v>
      </c>
      <c r="C3084" s="14">
        <v>2587</v>
      </c>
      <c r="D3084" s="13" t="s">
        <v>70</v>
      </c>
      <c r="E3084" s="13" t="s">
        <v>2761</v>
      </c>
      <c r="F3084" s="15">
        <v>2400</v>
      </c>
      <c r="G3084" s="14">
        <v>6208800</v>
      </c>
      <c r="H3084" s="13" t="s">
        <v>3306</v>
      </c>
    </row>
    <row r="3085" spans="1:8" ht="15.75" customHeight="1" x14ac:dyDescent="0.25">
      <c r="A3085" s="13" t="s">
        <v>7721</v>
      </c>
      <c r="B3085" s="13" t="s">
        <v>10</v>
      </c>
      <c r="C3085" s="14">
        <v>2623.15</v>
      </c>
      <c r="D3085" s="13" t="s">
        <v>80</v>
      </c>
      <c r="E3085" s="13" t="s">
        <v>95</v>
      </c>
      <c r="F3085" s="15">
        <v>2400</v>
      </c>
      <c r="G3085" s="14">
        <v>6295560</v>
      </c>
      <c r="H3085" s="16" t="s">
        <v>3307</v>
      </c>
    </row>
    <row r="3086" spans="1:8" ht="15.75" customHeight="1" x14ac:dyDescent="0.25">
      <c r="A3086" s="13" t="s">
        <v>7721</v>
      </c>
      <c r="B3086" s="13" t="s">
        <v>10</v>
      </c>
      <c r="C3086" s="14">
        <v>2630.59</v>
      </c>
      <c r="D3086" s="13" t="s">
        <v>26</v>
      </c>
      <c r="E3086" s="13" t="s">
        <v>95</v>
      </c>
      <c r="F3086" s="15">
        <v>2400</v>
      </c>
      <c r="G3086" s="14">
        <v>6313416</v>
      </c>
      <c r="H3086" s="13" t="s">
        <v>3308</v>
      </c>
    </row>
    <row r="3087" spans="1:8" ht="15.75" customHeight="1" x14ac:dyDescent="0.25">
      <c r="A3087" s="13" t="s">
        <v>7721</v>
      </c>
      <c r="B3087" s="13" t="s">
        <v>10</v>
      </c>
      <c r="C3087" s="14">
        <v>2711.72</v>
      </c>
      <c r="D3087" s="13" t="s">
        <v>33</v>
      </c>
      <c r="E3087" s="13" t="s">
        <v>95</v>
      </c>
      <c r="F3087" s="15">
        <v>2400</v>
      </c>
      <c r="G3087" s="14">
        <v>6508128</v>
      </c>
      <c r="H3087" s="13" t="s">
        <v>1681</v>
      </c>
    </row>
    <row r="3088" spans="1:8" ht="15.75" customHeight="1" x14ac:dyDescent="0.25">
      <c r="A3088" s="13" t="s">
        <v>7721</v>
      </c>
      <c r="B3088" s="13" t="s">
        <v>28</v>
      </c>
      <c r="C3088" s="14">
        <v>2719.21</v>
      </c>
      <c r="D3088" s="13" t="s">
        <v>20</v>
      </c>
      <c r="E3088" s="13" t="s">
        <v>95</v>
      </c>
      <c r="F3088" s="15">
        <v>2400</v>
      </c>
      <c r="G3088" s="14">
        <v>6526104</v>
      </c>
      <c r="H3088" s="16" t="s">
        <v>3309</v>
      </c>
    </row>
    <row r="3089" spans="1:8" ht="15.75" customHeight="1" x14ac:dyDescent="0.25">
      <c r="A3089" s="13" t="s">
        <v>7721</v>
      </c>
      <c r="B3089" s="13" t="s">
        <v>45</v>
      </c>
      <c r="C3089" s="14">
        <v>2720.45</v>
      </c>
      <c r="D3089" s="13" t="s">
        <v>20</v>
      </c>
      <c r="E3089" s="13" t="s">
        <v>164</v>
      </c>
      <c r="F3089" s="15">
        <v>2400</v>
      </c>
      <c r="G3089" s="14">
        <v>6529080</v>
      </c>
      <c r="H3089" s="16" t="s">
        <v>3310</v>
      </c>
    </row>
    <row r="3090" spans="1:8" ht="15.75" customHeight="1" x14ac:dyDescent="0.25">
      <c r="A3090" s="13" t="s">
        <v>7721</v>
      </c>
      <c r="B3090" s="13" t="s">
        <v>10</v>
      </c>
      <c r="C3090" s="14">
        <v>2742.86</v>
      </c>
      <c r="D3090" s="13" t="s">
        <v>38</v>
      </c>
      <c r="E3090" s="13" t="s">
        <v>95</v>
      </c>
      <c r="F3090" s="15">
        <v>2400</v>
      </c>
      <c r="G3090" s="14">
        <v>6582864</v>
      </c>
      <c r="H3090" s="16" t="s">
        <v>3311</v>
      </c>
    </row>
    <row r="3091" spans="1:8" ht="15.75" customHeight="1" x14ac:dyDescent="0.25">
      <c r="A3091" s="13" t="s">
        <v>7721</v>
      </c>
      <c r="B3091" s="13" t="s">
        <v>10</v>
      </c>
      <c r="C3091" s="14">
        <v>2753.71</v>
      </c>
      <c r="D3091" s="13" t="s">
        <v>35</v>
      </c>
      <c r="E3091" s="13" t="s">
        <v>3312</v>
      </c>
      <c r="F3091" s="15">
        <v>2400</v>
      </c>
      <c r="G3091" s="14">
        <v>6608904</v>
      </c>
      <c r="H3091" s="16" t="s">
        <v>3313</v>
      </c>
    </row>
    <row r="3092" spans="1:8" ht="15.75" customHeight="1" x14ac:dyDescent="0.25">
      <c r="A3092" s="13" t="s">
        <v>7721</v>
      </c>
      <c r="B3092" s="13" t="s">
        <v>10</v>
      </c>
      <c r="C3092" s="14">
        <v>2753.71</v>
      </c>
      <c r="D3092" s="13" t="s">
        <v>14</v>
      </c>
      <c r="E3092" s="13" t="s">
        <v>3314</v>
      </c>
      <c r="F3092" s="15">
        <v>2400</v>
      </c>
      <c r="G3092" s="14">
        <v>6608904</v>
      </c>
      <c r="H3092" s="13" t="s">
        <v>3315</v>
      </c>
    </row>
    <row r="3093" spans="1:8" ht="15.75" customHeight="1" x14ac:dyDescent="0.25">
      <c r="A3093" s="13" t="s">
        <v>7721</v>
      </c>
      <c r="B3093" s="13" t="s">
        <v>10</v>
      </c>
      <c r="C3093" s="14">
        <v>2800</v>
      </c>
      <c r="D3093" s="13" t="s">
        <v>75</v>
      </c>
      <c r="E3093" s="13" t="s">
        <v>3316</v>
      </c>
      <c r="F3093" s="15">
        <v>2400</v>
      </c>
      <c r="G3093" s="14">
        <v>6720000</v>
      </c>
      <c r="H3093" s="16" t="s">
        <v>3317</v>
      </c>
    </row>
    <row r="3094" spans="1:8" ht="15.75" customHeight="1" x14ac:dyDescent="0.25">
      <c r="A3094" s="13" t="s">
        <v>7721</v>
      </c>
      <c r="B3094" s="13" t="s">
        <v>10</v>
      </c>
      <c r="C3094" s="14">
        <v>2897.7</v>
      </c>
      <c r="D3094" s="13" t="s">
        <v>11</v>
      </c>
      <c r="E3094" s="13" t="s">
        <v>3318</v>
      </c>
      <c r="F3094" s="15">
        <v>2400</v>
      </c>
      <c r="G3094" s="14">
        <v>6954480</v>
      </c>
      <c r="H3094" s="13" t="s">
        <v>3319</v>
      </c>
    </row>
    <row r="3095" spans="1:8" ht="15.75" customHeight="1" x14ac:dyDescent="0.25">
      <c r="A3095" s="13" t="s">
        <v>7721</v>
      </c>
      <c r="B3095" s="13" t="s">
        <v>28</v>
      </c>
      <c r="C3095" s="14">
        <v>2899</v>
      </c>
      <c r="D3095" s="13" t="s">
        <v>75</v>
      </c>
      <c r="E3095" s="13" t="s">
        <v>3320</v>
      </c>
      <c r="F3095" s="15">
        <v>2400</v>
      </c>
      <c r="G3095" s="14">
        <v>6957600</v>
      </c>
      <c r="H3095" s="13" t="s">
        <v>3321</v>
      </c>
    </row>
    <row r="3096" spans="1:8" ht="15.75" customHeight="1" x14ac:dyDescent="0.25">
      <c r="A3096" s="13" t="s">
        <v>7721</v>
      </c>
      <c r="B3096" s="13" t="s">
        <v>10</v>
      </c>
      <c r="C3096" s="14">
        <v>3181.01</v>
      </c>
      <c r="D3096" s="13" t="s">
        <v>67</v>
      </c>
      <c r="E3096" s="13" t="s">
        <v>95</v>
      </c>
      <c r="F3096" s="15">
        <v>2400</v>
      </c>
      <c r="G3096" s="14">
        <v>7634424</v>
      </c>
      <c r="H3096" s="16" t="s">
        <v>3322</v>
      </c>
    </row>
    <row r="3097" spans="1:8" ht="15.75" customHeight="1" x14ac:dyDescent="0.25">
      <c r="A3097" s="13" t="s">
        <v>7721</v>
      </c>
      <c r="B3097" s="13" t="s">
        <v>10</v>
      </c>
      <c r="C3097" s="14">
        <v>3181.36</v>
      </c>
      <c r="D3097" s="13" t="s">
        <v>43</v>
      </c>
      <c r="E3097" s="13" t="s">
        <v>3323</v>
      </c>
      <c r="F3097" s="15">
        <v>2400</v>
      </c>
      <c r="G3097" s="14">
        <v>7635264</v>
      </c>
      <c r="H3097" s="16" t="s">
        <v>3324</v>
      </c>
    </row>
    <row r="3098" spans="1:8" ht="15.75" customHeight="1" x14ac:dyDescent="0.25">
      <c r="A3098" s="13" t="s">
        <v>7721</v>
      </c>
      <c r="B3098" s="13" t="s">
        <v>10</v>
      </c>
      <c r="C3098" s="14">
        <v>4316</v>
      </c>
      <c r="D3098" s="13" t="s">
        <v>201</v>
      </c>
      <c r="E3098" s="13" t="s">
        <v>164</v>
      </c>
      <c r="F3098" s="15">
        <v>2400</v>
      </c>
      <c r="G3098" s="14">
        <v>10358400</v>
      </c>
      <c r="H3098" s="16" t="s">
        <v>3325</v>
      </c>
    </row>
    <row r="3099" spans="1:8" ht="15.75" customHeight="1" x14ac:dyDescent="0.25">
      <c r="A3099" s="13" t="s">
        <v>7721</v>
      </c>
      <c r="B3099" s="13" t="s">
        <v>10</v>
      </c>
      <c r="C3099" s="14">
        <v>4488.25</v>
      </c>
      <c r="D3099" s="13" t="s">
        <v>17</v>
      </c>
      <c r="E3099" s="13" t="s">
        <v>164</v>
      </c>
      <c r="F3099" s="15">
        <v>2400</v>
      </c>
      <c r="G3099" s="14">
        <v>10771800</v>
      </c>
      <c r="H3099" s="13" t="s">
        <v>3326</v>
      </c>
    </row>
    <row r="3100" spans="1:8" ht="15.75" customHeight="1" x14ac:dyDescent="0.25">
      <c r="A3100" s="13" t="s">
        <v>7721</v>
      </c>
      <c r="B3100" s="13" t="s">
        <v>10</v>
      </c>
      <c r="C3100" s="14">
        <v>12073.42</v>
      </c>
      <c r="D3100" s="13" t="s">
        <v>20</v>
      </c>
      <c r="E3100" s="13" t="s">
        <v>291</v>
      </c>
      <c r="F3100" s="15">
        <v>2400</v>
      </c>
      <c r="G3100" s="14">
        <v>28976208</v>
      </c>
      <c r="H3100" s="16" t="s">
        <v>3327</v>
      </c>
    </row>
    <row r="3101" spans="1:8" ht="15.75" customHeight="1" x14ac:dyDescent="0.25">
      <c r="C3101" s="10"/>
      <c r="F3101" s="17"/>
      <c r="G3101" s="10"/>
    </row>
    <row r="3102" spans="1:8" ht="15.75" customHeight="1" x14ac:dyDescent="0.25">
      <c r="A3102" s="41" t="s">
        <v>3328</v>
      </c>
      <c r="B3102" s="42"/>
      <c r="C3102" s="42"/>
      <c r="D3102" s="42"/>
      <c r="E3102" s="42"/>
      <c r="F3102" s="42"/>
      <c r="G3102" s="42"/>
      <c r="H3102" s="43"/>
    </row>
    <row r="3103" spans="1:8" ht="15.75" customHeight="1" x14ac:dyDescent="0.25">
      <c r="C3103" s="10"/>
      <c r="E3103" s="11" t="s">
        <v>7571</v>
      </c>
      <c r="F3103" s="12">
        <v>420000</v>
      </c>
      <c r="G3103" s="10"/>
    </row>
    <row r="3104" spans="1:8" ht="15.75" customHeight="1" x14ac:dyDescent="0.25">
      <c r="A3104" s="13" t="s">
        <v>0</v>
      </c>
      <c r="B3104" s="13" t="s">
        <v>1</v>
      </c>
      <c r="C3104" s="13" t="s">
        <v>2</v>
      </c>
      <c r="D3104" s="13" t="s">
        <v>4</v>
      </c>
      <c r="E3104" s="13" t="s">
        <v>5</v>
      </c>
      <c r="F3104" s="13" t="s">
        <v>6</v>
      </c>
      <c r="G3104" s="13" t="s">
        <v>7</v>
      </c>
      <c r="H3104" s="13" t="s">
        <v>8</v>
      </c>
    </row>
    <row r="3105" spans="1:8" ht="15.75" customHeight="1" x14ac:dyDescent="0.25">
      <c r="A3105" s="13" t="s">
        <v>7722</v>
      </c>
      <c r="B3105" s="13" t="s">
        <v>10</v>
      </c>
      <c r="C3105" s="14">
        <v>29.43</v>
      </c>
      <c r="D3105" s="13" t="s">
        <v>70</v>
      </c>
      <c r="E3105" s="13" t="s">
        <v>71</v>
      </c>
      <c r="F3105" s="15">
        <v>420000</v>
      </c>
      <c r="G3105" s="14">
        <v>12360600</v>
      </c>
      <c r="H3105" s="13" t="s">
        <v>3329</v>
      </c>
    </row>
    <row r="3106" spans="1:8" ht="15.75" customHeight="1" x14ac:dyDescent="0.25">
      <c r="A3106" s="13" t="s">
        <v>7722</v>
      </c>
      <c r="B3106" s="13" t="s">
        <v>10</v>
      </c>
      <c r="C3106" s="14">
        <v>30.09</v>
      </c>
      <c r="D3106" s="13" t="s">
        <v>20</v>
      </c>
      <c r="E3106" s="13" t="s">
        <v>73</v>
      </c>
      <c r="F3106" s="15">
        <v>420000</v>
      </c>
      <c r="G3106" s="14">
        <v>12637800</v>
      </c>
      <c r="H3106" s="16" t="s">
        <v>3330</v>
      </c>
    </row>
    <row r="3107" spans="1:8" ht="15.75" customHeight="1" x14ac:dyDescent="0.25">
      <c r="A3107" s="13" t="s">
        <v>7722</v>
      </c>
      <c r="B3107" s="13" t="s">
        <v>10</v>
      </c>
      <c r="C3107" s="14">
        <v>30.09</v>
      </c>
      <c r="D3107" s="13" t="s">
        <v>11</v>
      </c>
      <c r="E3107" s="13" t="s">
        <v>3331</v>
      </c>
      <c r="F3107" s="15">
        <v>420000</v>
      </c>
      <c r="G3107" s="14">
        <v>12637800</v>
      </c>
      <c r="H3107" s="16" t="s">
        <v>3332</v>
      </c>
    </row>
    <row r="3108" spans="1:8" ht="15.75" customHeight="1" x14ac:dyDescent="0.25">
      <c r="A3108" s="13" t="s">
        <v>7722</v>
      </c>
      <c r="B3108" s="13" t="s">
        <v>10</v>
      </c>
      <c r="C3108" s="14">
        <v>30.68</v>
      </c>
      <c r="D3108" s="13" t="s">
        <v>23</v>
      </c>
      <c r="E3108" s="13" t="s">
        <v>73</v>
      </c>
      <c r="F3108" s="15">
        <v>420000</v>
      </c>
      <c r="G3108" s="14">
        <v>12885600</v>
      </c>
      <c r="H3108" s="16" t="s">
        <v>3333</v>
      </c>
    </row>
    <row r="3109" spans="1:8" ht="15.75" customHeight="1" x14ac:dyDescent="0.25">
      <c r="A3109" s="13" t="s">
        <v>7722</v>
      </c>
      <c r="B3109" s="13" t="s">
        <v>10</v>
      </c>
      <c r="C3109" s="14">
        <v>30.69</v>
      </c>
      <c r="D3109" s="13" t="s">
        <v>33</v>
      </c>
      <c r="E3109" s="13" t="s">
        <v>1057</v>
      </c>
      <c r="F3109" s="15">
        <v>420000</v>
      </c>
      <c r="G3109" s="14">
        <v>12889800</v>
      </c>
      <c r="H3109" s="13" t="s">
        <v>3335</v>
      </c>
    </row>
    <row r="3110" spans="1:8" ht="15.75" customHeight="1" x14ac:dyDescent="0.25">
      <c r="A3110" s="13" t="s">
        <v>7722</v>
      </c>
      <c r="B3110" s="13" t="s">
        <v>28</v>
      </c>
      <c r="C3110" s="14">
        <v>30.69</v>
      </c>
      <c r="D3110" s="13" t="s">
        <v>33</v>
      </c>
      <c r="E3110" s="13" t="s">
        <v>73</v>
      </c>
      <c r="F3110" s="15">
        <v>420000</v>
      </c>
      <c r="G3110" s="14">
        <v>12889800</v>
      </c>
      <c r="H3110" s="13" t="s">
        <v>3336</v>
      </c>
    </row>
    <row r="3111" spans="1:8" ht="15.75" customHeight="1" x14ac:dyDescent="0.25">
      <c r="A3111" s="13" t="s">
        <v>7722</v>
      </c>
      <c r="B3111" s="13" t="s">
        <v>10</v>
      </c>
      <c r="C3111" s="14">
        <v>31.32</v>
      </c>
      <c r="D3111" s="13" t="s">
        <v>35</v>
      </c>
      <c r="E3111" s="13" t="s">
        <v>73</v>
      </c>
      <c r="F3111" s="15">
        <v>420000</v>
      </c>
      <c r="G3111" s="14">
        <v>13154400</v>
      </c>
      <c r="H3111" s="16" t="s">
        <v>3337</v>
      </c>
    </row>
    <row r="3112" spans="1:8" ht="15.75" customHeight="1" x14ac:dyDescent="0.25">
      <c r="A3112" s="13" t="s">
        <v>7722</v>
      </c>
      <c r="B3112" s="13" t="s">
        <v>382</v>
      </c>
      <c r="C3112" s="14">
        <v>32.24</v>
      </c>
      <c r="D3112" s="13" t="s">
        <v>17</v>
      </c>
      <c r="E3112" s="13" t="s">
        <v>1057</v>
      </c>
      <c r="F3112" s="15">
        <v>60000</v>
      </c>
      <c r="G3112" s="14">
        <v>1934400</v>
      </c>
      <c r="H3112" s="13" t="s">
        <v>3338</v>
      </c>
    </row>
    <row r="3113" spans="1:8" ht="15.75" customHeight="1" x14ac:dyDescent="0.25">
      <c r="A3113" s="13" t="s">
        <v>7722</v>
      </c>
      <c r="B3113" s="13" t="s">
        <v>28</v>
      </c>
      <c r="C3113" s="14">
        <v>32.57</v>
      </c>
      <c r="D3113" s="13" t="s">
        <v>11</v>
      </c>
      <c r="E3113" s="13" t="s">
        <v>3339</v>
      </c>
      <c r="F3113" s="15">
        <v>420000</v>
      </c>
      <c r="G3113" s="14">
        <v>13679400</v>
      </c>
      <c r="H3113" s="13" t="s">
        <v>3340</v>
      </c>
    </row>
    <row r="3114" spans="1:8" ht="15.75" customHeight="1" x14ac:dyDescent="0.25">
      <c r="A3114" s="13" t="s">
        <v>7722</v>
      </c>
      <c r="B3114" s="13" t="s">
        <v>10</v>
      </c>
      <c r="C3114" s="14">
        <v>33</v>
      </c>
      <c r="D3114" s="13" t="s">
        <v>75</v>
      </c>
      <c r="E3114" s="13" t="s">
        <v>1057</v>
      </c>
      <c r="F3114" s="15">
        <v>420000</v>
      </c>
      <c r="G3114" s="14">
        <v>13860000</v>
      </c>
      <c r="H3114" s="13" t="s">
        <v>3341</v>
      </c>
    </row>
    <row r="3115" spans="1:8" ht="15.75" customHeight="1" x14ac:dyDescent="0.25">
      <c r="A3115" s="13" t="s">
        <v>7722</v>
      </c>
      <c r="B3115" s="13" t="s">
        <v>28</v>
      </c>
      <c r="C3115" s="14">
        <v>33</v>
      </c>
      <c r="D3115" s="13" t="s">
        <v>75</v>
      </c>
      <c r="E3115" s="13" t="s">
        <v>73</v>
      </c>
      <c r="F3115" s="15">
        <v>420000</v>
      </c>
      <c r="G3115" s="14">
        <v>13860000</v>
      </c>
      <c r="H3115" s="13" t="s">
        <v>3342</v>
      </c>
    </row>
    <row r="3116" spans="1:8" ht="15.75" customHeight="1" x14ac:dyDescent="0.25">
      <c r="A3116" s="13" t="s">
        <v>7722</v>
      </c>
      <c r="B3116" s="13" t="s">
        <v>413</v>
      </c>
      <c r="C3116" s="14">
        <v>33.21</v>
      </c>
      <c r="D3116" s="13" t="s">
        <v>17</v>
      </c>
      <c r="E3116" s="13" t="s">
        <v>73</v>
      </c>
      <c r="F3116" s="15">
        <v>60000</v>
      </c>
      <c r="G3116" s="14">
        <v>1992600</v>
      </c>
      <c r="H3116" s="13" t="s">
        <v>3343</v>
      </c>
    </row>
    <row r="3117" spans="1:8" ht="15.75" customHeight="1" x14ac:dyDescent="0.25">
      <c r="A3117" s="13" t="s">
        <v>7722</v>
      </c>
      <c r="B3117" s="13" t="s">
        <v>10</v>
      </c>
      <c r="C3117" s="14">
        <v>33.78</v>
      </c>
      <c r="D3117" s="13" t="s">
        <v>38</v>
      </c>
      <c r="E3117" s="13" t="s">
        <v>73</v>
      </c>
      <c r="F3117" s="15">
        <v>420000</v>
      </c>
      <c r="G3117" s="14">
        <v>14187600</v>
      </c>
      <c r="H3117" s="13" t="s">
        <v>3344</v>
      </c>
    </row>
    <row r="3118" spans="1:8" ht="15.75" customHeight="1" x14ac:dyDescent="0.25">
      <c r="A3118" s="13" t="s">
        <v>7722</v>
      </c>
      <c r="B3118" s="13" t="s">
        <v>28</v>
      </c>
      <c r="C3118" s="14">
        <v>33.78</v>
      </c>
      <c r="D3118" s="13" t="s">
        <v>38</v>
      </c>
      <c r="E3118" s="13" t="s">
        <v>1057</v>
      </c>
      <c r="F3118" s="15">
        <v>420000</v>
      </c>
      <c r="G3118" s="14">
        <v>14187600</v>
      </c>
      <c r="H3118" s="16" t="s">
        <v>3345</v>
      </c>
    </row>
    <row r="3119" spans="1:8" ht="15.75" customHeight="1" x14ac:dyDescent="0.25">
      <c r="A3119" s="13" t="s">
        <v>7722</v>
      </c>
      <c r="B3119" s="13" t="s">
        <v>45</v>
      </c>
      <c r="C3119" s="14">
        <v>34.6</v>
      </c>
      <c r="D3119" s="13" t="s">
        <v>20</v>
      </c>
      <c r="E3119" s="13" t="s">
        <v>166</v>
      </c>
      <c r="F3119" s="15">
        <v>420000</v>
      </c>
      <c r="G3119" s="14">
        <v>14532000</v>
      </c>
      <c r="H3119" s="16" t="s">
        <v>3346</v>
      </c>
    </row>
    <row r="3120" spans="1:8" ht="15.75" customHeight="1" x14ac:dyDescent="0.25">
      <c r="A3120" s="13" t="s">
        <v>7722</v>
      </c>
      <c r="B3120" s="13" t="s">
        <v>10</v>
      </c>
      <c r="C3120" s="14">
        <v>34.799999999999997</v>
      </c>
      <c r="D3120" s="13" t="s">
        <v>14</v>
      </c>
      <c r="E3120" s="13" t="s">
        <v>3347</v>
      </c>
      <c r="F3120" s="15">
        <v>420000</v>
      </c>
      <c r="G3120" s="14">
        <v>14616000</v>
      </c>
      <c r="H3120" s="13" t="s">
        <v>3348</v>
      </c>
    </row>
    <row r="3121" spans="1:8" ht="15.75" customHeight="1" x14ac:dyDescent="0.25">
      <c r="A3121" s="13" t="s">
        <v>7722</v>
      </c>
      <c r="B3121" s="13" t="s">
        <v>28</v>
      </c>
      <c r="C3121" s="14">
        <v>35.590000000000003</v>
      </c>
      <c r="D3121" s="13" t="s">
        <v>20</v>
      </c>
      <c r="E3121" s="13" t="s">
        <v>1057</v>
      </c>
      <c r="F3121" s="15">
        <v>420000</v>
      </c>
      <c r="G3121" s="14">
        <v>14947800</v>
      </c>
      <c r="H3121" s="16" t="s">
        <v>3349</v>
      </c>
    </row>
    <row r="3122" spans="1:8" ht="15.75" customHeight="1" x14ac:dyDescent="0.25">
      <c r="A3122" s="13" t="s">
        <v>7722</v>
      </c>
      <c r="B3122" s="13" t="s">
        <v>10</v>
      </c>
      <c r="C3122" s="14">
        <v>37.06</v>
      </c>
      <c r="D3122" s="13" t="s">
        <v>80</v>
      </c>
      <c r="E3122" s="13" t="s">
        <v>166</v>
      </c>
      <c r="F3122" s="15">
        <v>420000</v>
      </c>
      <c r="G3122" s="14">
        <v>15565200</v>
      </c>
      <c r="H3122" s="16" t="s">
        <v>3350</v>
      </c>
    </row>
    <row r="3123" spans="1:8" ht="15.75" customHeight="1" x14ac:dyDescent="0.25">
      <c r="A3123" s="13" t="s">
        <v>7722</v>
      </c>
      <c r="B3123" s="13" t="s">
        <v>28</v>
      </c>
      <c r="C3123" s="14">
        <v>37.4</v>
      </c>
      <c r="D3123" s="13" t="s">
        <v>70</v>
      </c>
      <c r="E3123" s="13" t="s">
        <v>398</v>
      </c>
      <c r="F3123" s="15">
        <v>420000</v>
      </c>
      <c r="G3123" s="14">
        <v>15708000</v>
      </c>
      <c r="H3123" s="13" t="s">
        <v>3351</v>
      </c>
    </row>
    <row r="3124" spans="1:8" ht="15.75" customHeight="1" x14ac:dyDescent="0.25">
      <c r="A3124" s="13" t="s">
        <v>7722</v>
      </c>
      <c r="B3124" s="13" t="s">
        <v>10</v>
      </c>
      <c r="C3124" s="14">
        <v>37.5</v>
      </c>
      <c r="D3124" s="13" t="s">
        <v>177</v>
      </c>
      <c r="E3124" s="13" t="s">
        <v>178</v>
      </c>
      <c r="F3124" s="15">
        <v>420000</v>
      </c>
      <c r="G3124" s="14">
        <v>15750000</v>
      </c>
      <c r="H3124" s="16" t="s">
        <v>3352</v>
      </c>
    </row>
    <row r="3125" spans="1:8" ht="15.75" customHeight="1" x14ac:dyDescent="0.25">
      <c r="A3125" s="13" t="s">
        <v>7722</v>
      </c>
      <c r="B3125" s="13" t="s">
        <v>28</v>
      </c>
      <c r="C3125" s="14">
        <v>37.56</v>
      </c>
      <c r="D3125" s="13" t="s">
        <v>171</v>
      </c>
      <c r="E3125" s="13" t="s">
        <v>3353</v>
      </c>
      <c r="F3125" s="15">
        <v>420000</v>
      </c>
      <c r="G3125" s="14">
        <v>15775200</v>
      </c>
      <c r="H3125" s="16" t="s">
        <v>3354</v>
      </c>
    </row>
    <row r="3126" spans="1:8" ht="15.75" customHeight="1" x14ac:dyDescent="0.25">
      <c r="A3126" s="13" t="s">
        <v>7722</v>
      </c>
      <c r="B3126" s="13" t="s">
        <v>45</v>
      </c>
      <c r="C3126" s="14">
        <v>37.89</v>
      </c>
      <c r="D3126" s="13" t="s">
        <v>11</v>
      </c>
      <c r="E3126" s="13" t="s">
        <v>3355</v>
      </c>
      <c r="F3126" s="15">
        <v>420000</v>
      </c>
      <c r="G3126" s="14">
        <v>15913800</v>
      </c>
      <c r="H3126" s="13" t="s">
        <v>3356</v>
      </c>
    </row>
    <row r="3127" spans="1:8" ht="15.75" customHeight="1" x14ac:dyDescent="0.25">
      <c r="A3127" s="13" t="s">
        <v>7722</v>
      </c>
      <c r="B3127" s="13" t="s">
        <v>382</v>
      </c>
      <c r="C3127" s="14">
        <v>39.130000000000003</v>
      </c>
      <c r="D3127" s="13" t="s">
        <v>20</v>
      </c>
      <c r="E3127" s="13" t="s">
        <v>389</v>
      </c>
      <c r="F3127" s="15">
        <v>420000</v>
      </c>
      <c r="G3127" s="14">
        <v>16434600</v>
      </c>
      <c r="H3127" s="16" t="s">
        <v>3357</v>
      </c>
    </row>
    <row r="3128" spans="1:8" ht="15.75" customHeight="1" x14ac:dyDescent="0.25">
      <c r="A3128" s="13" t="s">
        <v>7722</v>
      </c>
      <c r="B3128" s="13" t="s">
        <v>10</v>
      </c>
      <c r="C3128" s="14">
        <v>39.770000000000003</v>
      </c>
      <c r="D3128" s="13" t="s">
        <v>26</v>
      </c>
      <c r="E3128" s="13" t="s">
        <v>166</v>
      </c>
      <c r="F3128" s="15">
        <v>420000</v>
      </c>
      <c r="G3128" s="14">
        <v>16703400</v>
      </c>
      <c r="H3128" s="13" t="s">
        <v>3358</v>
      </c>
    </row>
    <row r="3129" spans="1:8" ht="15.75" customHeight="1" x14ac:dyDescent="0.25">
      <c r="A3129" s="13" t="s">
        <v>7722</v>
      </c>
      <c r="B3129" s="13" t="s">
        <v>10</v>
      </c>
      <c r="C3129" s="14">
        <v>41.54</v>
      </c>
      <c r="D3129" s="13" t="s">
        <v>67</v>
      </c>
      <c r="E3129" s="13" t="s">
        <v>166</v>
      </c>
      <c r="F3129" s="15">
        <v>420000</v>
      </c>
      <c r="G3129" s="14">
        <v>17446800</v>
      </c>
      <c r="H3129" s="16" t="s">
        <v>3359</v>
      </c>
    </row>
    <row r="3130" spans="1:8" ht="15.75" customHeight="1" x14ac:dyDescent="0.25">
      <c r="A3130" s="13" t="s">
        <v>7722</v>
      </c>
      <c r="B3130" s="13" t="s">
        <v>45</v>
      </c>
      <c r="C3130" s="14">
        <v>41.59</v>
      </c>
      <c r="D3130" s="13" t="s">
        <v>17</v>
      </c>
      <c r="E3130" s="13" t="s">
        <v>3360</v>
      </c>
      <c r="F3130" s="15">
        <v>60000</v>
      </c>
      <c r="G3130" s="14">
        <v>2495400</v>
      </c>
      <c r="H3130" s="13" t="s">
        <v>3361</v>
      </c>
    </row>
    <row r="3131" spans="1:8" ht="15.75" customHeight="1" x14ac:dyDescent="0.25">
      <c r="A3131" s="13" t="s">
        <v>7722</v>
      </c>
      <c r="B3131" s="13" t="s">
        <v>28</v>
      </c>
      <c r="C3131" s="14">
        <v>42.2</v>
      </c>
      <c r="D3131" s="13" t="s">
        <v>17</v>
      </c>
      <c r="E3131" s="13" t="s">
        <v>389</v>
      </c>
      <c r="F3131" s="15">
        <v>60000</v>
      </c>
      <c r="G3131" s="14">
        <v>2532000</v>
      </c>
      <c r="H3131" s="13" t="s">
        <v>3362</v>
      </c>
    </row>
    <row r="3132" spans="1:8" ht="15.75" customHeight="1" x14ac:dyDescent="0.25">
      <c r="A3132" s="13" t="s">
        <v>7722</v>
      </c>
      <c r="B3132" s="13" t="s">
        <v>45</v>
      </c>
      <c r="C3132" s="14">
        <v>42.9</v>
      </c>
      <c r="D3132" s="13" t="s">
        <v>70</v>
      </c>
      <c r="E3132" s="13" t="s">
        <v>398</v>
      </c>
      <c r="F3132" s="15">
        <v>420000</v>
      </c>
      <c r="G3132" s="14">
        <v>18018000</v>
      </c>
      <c r="H3132" s="13" t="s">
        <v>3363</v>
      </c>
    </row>
    <row r="3133" spans="1:8" ht="15.75" customHeight="1" x14ac:dyDescent="0.25">
      <c r="A3133" s="13" t="s">
        <v>7722</v>
      </c>
      <c r="B3133" s="13" t="s">
        <v>10</v>
      </c>
      <c r="C3133" s="14">
        <v>49.69</v>
      </c>
      <c r="D3133" s="13" t="s">
        <v>43</v>
      </c>
      <c r="E3133" s="13" t="s">
        <v>1057</v>
      </c>
      <c r="F3133" s="15">
        <v>420000</v>
      </c>
      <c r="G3133" s="14">
        <v>20869800</v>
      </c>
      <c r="H3133" s="13" t="s">
        <v>3364</v>
      </c>
    </row>
    <row r="3134" spans="1:8" ht="15.75" customHeight="1" x14ac:dyDescent="0.25">
      <c r="A3134" s="13" t="s">
        <v>7722</v>
      </c>
      <c r="B3134" s="13" t="s">
        <v>10</v>
      </c>
      <c r="C3134" s="14">
        <v>99</v>
      </c>
      <c r="D3134" s="13" t="s">
        <v>171</v>
      </c>
      <c r="E3134" s="13" t="s">
        <v>3365</v>
      </c>
      <c r="F3134" s="15">
        <v>420000</v>
      </c>
      <c r="G3134" s="14">
        <v>41580000</v>
      </c>
      <c r="H3134" s="16" t="s">
        <v>3366</v>
      </c>
    </row>
    <row r="3135" spans="1:8" ht="15.75" customHeight="1" x14ac:dyDescent="0.25">
      <c r="A3135" s="13" t="s">
        <v>7722</v>
      </c>
      <c r="B3135" s="13" t="s">
        <v>413</v>
      </c>
      <c r="C3135" s="14">
        <v>99.43</v>
      </c>
      <c r="D3135" s="13" t="s">
        <v>20</v>
      </c>
      <c r="E3135" s="13" t="s">
        <v>1272</v>
      </c>
      <c r="F3135" s="15">
        <v>420000</v>
      </c>
      <c r="G3135" s="14">
        <v>41760600</v>
      </c>
      <c r="H3135" s="16" t="s">
        <v>3367</v>
      </c>
    </row>
    <row r="3136" spans="1:8" ht="15.75" customHeight="1" x14ac:dyDescent="0.25">
      <c r="A3136" s="13" t="s">
        <v>7722</v>
      </c>
      <c r="B3136" s="13" t="s">
        <v>382</v>
      </c>
      <c r="C3136" s="14">
        <v>101.81</v>
      </c>
      <c r="D3136" s="13" t="s">
        <v>11</v>
      </c>
      <c r="E3136" s="13" t="s">
        <v>3368</v>
      </c>
      <c r="F3136" s="15">
        <v>420000</v>
      </c>
      <c r="G3136" s="14">
        <v>42760200</v>
      </c>
      <c r="H3136" s="13" t="s">
        <v>3369</v>
      </c>
    </row>
    <row r="3137" spans="1:8" ht="15.75" customHeight="1" x14ac:dyDescent="0.25">
      <c r="A3137" s="13" t="s">
        <v>7722</v>
      </c>
      <c r="B3137" s="13" t="s">
        <v>10</v>
      </c>
      <c r="C3137" s="14">
        <v>102.06</v>
      </c>
      <c r="D3137" s="13" t="s">
        <v>201</v>
      </c>
      <c r="E3137" s="13" t="s">
        <v>446</v>
      </c>
      <c r="F3137" s="15">
        <v>420000</v>
      </c>
      <c r="G3137" s="14">
        <v>42865200</v>
      </c>
      <c r="H3137" s="13" t="s">
        <v>3370</v>
      </c>
    </row>
    <row r="3138" spans="1:8" ht="15.75" customHeight="1" x14ac:dyDescent="0.25">
      <c r="A3138" s="13" t="s">
        <v>7722</v>
      </c>
      <c r="B3138" s="13" t="s">
        <v>28</v>
      </c>
      <c r="C3138" s="14">
        <v>105.21</v>
      </c>
      <c r="D3138" s="13" t="s">
        <v>26</v>
      </c>
      <c r="E3138" s="13" t="s">
        <v>446</v>
      </c>
      <c r="F3138" s="15">
        <v>420000</v>
      </c>
      <c r="G3138" s="14">
        <v>44188200</v>
      </c>
      <c r="H3138" s="13" t="s">
        <v>3371</v>
      </c>
    </row>
    <row r="3139" spans="1:8" ht="15.75" customHeight="1" x14ac:dyDescent="0.25">
      <c r="A3139" s="13" t="s">
        <v>7722</v>
      </c>
      <c r="B3139" s="13" t="s">
        <v>10</v>
      </c>
      <c r="C3139" s="14">
        <v>110.7</v>
      </c>
      <c r="D3139" s="13" t="s">
        <v>17</v>
      </c>
      <c r="E3139" s="13" t="s">
        <v>3372</v>
      </c>
      <c r="F3139" s="15">
        <v>60000</v>
      </c>
      <c r="G3139" s="14">
        <v>6642000</v>
      </c>
      <c r="H3139" s="13" t="s">
        <v>3373</v>
      </c>
    </row>
    <row r="3140" spans="1:8" ht="15.75" customHeight="1" x14ac:dyDescent="0.25">
      <c r="C3140" s="10"/>
      <c r="F3140" s="17"/>
      <c r="G3140" s="10"/>
    </row>
    <row r="3141" spans="1:8" ht="15.75" customHeight="1" x14ac:dyDescent="0.25">
      <c r="A3141" s="41" t="s">
        <v>3374</v>
      </c>
      <c r="B3141" s="42"/>
      <c r="C3141" s="42"/>
      <c r="D3141" s="42"/>
      <c r="E3141" s="42"/>
      <c r="F3141" s="42"/>
      <c r="G3141" s="42"/>
      <c r="H3141" s="43"/>
    </row>
    <row r="3142" spans="1:8" ht="15.75" customHeight="1" x14ac:dyDescent="0.25">
      <c r="C3142" s="10"/>
      <c r="E3142" s="11" t="s">
        <v>7571</v>
      </c>
      <c r="F3142" s="12">
        <v>56400</v>
      </c>
      <c r="G3142" s="10"/>
    </row>
    <row r="3143" spans="1:8" ht="15.75" customHeight="1" x14ac:dyDescent="0.25">
      <c r="A3143" s="13" t="s">
        <v>0</v>
      </c>
      <c r="B3143" s="13" t="s">
        <v>1</v>
      </c>
      <c r="C3143" s="13" t="s">
        <v>2</v>
      </c>
      <c r="D3143" s="13" t="s">
        <v>4</v>
      </c>
      <c r="E3143" s="13" t="s">
        <v>5</v>
      </c>
      <c r="F3143" s="13" t="s">
        <v>6</v>
      </c>
      <c r="G3143" s="13" t="s">
        <v>7</v>
      </c>
      <c r="H3143" s="13" t="s">
        <v>8</v>
      </c>
    </row>
    <row r="3144" spans="1:8" ht="15.75" customHeight="1" x14ac:dyDescent="0.25">
      <c r="A3144" s="13" t="s">
        <v>7723</v>
      </c>
      <c r="B3144" s="13" t="s">
        <v>10</v>
      </c>
      <c r="C3144" s="14">
        <v>218.79</v>
      </c>
      <c r="D3144" s="13" t="s">
        <v>80</v>
      </c>
      <c r="E3144" s="13" t="s">
        <v>446</v>
      </c>
      <c r="F3144" s="15">
        <v>56400</v>
      </c>
      <c r="G3144" s="14">
        <v>12339756</v>
      </c>
      <c r="H3144" s="16" t="s">
        <v>3376</v>
      </c>
    </row>
    <row r="3145" spans="1:8" ht="15.75" customHeight="1" x14ac:dyDescent="0.25">
      <c r="A3145" s="13" t="s">
        <v>7723</v>
      </c>
      <c r="B3145" s="13" t="s">
        <v>28</v>
      </c>
      <c r="C3145" s="14">
        <v>224</v>
      </c>
      <c r="D3145" s="13" t="s">
        <v>75</v>
      </c>
      <c r="E3145" s="13" t="s">
        <v>446</v>
      </c>
      <c r="F3145" s="15">
        <v>56400</v>
      </c>
      <c r="G3145" s="14">
        <v>12633600</v>
      </c>
      <c r="H3145" s="16" t="s">
        <v>3377</v>
      </c>
    </row>
    <row r="3146" spans="1:8" ht="15.75" customHeight="1" x14ac:dyDescent="0.25">
      <c r="A3146" s="13" t="s">
        <v>7723</v>
      </c>
      <c r="B3146" s="13" t="s">
        <v>10</v>
      </c>
      <c r="C3146" s="14">
        <v>225</v>
      </c>
      <c r="D3146" s="13" t="s">
        <v>406</v>
      </c>
      <c r="E3146" s="13" t="s">
        <v>3378</v>
      </c>
      <c r="F3146" s="15">
        <v>56400</v>
      </c>
      <c r="G3146" s="14">
        <v>12690000</v>
      </c>
      <c r="H3146" s="13" t="s">
        <v>3379</v>
      </c>
    </row>
    <row r="3147" spans="1:8" ht="15.75" customHeight="1" x14ac:dyDescent="0.25">
      <c r="A3147" s="13" t="s">
        <v>7723</v>
      </c>
      <c r="B3147" s="13" t="s">
        <v>45</v>
      </c>
      <c r="C3147" s="14">
        <v>226</v>
      </c>
      <c r="D3147" s="13" t="s">
        <v>75</v>
      </c>
      <c r="E3147" s="13" t="s">
        <v>332</v>
      </c>
      <c r="F3147" s="15">
        <v>56400</v>
      </c>
      <c r="G3147" s="14">
        <v>12746400</v>
      </c>
      <c r="H3147" s="16" t="s">
        <v>3380</v>
      </c>
    </row>
    <row r="3148" spans="1:8" ht="15.75" customHeight="1" x14ac:dyDescent="0.25">
      <c r="A3148" s="13" t="s">
        <v>7723</v>
      </c>
      <c r="B3148" s="13" t="s">
        <v>382</v>
      </c>
      <c r="C3148" s="14">
        <v>226.13</v>
      </c>
      <c r="D3148" s="13" t="s">
        <v>20</v>
      </c>
      <c r="E3148" s="13" t="s">
        <v>1355</v>
      </c>
      <c r="F3148" s="15">
        <v>56400</v>
      </c>
      <c r="G3148" s="14">
        <v>12753732</v>
      </c>
      <c r="H3148" s="16" t="s">
        <v>3381</v>
      </c>
    </row>
    <row r="3149" spans="1:8" ht="15.75" customHeight="1" x14ac:dyDescent="0.25">
      <c r="A3149" s="13" t="s">
        <v>7723</v>
      </c>
      <c r="B3149" s="13" t="s">
        <v>10</v>
      </c>
      <c r="C3149" s="14">
        <v>227.6</v>
      </c>
      <c r="D3149" s="13" t="s">
        <v>14</v>
      </c>
      <c r="E3149" s="13" t="s">
        <v>3382</v>
      </c>
      <c r="F3149" s="15">
        <v>56400</v>
      </c>
      <c r="G3149" s="14">
        <v>12836640</v>
      </c>
      <c r="H3149" s="13" t="s">
        <v>3383</v>
      </c>
    </row>
    <row r="3150" spans="1:8" ht="15.75" customHeight="1" x14ac:dyDescent="0.25">
      <c r="A3150" s="13" t="s">
        <v>7723</v>
      </c>
      <c r="B3150" s="13" t="s">
        <v>28</v>
      </c>
      <c r="C3150" s="14">
        <v>227.94</v>
      </c>
      <c r="D3150" s="13" t="s">
        <v>33</v>
      </c>
      <c r="E3150" s="13" t="s">
        <v>446</v>
      </c>
      <c r="F3150" s="15">
        <v>56400</v>
      </c>
      <c r="G3150" s="14">
        <v>12855816</v>
      </c>
      <c r="H3150" s="13" t="s">
        <v>3373</v>
      </c>
    </row>
    <row r="3151" spans="1:8" ht="15.75" customHeight="1" x14ac:dyDescent="0.25">
      <c r="A3151" s="13" t="s">
        <v>7723</v>
      </c>
      <c r="B3151" s="13" t="s">
        <v>413</v>
      </c>
      <c r="C3151" s="14">
        <v>229.8</v>
      </c>
      <c r="D3151" s="13" t="s">
        <v>75</v>
      </c>
      <c r="E3151" s="13" t="s">
        <v>349</v>
      </c>
      <c r="F3151" s="15">
        <v>56400</v>
      </c>
      <c r="G3151" s="14">
        <v>12960720</v>
      </c>
      <c r="H3151" s="16" t="s">
        <v>3384</v>
      </c>
    </row>
    <row r="3152" spans="1:8" ht="15.75" customHeight="1" x14ac:dyDescent="0.25">
      <c r="A3152" s="13" t="s">
        <v>7723</v>
      </c>
      <c r="B3152" s="13" t="s">
        <v>45</v>
      </c>
      <c r="C3152" s="14">
        <v>231.57</v>
      </c>
      <c r="D3152" s="13" t="s">
        <v>20</v>
      </c>
      <c r="E3152" s="13" t="s">
        <v>332</v>
      </c>
      <c r="F3152" s="15">
        <v>56400</v>
      </c>
      <c r="G3152" s="14">
        <v>13060548</v>
      </c>
      <c r="H3152" s="16" t="s">
        <v>3385</v>
      </c>
    </row>
    <row r="3153" spans="1:8" ht="15.75" customHeight="1" x14ac:dyDescent="0.25">
      <c r="A3153" s="13" t="s">
        <v>7723</v>
      </c>
      <c r="B3153" s="13" t="s">
        <v>10</v>
      </c>
      <c r="C3153" s="14">
        <v>235.69</v>
      </c>
      <c r="D3153" s="13" t="s">
        <v>26</v>
      </c>
      <c r="E3153" s="13" t="s">
        <v>371</v>
      </c>
      <c r="F3153" s="15">
        <v>56400</v>
      </c>
      <c r="G3153" s="14">
        <v>13292916</v>
      </c>
      <c r="H3153" s="13" t="s">
        <v>3386</v>
      </c>
    </row>
    <row r="3154" spans="1:8" ht="15.75" customHeight="1" x14ac:dyDescent="0.25">
      <c r="A3154" s="13" t="s">
        <v>7723</v>
      </c>
      <c r="B3154" s="13" t="s">
        <v>28</v>
      </c>
      <c r="C3154" s="14">
        <v>235.69</v>
      </c>
      <c r="D3154" s="13" t="s">
        <v>26</v>
      </c>
      <c r="E3154" s="13" t="s">
        <v>332</v>
      </c>
      <c r="F3154" s="15">
        <v>56400</v>
      </c>
      <c r="G3154" s="14">
        <v>13292916</v>
      </c>
      <c r="H3154" s="13" t="s">
        <v>3387</v>
      </c>
    </row>
    <row r="3155" spans="1:8" ht="15.75" customHeight="1" x14ac:dyDescent="0.25">
      <c r="A3155" s="13" t="s">
        <v>7723</v>
      </c>
      <c r="B3155" s="13" t="s">
        <v>28</v>
      </c>
      <c r="C3155" s="14">
        <v>238.98</v>
      </c>
      <c r="D3155" s="13" t="s">
        <v>14</v>
      </c>
      <c r="E3155" s="13" t="s">
        <v>3388</v>
      </c>
      <c r="F3155" s="15">
        <v>56400</v>
      </c>
      <c r="G3155" s="14">
        <v>13478472</v>
      </c>
      <c r="H3155" s="13" t="s">
        <v>3389</v>
      </c>
    </row>
    <row r="3156" spans="1:8" ht="15.75" customHeight="1" x14ac:dyDescent="0.25">
      <c r="A3156" s="13" t="s">
        <v>7723</v>
      </c>
      <c r="B3156" s="13" t="s">
        <v>45</v>
      </c>
      <c r="C3156" s="14">
        <v>239.37</v>
      </c>
      <c r="D3156" s="13" t="s">
        <v>33</v>
      </c>
      <c r="E3156" s="13" t="s">
        <v>1355</v>
      </c>
      <c r="F3156" s="15">
        <v>56400</v>
      </c>
      <c r="G3156" s="14">
        <v>13500468</v>
      </c>
      <c r="H3156" s="13" t="s">
        <v>3390</v>
      </c>
    </row>
    <row r="3157" spans="1:8" ht="15.75" customHeight="1" x14ac:dyDescent="0.25">
      <c r="A3157" s="13" t="s">
        <v>7723</v>
      </c>
      <c r="B3157" s="13" t="s">
        <v>28</v>
      </c>
      <c r="C3157" s="14">
        <v>239.8</v>
      </c>
      <c r="D3157" s="13" t="s">
        <v>70</v>
      </c>
      <c r="E3157" s="13" t="s">
        <v>1268</v>
      </c>
      <c r="F3157" s="15">
        <v>56400</v>
      </c>
      <c r="G3157" s="14">
        <v>13524720</v>
      </c>
      <c r="H3157" s="13" t="s">
        <v>3391</v>
      </c>
    </row>
    <row r="3158" spans="1:8" ht="15.75" customHeight="1" x14ac:dyDescent="0.25">
      <c r="A3158" s="13" t="s">
        <v>7723</v>
      </c>
      <c r="B3158" s="13" t="s">
        <v>10</v>
      </c>
      <c r="C3158" s="14">
        <v>242</v>
      </c>
      <c r="D3158" s="13" t="s">
        <v>171</v>
      </c>
      <c r="E3158" s="13" t="s">
        <v>3365</v>
      </c>
      <c r="F3158" s="15">
        <v>56400</v>
      </c>
      <c r="G3158" s="14">
        <v>13648800</v>
      </c>
      <c r="H3158" s="16" t="s">
        <v>3392</v>
      </c>
    </row>
    <row r="3159" spans="1:8" ht="15.75" customHeight="1" x14ac:dyDescent="0.25">
      <c r="A3159" s="13" t="s">
        <v>7723</v>
      </c>
      <c r="B3159" s="13" t="s">
        <v>382</v>
      </c>
      <c r="C3159" s="14">
        <v>242.25</v>
      </c>
      <c r="D3159" s="13" t="s">
        <v>75</v>
      </c>
      <c r="E3159" s="13" t="s">
        <v>1355</v>
      </c>
      <c r="F3159" s="15">
        <v>56400</v>
      </c>
      <c r="G3159" s="14">
        <v>13662900</v>
      </c>
      <c r="H3159" s="16" t="s">
        <v>3393</v>
      </c>
    </row>
    <row r="3160" spans="1:8" ht="15.75" customHeight="1" x14ac:dyDescent="0.25">
      <c r="A3160" s="13" t="s">
        <v>7723</v>
      </c>
      <c r="B3160" s="13" t="s">
        <v>10</v>
      </c>
      <c r="C3160" s="14">
        <v>243.07</v>
      </c>
      <c r="D3160" s="13" t="s">
        <v>20</v>
      </c>
      <c r="E3160" s="13" t="s">
        <v>1272</v>
      </c>
      <c r="F3160" s="15">
        <v>56400</v>
      </c>
      <c r="G3160" s="14">
        <v>13709148</v>
      </c>
      <c r="H3160" s="16" t="s">
        <v>3394</v>
      </c>
    </row>
    <row r="3161" spans="1:8" ht="15.75" customHeight="1" x14ac:dyDescent="0.25">
      <c r="A3161" s="13" t="s">
        <v>7723</v>
      </c>
      <c r="B3161" s="13" t="s">
        <v>10</v>
      </c>
      <c r="C3161" s="14">
        <v>244.65</v>
      </c>
      <c r="D3161" s="13" t="s">
        <v>35</v>
      </c>
      <c r="E3161" s="13" t="s">
        <v>1355</v>
      </c>
      <c r="F3161" s="15">
        <v>56400</v>
      </c>
      <c r="G3161" s="14">
        <v>13798260</v>
      </c>
      <c r="H3161" s="16" t="s">
        <v>3395</v>
      </c>
    </row>
    <row r="3162" spans="1:8" ht="15.75" customHeight="1" x14ac:dyDescent="0.25">
      <c r="A3162" s="13" t="s">
        <v>7723</v>
      </c>
      <c r="B3162" s="13" t="s">
        <v>10</v>
      </c>
      <c r="C3162" s="14">
        <v>245</v>
      </c>
      <c r="D3162" s="13" t="s">
        <v>70</v>
      </c>
      <c r="E3162" s="13" t="s">
        <v>71</v>
      </c>
      <c r="F3162" s="15">
        <v>56400</v>
      </c>
      <c r="G3162" s="14">
        <v>13818000</v>
      </c>
      <c r="H3162" s="13" t="s">
        <v>3396</v>
      </c>
    </row>
    <row r="3163" spans="1:8" ht="15.75" customHeight="1" x14ac:dyDescent="0.25">
      <c r="A3163" s="13" t="s">
        <v>7723</v>
      </c>
      <c r="B3163" s="13" t="s">
        <v>10</v>
      </c>
      <c r="C3163" s="14">
        <v>245</v>
      </c>
      <c r="D3163" s="13" t="s">
        <v>366</v>
      </c>
      <c r="E3163" s="13" t="s">
        <v>367</v>
      </c>
      <c r="F3163" s="15">
        <v>56400</v>
      </c>
      <c r="G3163" s="14">
        <v>13818000</v>
      </c>
      <c r="H3163" s="16" t="s">
        <v>3397</v>
      </c>
    </row>
    <row r="3164" spans="1:8" ht="15.75" customHeight="1" x14ac:dyDescent="0.25">
      <c r="A3164" s="13" t="s">
        <v>7723</v>
      </c>
      <c r="B3164" s="13" t="s">
        <v>10</v>
      </c>
      <c r="C3164" s="14">
        <v>246.9</v>
      </c>
      <c r="D3164" s="13" t="s">
        <v>11</v>
      </c>
      <c r="E3164" s="16" t="s">
        <v>3398</v>
      </c>
      <c r="F3164" s="15">
        <v>56400</v>
      </c>
      <c r="G3164" s="14">
        <v>13925160</v>
      </c>
      <c r="H3164" s="13" t="s">
        <v>3399</v>
      </c>
    </row>
    <row r="3165" spans="1:8" ht="15.75" customHeight="1" x14ac:dyDescent="0.25">
      <c r="A3165" s="13" t="s">
        <v>7723</v>
      </c>
      <c r="B3165" s="13" t="s">
        <v>45</v>
      </c>
      <c r="C3165" s="14">
        <v>246.97</v>
      </c>
      <c r="D3165" s="13" t="s">
        <v>26</v>
      </c>
      <c r="E3165" s="13" t="s">
        <v>1355</v>
      </c>
      <c r="F3165" s="15">
        <v>56400</v>
      </c>
      <c r="G3165" s="14">
        <v>13929108</v>
      </c>
      <c r="H3165" s="13" t="s">
        <v>3400</v>
      </c>
    </row>
    <row r="3166" spans="1:8" ht="15.75" customHeight="1" x14ac:dyDescent="0.25">
      <c r="A3166" s="13" t="s">
        <v>7723</v>
      </c>
      <c r="B3166" s="13" t="s">
        <v>10</v>
      </c>
      <c r="C3166" s="14">
        <v>249.48</v>
      </c>
      <c r="D3166" s="13" t="s">
        <v>201</v>
      </c>
      <c r="E3166" s="13" t="s">
        <v>446</v>
      </c>
      <c r="F3166" s="15">
        <v>56400</v>
      </c>
      <c r="G3166" s="14">
        <v>14070672</v>
      </c>
      <c r="H3166" s="13" t="s">
        <v>3401</v>
      </c>
    </row>
    <row r="3167" spans="1:8" ht="15.75" customHeight="1" x14ac:dyDescent="0.25">
      <c r="A3167" s="13" t="s">
        <v>7723</v>
      </c>
      <c r="B3167" s="13" t="s">
        <v>28</v>
      </c>
      <c r="C3167" s="14">
        <v>250</v>
      </c>
      <c r="D3167" s="13" t="s">
        <v>17</v>
      </c>
      <c r="E3167" s="13" t="s">
        <v>349</v>
      </c>
      <c r="F3167" s="15">
        <v>56400</v>
      </c>
      <c r="G3167" s="14">
        <v>14100000</v>
      </c>
      <c r="H3167" s="13" t="s">
        <v>3402</v>
      </c>
    </row>
    <row r="3168" spans="1:8" ht="15.75" customHeight="1" x14ac:dyDescent="0.25">
      <c r="A3168" s="13" t="s">
        <v>7723</v>
      </c>
      <c r="B3168" s="13" t="s">
        <v>28</v>
      </c>
      <c r="C3168" s="14">
        <v>250.75</v>
      </c>
      <c r="D3168" s="13" t="s">
        <v>20</v>
      </c>
      <c r="E3168" s="13" t="s">
        <v>73</v>
      </c>
      <c r="F3168" s="15">
        <v>56400</v>
      </c>
      <c r="G3168" s="14">
        <v>14142300</v>
      </c>
      <c r="H3168" s="16" t="s">
        <v>3403</v>
      </c>
    </row>
    <row r="3169" spans="1:8" ht="15.75" customHeight="1" x14ac:dyDescent="0.25">
      <c r="A3169" s="13" t="s">
        <v>7723</v>
      </c>
      <c r="B3169" s="13" t="s">
        <v>10</v>
      </c>
      <c r="C3169" s="14">
        <v>251.43</v>
      </c>
      <c r="D3169" s="13" t="s">
        <v>23</v>
      </c>
      <c r="E3169" s="13" t="s">
        <v>73</v>
      </c>
      <c r="F3169" s="15">
        <v>56400</v>
      </c>
      <c r="G3169" s="14">
        <v>14180652</v>
      </c>
      <c r="H3169" s="16" t="s">
        <v>3404</v>
      </c>
    </row>
    <row r="3170" spans="1:8" ht="15.75" customHeight="1" x14ac:dyDescent="0.25">
      <c r="A3170" s="13" t="s">
        <v>7723</v>
      </c>
      <c r="B3170" s="13" t="s">
        <v>10</v>
      </c>
      <c r="C3170" s="14">
        <v>254.05</v>
      </c>
      <c r="D3170" s="13" t="s">
        <v>38</v>
      </c>
      <c r="E3170" s="13" t="s">
        <v>3405</v>
      </c>
      <c r="F3170" s="15">
        <v>56400</v>
      </c>
      <c r="G3170" s="14">
        <v>14328420</v>
      </c>
      <c r="H3170" s="16" t="s">
        <v>3406</v>
      </c>
    </row>
    <row r="3171" spans="1:8" ht="15.75" customHeight="1" x14ac:dyDescent="0.25">
      <c r="A3171" s="13" t="s">
        <v>7723</v>
      </c>
      <c r="B3171" s="13" t="s">
        <v>28</v>
      </c>
      <c r="C3171" s="14">
        <v>254.05</v>
      </c>
      <c r="D3171" s="13" t="s">
        <v>38</v>
      </c>
      <c r="E3171" s="13" t="s">
        <v>3407</v>
      </c>
      <c r="F3171" s="15">
        <v>56400</v>
      </c>
      <c r="G3171" s="14">
        <v>14328420</v>
      </c>
      <c r="H3171" s="16" t="s">
        <v>3408</v>
      </c>
    </row>
    <row r="3172" spans="1:8" ht="15.75" customHeight="1" x14ac:dyDescent="0.25">
      <c r="A3172" s="13" t="s">
        <v>7723</v>
      </c>
      <c r="B3172" s="13" t="s">
        <v>10</v>
      </c>
      <c r="C3172" s="14">
        <v>255.2</v>
      </c>
      <c r="D3172" s="13" t="s">
        <v>765</v>
      </c>
      <c r="E3172" s="13" t="s">
        <v>1272</v>
      </c>
      <c r="F3172" s="15">
        <v>56400</v>
      </c>
      <c r="G3172" s="14">
        <v>14393280</v>
      </c>
      <c r="H3172" s="13" t="s">
        <v>3409</v>
      </c>
    </row>
    <row r="3173" spans="1:8" ht="15.75" customHeight="1" x14ac:dyDescent="0.25">
      <c r="A3173" s="13" t="s">
        <v>7723</v>
      </c>
      <c r="B3173" s="13" t="s">
        <v>28</v>
      </c>
      <c r="C3173" s="14">
        <v>255.66</v>
      </c>
      <c r="D3173" s="13" t="s">
        <v>11</v>
      </c>
      <c r="E3173" s="16" t="s">
        <v>3410</v>
      </c>
      <c r="F3173" s="15">
        <v>56400</v>
      </c>
      <c r="G3173" s="14">
        <v>14419224</v>
      </c>
      <c r="H3173" s="13" t="s">
        <v>3411</v>
      </c>
    </row>
    <row r="3174" spans="1:8" ht="15.75" customHeight="1" x14ac:dyDescent="0.25">
      <c r="A3174" s="13" t="s">
        <v>7723</v>
      </c>
      <c r="B3174" s="13" t="s">
        <v>10</v>
      </c>
      <c r="C3174" s="14">
        <v>255.82</v>
      </c>
      <c r="D3174" s="13" t="s">
        <v>33</v>
      </c>
      <c r="E3174" s="13" t="s">
        <v>73</v>
      </c>
      <c r="F3174" s="15">
        <v>56400</v>
      </c>
      <c r="G3174" s="14">
        <v>14428248</v>
      </c>
      <c r="H3174" s="13" t="s">
        <v>3336</v>
      </c>
    </row>
    <row r="3175" spans="1:8" ht="15.75" customHeight="1" x14ac:dyDescent="0.25">
      <c r="A3175" s="13" t="s">
        <v>7723</v>
      </c>
      <c r="B3175" s="13" t="s">
        <v>382</v>
      </c>
      <c r="C3175" s="14">
        <v>257.44</v>
      </c>
      <c r="D3175" s="13" t="s">
        <v>26</v>
      </c>
      <c r="E3175" s="13" t="s">
        <v>446</v>
      </c>
      <c r="F3175" s="15">
        <v>56400</v>
      </c>
      <c r="G3175" s="14">
        <v>14519616</v>
      </c>
      <c r="H3175" s="13" t="s">
        <v>3412</v>
      </c>
    </row>
    <row r="3176" spans="1:8" ht="15.75" customHeight="1" x14ac:dyDescent="0.25">
      <c r="A3176" s="13" t="s">
        <v>7723</v>
      </c>
      <c r="B3176" s="13" t="s">
        <v>10</v>
      </c>
      <c r="C3176" s="14">
        <v>259.5</v>
      </c>
      <c r="D3176" s="13" t="s">
        <v>75</v>
      </c>
      <c r="E3176" s="13" t="s">
        <v>73</v>
      </c>
      <c r="F3176" s="15">
        <v>56400</v>
      </c>
      <c r="G3176" s="14">
        <v>14635800</v>
      </c>
      <c r="H3176" s="16" t="s">
        <v>3413</v>
      </c>
    </row>
    <row r="3177" spans="1:8" ht="15.75" customHeight="1" x14ac:dyDescent="0.25">
      <c r="A3177" s="13" t="s">
        <v>7723</v>
      </c>
      <c r="B3177" s="13" t="s">
        <v>413</v>
      </c>
      <c r="C3177" s="14">
        <v>267.95999999999998</v>
      </c>
      <c r="D3177" s="13" t="s">
        <v>20</v>
      </c>
      <c r="E3177" s="13" t="s">
        <v>349</v>
      </c>
      <c r="F3177" s="15">
        <v>56400</v>
      </c>
      <c r="G3177" s="14">
        <v>15112944</v>
      </c>
      <c r="H3177" s="16" t="s">
        <v>3414</v>
      </c>
    </row>
    <row r="3178" spans="1:8" ht="15.75" customHeight="1" x14ac:dyDescent="0.25">
      <c r="A3178" s="13" t="s">
        <v>7723</v>
      </c>
      <c r="B3178" s="13" t="s">
        <v>45</v>
      </c>
      <c r="C3178" s="14">
        <v>275</v>
      </c>
      <c r="D3178" s="13" t="s">
        <v>17</v>
      </c>
      <c r="E3178" s="13" t="s">
        <v>446</v>
      </c>
      <c r="F3178" s="15">
        <v>56400</v>
      </c>
      <c r="G3178" s="14">
        <v>15510000</v>
      </c>
      <c r="H3178" s="13" t="s">
        <v>3415</v>
      </c>
    </row>
    <row r="3179" spans="1:8" ht="15.75" customHeight="1" x14ac:dyDescent="0.25">
      <c r="A3179" s="13" t="s">
        <v>7723</v>
      </c>
      <c r="B3179" s="13" t="s">
        <v>10</v>
      </c>
      <c r="C3179" s="14">
        <v>278.2</v>
      </c>
      <c r="D3179" s="13" t="s">
        <v>43</v>
      </c>
      <c r="E3179" s="13" t="s">
        <v>332</v>
      </c>
      <c r="F3179" s="15">
        <v>56400</v>
      </c>
      <c r="G3179" s="14">
        <v>15690480</v>
      </c>
      <c r="H3179" s="16" t="s">
        <v>3416</v>
      </c>
    </row>
    <row r="3180" spans="1:8" ht="15.75" customHeight="1" x14ac:dyDescent="0.25">
      <c r="A3180" s="13" t="s">
        <v>7723</v>
      </c>
      <c r="B3180" s="13" t="s">
        <v>10</v>
      </c>
      <c r="C3180" s="14">
        <v>281.25</v>
      </c>
      <c r="D3180" s="13" t="s">
        <v>17</v>
      </c>
      <c r="E3180" s="13" t="s">
        <v>73</v>
      </c>
      <c r="F3180" s="15">
        <v>56400</v>
      </c>
      <c r="G3180" s="14">
        <v>15862500</v>
      </c>
      <c r="H3180" s="13" t="s">
        <v>3336</v>
      </c>
    </row>
    <row r="3181" spans="1:8" ht="15.75" customHeight="1" x14ac:dyDescent="0.25">
      <c r="A3181" s="13" t="s">
        <v>7723</v>
      </c>
      <c r="B3181" s="13" t="s">
        <v>10</v>
      </c>
      <c r="C3181" s="14">
        <v>328.05</v>
      </c>
      <c r="D3181" s="13" t="s">
        <v>109</v>
      </c>
      <c r="E3181" s="13" t="s">
        <v>332</v>
      </c>
      <c r="F3181" s="15">
        <v>56400</v>
      </c>
      <c r="G3181" s="14">
        <v>18502020</v>
      </c>
      <c r="H3181" s="16" t="s">
        <v>3417</v>
      </c>
    </row>
    <row r="3182" spans="1:8" ht="15.75" customHeight="1" x14ac:dyDescent="0.25">
      <c r="C3182" s="10"/>
      <c r="F3182" s="17"/>
      <c r="G3182" s="10"/>
    </row>
    <row r="3183" spans="1:8" ht="15.75" customHeight="1" x14ac:dyDescent="0.25">
      <c r="A3183" s="41" t="s">
        <v>3418</v>
      </c>
      <c r="B3183" s="42"/>
      <c r="C3183" s="42"/>
      <c r="D3183" s="42"/>
      <c r="E3183" s="42"/>
      <c r="F3183" s="42"/>
      <c r="G3183" s="42"/>
      <c r="H3183" s="43"/>
    </row>
    <row r="3184" spans="1:8" ht="15.75" customHeight="1" x14ac:dyDescent="0.25">
      <c r="C3184" s="10"/>
      <c r="E3184" s="11" t="s">
        <v>7571</v>
      </c>
      <c r="F3184" s="12">
        <v>83126</v>
      </c>
      <c r="G3184" s="10"/>
    </row>
    <row r="3185" spans="1:8" ht="15.75" customHeight="1" x14ac:dyDescent="0.25">
      <c r="A3185" s="13" t="s">
        <v>0</v>
      </c>
      <c r="B3185" s="13" t="s">
        <v>1</v>
      </c>
      <c r="C3185" s="13" t="s">
        <v>2</v>
      </c>
      <c r="D3185" s="13" t="s">
        <v>4</v>
      </c>
      <c r="E3185" s="13" t="s">
        <v>5</v>
      </c>
      <c r="F3185" s="13" t="s">
        <v>6</v>
      </c>
      <c r="G3185" s="13" t="s">
        <v>7</v>
      </c>
      <c r="H3185" s="13" t="s">
        <v>8</v>
      </c>
    </row>
    <row r="3186" spans="1:8" ht="15.75" customHeight="1" x14ac:dyDescent="0.25">
      <c r="A3186" s="13" t="s">
        <v>7724</v>
      </c>
      <c r="B3186" s="13" t="s">
        <v>10</v>
      </c>
      <c r="C3186" s="14">
        <v>85.46</v>
      </c>
      <c r="D3186" s="13" t="s">
        <v>20</v>
      </c>
      <c r="E3186" s="13" t="s">
        <v>166</v>
      </c>
      <c r="F3186" s="15">
        <v>83126</v>
      </c>
      <c r="G3186" s="14">
        <v>7103947.96</v>
      </c>
      <c r="H3186" s="16" t="s">
        <v>3420</v>
      </c>
    </row>
    <row r="3187" spans="1:8" ht="15.75" customHeight="1" x14ac:dyDescent="0.25">
      <c r="A3187" s="13" t="s">
        <v>7724</v>
      </c>
      <c r="B3187" s="13" t="s">
        <v>10</v>
      </c>
      <c r="C3187" s="14">
        <v>89.58</v>
      </c>
      <c r="D3187" s="13" t="s">
        <v>23</v>
      </c>
      <c r="E3187" s="13" t="s">
        <v>166</v>
      </c>
      <c r="F3187" s="15">
        <v>83126</v>
      </c>
      <c r="G3187" s="14">
        <v>7446427.0800000001</v>
      </c>
      <c r="H3187" s="16" t="s">
        <v>3421</v>
      </c>
    </row>
    <row r="3188" spans="1:8" ht="15.75" customHeight="1" x14ac:dyDescent="0.25">
      <c r="A3188" s="13" t="s">
        <v>7724</v>
      </c>
      <c r="B3188" s="13" t="s">
        <v>10</v>
      </c>
      <c r="C3188" s="14">
        <v>89.91</v>
      </c>
      <c r="D3188" s="13" t="s">
        <v>14</v>
      </c>
      <c r="E3188" s="13" t="s">
        <v>3422</v>
      </c>
      <c r="F3188" s="15">
        <v>83126</v>
      </c>
      <c r="G3188" s="14">
        <v>7473858.6600000001</v>
      </c>
      <c r="H3188" s="13" t="s">
        <v>3423</v>
      </c>
    </row>
    <row r="3189" spans="1:8" ht="15.75" customHeight="1" x14ac:dyDescent="0.25">
      <c r="A3189" s="13" t="s">
        <v>7724</v>
      </c>
      <c r="B3189" s="13" t="s">
        <v>10</v>
      </c>
      <c r="C3189" s="14">
        <v>92.78</v>
      </c>
      <c r="D3189" s="13" t="s">
        <v>171</v>
      </c>
      <c r="E3189" s="13" t="s">
        <v>3424</v>
      </c>
      <c r="F3189" s="15">
        <v>83126</v>
      </c>
      <c r="G3189" s="14">
        <v>7712430.2800000003</v>
      </c>
      <c r="H3189" s="16" t="s">
        <v>3425</v>
      </c>
    </row>
    <row r="3190" spans="1:8" ht="15.75" customHeight="1" x14ac:dyDescent="0.25">
      <c r="A3190" s="13" t="s">
        <v>7724</v>
      </c>
      <c r="B3190" s="13" t="s">
        <v>10</v>
      </c>
      <c r="C3190" s="14">
        <v>93.15</v>
      </c>
      <c r="D3190" s="13" t="s">
        <v>11</v>
      </c>
      <c r="E3190" s="13" t="s">
        <v>3426</v>
      </c>
      <c r="F3190" s="15">
        <v>83126</v>
      </c>
      <c r="G3190" s="14">
        <v>7743186.9000000004</v>
      </c>
      <c r="H3190" s="13" t="s">
        <v>3427</v>
      </c>
    </row>
    <row r="3191" spans="1:8" ht="15.75" customHeight="1" x14ac:dyDescent="0.25">
      <c r="A3191" s="13" t="s">
        <v>7724</v>
      </c>
      <c r="B3191" s="13" t="s">
        <v>10</v>
      </c>
      <c r="C3191" s="14">
        <v>94.67</v>
      </c>
      <c r="D3191" s="13" t="s">
        <v>33</v>
      </c>
      <c r="E3191" s="13" t="s">
        <v>166</v>
      </c>
      <c r="F3191" s="15">
        <v>83126</v>
      </c>
      <c r="G3191" s="14">
        <v>7869538.4199999999</v>
      </c>
      <c r="H3191" s="13" t="s">
        <v>3428</v>
      </c>
    </row>
    <row r="3192" spans="1:8" ht="15.75" customHeight="1" x14ac:dyDescent="0.25">
      <c r="A3192" s="13" t="s">
        <v>7724</v>
      </c>
      <c r="B3192" s="13" t="s">
        <v>10</v>
      </c>
      <c r="C3192" s="14">
        <v>97.41</v>
      </c>
      <c r="D3192" s="13" t="s">
        <v>26</v>
      </c>
      <c r="E3192" s="13" t="s">
        <v>3429</v>
      </c>
      <c r="F3192" s="15">
        <v>83126</v>
      </c>
      <c r="G3192" s="14">
        <v>8097303.6600000001</v>
      </c>
      <c r="H3192" s="16" t="s">
        <v>3430</v>
      </c>
    </row>
    <row r="3193" spans="1:8" ht="15.75" customHeight="1" x14ac:dyDescent="0.25">
      <c r="A3193" s="13" t="s">
        <v>7724</v>
      </c>
      <c r="B3193" s="13" t="s">
        <v>10</v>
      </c>
      <c r="C3193" s="14">
        <v>97.7</v>
      </c>
      <c r="D3193" s="13" t="s">
        <v>177</v>
      </c>
      <c r="E3193" s="13" t="s">
        <v>178</v>
      </c>
      <c r="F3193" s="15">
        <v>83126</v>
      </c>
      <c r="G3193" s="14">
        <v>8121410.2000000002</v>
      </c>
      <c r="H3193" s="16" t="s">
        <v>3431</v>
      </c>
    </row>
    <row r="3194" spans="1:8" ht="15.75" customHeight="1" x14ac:dyDescent="0.25">
      <c r="A3194" s="13" t="s">
        <v>7724</v>
      </c>
      <c r="B3194" s="13" t="s">
        <v>10</v>
      </c>
      <c r="C3194" s="14">
        <v>100.22</v>
      </c>
      <c r="D3194" s="13" t="s">
        <v>109</v>
      </c>
      <c r="E3194" s="13" t="s">
        <v>166</v>
      </c>
      <c r="F3194" s="15">
        <v>83126</v>
      </c>
      <c r="G3194" s="14">
        <v>8330887.7199999997</v>
      </c>
      <c r="H3194" s="16" t="s">
        <v>3432</v>
      </c>
    </row>
    <row r="3195" spans="1:8" ht="15.75" customHeight="1" x14ac:dyDescent="0.25">
      <c r="A3195" s="13" t="s">
        <v>7724</v>
      </c>
      <c r="B3195" s="13" t="s">
        <v>10</v>
      </c>
      <c r="C3195" s="14">
        <v>109.59</v>
      </c>
      <c r="D3195" s="13" t="s">
        <v>38</v>
      </c>
      <c r="E3195" s="13" t="s">
        <v>3433</v>
      </c>
      <c r="F3195" s="15">
        <v>83126</v>
      </c>
      <c r="G3195" s="14">
        <v>9109778.3399999999</v>
      </c>
      <c r="H3195" s="16" t="s">
        <v>3434</v>
      </c>
    </row>
    <row r="3196" spans="1:8" ht="15.75" customHeight="1" x14ac:dyDescent="0.25">
      <c r="A3196" s="13" t="s">
        <v>7724</v>
      </c>
      <c r="B3196" s="13" t="s">
        <v>10</v>
      </c>
      <c r="C3196" s="14">
        <v>111.51</v>
      </c>
      <c r="D3196" s="13" t="s">
        <v>17</v>
      </c>
      <c r="E3196" s="13" t="s">
        <v>166</v>
      </c>
      <c r="F3196" s="15">
        <v>83126</v>
      </c>
      <c r="G3196" s="14">
        <v>9269380.2599999998</v>
      </c>
      <c r="H3196" s="13" t="s">
        <v>3435</v>
      </c>
    </row>
    <row r="3197" spans="1:8" ht="15.75" customHeight="1" x14ac:dyDescent="0.25">
      <c r="A3197" s="13" t="s">
        <v>7724</v>
      </c>
      <c r="B3197" s="13" t="s">
        <v>10</v>
      </c>
      <c r="C3197" s="14">
        <v>132.47</v>
      </c>
      <c r="D3197" s="13" t="s">
        <v>43</v>
      </c>
      <c r="E3197" s="13" t="s">
        <v>166</v>
      </c>
      <c r="F3197" s="15">
        <v>83126</v>
      </c>
      <c r="G3197" s="14">
        <v>11011701.220000001</v>
      </c>
      <c r="H3197" s="16" t="s">
        <v>3436</v>
      </c>
    </row>
    <row r="3198" spans="1:8" ht="15.75" customHeight="1" x14ac:dyDescent="0.25">
      <c r="A3198" s="13" t="s">
        <v>7724</v>
      </c>
      <c r="B3198" s="13" t="s">
        <v>10</v>
      </c>
      <c r="C3198" s="14">
        <v>226.8</v>
      </c>
      <c r="D3198" s="13" t="s">
        <v>35</v>
      </c>
      <c r="E3198" s="13" t="s">
        <v>3437</v>
      </c>
      <c r="F3198" s="15">
        <v>83126</v>
      </c>
      <c r="G3198" s="14">
        <v>18852976.800000001</v>
      </c>
      <c r="H3198" s="16" t="s">
        <v>3438</v>
      </c>
    </row>
    <row r="3199" spans="1:8" ht="15.75" customHeight="1" x14ac:dyDescent="0.25">
      <c r="A3199" s="13" t="s">
        <v>7724</v>
      </c>
      <c r="B3199" s="13" t="s">
        <v>28</v>
      </c>
      <c r="C3199" s="14">
        <v>440.7</v>
      </c>
      <c r="D3199" s="13" t="s">
        <v>14</v>
      </c>
      <c r="E3199" s="13" t="s">
        <v>3439</v>
      </c>
      <c r="F3199" s="15">
        <v>83126</v>
      </c>
      <c r="G3199" s="14">
        <v>36633628.200000003</v>
      </c>
      <c r="H3199" s="13" t="s">
        <v>3440</v>
      </c>
    </row>
    <row r="3200" spans="1:8" ht="15.75" customHeight="1" x14ac:dyDescent="0.25">
      <c r="A3200" s="13" t="s">
        <v>7724</v>
      </c>
      <c r="B3200" s="13" t="s">
        <v>28</v>
      </c>
      <c r="C3200" s="14">
        <v>741.6</v>
      </c>
      <c r="D3200" s="13" t="s">
        <v>20</v>
      </c>
      <c r="E3200" s="13" t="s">
        <v>450</v>
      </c>
      <c r="F3200" s="15">
        <v>83126</v>
      </c>
      <c r="G3200" s="14">
        <v>61646241.600000001</v>
      </c>
      <c r="H3200" s="16" t="s">
        <v>3441</v>
      </c>
    </row>
    <row r="3201" spans="1:8" ht="15.75" customHeight="1" x14ac:dyDescent="0.25">
      <c r="A3201" s="13" t="s">
        <v>7724</v>
      </c>
      <c r="B3201" s="13" t="s">
        <v>45</v>
      </c>
      <c r="C3201" s="14">
        <v>766.56</v>
      </c>
      <c r="D3201" s="13" t="s">
        <v>20</v>
      </c>
      <c r="E3201" s="13" t="s">
        <v>843</v>
      </c>
      <c r="F3201" s="15">
        <v>83126</v>
      </c>
      <c r="G3201" s="14">
        <v>63721066.560000002</v>
      </c>
      <c r="H3201" s="16" t="s">
        <v>3442</v>
      </c>
    </row>
    <row r="3202" spans="1:8" ht="15.75" customHeight="1" x14ac:dyDescent="0.25">
      <c r="C3202" s="10"/>
      <c r="F3202" s="17"/>
      <c r="G3202" s="10"/>
    </row>
    <row r="3203" spans="1:8" ht="15.75" customHeight="1" x14ac:dyDescent="0.25">
      <c r="A3203" s="41" t="s">
        <v>3443</v>
      </c>
      <c r="B3203" s="42"/>
      <c r="C3203" s="42"/>
      <c r="D3203" s="42"/>
      <c r="E3203" s="42"/>
      <c r="F3203" s="42"/>
      <c r="G3203" s="42"/>
      <c r="H3203" s="43"/>
    </row>
    <row r="3204" spans="1:8" ht="15.75" customHeight="1" x14ac:dyDescent="0.25">
      <c r="C3204" s="10"/>
      <c r="E3204" s="11" t="s">
        <v>7571</v>
      </c>
      <c r="F3204" s="12">
        <v>1200</v>
      </c>
      <c r="G3204" s="10"/>
    </row>
    <row r="3205" spans="1:8" ht="15.75" customHeight="1" x14ac:dyDescent="0.25">
      <c r="A3205" s="13" t="s">
        <v>0</v>
      </c>
      <c r="B3205" s="13" t="s">
        <v>1</v>
      </c>
      <c r="C3205" s="13" t="s">
        <v>2</v>
      </c>
      <c r="D3205" s="13" t="s">
        <v>4</v>
      </c>
      <c r="E3205" s="13" t="s">
        <v>5</v>
      </c>
      <c r="F3205" s="13" t="s">
        <v>6</v>
      </c>
      <c r="G3205" s="13" t="s">
        <v>7</v>
      </c>
      <c r="H3205" s="13" t="s">
        <v>8</v>
      </c>
    </row>
    <row r="3206" spans="1:8" ht="15.75" customHeight="1" x14ac:dyDescent="0.25">
      <c r="A3206" s="13" t="s">
        <v>7725</v>
      </c>
      <c r="B3206" s="13" t="s">
        <v>10</v>
      </c>
      <c r="C3206" s="14">
        <v>72765.899999999994</v>
      </c>
      <c r="D3206" s="13" t="s">
        <v>35</v>
      </c>
      <c r="E3206" s="13" t="s">
        <v>3444</v>
      </c>
      <c r="F3206" s="15">
        <v>1200</v>
      </c>
      <c r="G3206" s="14">
        <v>87319080</v>
      </c>
      <c r="H3206" s="16" t="s">
        <v>3445</v>
      </c>
    </row>
    <row r="3207" spans="1:8" ht="15.75" customHeight="1" x14ac:dyDescent="0.25">
      <c r="A3207" s="13" t="s">
        <v>7725</v>
      </c>
      <c r="B3207" s="13" t="s">
        <v>10</v>
      </c>
      <c r="C3207" s="14">
        <v>76012.960000000006</v>
      </c>
      <c r="D3207" s="13" t="s">
        <v>38</v>
      </c>
      <c r="E3207" s="13" t="s">
        <v>3446</v>
      </c>
      <c r="F3207" s="15">
        <v>1200</v>
      </c>
      <c r="G3207" s="14">
        <v>91215552</v>
      </c>
      <c r="H3207" s="16" t="s">
        <v>3447</v>
      </c>
    </row>
    <row r="3208" spans="1:8" ht="15.75" customHeight="1" x14ac:dyDescent="0.25">
      <c r="A3208" s="13" t="s">
        <v>7725</v>
      </c>
      <c r="B3208" s="13" t="s">
        <v>10</v>
      </c>
      <c r="C3208" s="14">
        <v>99246.78</v>
      </c>
      <c r="D3208" s="13" t="s">
        <v>20</v>
      </c>
      <c r="E3208" s="13" t="s">
        <v>3448</v>
      </c>
      <c r="F3208" s="15">
        <v>1200</v>
      </c>
      <c r="G3208" s="14">
        <v>119096136</v>
      </c>
      <c r="H3208" s="16" t="s">
        <v>3449</v>
      </c>
    </row>
    <row r="3209" spans="1:8" ht="15.75" customHeight="1" x14ac:dyDescent="0.25">
      <c r="C3209" s="10"/>
      <c r="F3209" s="17"/>
      <c r="G3209" s="10"/>
    </row>
    <row r="3210" spans="1:8" ht="15.75" customHeight="1" x14ac:dyDescent="0.25">
      <c r="A3210" s="41" t="s">
        <v>3450</v>
      </c>
      <c r="B3210" s="42"/>
      <c r="C3210" s="42"/>
      <c r="D3210" s="42"/>
      <c r="E3210" s="42"/>
      <c r="F3210" s="42"/>
      <c r="G3210" s="42"/>
      <c r="H3210" s="43"/>
    </row>
    <row r="3211" spans="1:8" ht="15.75" customHeight="1" x14ac:dyDescent="0.25">
      <c r="C3211" s="10"/>
      <c r="E3211" s="11" t="s">
        <v>7571</v>
      </c>
      <c r="F3211" s="12">
        <v>1320</v>
      </c>
      <c r="G3211" s="10"/>
    </row>
    <row r="3212" spans="1:8" ht="15.75" customHeight="1" x14ac:dyDescent="0.25">
      <c r="A3212" s="13" t="s">
        <v>0</v>
      </c>
      <c r="B3212" s="13" t="s">
        <v>1</v>
      </c>
      <c r="C3212" s="13" t="s">
        <v>2</v>
      </c>
      <c r="D3212" s="13" t="s">
        <v>4</v>
      </c>
      <c r="E3212" s="13" t="s">
        <v>5</v>
      </c>
      <c r="F3212" s="13" t="s">
        <v>6</v>
      </c>
      <c r="G3212" s="13" t="s">
        <v>7</v>
      </c>
      <c r="H3212" s="13" t="s">
        <v>8</v>
      </c>
    </row>
    <row r="3213" spans="1:8" ht="15.75" customHeight="1" x14ac:dyDescent="0.25">
      <c r="A3213" s="13" t="s">
        <v>7726</v>
      </c>
      <c r="B3213" s="13" t="s">
        <v>10</v>
      </c>
      <c r="C3213" s="14">
        <v>51428.57</v>
      </c>
      <c r="D3213" s="13" t="s">
        <v>38</v>
      </c>
      <c r="E3213" s="13" t="s">
        <v>3452</v>
      </c>
      <c r="F3213" s="15">
        <v>1320</v>
      </c>
      <c r="G3213" s="14">
        <v>67885712.400000006</v>
      </c>
      <c r="H3213" s="16" t="s">
        <v>3453</v>
      </c>
    </row>
    <row r="3214" spans="1:8" ht="15.75" customHeight="1" x14ac:dyDescent="0.25">
      <c r="A3214" s="13" t="s">
        <v>7726</v>
      </c>
      <c r="B3214" s="13" t="s">
        <v>28</v>
      </c>
      <c r="C3214" s="14">
        <v>51428.57</v>
      </c>
      <c r="D3214" s="13" t="s">
        <v>38</v>
      </c>
      <c r="E3214" s="13" t="s">
        <v>3454</v>
      </c>
      <c r="F3214" s="15">
        <v>1320</v>
      </c>
      <c r="G3214" s="14">
        <v>67885712.400000006</v>
      </c>
      <c r="H3214" s="16" t="s">
        <v>3455</v>
      </c>
    </row>
    <row r="3215" spans="1:8" ht="15.75" customHeight="1" x14ac:dyDescent="0.25">
      <c r="A3215" s="13" t="s">
        <v>7726</v>
      </c>
      <c r="B3215" s="13" t="s">
        <v>10</v>
      </c>
      <c r="C3215" s="14">
        <v>55212.06</v>
      </c>
      <c r="D3215" s="13" t="s">
        <v>43</v>
      </c>
      <c r="E3215" s="13" t="s">
        <v>3456</v>
      </c>
      <c r="F3215" s="15">
        <v>1320</v>
      </c>
      <c r="G3215" s="14">
        <v>72879919.200000003</v>
      </c>
      <c r="H3215" s="16" t="s">
        <v>3457</v>
      </c>
    </row>
    <row r="3216" spans="1:8" ht="15.75" customHeight="1" x14ac:dyDescent="0.25">
      <c r="A3216" s="13" t="s">
        <v>7726</v>
      </c>
      <c r="B3216" s="13" t="s">
        <v>10</v>
      </c>
      <c r="C3216" s="14">
        <v>152455.09</v>
      </c>
      <c r="D3216" s="13" t="s">
        <v>20</v>
      </c>
      <c r="E3216" s="13" t="s">
        <v>291</v>
      </c>
      <c r="F3216" s="15">
        <v>1320</v>
      </c>
      <c r="G3216" s="14">
        <v>201240718.80000001</v>
      </c>
      <c r="H3216" s="16" t="s">
        <v>3458</v>
      </c>
    </row>
    <row r="3217" spans="1:8" ht="15.75" customHeight="1" x14ac:dyDescent="0.25">
      <c r="C3217" s="10"/>
      <c r="F3217" s="17"/>
      <c r="G3217" s="10"/>
    </row>
    <row r="3218" spans="1:8" ht="15.75" customHeight="1" x14ac:dyDescent="0.25">
      <c r="A3218" s="41" t="s">
        <v>3459</v>
      </c>
      <c r="B3218" s="42"/>
      <c r="C3218" s="42"/>
      <c r="D3218" s="42"/>
      <c r="E3218" s="42"/>
      <c r="F3218" s="42"/>
      <c r="G3218" s="42"/>
      <c r="H3218" s="43"/>
    </row>
    <row r="3219" spans="1:8" ht="15.75" customHeight="1" x14ac:dyDescent="0.25">
      <c r="C3219" s="10"/>
      <c r="E3219" s="11" t="s">
        <v>7571</v>
      </c>
      <c r="F3219" s="12">
        <v>6000</v>
      </c>
      <c r="G3219" s="10"/>
    </row>
    <row r="3220" spans="1:8" ht="15.75" customHeight="1" x14ac:dyDescent="0.25">
      <c r="A3220" s="13" t="s">
        <v>0</v>
      </c>
      <c r="B3220" s="13" t="s">
        <v>1</v>
      </c>
      <c r="C3220" s="13" t="s">
        <v>2</v>
      </c>
      <c r="D3220" s="13" t="s">
        <v>4</v>
      </c>
      <c r="E3220" s="13" t="s">
        <v>5</v>
      </c>
      <c r="F3220" s="13" t="s">
        <v>6</v>
      </c>
      <c r="G3220" s="13" t="s">
        <v>7</v>
      </c>
      <c r="H3220" s="13" t="s">
        <v>8</v>
      </c>
    </row>
    <row r="3221" spans="1:8" ht="15.75" customHeight="1" x14ac:dyDescent="0.25">
      <c r="A3221" s="13" t="s">
        <v>7727</v>
      </c>
      <c r="B3221" s="13" t="s">
        <v>10</v>
      </c>
      <c r="C3221" s="14">
        <v>307.76</v>
      </c>
      <c r="D3221" s="13" t="s">
        <v>33</v>
      </c>
      <c r="E3221" s="13" t="s">
        <v>489</v>
      </c>
      <c r="F3221" s="15">
        <v>6000</v>
      </c>
      <c r="G3221" s="14">
        <v>1846560</v>
      </c>
      <c r="H3221" s="13" t="s">
        <v>3461</v>
      </c>
    </row>
    <row r="3222" spans="1:8" ht="15.75" customHeight="1" x14ac:dyDescent="0.25">
      <c r="A3222" s="13" t="s">
        <v>7727</v>
      </c>
      <c r="B3222" s="13" t="s">
        <v>10</v>
      </c>
      <c r="C3222" s="14">
        <v>319.17</v>
      </c>
      <c r="D3222" s="13" t="s">
        <v>11</v>
      </c>
      <c r="E3222" s="16" t="s">
        <v>3462</v>
      </c>
      <c r="F3222" s="15">
        <v>6000</v>
      </c>
      <c r="G3222" s="14">
        <v>1915020</v>
      </c>
      <c r="H3222" s="13" t="s">
        <v>3463</v>
      </c>
    </row>
    <row r="3223" spans="1:8" ht="15.75" customHeight="1" x14ac:dyDescent="0.25">
      <c r="A3223" s="13" t="s">
        <v>7727</v>
      </c>
      <c r="B3223" s="13" t="s">
        <v>10</v>
      </c>
      <c r="C3223" s="14">
        <v>326.02</v>
      </c>
      <c r="D3223" s="13" t="s">
        <v>20</v>
      </c>
      <c r="E3223" s="13" t="s">
        <v>371</v>
      </c>
      <c r="F3223" s="15">
        <v>6000</v>
      </c>
      <c r="G3223" s="14">
        <v>1956120</v>
      </c>
      <c r="H3223" s="13" t="s">
        <v>3464</v>
      </c>
    </row>
    <row r="3224" spans="1:8" ht="15.75" customHeight="1" x14ac:dyDescent="0.25">
      <c r="A3224" s="13" t="s">
        <v>7727</v>
      </c>
      <c r="B3224" s="13" t="s">
        <v>10</v>
      </c>
      <c r="C3224" s="14">
        <v>334.8</v>
      </c>
      <c r="D3224" s="13" t="s">
        <v>17</v>
      </c>
      <c r="E3224" s="13" t="s">
        <v>371</v>
      </c>
      <c r="F3224" s="15">
        <v>6000</v>
      </c>
      <c r="G3224" s="14">
        <v>2008800</v>
      </c>
      <c r="H3224" s="13" t="s">
        <v>3465</v>
      </c>
    </row>
    <row r="3225" spans="1:8" ht="15.75" customHeight="1" x14ac:dyDescent="0.25">
      <c r="A3225" s="13" t="s">
        <v>7727</v>
      </c>
      <c r="B3225" s="13" t="s">
        <v>10</v>
      </c>
      <c r="C3225" s="14">
        <v>361.8</v>
      </c>
      <c r="D3225" s="13" t="s">
        <v>67</v>
      </c>
      <c r="E3225" s="13" t="s">
        <v>371</v>
      </c>
      <c r="F3225" s="15">
        <v>6000</v>
      </c>
      <c r="G3225" s="14">
        <v>2170800</v>
      </c>
      <c r="H3225" s="16" t="s">
        <v>3466</v>
      </c>
    </row>
    <row r="3226" spans="1:8" ht="15.75" customHeight="1" x14ac:dyDescent="0.25">
      <c r="A3226" s="13" t="s">
        <v>7727</v>
      </c>
      <c r="B3226" s="13" t="s">
        <v>10</v>
      </c>
      <c r="C3226" s="14">
        <v>437.46</v>
      </c>
      <c r="D3226" s="13" t="s">
        <v>43</v>
      </c>
      <c r="E3226" s="13" t="s">
        <v>527</v>
      </c>
      <c r="F3226" s="15">
        <v>6000</v>
      </c>
      <c r="G3226" s="14">
        <v>2624760</v>
      </c>
      <c r="H3226" s="16" t="s">
        <v>3467</v>
      </c>
    </row>
    <row r="3227" spans="1:8" ht="15.75" customHeight="1" x14ac:dyDescent="0.25">
      <c r="C3227" s="10"/>
      <c r="F3227" s="17"/>
      <c r="G3227" s="10"/>
    </row>
    <row r="3228" spans="1:8" ht="15.75" customHeight="1" x14ac:dyDescent="0.25">
      <c r="A3228" s="41" t="s">
        <v>3468</v>
      </c>
      <c r="B3228" s="42"/>
      <c r="C3228" s="42"/>
      <c r="D3228" s="42"/>
      <c r="E3228" s="42"/>
      <c r="F3228" s="42"/>
      <c r="G3228" s="42"/>
      <c r="H3228" s="43"/>
    </row>
    <row r="3229" spans="1:8" ht="15.75" customHeight="1" x14ac:dyDescent="0.25">
      <c r="C3229" s="10"/>
      <c r="E3229" s="11" t="s">
        <v>7571</v>
      </c>
      <c r="F3229" s="12">
        <v>36000</v>
      </c>
      <c r="G3229" s="10"/>
    </row>
    <row r="3230" spans="1:8" ht="15.75" customHeight="1" x14ac:dyDescent="0.25">
      <c r="A3230" s="13" t="s">
        <v>0</v>
      </c>
      <c r="B3230" s="13" t="s">
        <v>1</v>
      </c>
      <c r="C3230" s="13" t="s">
        <v>2</v>
      </c>
      <c r="D3230" s="13" t="s">
        <v>4</v>
      </c>
      <c r="E3230" s="13" t="s">
        <v>5</v>
      </c>
      <c r="F3230" s="13" t="s">
        <v>6</v>
      </c>
      <c r="G3230" s="13" t="s">
        <v>7</v>
      </c>
      <c r="H3230" s="13" t="s">
        <v>8</v>
      </c>
    </row>
    <row r="3231" spans="1:8" ht="15.75" customHeight="1" x14ac:dyDescent="0.25">
      <c r="A3231" s="13" t="s">
        <v>7728</v>
      </c>
      <c r="B3231" s="13" t="s">
        <v>10</v>
      </c>
      <c r="C3231" s="14">
        <v>316</v>
      </c>
      <c r="D3231" s="13" t="s">
        <v>70</v>
      </c>
      <c r="E3231" s="13" t="s">
        <v>71</v>
      </c>
      <c r="F3231" s="15">
        <v>36000</v>
      </c>
      <c r="G3231" s="14">
        <v>11376000</v>
      </c>
      <c r="H3231" s="13" t="s">
        <v>3470</v>
      </c>
    </row>
    <row r="3232" spans="1:8" ht="15.75" customHeight="1" x14ac:dyDescent="0.25">
      <c r="A3232" s="13" t="s">
        <v>7728</v>
      </c>
      <c r="B3232" s="13" t="s">
        <v>28</v>
      </c>
      <c r="C3232" s="14">
        <v>319.16000000000003</v>
      </c>
      <c r="D3232" s="13" t="s">
        <v>33</v>
      </c>
      <c r="E3232" s="13" t="s">
        <v>349</v>
      </c>
      <c r="F3232" s="15">
        <v>36000</v>
      </c>
      <c r="G3232" s="14">
        <v>11489760</v>
      </c>
      <c r="H3232" s="13" t="s">
        <v>3471</v>
      </c>
    </row>
    <row r="3233" spans="1:8" ht="15.75" customHeight="1" x14ac:dyDescent="0.25">
      <c r="A3233" s="13" t="s">
        <v>7728</v>
      </c>
      <c r="B3233" s="13" t="s">
        <v>28</v>
      </c>
      <c r="C3233" s="14">
        <v>323.19</v>
      </c>
      <c r="D3233" s="13" t="s">
        <v>20</v>
      </c>
      <c r="E3233" s="13" t="s">
        <v>73</v>
      </c>
      <c r="F3233" s="15">
        <v>36000</v>
      </c>
      <c r="G3233" s="14">
        <v>11634840</v>
      </c>
      <c r="H3233" s="16" t="s">
        <v>3472</v>
      </c>
    </row>
    <row r="3234" spans="1:8" ht="15.75" customHeight="1" x14ac:dyDescent="0.25">
      <c r="A3234" s="13" t="s">
        <v>7728</v>
      </c>
      <c r="B3234" s="13" t="s">
        <v>10</v>
      </c>
      <c r="C3234" s="14">
        <v>326.64999999999998</v>
      </c>
      <c r="D3234" s="13" t="s">
        <v>11</v>
      </c>
      <c r="E3234" s="16" t="s">
        <v>3473</v>
      </c>
      <c r="F3234" s="15">
        <v>36000</v>
      </c>
      <c r="G3234" s="14">
        <v>11759400</v>
      </c>
      <c r="H3234" s="13" t="s">
        <v>3474</v>
      </c>
    </row>
    <row r="3235" spans="1:8" ht="15.75" customHeight="1" x14ac:dyDescent="0.25">
      <c r="A3235" s="13" t="s">
        <v>7728</v>
      </c>
      <c r="B3235" s="13" t="s">
        <v>10</v>
      </c>
      <c r="C3235" s="14">
        <v>329.55</v>
      </c>
      <c r="D3235" s="13" t="s">
        <v>23</v>
      </c>
      <c r="E3235" s="13" t="s">
        <v>73</v>
      </c>
      <c r="F3235" s="15">
        <v>36000</v>
      </c>
      <c r="G3235" s="14">
        <v>11863800</v>
      </c>
      <c r="H3235" s="16" t="s">
        <v>3475</v>
      </c>
    </row>
    <row r="3236" spans="1:8" ht="15.75" customHeight="1" x14ac:dyDescent="0.25">
      <c r="A3236" s="13" t="s">
        <v>7728</v>
      </c>
      <c r="B3236" s="13" t="s">
        <v>10</v>
      </c>
      <c r="C3236" s="14">
        <v>329.72</v>
      </c>
      <c r="D3236" s="13" t="s">
        <v>33</v>
      </c>
      <c r="E3236" s="13" t="s">
        <v>73</v>
      </c>
      <c r="F3236" s="15">
        <v>36000</v>
      </c>
      <c r="G3236" s="14">
        <v>11869920</v>
      </c>
      <c r="H3236" s="13" t="s">
        <v>3476</v>
      </c>
    </row>
    <row r="3237" spans="1:8" ht="15.75" customHeight="1" x14ac:dyDescent="0.25">
      <c r="A3237" s="13" t="s">
        <v>7728</v>
      </c>
      <c r="B3237" s="13" t="s">
        <v>10</v>
      </c>
      <c r="C3237" s="14">
        <v>334</v>
      </c>
      <c r="D3237" s="13" t="s">
        <v>75</v>
      </c>
      <c r="E3237" s="13" t="s">
        <v>73</v>
      </c>
      <c r="F3237" s="15">
        <v>36000</v>
      </c>
      <c r="G3237" s="14">
        <v>12024000</v>
      </c>
      <c r="H3237" s="16" t="s">
        <v>3477</v>
      </c>
    </row>
    <row r="3238" spans="1:8" ht="15.75" customHeight="1" x14ac:dyDescent="0.25">
      <c r="A3238" s="13" t="s">
        <v>7728</v>
      </c>
      <c r="B3238" s="13" t="s">
        <v>28</v>
      </c>
      <c r="C3238" s="14">
        <v>334</v>
      </c>
      <c r="D3238" s="13" t="s">
        <v>75</v>
      </c>
      <c r="E3238" s="13" t="s">
        <v>349</v>
      </c>
      <c r="F3238" s="15">
        <v>36000</v>
      </c>
      <c r="G3238" s="14">
        <v>12024000</v>
      </c>
      <c r="H3238" s="16" t="s">
        <v>3478</v>
      </c>
    </row>
    <row r="3239" spans="1:8" ht="15.75" customHeight="1" x14ac:dyDescent="0.25">
      <c r="A3239" s="13" t="s">
        <v>7728</v>
      </c>
      <c r="B3239" s="13" t="s">
        <v>10</v>
      </c>
      <c r="C3239" s="14">
        <v>336.4</v>
      </c>
      <c r="D3239" s="13" t="s">
        <v>35</v>
      </c>
      <c r="E3239" s="13" t="s">
        <v>73</v>
      </c>
      <c r="F3239" s="15">
        <v>36000</v>
      </c>
      <c r="G3239" s="14">
        <v>12110400</v>
      </c>
      <c r="H3239" s="16" t="s">
        <v>3479</v>
      </c>
    </row>
    <row r="3240" spans="1:8" ht="15.75" customHeight="1" x14ac:dyDescent="0.25">
      <c r="A3240" s="13" t="s">
        <v>7728</v>
      </c>
      <c r="B3240" s="13" t="s">
        <v>10</v>
      </c>
      <c r="C3240" s="14">
        <v>337.87</v>
      </c>
      <c r="D3240" s="13" t="s">
        <v>20</v>
      </c>
      <c r="E3240" s="13" t="s">
        <v>349</v>
      </c>
      <c r="F3240" s="15">
        <v>36000</v>
      </c>
      <c r="G3240" s="14">
        <v>12163320</v>
      </c>
      <c r="H3240" s="16" t="s">
        <v>3480</v>
      </c>
    </row>
    <row r="3241" spans="1:8" ht="15.75" customHeight="1" x14ac:dyDescent="0.25">
      <c r="A3241" s="13" t="s">
        <v>7728</v>
      </c>
      <c r="B3241" s="13" t="s">
        <v>10</v>
      </c>
      <c r="C3241" s="14">
        <v>351.35</v>
      </c>
      <c r="D3241" s="13" t="s">
        <v>38</v>
      </c>
      <c r="E3241" s="13" t="s">
        <v>3481</v>
      </c>
      <c r="F3241" s="15">
        <v>36000</v>
      </c>
      <c r="G3241" s="14">
        <v>12648600</v>
      </c>
      <c r="H3241" s="16" t="s">
        <v>3482</v>
      </c>
    </row>
    <row r="3242" spans="1:8" ht="15.75" customHeight="1" x14ac:dyDescent="0.25">
      <c r="A3242" s="13" t="s">
        <v>7728</v>
      </c>
      <c r="B3242" s="13" t="s">
        <v>28</v>
      </c>
      <c r="C3242" s="14">
        <v>351.35</v>
      </c>
      <c r="D3242" s="13" t="s">
        <v>38</v>
      </c>
      <c r="E3242" s="13" t="s">
        <v>3483</v>
      </c>
      <c r="F3242" s="15">
        <v>36000</v>
      </c>
      <c r="G3242" s="14">
        <v>12648600</v>
      </c>
      <c r="H3242" s="16" t="s">
        <v>3484</v>
      </c>
    </row>
    <row r="3243" spans="1:8" ht="15.75" customHeight="1" x14ac:dyDescent="0.25">
      <c r="A3243" s="13" t="s">
        <v>7728</v>
      </c>
      <c r="B3243" s="13" t="s">
        <v>10</v>
      </c>
      <c r="C3243" s="14">
        <v>362.5</v>
      </c>
      <c r="D3243" s="13" t="s">
        <v>17</v>
      </c>
      <c r="E3243" s="13" t="s">
        <v>349</v>
      </c>
      <c r="F3243" s="15">
        <v>36000</v>
      </c>
      <c r="G3243" s="14">
        <v>13050000</v>
      </c>
      <c r="H3243" s="13" t="s">
        <v>3471</v>
      </c>
    </row>
    <row r="3244" spans="1:8" ht="15.75" customHeight="1" x14ac:dyDescent="0.25">
      <c r="A3244" s="13" t="s">
        <v>7728</v>
      </c>
      <c r="B3244" s="13" t="s">
        <v>28</v>
      </c>
      <c r="C3244" s="14">
        <v>362.5</v>
      </c>
      <c r="D3244" s="13" t="s">
        <v>17</v>
      </c>
      <c r="E3244" s="13" t="s">
        <v>73</v>
      </c>
      <c r="F3244" s="15">
        <v>36000</v>
      </c>
      <c r="G3244" s="14">
        <v>13050000</v>
      </c>
      <c r="H3244" s="13" t="s">
        <v>3476</v>
      </c>
    </row>
    <row r="3245" spans="1:8" ht="15.75" customHeight="1" x14ac:dyDescent="0.25">
      <c r="A3245" s="13" t="s">
        <v>7728</v>
      </c>
      <c r="B3245" s="13" t="s">
        <v>10</v>
      </c>
      <c r="C3245" s="14">
        <v>405</v>
      </c>
      <c r="D3245" s="13" t="s">
        <v>406</v>
      </c>
      <c r="E3245" s="13" t="s">
        <v>3485</v>
      </c>
      <c r="F3245" s="15">
        <v>36000</v>
      </c>
      <c r="G3245" s="14">
        <v>14580000</v>
      </c>
      <c r="H3245" s="13" t="s">
        <v>3486</v>
      </c>
    </row>
    <row r="3246" spans="1:8" ht="15.75" customHeight="1" x14ac:dyDescent="0.25">
      <c r="A3246" s="13" t="s">
        <v>7728</v>
      </c>
      <c r="B3246" s="13" t="s">
        <v>10</v>
      </c>
      <c r="C3246" s="14">
        <v>458.43</v>
      </c>
      <c r="D3246" s="13" t="s">
        <v>43</v>
      </c>
      <c r="E3246" s="13" t="s">
        <v>73</v>
      </c>
      <c r="F3246" s="15">
        <v>36000</v>
      </c>
      <c r="G3246" s="14">
        <v>16503480</v>
      </c>
      <c r="H3246" s="16" t="s">
        <v>3487</v>
      </c>
    </row>
    <row r="3247" spans="1:8" ht="15.75" customHeight="1" x14ac:dyDescent="0.25">
      <c r="C3247" s="10"/>
      <c r="F3247" s="17"/>
      <c r="G3247" s="10"/>
    </row>
    <row r="3248" spans="1:8" ht="15.75" customHeight="1" x14ac:dyDescent="0.25">
      <c r="A3248" s="41" t="s">
        <v>3488</v>
      </c>
      <c r="B3248" s="42"/>
      <c r="C3248" s="42"/>
      <c r="D3248" s="42"/>
      <c r="E3248" s="42"/>
      <c r="F3248" s="42"/>
      <c r="G3248" s="42"/>
      <c r="H3248" s="43"/>
    </row>
    <row r="3249" spans="1:8" ht="15.75" customHeight="1" x14ac:dyDescent="0.25">
      <c r="C3249" s="10"/>
      <c r="E3249" s="11" t="s">
        <v>7571</v>
      </c>
      <c r="F3249" s="12">
        <v>360000</v>
      </c>
      <c r="G3249" s="10"/>
    </row>
    <row r="3250" spans="1:8" ht="15.75" customHeight="1" x14ac:dyDescent="0.25">
      <c r="A3250" s="13" t="s">
        <v>0</v>
      </c>
      <c r="B3250" s="13" t="s">
        <v>1</v>
      </c>
      <c r="C3250" s="13" t="s">
        <v>2</v>
      </c>
      <c r="D3250" s="13" t="s">
        <v>4</v>
      </c>
      <c r="E3250" s="13" t="s">
        <v>5</v>
      </c>
      <c r="F3250" s="13" t="s">
        <v>6</v>
      </c>
      <c r="G3250" s="13" t="s">
        <v>7</v>
      </c>
      <c r="H3250" s="13" t="s">
        <v>8</v>
      </c>
    </row>
    <row r="3251" spans="1:8" ht="15.75" customHeight="1" x14ac:dyDescent="0.25">
      <c r="A3251" s="13" t="s">
        <v>7729</v>
      </c>
      <c r="B3251" s="13" t="s">
        <v>10</v>
      </c>
      <c r="C3251" s="14">
        <v>187</v>
      </c>
      <c r="D3251" s="13" t="s">
        <v>70</v>
      </c>
      <c r="E3251" s="13" t="s">
        <v>95</v>
      </c>
      <c r="F3251" s="15">
        <v>360000</v>
      </c>
      <c r="G3251" s="14">
        <v>67320000</v>
      </c>
      <c r="H3251" s="13" t="s">
        <v>3489</v>
      </c>
    </row>
    <row r="3252" spans="1:8" ht="15.75" customHeight="1" x14ac:dyDescent="0.25">
      <c r="A3252" s="13" t="s">
        <v>7729</v>
      </c>
      <c r="B3252" s="13" t="s">
        <v>10</v>
      </c>
      <c r="C3252" s="14">
        <v>190.06</v>
      </c>
      <c r="D3252" s="13" t="s">
        <v>80</v>
      </c>
      <c r="E3252" s="13" t="s">
        <v>95</v>
      </c>
      <c r="F3252" s="15">
        <v>360000</v>
      </c>
      <c r="G3252" s="14">
        <v>68421600</v>
      </c>
      <c r="H3252" s="16" t="s">
        <v>3490</v>
      </c>
    </row>
    <row r="3253" spans="1:8" ht="15.75" customHeight="1" x14ac:dyDescent="0.25">
      <c r="A3253" s="13" t="s">
        <v>7729</v>
      </c>
      <c r="B3253" s="13" t="s">
        <v>10</v>
      </c>
      <c r="C3253" s="14">
        <v>196.45</v>
      </c>
      <c r="D3253" s="13" t="s">
        <v>33</v>
      </c>
      <c r="E3253" s="13" t="s">
        <v>95</v>
      </c>
      <c r="F3253" s="15">
        <v>360000</v>
      </c>
      <c r="G3253" s="14">
        <v>70722000</v>
      </c>
      <c r="H3253" s="13" t="s">
        <v>3491</v>
      </c>
    </row>
    <row r="3254" spans="1:8" ht="15.75" customHeight="1" x14ac:dyDescent="0.25">
      <c r="A3254" s="13" t="s">
        <v>7729</v>
      </c>
      <c r="B3254" s="13" t="s">
        <v>10</v>
      </c>
      <c r="C3254" s="14">
        <v>196.64</v>
      </c>
      <c r="D3254" s="13" t="s">
        <v>20</v>
      </c>
      <c r="E3254" s="13" t="s">
        <v>95</v>
      </c>
      <c r="F3254" s="15">
        <v>360000</v>
      </c>
      <c r="G3254" s="14">
        <v>70790400</v>
      </c>
      <c r="H3254" s="16" t="s">
        <v>3492</v>
      </c>
    </row>
    <row r="3255" spans="1:8" ht="15.75" customHeight="1" x14ac:dyDescent="0.25">
      <c r="A3255" s="13" t="s">
        <v>7729</v>
      </c>
      <c r="B3255" s="13" t="s">
        <v>10</v>
      </c>
      <c r="C3255" s="14">
        <v>197.23</v>
      </c>
      <c r="D3255" s="13" t="s">
        <v>26</v>
      </c>
      <c r="E3255" s="13" t="s">
        <v>3493</v>
      </c>
      <c r="F3255" s="15">
        <v>360000</v>
      </c>
      <c r="G3255" s="14">
        <v>71002800</v>
      </c>
      <c r="H3255" s="16" t="s">
        <v>3494</v>
      </c>
    </row>
    <row r="3256" spans="1:8" ht="15.75" customHeight="1" x14ac:dyDescent="0.25">
      <c r="A3256" s="13" t="s">
        <v>7729</v>
      </c>
      <c r="B3256" s="13" t="s">
        <v>10</v>
      </c>
      <c r="C3256" s="14">
        <v>199.52</v>
      </c>
      <c r="D3256" s="13" t="s">
        <v>14</v>
      </c>
      <c r="E3256" s="13" t="s">
        <v>3495</v>
      </c>
      <c r="F3256" s="15">
        <v>360000</v>
      </c>
      <c r="G3256" s="14">
        <v>71827200</v>
      </c>
      <c r="H3256" s="13" t="s">
        <v>3496</v>
      </c>
    </row>
    <row r="3257" spans="1:8" ht="15.75" customHeight="1" x14ac:dyDescent="0.25">
      <c r="A3257" s="13" t="s">
        <v>7729</v>
      </c>
      <c r="B3257" s="13" t="s">
        <v>10</v>
      </c>
      <c r="C3257" s="14">
        <v>202.9</v>
      </c>
      <c r="D3257" s="13" t="s">
        <v>75</v>
      </c>
      <c r="E3257" s="13" t="s">
        <v>95</v>
      </c>
      <c r="F3257" s="15">
        <v>360000</v>
      </c>
      <c r="G3257" s="14">
        <v>73044000</v>
      </c>
      <c r="H3257" s="16" t="s">
        <v>3497</v>
      </c>
    </row>
    <row r="3258" spans="1:8" ht="15.75" customHeight="1" x14ac:dyDescent="0.25">
      <c r="A3258" s="13" t="s">
        <v>7729</v>
      </c>
      <c r="B3258" s="13" t="s">
        <v>10</v>
      </c>
      <c r="C3258" s="14">
        <v>202.96</v>
      </c>
      <c r="D3258" s="13" t="s">
        <v>35</v>
      </c>
      <c r="E3258" s="13" t="s">
        <v>3498</v>
      </c>
      <c r="F3258" s="15">
        <v>360000</v>
      </c>
      <c r="G3258" s="14">
        <v>73065600</v>
      </c>
      <c r="H3258" s="16" t="s">
        <v>3499</v>
      </c>
    </row>
    <row r="3259" spans="1:8" ht="15.75" customHeight="1" x14ac:dyDescent="0.25">
      <c r="A3259" s="13" t="s">
        <v>7729</v>
      </c>
      <c r="B3259" s="13" t="s">
        <v>10</v>
      </c>
      <c r="C3259" s="14">
        <v>230.48</v>
      </c>
      <c r="D3259" s="13" t="s">
        <v>67</v>
      </c>
      <c r="E3259" s="13" t="s">
        <v>95</v>
      </c>
      <c r="F3259" s="15">
        <v>360000</v>
      </c>
      <c r="G3259" s="14">
        <v>82972800</v>
      </c>
      <c r="H3259" s="13" t="s">
        <v>3500</v>
      </c>
    </row>
    <row r="3260" spans="1:8" ht="15.75" customHeight="1" x14ac:dyDescent="0.25">
      <c r="A3260" s="13" t="s">
        <v>7729</v>
      </c>
      <c r="B3260" s="13" t="s">
        <v>28</v>
      </c>
      <c r="C3260" s="14">
        <v>342.16</v>
      </c>
      <c r="D3260" s="13" t="s">
        <v>26</v>
      </c>
      <c r="E3260" s="13" t="s">
        <v>3502</v>
      </c>
      <c r="F3260" s="15">
        <v>360000</v>
      </c>
      <c r="G3260" s="14">
        <v>123177600</v>
      </c>
      <c r="H3260" s="16" t="s">
        <v>3503</v>
      </c>
    </row>
    <row r="3261" spans="1:8" ht="15.75" customHeight="1" x14ac:dyDescent="0.25">
      <c r="A3261" s="13" t="s">
        <v>7729</v>
      </c>
      <c r="B3261" s="13" t="s">
        <v>28</v>
      </c>
      <c r="C3261" s="14">
        <v>343.46</v>
      </c>
      <c r="D3261" s="13" t="s">
        <v>14</v>
      </c>
      <c r="E3261" s="13" t="s">
        <v>3504</v>
      </c>
      <c r="F3261" s="15">
        <v>360000</v>
      </c>
      <c r="G3261" s="14">
        <v>123645600</v>
      </c>
      <c r="H3261" s="16" t="s">
        <v>3505</v>
      </c>
    </row>
    <row r="3262" spans="1:8" ht="15.75" customHeight="1" x14ac:dyDescent="0.25">
      <c r="A3262" s="13" t="s">
        <v>7729</v>
      </c>
      <c r="B3262" s="13" t="s">
        <v>10</v>
      </c>
      <c r="C3262" s="14">
        <v>476.67</v>
      </c>
      <c r="D3262" s="13" t="s">
        <v>38</v>
      </c>
      <c r="E3262" s="13" t="s">
        <v>3506</v>
      </c>
      <c r="F3262" s="15">
        <v>360000</v>
      </c>
      <c r="G3262" s="14">
        <v>171601200</v>
      </c>
      <c r="H3262" s="16" t="s">
        <v>3507</v>
      </c>
    </row>
    <row r="3263" spans="1:8" ht="15.75" customHeight="1" x14ac:dyDescent="0.25">
      <c r="C3263" s="10"/>
      <c r="F3263" s="17"/>
      <c r="G3263" s="10"/>
    </row>
    <row r="3264" spans="1:8" ht="15.75" customHeight="1" x14ac:dyDescent="0.25">
      <c r="A3264" s="41" t="s">
        <v>3508</v>
      </c>
      <c r="B3264" s="42"/>
      <c r="C3264" s="42"/>
      <c r="D3264" s="42"/>
      <c r="E3264" s="42"/>
      <c r="F3264" s="42"/>
      <c r="G3264" s="42"/>
      <c r="H3264" s="43"/>
    </row>
    <row r="3265" spans="1:8" ht="15.75" customHeight="1" x14ac:dyDescent="0.25">
      <c r="C3265" s="10"/>
      <c r="E3265" s="11" t="s">
        <v>7571</v>
      </c>
      <c r="F3265" s="12">
        <v>84000</v>
      </c>
      <c r="G3265" s="10"/>
    </row>
    <row r="3266" spans="1:8" ht="15.75" customHeight="1" x14ac:dyDescent="0.25">
      <c r="A3266" s="13" t="s">
        <v>0</v>
      </c>
      <c r="B3266" s="13" t="s">
        <v>1</v>
      </c>
      <c r="C3266" s="13" t="s">
        <v>2</v>
      </c>
      <c r="D3266" s="13" t="s">
        <v>4</v>
      </c>
      <c r="E3266" s="13" t="s">
        <v>5</v>
      </c>
      <c r="F3266" s="13" t="s">
        <v>6</v>
      </c>
      <c r="G3266" s="13" t="s">
        <v>7</v>
      </c>
      <c r="H3266" s="13" t="s">
        <v>8</v>
      </c>
    </row>
    <row r="3267" spans="1:8" ht="15.75" customHeight="1" x14ac:dyDescent="0.25">
      <c r="A3267" s="13" t="s">
        <v>7730</v>
      </c>
      <c r="B3267" s="13" t="s">
        <v>28</v>
      </c>
      <c r="C3267" s="14">
        <v>109.85</v>
      </c>
      <c r="D3267" s="13" t="s">
        <v>33</v>
      </c>
      <c r="E3267" s="13" t="s">
        <v>257</v>
      </c>
      <c r="F3267" s="15">
        <v>84000</v>
      </c>
      <c r="G3267" s="14">
        <v>9227400</v>
      </c>
      <c r="H3267" s="13" t="s">
        <v>3510</v>
      </c>
    </row>
    <row r="3268" spans="1:8" ht="15.75" customHeight="1" x14ac:dyDescent="0.25">
      <c r="A3268" s="13" t="s">
        <v>7730</v>
      </c>
      <c r="B3268" s="13" t="s">
        <v>10</v>
      </c>
      <c r="C3268" s="14">
        <v>110.82</v>
      </c>
      <c r="D3268" s="13" t="s">
        <v>20</v>
      </c>
      <c r="E3268" s="13" t="s">
        <v>166</v>
      </c>
      <c r="F3268" s="15">
        <v>84000</v>
      </c>
      <c r="G3268" s="14">
        <v>9308880</v>
      </c>
      <c r="H3268" s="16" t="s">
        <v>3511</v>
      </c>
    </row>
    <row r="3269" spans="1:8" ht="15.75" customHeight="1" x14ac:dyDescent="0.25">
      <c r="A3269" s="13" t="s">
        <v>7730</v>
      </c>
      <c r="B3269" s="13" t="s">
        <v>10</v>
      </c>
      <c r="C3269" s="14">
        <v>116.17</v>
      </c>
      <c r="D3269" s="13" t="s">
        <v>23</v>
      </c>
      <c r="E3269" s="13" t="s">
        <v>166</v>
      </c>
      <c r="F3269" s="15">
        <v>84000</v>
      </c>
      <c r="G3269" s="14">
        <v>9758280</v>
      </c>
      <c r="H3269" s="16" t="s">
        <v>3512</v>
      </c>
    </row>
    <row r="3270" spans="1:8" ht="15.75" customHeight="1" x14ac:dyDescent="0.25">
      <c r="A3270" s="13" t="s">
        <v>7730</v>
      </c>
      <c r="B3270" s="13" t="s">
        <v>10</v>
      </c>
      <c r="C3270" s="14">
        <v>116.6</v>
      </c>
      <c r="D3270" s="13" t="s">
        <v>14</v>
      </c>
      <c r="E3270" s="13" t="s">
        <v>3513</v>
      </c>
      <c r="F3270" s="15">
        <v>84000</v>
      </c>
      <c r="G3270" s="14">
        <v>9794400</v>
      </c>
      <c r="H3270" s="13" t="s">
        <v>3514</v>
      </c>
    </row>
    <row r="3271" spans="1:8" ht="15.75" customHeight="1" x14ac:dyDescent="0.25">
      <c r="A3271" s="13" t="s">
        <v>7730</v>
      </c>
      <c r="B3271" s="13" t="s">
        <v>10</v>
      </c>
      <c r="C3271" s="14">
        <v>118.71</v>
      </c>
      <c r="D3271" s="13" t="s">
        <v>80</v>
      </c>
      <c r="E3271" s="13" t="s">
        <v>166</v>
      </c>
      <c r="F3271" s="15">
        <v>84000</v>
      </c>
      <c r="G3271" s="14">
        <v>9971640</v>
      </c>
      <c r="H3271" s="16" t="s">
        <v>3515</v>
      </c>
    </row>
    <row r="3272" spans="1:8" ht="15.75" customHeight="1" x14ac:dyDescent="0.25">
      <c r="A3272" s="13" t="s">
        <v>7730</v>
      </c>
      <c r="B3272" s="13" t="s">
        <v>10</v>
      </c>
      <c r="C3272" s="14">
        <v>120.3</v>
      </c>
      <c r="D3272" s="13" t="s">
        <v>177</v>
      </c>
      <c r="E3272" s="13" t="s">
        <v>178</v>
      </c>
      <c r="F3272" s="15">
        <v>84000</v>
      </c>
      <c r="G3272" s="14">
        <v>10105200</v>
      </c>
      <c r="H3272" s="13" t="s">
        <v>3516</v>
      </c>
    </row>
    <row r="3273" spans="1:8" ht="15.75" customHeight="1" x14ac:dyDescent="0.25">
      <c r="A3273" s="13" t="s">
        <v>7730</v>
      </c>
      <c r="B3273" s="13" t="s">
        <v>10</v>
      </c>
      <c r="C3273" s="14">
        <v>120.31</v>
      </c>
      <c r="D3273" s="13" t="s">
        <v>11</v>
      </c>
      <c r="E3273" s="13" t="s">
        <v>3517</v>
      </c>
      <c r="F3273" s="15">
        <v>84000</v>
      </c>
      <c r="G3273" s="14">
        <v>10106040</v>
      </c>
      <c r="H3273" s="13" t="s">
        <v>3518</v>
      </c>
    </row>
    <row r="3274" spans="1:8" ht="15.75" customHeight="1" x14ac:dyDescent="0.25">
      <c r="A3274" s="13" t="s">
        <v>7730</v>
      </c>
      <c r="B3274" s="13" t="s">
        <v>10</v>
      </c>
      <c r="C3274" s="14">
        <v>120.32</v>
      </c>
      <c r="D3274" s="13" t="s">
        <v>171</v>
      </c>
      <c r="E3274" s="13" t="s">
        <v>3519</v>
      </c>
      <c r="F3274" s="15">
        <v>84000</v>
      </c>
      <c r="G3274" s="14">
        <v>10106880</v>
      </c>
      <c r="H3274" s="16" t="s">
        <v>3520</v>
      </c>
    </row>
    <row r="3275" spans="1:8" ht="15.75" customHeight="1" x14ac:dyDescent="0.25">
      <c r="A3275" s="13" t="s">
        <v>7730</v>
      </c>
      <c r="B3275" s="13" t="s">
        <v>28</v>
      </c>
      <c r="C3275" s="14">
        <v>122.59</v>
      </c>
      <c r="D3275" s="13" t="s">
        <v>26</v>
      </c>
      <c r="E3275" s="13" t="s">
        <v>166</v>
      </c>
      <c r="F3275" s="15">
        <v>84000</v>
      </c>
      <c r="G3275" s="14">
        <v>10297560</v>
      </c>
      <c r="H3275" s="16" t="s">
        <v>3521</v>
      </c>
    </row>
    <row r="3276" spans="1:8" ht="15.75" customHeight="1" x14ac:dyDescent="0.25">
      <c r="A3276" s="13" t="s">
        <v>7730</v>
      </c>
      <c r="B3276" s="13" t="s">
        <v>10</v>
      </c>
      <c r="C3276" s="14">
        <v>122.71</v>
      </c>
      <c r="D3276" s="13" t="s">
        <v>33</v>
      </c>
      <c r="E3276" s="13" t="s">
        <v>166</v>
      </c>
      <c r="F3276" s="15">
        <v>84000</v>
      </c>
      <c r="G3276" s="14">
        <v>10307640</v>
      </c>
      <c r="H3276" s="13" t="s">
        <v>3522</v>
      </c>
    </row>
    <row r="3277" spans="1:8" ht="15.75" customHeight="1" x14ac:dyDescent="0.25">
      <c r="A3277" s="13" t="s">
        <v>7730</v>
      </c>
      <c r="B3277" s="13" t="s">
        <v>10</v>
      </c>
      <c r="C3277" s="14">
        <v>126.39</v>
      </c>
      <c r="D3277" s="13" t="s">
        <v>38</v>
      </c>
      <c r="E3277" s="13" t="s">
        <v>3523</v>
      </c>
      <c r="F3277" s="15">
        <v>84000</v>
      </c>
      <c r="G3277" s="14">
        <v>10616760</v>
      </c>
      <c r="H3277" s="16" t="s">
        <v>3524</v>
      </c>
    </row>
    <row r="3278" spans="1:8" ht="15.75" customHeight="1" x14ac:dyDescent="0.25">
      <c r="A3278" s="13" t="s">
        <v>7730</v>
      </c>
      <c r="B3278" s="13" t="s">
        <v>28</v>
      </c>
      <c r="C3278" s="14">
        <v>126.39</v>
      </c>
      <c r="D3278" s="13" t="s">
        <v>38</v>
      </c>
      <c r="E3278" s="13" t="s">
        <v>3525</v>
      </c>
      <c r="F3278" s="15">
        <v>84000</v>
      </c>
      <c r="G3278" s="14">
        <v>10616760</v>
      </c>
      <c r="H3278" s="16" t="s">
        <v>3526</v>
      </c>
    </row>
    <row r="3279" spans="1:8" ht="15.75" customHeight="1" x14ac:dyDescent="0.25">
      <c r="A3279" s="13" t="s">
        <v>7730</v>
      </c>
      <c r="B3279" s="13" t="s">
        <v>10</v>
      </c>
      <c r="C3279" s="14">
        <v>129.55000000000001</v>
      </c>
      <c r="D3279" s="13" t="s">
        <v>35</v>
      </c>
      <c r="E3279" s="13" t="s">
        <v>166</v>
      </c>
      <c r="F3279" s="15">
        <v>84000</v>
      </c>
      <c r="G3279" s="14">
        <v>10882200</v>
      </c>
      <c r="H3279" s="16" t="s">
        <v>3527</v>
      </c>
    </row>
    <row r="3280" spans="1:8" ht="15.75" customHeight="1" x14ac:dyDescent="0.25">
      <c r="A3280" s="13" t="s">
        <v>7730</v>
      </c>
      <c r="B3280" s="13" t="s">
        <v>10</v>
      </c>
      <c r="C3280" s="14">
        <v>129.97</v>
      </c>
      <c r="D3280" s="13" t="s">
        <v>109</v>
      </c>
      <c r="E3280" s="13" t="s">
        <v>166</v>
      </c>
      <c r="F3280" s="15">
        <v>84000</v>
      </c>
      <c r="G3280" s="14">
        <v>10917480</v>
      </c>
      <c r="H3280" s="16" t="s">
        <v>3528</v>
      </c>
    </row>
    <row r="3281" spans="1:8" ht="15.75" customHeight="1" x14ac:dyDescent="0.25">
      <c r="A3281" s="13" t="s">
        <v>7730</v>
      </c>
      <c r="B3281" s="13" t="s">
        <v>10</v>
      </c>
      <c r="C3281" s="14">
        <v>143.44999999999999</v>
      </c>
      <c r="D3281" s="13" t="s">
        <v>17</v>
      </c>
      <c r="E3281" s="13" t="s">
        <v>166</v>
      </c>
      <c r="F3281" s="15">
        <v>84000</v>
      </c>
      <c r="G3281" s="14">
        <v>12049800</v>
      </c>
      <c r="H3281" s="13" t="s">
        <v>3529</v>
      </c>
    </row>
    <row r="3282" spans="1:8" ht="15.75" customHeight="1" x14ac:dyDescent="0.25">
      <c r="A3282" s="13" t="s">
        <v>7730</v>
      </c>
      <c r="B3282" s="13" t="s">
        <v>10</v>
      </c>
      <c r="C3282" s="14">
        <v>160.56</v>
      </c>
      <c r="D3282" s="13" t="s">
        <v>43</v>
      </c>
      <c r="E3282" s="13" t="s">
        <v>257</v>
      </c>
      <c r="F3282" s="15">
        <v>84000</v>
      </c>
      <c r="G3282" s="14">
        <v>13487040</v>
      </c>
      <c r="H3282" s="16" t="s">
        <v>3530</v>
      </c>
    </row>
    <row r="3283" spans="1:8" ht="15.75" customHeight="1" x14ac:dyDescent="0.25">
      <c r="A3283" s="13" t="s">
        <v>7730</v>
      </c>
      <c r="B3283" s="13" t="s">
        <v>10</v>
      </c>
      <c r="C3283" s="14">
        <v>351.27</v>
      </c>
      <c r="D3283" s="13" t="s">
        <v>26</v>
      </c>
      <c r="E3283" s="13" t="s">
        <v>300</v>
      </c>
      <c r="F3283" s="15">
        <v>84000</v>
      </c>
      <c r="G3283" s="14">
        <v>29506680</v>
      </c>
      <c r="H3283" s="13" t="s">
        <v>3531</v>
      </c>
    </row>
    <row r="3284" spans="1:8" ht="15.75" customHeight="1" x14ac:dyDescent="0.25">
      <c r="A3284" s="13" t="s">
        <v>7730</v>
      </c>
      <c r="B3284" s="13" t="s">
        <v>28</v>
      </c>
      <c r="C3284" s="14">
        <v>621.13</v>
      </c>
      <c r="D3284" s="13" t="s">
        <v>14</v>
      </c>
      <c r="E3284" s="13" t="s">
        <v>3532</v>
      </c>
      <c r="F3284" s="15">
        <v>84000</v>
      </c>
      <c r="G3284" s="14">
        <v>52174920</v>
      </c>
      <c r="H3284" s="13" t="s">
        <v>3533</v>
      </c>
    </row>
    <row r="3285" spans="1:8" ht="15.75" customHeight="1" x14ac:dyDescent="0.25">
      <c r="A3285" s="13" t="s">
        <v>7730</v>
      </c>
      <c r="B3285" s="13" t="s">
        <v>28</v>
      </c>
      <c r="C3285" s="14">
        <v>864.06</v>
      </c>
      <c r="D3285" s="13" t="s">
        <v>20</v>
      </c>
      <c r="E3285" s="13" t="s">
        <v>3534</v>
      </c>
      <c r="F3285" s="15">
        <v>84000</v>
      </c>
      <c r="G3285" s="14">
        <v>72581040</v>
      </c>
      <c r="H3285" s="16" t="s">
        <v>3535</v>
      </c>
    </row>
    <row r="3286" spans="1:8" ht="15.75" customHeight="1" x14ac:dyDescent="0.25">
      <c r="C3286" s="10"/>
      <c r="F3286" s="17"/>
      <c r="G3286" s="10"/>
    </row>
    <row r="3287" spans="1:8" ht="15.75" customHeight="1" x14ac:dyDescent="0.25">
      <c r="A3287" s="41" t="s">
        <v>3536</v>
      </c>
      <c r="B3287" s="42"/>
      <c r="C3287" s="42"/>
      <c r="D3287" s="42"/>
      <c r="E3287" s="42"/>
      <c r="F3287" s="42"/>
      <c r="G3287" s="42"/>
      <c r="H3287" s="43"/>
    </row>
    <row r="3288" spans="1:8" ht="15.75" customHeight="1" x14ac:dyDescent="0.25">
      <c r="C3288" s="10"/>
      <c r="E3288" s="11" t="s">
        <v>7571</v>
      </c>
      <c r="F3288" s="12">
        <v>26400</v>
      </c>
      <c r="G3288" s="10"/>
    </row>
    <row r="3289" spans="1:8" ht="15.75" customHeight="1" x14ac:dyDescent="0.25">
      <c r="A3289" s="13" t="s">
        <v>0</v>
      </c>
      <c r="B3289" s="13" t="s">
        <v>1</v>
      </c>
      <c r="C3289" s="13" t="s">
        <v>2</v>
      </c>
      <c r="D3289" s="13" t="s">
        <v>4</v>
      </c>
      <c r="E3289" s="13" t="s">
        <v>5</v>
      </c>
      <c r="F3289" s="13" t="s">
        <v>6</v>
      </c>
      <c r="G3289" s="13" t="s">
        <v>7</v>
      </c>
      <c r="H3289" s="13" t="s">
        <v>8</v>
      </c>
    </row>
    <row r="3290" spans="1:8" ht="15.75" customHeight="1" x14ac:dyDescent="0.25">
      <c r="A3290" s="13" t="s">
        <v>7731</v>
      </c>
      <c r="B3290" s="13" t="s">
        <v>10</v>
      </c>
      <c r="C3290" s="14">
        <v>301.5</v>
      </c>
      <c r="D3290" s="13" t="s">
        <v>75</v>
      </c>
      <c r="E3290" s="13" t="s">
        <v>349</v>
      </c>
      <c r="F3290" s="15">
        <v>26400</v>
      </c>
      <c r="G3290" s="14">
        <v>7959600</v>
      </c>
      <c r="H3290" s="13" t="s">
        <v>3538</v>
      </c>
    </row>
    <row r="3291" spans="1:8" ht="15.75" customHeight="1" x14ac:dyDescent="0.25">
      <c r="A3291" s="13" t="s">
        <v>7731</v>
      </c>
      <c r="B3291" s="13" t="s">
        <v>45</v>
      </c>
      <c r="C3291" s="14">
        <v>302.91000000000003</v>
      </c>
      <c r="D3291" s="13" t="s">
        <v>20</v>
      </c>
      <c r="E3291" s="13" t="s">
        <v>349</v>
      </c>
      <c r="F3291" s="15">
        <v>26400</v>
      </c>
      <c r="G3291" s="14">
        <v>7996824</v>
      </c>
      <c r="H3291" s="16" t="s">
        <v>3539</v>
      </c>
    </row>
    <row r="3292" spans="1:8" ht="15.75" customHeight="1" x14ac:dyDescent="0.25">
      <c r="A3292" s="13" t="s">
        <v>7731</v>
      </c>
      <c r="B3292" s="13" t="s">
        <v>10</v>
      </c>
      <c r="C3292" s="14">
        <v>314.86</v>
      </c>
      <c r="D3292" s="13" t="s">
        <v>11</v>
      </c>
      <c r="E3292" s="16" t="s">
        <v>3540</v>
      </c>
      <c r="F3292" s="15">
        <v>26400</v>
      </c>
      <c r="G3292" s="14">
        <v>8312304</v>
      </c>
      <c r="H3292" s="13" t="s">
        <v>3541</v>
      </c>
    </row>
    <row r="3293" spans="1:8" ht="15.75" customHeight="1" x14ac:dyDescent="0.25">
      <c r="A3293" s="13" t="s">
        <v>7731</v>
      </c>
      <c r="B3293" s="13" t="s">
        <v>10</v>
      </c>
      <c r="C3293" s="14">
        <v>320.45</v>
      </c>
      <c r="D3293" s="13" t="s">
        <v>80</v>
      </c>
      <c r="E3293" s="13" t="s">
        <v>1272</v>
      </c>
      <c r="F3293" s="15">
        <v>26400</v>
      </c>
      <c r="G3293" s="14">
        <v>8459880</v>
      </c>
      <c r="H3293" s="16" t="s">
        <v>3542</v>
      </c>
    </row>
    <row r="3294" spans="1:8" ht="15.75" customHeight="1" x14ac:dyDescent="0.25">
      <c r="A3294" s="13" t="s">
        <v>7731</v>
      </c>
      <c r="B3294" s="13" t="s">
        <v>10</v>
      </c>
      <c r="C3294" s="14">
        <v>326.02</v>
      </c>
      <c r="D3294" s="13" t="s">
        <v>20</v>
      </c>
      <c r="E3294" s="13" t="s">
        <v>371</v>
      </c>
      <c r="F3294" s="15">
        <v>26400</v>
      </c>
      <c r="G3294" s="14">
        <v>8606928</v>
      </c>
      <c r="H3294" s="16" t="s">
        <v>3543</v>
      </c>
    </row>
    <row r="3295" spans="1:8" ht="15.75" customHeight="1" x14ac:dyDescent="0.25">
      <c r="A3295" s="13" t="s">
        <v>7731</v>
      </c>
      <c r="B3295" s="13" t="s">
        <v>28</v>
      </c>
      <c r="C3295" s="14">
        <v>332.8</v>
      </c>
      <c r="D3295" s="13" t="s">
        <v>17</v>
      </c>
      <c r="E3295" s="13" t="s">
        <v>1368</v>
      </c>
      <c r="F3295" s="15">
        <v>26400</v>
      </c>
      <c r="G3295" s="14">
        <v>8785920</v>
      </c>
      <c r="H3295" s="13" t="s">
        <v>3544</v>
      </c>
    </row>
    <row r="3296" spans="1:8" ht="15.75" customHeight="1" x14ac:dyDescent="0.25">
      <c r="A3296" s="13" t="s">
        <v>7731</v>
      </c>
      <c r="B3296" s="13" t="s">
        <v>10</v>
      </c>
      <c r="C3296" s="14">
        <v>359.7</v>
      </c>
      <c r="D3296" s="13" t="s">
        <v>70</v>
      </c>
      <c r="E3296" s="13" t="s">
        <v>1268</v>
      </c>
      <c r="F3296" s="15">
        <v>26400</v>
      </c>
      <c r="G3296" s="14">
        <v>9496080</v>
      </c>
      <c r="H3296" s="13" t="s">
        <v>3545</v>
      </c>
    </row>
    <row r="3297" spans="1:8" ht="15.75" customHeight="1" x14ac:dyDescent="0.25">
      <c r="A3297" s="13" t="s">
        <v>7731</v>
      </c>
      <c r="B3297" s="13" t="s">
        <v>10</v>
      </c>
      <c r="C3297" s="14">
        <v>361.11</v>
      </c>
      <c r="D3297" s="13" t="s">
        <v>38</v>
      </c>
      <c r="E3297" s="13" t="s">
        <v>3546</v>
      </c>
      <c r="F3297" s="15">
        <v>26400</v>
      </c>
      <c r="G3297" s="14">
        <v>9533304</v>
      </c>
      <c r="H3297" s="16" t="s">
        <v>3547</v>
      </c>
    </row>
    <row r="3298" spans="1:8" ht="15.75" customHeight="1" x14ac:dyDescent="0.25">
      <c r="A3298" s="13" t="s">
        <v>7731</v>
      </c>
      <c r="B3298" s="13" t="s">
        <v>28</v>
      </c>
      <c r="C3298" s="14">
        <v>361.11</v>
      </c>
      <c r="D3298" s="13" t="s">
        <v>38</v>
      </c>
      <c r="E3298" s="13" t="s">
        <v>3548</v>
      </c>
      <c r="F3298" s="15">
        <v>26400</v>
      </c>
      <c r="G3298" s="14">
        <v>9533304</v>
      </c>
      <c r="H3298" s="16" t="s">
        <v>3549</v>
      </c>
    </row>
    <row r="3299" spans="1:8" ht="15.75" customHeight="1" x14ac:dyDescent="0.25">
      <c r="A3299" s="13" t="s">
        <v>7731</v>
      </c>
      <c r="B3299" s="13" t="s">
        <v>10</v>
      </c>
      <c r="C3299" s="14">
        <v>363</v>
      </c>
      <c r="D3299" s="13" t="s">
        <v>171</v>
      </c>
      <c r="E3299" s="13" t="s">
        <v>3550</v>
      </c>
      <c r="F3299" s="15">
        <v>26400</v>
      </c>
      <c r="G3299" s="14">
        <v>9583200</v>
      </c>
      <c r="H3299" s="16" t="s">
        <v>3551</v>
      </c>
    </row>
    <row r="3300" spans="1:8" ht="15.75" customHeight="1" x14ac:dyDescent="0.25">
      <c r="A3300" s="13" t="s">
        <v>7731</v>
      </c>
      <c r="B3300" s="13" t="s">
        <v>28</v>
      </c>
      <c r="C3300" s="14">
        <v>364.6</v>
      </c>
      <c r="D3300" s="13" t="s">
        <v>20</v>
      </c>
      <c r="E3300" s="13" t="s">
        <v>1272</v>
      </c>
      <c r="F3300" s="15">
        <v>26400</v>
      </c>
      <c r="G3300" s="14">
        <v>9625440</v>
      </c>
      <c r="H3300" s="16" t="s">
        <v>3552</v>
      </c>
    </row>
    <row r="3301" spans="1:8" ht="15.75" customHeight="1" x14ac:dyDescent="0.25">
      <c r="A3301" s="13" t="s">
        <v>7731</v>
      </c>
      <c r="B3301" s="13" t="s">
        <v>28</v>
      </c>
      <c r="C3301" s="14">
        <v>369.5</v>
      </c>
      <c r="D3301" s="13" t="s">
        <v>75</v>
      </c>
      <c r="E3301" s="13" t="s">
        <v>446</v>
      </c>
      <c r="F3301" s="15">
        <v>26400</v>
      </c>
      <c r="G3301" s="14">
        <v>9754800</v>
      </c>
      <c r="H3301" s="13" t="s">
        <v>3553</v>
      </c>
    </row>
    <row r="3302" spans="1:8" ht="15.75" customHeight="1" x14ac:dyDescent="0.25">
      <c r="A3302" s="13" t="s">
        <v>7731</v>
      </c>
      <c r="B3302" s="13" t="s">
        <v>28</v>
      </c>
      <c r="C3302" s="14">
        <v>372.86</v>
      </c>
      <c r="D3302" s="13" t="s">
        <v>11</v>
      </c>
      <c r="E3302" s="16" t="s">
        <v>3554</v>
      </c>
      <c r="F3302" s="15">
        <v>26400</v>
      </c>
      <c r="G3302" s="14">
        <v>9843504</v>
      </c>
      <c r="H3302" s="13" t="s">
        <v>3555</v>
      </c>
    </row>
    <row r="3303" spans="1:8" ht="15.75" customHeight="1" x14ac:dyDescent="0.25">
      <c r="A3303" s="13" t="s">
        <v>7731</v>
      </c>
      <c r="B3303" s="13" t="s">
        <v>10</v>
      </c>
      <c r="C3303" s="14">
        <v>373.59</v>
      </c>
      <c r="D3303" s="13" t="s">
        <v>33</v>
      </c>
      <c r="E3303" s="13" t="s">
        <v>446</v>
      </c>
      <c r="F3303" s="15">
        <v>26400</v>
      </c>
      <c r="G3303" s="14">
        <v>9862776</v>
      </c>
      <c r="H3303" s="13" t="s">
        <v>3556</v>
      </c>
    </row>
    <row r="3304" spans="1:8" ht="15.75" customHeight="1" x14ac:dyDescent="0.25">
      <c r="A3304" s="13" t="s">
        <v>7731</v>
      </c>
      <c r="B3304" s="13" t="s">
        <v>10</v>
      </c>
      <c r="C3304" s="14">
        <v>374.18</v>
      </c>
      <c r="D3304" s="13" t="s">
        <v>201</v>
      </c>
      <c r="E3304" s="13" t="s">
        <v>446</v>
      </c>
      <c r="F3304" s="15">
        <v>26400</v>
      </c>
      <c r="G3304" s="14">
        <v>9878352</v>
      </c>
      <c r="H3304" s="13" t="s">
        <v>3557</v>
      </c>
    </row>
    <row r="3305" spans="1:8" ht="15.75" customHeight="1" x14ac:dyDescent="0.25">
      <c r="A3305" s="13" t="s">
        <v>7731</v>
      </c>
      <c r="B3305" s="13" t="s">
        <v>10</v>
      </c>
      <c r="C3305" s="14">
        <v>375.2</v>
      </c>
      <c r="D3305" s="13" t="s">
        <v>67</v>
      </c>
      <c r="E3305" s="13" t="s">
        <v>371</v>
      </c>
      <c r="F3305" s="15">
        <v>26400</v>
      </c>
      <c r="G3305" s="14">
        <v>9905280</v>
      </c>
      <c r="H3305" s="16" t="s">
        <v>3558</v>
      </c>
    </row>
    <row r="3306" spans="1:8" ht="15.75" customHeight="1" x14ac:dyDescent="0.25">
      <c r="A3306" s="13" t="s">
        <v>7731</v>
      </c>
      <c r="B3306" s="13" t="s">
        <v>10</v>
      </c>
      <c r="C3306" s="14">
        <v>375.54</v>
      </c>
      <c r="D3306" s="13" t="s">
        <v>14</v>
      </c>
      <c r="E3306" s="13" t="s">
        <v>3559</v>
      </c>
      <c r="F3306" s="15">
        <v>26400</v>
      </c>
      <c r="G3306" s="14">
        <v>9914256</v>
      </c>
      <c r="H3306" s="13" t="s">
        <v>3560</v>
      </c>
    </row>
    <row r="3307" spans="1:8" ht="15.75" customHeight="1" x14ac:dyDescent="0.25">
      <c r="A3307" s="13" t="s">
        <v>7731</v>
      </c>
      <c r="B3307" s="13" t="s">
        <v>10</v>
      </c>
      <c r="C3307" s="14">
        <v>377.14</v>
      </c>
      <c r="D3307" s="13" t="s">
        <v>23</v>
      </c>
      <c r="E3307" s="13" t="s">
        <v>446</v>
      </c>
      <c r="F3307" s="15">
        <v>26400</v>
      </c>
      <c r="G3307" s="14">
        <v>9956496</v>
      </c>
      <c r="H3307" s="16" t="s">
        <v>3561</v>
      </c>
    </row>
    <row r="3308" spans="1:8" ht="15.75" customHeight="1" x14ac:dyDescent="0.25">
      <c r="A3308" s="13" t="s">
        <v>7731</v>
      </c>
      <c r="B3308" s="13" t="s">
        <v>10</v>
      </c>
      <c r="C3308" s="14">
        <v>382.8</v>
      </c>
      <c r="D3308" s="13" t="s">
        <v>35</v>
      </c>
      <c r="E3308" s="13" t="s">
        <v>1268</v>
      </c>
      <c r="F3308" s="15">
        <v>26400</v>
      </c>
      <c r="G3308" s="14">
        <v>10105920</v>
      </c>
      <c r="H3308" s="16" t="s">
        <v>3562</v>
      </c>
    </row>
    <row r="3309" spans="1:8" ht="15.75" customHeight="1" x14ac:dyDescent="0.25">
      <c r="A3309" s="13" t="s">
        <v>7731</v>
      </c>
      <c r="B3309" s="13" t="s">
        <v>10</v>
      </c>
      <c r="C3309" s="14">
        <v>389.62</v>
      </c>
      <c r="D3309" s="13" t="s">
        <v>26</v>
      </c>
      <c r="E3309" s="13" t="s">
        <v>446</v>
      </c>
      <c r="F3309" s="15">
        <v>26400</v>
      </c>
      <c r="G3309" s="14">
        <v>10285968</v>
      </c>
      <c r="H3309" s="13" t="s">
        <v>3563</v>
      </c>
    </row>
    <row r="3310" spans="1:8" ht="15.75" customHeight="1" x14ac:dyDescent="0.25">
      <c r="A3310" s="13" t="s">
        <v>7731</v>
      </c>
      <c r="B3310" s="13" t="s">
        <v>10</v>
      </c>
      <c r="C3310" s="14">
        <v>410.35</v>
      </c>
      <c r="D3310" s="13" t="s">
        <v>43</v>
      </c>
      <c r="E3310" s="13" t="s">
        <v>349</v>
      </c>
      <c r="F3310" s="15">
        <v>26400</v>
      </c>
      <c r="G3310" s="14">
        <v>10833240</v>
      </c>
      <c r="H3310" s="16" t="s">
        <v>3564</v>
      </c>
    </row>
    <row r="3311" spans="1:8" ht="15.75" customHeight="1" x14ac:dyDescent="0.25">
      <c r="A3311" s="13" t="s">
        <v>7731</v>
      </c>
      <c r="B3311" s="13" t="s">
        <v>10</v>
      </c>
      <c r="C3311" s="14">
        <v>412.5</v>
      </c>
      <c r="D3311" s="13" t="s">
        <v>17</v>
      </c>
      <c r="E3311" s="13" t="s">
        <v>446</v>
      </c>
      <c r="F3311" s="15">
        <v>26400</v>
      </c>
      <c r="G3311" s="14">
        <v>10890000</v>
      </c>
      <c r="H3311" s="13" t="s">
        <v>3545</v>
      </c>
    </row>
    <row r="3312" spans="1:8" ht="15.75" customHeight="1" x14ac:dyDescent="0.25">
      <c r="A3312" s="13" t="s">
        <v>7731</v>
      </c>
      <c r="B3312" s="13" t="s">
        <v>10</v>
      </c>
      <c r="C3312" s="14">
        <v>5061.2</v>
      </c>
      <c r="D3312" s="13" t="s">
        <v>177</v>
      </c>
      <c r="E3312" s="13" t="s">
        <v>178</v>
      </c>
      <c r="F3312" s="15">
        <v>1800</v>
      </c>
      <c r="G3312" s="14">
        <v>9110160</v>
      </c>
      <c r="H3312" s="13" t="s">
        <v>3565</v>
      </c>
    </row>
    <row r="3313" spans="1:8" ht="15.75" customHeight="1" x14ac:dyDescent="0.25">
      <c r="A3313" s="13" t="s">
        <v>7731</v>
      </c>
      <c r="B3313" s="13" t="s">
        <v>382</v>
      </c>
      <c r="C3313" s="14">
        <v>6545.01</v>
      </c>
      <c r="D3313" s="13" t="s">
        <v>20</v>
      </c>
      <c r="E3313" s="13" t="s">
        <v>3566</v>
      </c>
      <c r="F3313" s="15">
        <v>26400</v>
      </c>
      <c r="G3313" s="14">
        <v>172788264</v>
      </c>
      <c r="H3313" s="16" t="s">
        <v>3567</v>
      </c>
    </row>
    <row r="3314" spans="1:8" ht="15.75" customHeight="1" x14ac:dyDescent="0.25">
      <c r="C3314" s="10"/>
      <c r="F3314" s="17"/>
      <c r="G3314" s="10"/>
    </row>
    <row r="3315" spans="1:8" ht="15.75" customHeight="1" x14ac:dyDescent="0.25">
      <c r="A3315" s="41" t="s">
        <v>3568</v>
      </c>
      <c r="B3315" s="42"/>
      <c r="C3315" s="42"/>
      <c r="D3315" s="42"/>
      <c r="E3315" s="42"/>
      <c r="F3315" s="42"/>
      <c r="G3315" s="42"/>
      <c r="H3315" s="43"/>
    </row>
    <row r="3316" spans="1:8" ht="15.75" customHeight="1" x14ac:dyDescent="0.25">
      <c r="C3316" s="10"/>
      <c r="E3316" s="11" t="s">
        <v>7571</v>
      </c>
      <c r="F3316" s="12">
        <v>1200</v>
      </c>
      <c r="G3316" s="10"/>
    </row>
    <row r="3317" spans="1:8" ht="15.75" customHeight="1" x14ac:dyDescent="0.25">
      <c r="A3317" s="13" t="s">
        <v>0</v>
      </c>
      <c r="B3317" s="13" t="s">
        <v>1</v>
      </c>
      <c r="C3317" s="13" t="s">
        <v>2</v>
      </c>
      <c r="D3317" s="13" t="s">
        <v>4</v>
      </c>
      <c r="E3317" s="13" t="s">
        <v>5</v>
      </c>
      <c r="F3317" s="13" t="s">
        <v>6</v>
      </c>
      <c r="G3317" s="13" t="s">
        <v>7</v>
      </c>
      <c r="H3317" s="13" t="s">
        <v>8</v>
      </c>
    </row>
    <row r="3318" spans="1:8" ht="15.75" customHeight="1" x14ac:dyDescent="0.25">
      <c r="A3318" s="13" t="s">
        <v>7732</v>
      </c>
      <c r="B3318" s="13" t="s">
        <v>10</v>
      </c>
      <c r="C3318" s="14">
        <v>12404.29</v>
      </c>
      <c r="D3318" s="13" t="s">
        <v>14</v>
      </c>
      <c r="E3318" s="13" t="s">
        <v>3570</v>
      </c>
      <c r="F3318" s="15">
        <v>1200</v>
      </c>
      <c r="G3318" s="14">
        <v>14885148</v>
      </c>
      <c r="H3318" s="13" t="s">
        <v>3571</v>
      </c>
    </row>
    <row r="3319" spans="1:8" ht="15.75" customHeight="1" x14ac:dyDescent="0.25">
      <c r="A3319" s="13" t="s">
        <v>7732</v>
      </c>
      <c r="B3319" s="13" t="s">
        <v>10</v>
      </c>
      <c r="C3319" s="14">
        <v>14962.63</v>
      </c>
      <c r="D3319" s="13" t="s">
        <v>38</v>
      </c>
      <c r="E3319" s="13" t="s">
        <v>3572</v>
      </c>
      <c r="F3319" s="15">
        <v>1200</v>
      </c>
      <c r="G3319" s="14">
        <v>17955156</v>
      </c>
      <c r="H3319" s="16" t="s">
        <v>3573</v>
      </c>
    </row>
    <row r="3320" spans="1:8" ht="15.75" customHeight="1" x14ac:dyDescent="0.25">
      <c r="A3320" s="13" t="s">
        <v>7732</v>
      </c>
      <c r="B3320" s="13" t="s">
        <v>10</v>
      </c>
      <c r="C3320" s="14">
        <v>18373.740000000002</v>
      </c>
      <c r="D3320" s="13" t="s">
        <v>20</v>
      </c>
      <c r="E3320" s="13" t="s">
        <v>3534</v>
      </c>
      <c r="F3320" s="15">
        <v>1200</v>
      </c>
      <c r="G3320" s="14">
        <v>22048488</v>
      </c>
      <c r="H3320" s="16" t="s">
        <v>3574</v>
      </c>
    </row>
    <row r="3321" spans="1:8" ht="15.75" customHeight="1" x14ac:dyDescent="0.25">
      <c r="A3321" s="13" t="s">
        <v>7732</v>
      </c>
      <c r="B3321" s="13" t="s">
        <v>10</v>
      </c>
      <c r="C3321" s="14">
        <v>23660.7</v>
      </c>
      <c r="D3321" s="13" t="s">
        <v>43</v>
      </c>
      <c r="E3321" s="13" t="s">
        <v>3575</v>
      </c>
      <c r="F3321" s="15">
        <v>1200</v>
      </c>
      <c r="G3321" s="14">
        <v>28392840</v>
      </c>
      <c r="H3321" s="16" t="s">
        <v>3576</v>
      </c>
    </row>
    <row r="3322" spans="1:8" ht="15.75" customHeight="1" x14ac:dyDescent="0.25">
      <c r="C3322" s="10"/>
      <c r="F3322" s="17"/>
      <c r="G3322" s="10"/>
    </row>
    <row r="3323" spans="1:8" ht="15.75" customHeight="1" x14ac:dyDescent="0.25">
      <c r="A3323" s="41" t="s">
        <v>3577</v>
      </c>
      <c r="B3323" s="42"/>
      <c r="C3323" s="42"/>
      <c r="D3323" s="42"/>
      <c r="E3323" s="42"/>
      <c r="F3323" s="42"/>
      <c r="G3323" s="42"/>
      <c r="H3323" s="43"/>
    </row>
    <row r="3324" spans="1:8" ht="15.75" customHeight="1" x14ac:dyDescent="0.25">
      <c r="C3324" s="10"/>
      <c r="E3324" s="11" t="s">
        <v>7571</v>
      </c>
      <c r="F3324" s="12">
        <v>8400</v>
      </c>
      <c r="G3324" s="10"/>
    </row>
    <row r="3325" spans="1:8" ht="15.75" customHeight="1" x14ac:dyDescent="0.25">
      <c r="A3325" s="13" t="s">
        <v>0</v>
      </c>
      <c r="B3325" s="13" t="s">
        <v>1</v>
      </c>
      <c r="C3325" s="13" t="s">
        <v>2</v>
      </c>
      <c r="D3325" s="13" t="s">
        <v>4</v>
      </c>
      <c r="E3325" s="13" t="s">
        <v>5</v>
      </c>
      <c r="F3325" s="13" t="s">
        <v>6</v>
      </c>
      <c r="G3325" s="13" t="s">
        <v>7</v>
      </c>
      <c r="H3325" s="13" t="s">
        <v>8</v>
      </c>
    </row>
    <row r="3326" spans="1:8" ht="15.75" customHeight="1" x14ac:dyDescent="0.25">
      <c r="A3326" s="13" t="s">
        <v>7733</v>
      </c>
      <c r="B3326" s="13" t="s">
        <v>10</v>
      </c>
      <c r="C3326" s="14">
        <v>11990</v>
      </c>
      <c r="D3326" s="13" t="s">
        <v>70</v>
      </c>
      <c r="E3326" s="13" t="s">
        <v>1268</v>
      </c>
      <c r="F3326" s="15">
        <v>2000</v>
      </c>
      <c r="G3326" s="14">
        <v>23980000</v>
      </c>
      <c r="H3326" s="13" t="s">
        <v>3545</v>
      </c>
    </row>
    <row r="3327" spans="1:8" ht="15.75" customHeight="1" x14ac:dyDescent="0.25">
      <c r="A3327" s="13" t="s">
        <v>7733</v>
      </c>
      <c r="B3327" s="13" t="s">
        <v>10</v>
      </c>
      <c r="C3327" s="14">
        <v>11990</v>
      </c>
      <c r="D3327" s="13" t="s">
        <v>171</v>
      </c>
      <c r="E3327" s="13" t="s">
        <v>3578</v>
      </c>
      <c r="F3327" s="15">
        <v>8400</v>
      </c>
      <c r="G3327" s="14">
        <v>100716000</v>
      </c>
      <c r="H3327" s="16" t="s">
        <v>3579</v>
      </c>
    </row>
    <row r="3328" spans="1:8" ht="15.75" customHeight="1" x14ac:dyDescent="0.25">
      <c r="A3328" s="13" t="s">
        <v>7733</v>
      </c>
      <c r="B3328" s="13" t="s">
        <v>10</v>
      </c>
      <c r="C3328" s="14">
        <v>12135.97</v>
      </c>
      <c r="D3328" s="13" t="s">
        <v>20</v>
      </c>
      <c r="E3328" s="13" t="s">
        <v>1630</v>
      </c>
      <c r="F3328" s="15">
        <v>8400</v>
      </c>
      <c r="G3328" s="14">
        <v>101942148</v>
      </c>
      <c r="H3328" s="16" t="s">
        <v>3580</v>
      </c>
    </row>
    <row r="3329" spans="1:8" ht="15.75" customHeight="1" x14ac:dyDescent="0.25">
      <c r="A3329" s="13" t="s">
        <v>7733</v>
      </c>
      <c r="B3329" s="13" t="s">
        <v>10</v>
      </c>
      <c r="C3329" s="14">
        <v>12259.5</v>
      </c>
      <c r="D3329" s="13" t="s">
        <v>11</v>
      </c>
      <c r="E3329" s="16" t="s">
        <v>3581</v>
      </c>
      <c r="F3329" s="15">
        <v>8400</v>
      </c>
      <c r="G3329" s="14">
        <v>102979800</v>
      </c>
      <c r="H3329" s="13" t="s">
        <v>3582</v>
      </c>
    </row>
    <row r="3330" spans="1:8" ht="15.75" customHeight="1" x14ac:dyDescent="0.25">
      <c r="A3330" s="13" t="s">
        <v>7733</v>
      </c>
      <c r="B3330" s="13" t="s">
        <v>10</v>
      </c>
      <c r="C3330" s="14">
        <v>12320</v>
      </c>
      <c r="D3330" s="13" t="s">
        <v>75</v>
      </c>
      <c r="E3330" s="13" t="s">
        <v>446</v>
      </c>
      <c r="F3330" s="15">
        <v>8400</v>
      </c>
      <c r="G3330" s="14">
        <v>103488000</v>
      </c>
      <c r="H3330" s="13" t="s">
        <v>3583</v>
      </c>
    </row>
    <row r="3331" spans="1:8" ht="15.75" customHeight="1" x14ac:dyDescent="0.25">
      <c r="A3331" s="13" t="s">
        <v>7733</v>
      </c>
      <c r="B3331" s="13" t="s">
        <v>10</v>
      </c>
      <c r="C3331" s="14">
        <v>12452.54</v>
      </c>
      <c r="D3331" s="13" t="s">
        <v>33</v>
      </c>
      <c r="E3331" s="13" t="s">
        <v>446</v>
      </c>
      <c r="F3331" s="15">
        <v>8400</v>
      </c>
      <c r="G3331" s="14">
        <v>104601336</v>
      </c>
      <c r="H3331" s="13" t="s">
        <v>3556</v>
      </c>
    </row>
    <row r="3332" spans="1:8" ht="15.75" customHeight="1" x14ac:dyDescent="0.25">
      <c r="A3332" s="13" t="s">
        <v>7733</v>
      </c>
      <c r="B3332" s="13" t="s">
        <v>10</v>
      </c>
      <c r="C3332" s="14">
        <v>12474</v>
      </c>
      <c r="D3332" s="13" t="s">
        <v>201</v>
      </c>
      <c r="E3332" s="13" t="s">
        <v>446</v>
      </c>
      <c r="F3332" s="15">
        <v>8400</v>
      </c>
      <c r="G3332" s="14">
        <v>104781600</v>
      </c>
      <c r="H3332" s="16" t="s">
        <v>3584</v>
      </c>
    </row>
    <row r="3333" spans="1:8" ht="15.75" customHeight="1" x14ac:dyDescent="0.25">
      <c r="A3333" s="13" t="s">
        <v>7733</v>
      </c>
      <c r="B3333" s="13" t="s">
        <v>10</v>
      </c>
      <c r="C3333" s="14">
        <v>12498.62</v>
      </c>
      <c r="D3333" s="13" t="s">
        <v>26</v>
      </c>
      <c r="E3333" s="13" t="s">
        <v>446</v>
      </c>
      <c r="F3333" s="15">
        <v>8400</v>
      </c>
      <c r="G3333" s="14">
        <v>104988408</v>
      </c>
      <c r="H3333" s="13" t="s">
        <v>3563</v>
      </c>
    </row>
    <row r="3334" spans="1:8" ht="15.75" customHeight="1" x14ac:dyDescent="0.25">
      <c r="A3334" s="13" t="s">
        <v>7733</v>
      </c>
      <c r="B3334" s="13" t="s">
        <v>10</v>
      </c>
      <c r="C3334" s="14">
        <v>12518</v>
      </c>
      <c r="D3334" s="13" t="s">
        <v>14</v>
      </c>
      <c r="E3334" s="13" t="s">
        <v>3585</v>
      </c>
      <c r="F3334" s="15">
        <v>8400</v>
      </c>
      <c r="G3334" s="14">
        <v>105151200</v>
      </c>
      <c r="H3334" s="13" t="s">
        <v>3586</v>
      </c>
    </row>
    <row r="3335" spans="1:8" ht="15.75" customHeight="1" x14ac:dyDescent="0.25">
      <c r="A3335" s="13" t="s">
        <v>7733</v>
      </c>
      <c r="B3335" s="13" t="s">
        <v>10</v>
      </c>
      <c r="C3335" s="14">
        <v>12571.43</v>
      </c>
      <c r="D3335" s="13" t="s">
        <v>23</v>
      </c>
      <c r="E3335" s="13" t="s">
        <v>446</v>
      </c>
      <c r="F3335" s="15">
        <v>8400</v>
      </c>
      <c r="G3335" s="14">
        <v>105600012</v>
      </c>
      <c r="H3335" s="16" t="s">
        <v>3587</v>
      </c>
    </row>
    <row r="3336" spans="1:8" ht="15.75" customHeight="1" x14ac:dyDescent="0.25">
      <c r="A3336" s="13" t="s">
        <v>7733</v>
      </c>
      <c r="B3336" s="13" t="s">
        <v>10</v>
      </c>
      <c r="C3336" s="14">
        <v>12760</v>
      </c>
      <c r="D3336" s="13" t="s">
        <v>35</v>
      </c>
      <c r="E3336" s="13" t="s">
        <v>3588</v>
      </c>
      <c r="F3336" s="15">
        <v>8400</v>
      </c>
      <c r="G3336" s="14">
        <v>107184000</v>
      </c>
      <c r="H3336" s="16" t="s">
        <v>3589</v>
      </c>
    </row>
    <row r="3337" spans="1:8" ht="15.75" customHeight="1" x14ac:dyDescent="0.25">
      <c r="A3337" s="13" t="s">
        <v>7733</v>
      </c>
      <c r="B3337" s="13" t="s">
        <v>10</v>
      </c>
      <c r="C3337" s="14">
        <v>13026</v>
      </c>
      <c r="D3337" s="13" t="s">
        <v>38</v>
      </c>
      <c r="E3337" s="13" t="s">
        <v>3590</v>
      </c>
      <c r="F3337" s="15">
        <v>8400</v>
      </c>
      <c r="G3337" s="14">
        <v>109418400</v>
      </c>
      <c r="H3337" s="16" t="s">
        <v>3591</v>
      </c>
    </row>
    <row r="3338" spans="1:8" ht="15.75" customHeight="1" x14ac:dyDescent="0.25">
      <c r="A3338" s="13" t="s">
        <v>7733</v>
      </c>
      <c r="B3338" s="13" t="s">
        <v>10</v>
      </c>
      <c r="C3338" s="14">
        <v>13750</v>
      </c>
      <c r="D3338" s="13" t="s">
        <v>17</v>
      </c>
      <c r="E3338" s="13" t="s">
        <v>446</v>
      </c>
      <c r="F3338" s="15">
        <v>1200</v>
      </c>
      <c r="G3338" s="14">
        <v>16500000</v>
      </c>
      <c r="H3338" s="13" t="s">
        <v>3592</v>
      </c>
    </row>
    <row r="3339" spans="1:8" ht="15.75" customHeight="1" x14ac:dyDescent="0.25">
      <c r="A3339" s="13" t="s">
        <v>7733</v>
      </c>
      <c r="B3339" s="13" t="s">
        <v>10</v>
      </c>
      <c r="C3339" s="14">
        <v>16390</v>
      </c>
      <c r="D3339" s="13" t="s">
        <v>67</v>
      </c>
      <c r="E3339" s="13" t="s">
        <v>82</v>
      </c>
      <c r="F3339" s="15">
        <v>8400</v>
      </c>
      <c r="G3339" s="14">
        <v>137676000</v>
      </c>
      <c r="H3339" s="16" t="s">
        <v>3593</v>
      </c>
    </row>
    <row r="3340" spans="1:8" ht="15.75" customHeight="1" x14ac:dyDescent="0.25">
      <c r="A3340" s="13" t="s">
        <v>7733</v>
      </c>
      <c r="B3340" s="13" t="s">
        <v>28</v>
      </c>
      <c r="C3340" s="14">
        <v>33877.11</v>
      </c>
      <c r="D3340" s="13" t="s">
        <v>20</v>
      </c>
      <c r="E3340" s="13" t="s">
        <v>3534</v>
      </c>
      <c r="F3340" s="15">
        <v>8400</v>
      </c>
      <c r="G3340" s="14">
        <v>284567724</v>
      </c>
      <c r="H3340" s="16" t="s">
        <v>3594</v>
      </c>
    </row>
    <row r="3341" spans="1:8" ht="15.75" customHeight="1" x14ac:dyDescent="0.25">
      <c r="C3341" s="10"/>
      <c r="F3341" s="17"/>
      <c r="G3341" s="10"/>
    </row>
    <row r="3342" spans="1:8" ht="15.75" customHeight="1" x14ac:dyDescent="0.25">
      <c r="A3342" s="41" t="s">
        <v>3595</v>
      </c>
      <c r="B3342" s="42"/>
      <c r="C3342" s="42"/>
      <c r="D3342" s="42"/>
      <c r="E3342" s="42"/>
      <c r="F3342" s="42"/>
      <c r="G3342" s="42"/>
      <c r="H3342" s="43"/>
    </row>
    <row r="3343" spans="1:8" ht="15.75" customHeight="1" x14ac:dyDescent="0.25">
      <c r="C3343" s="10"/>
      <c r="E3343" s="11" t="s">
        <v>7571</v>
      </c>
      <c r="F3343" s="12">
        <v>1800</v>
      </c>
      <c r="G3343" s="10"/>
    </row>
    <row r="3344" spans="1:8" ht="15.75" customHeight="1" x14ac:dyDescent="0.25">
      <c r="A3344" s="13" t="s">
        <v>0</v>
      </c>
      <c r="B3344" s="13" t="s">
        <v>1</v>
      </c>
      <c r="C3344" s="13" t="s">
        <v>2</v>
      </c>
      <c r="D3344" s="13" t="s">
        <v>4</v>
      </c>
      <c r="E3344" s="13" t="s">
        <v>5</v>
      </c>
      <c r="F3344" s="13" t="s">
        <v>6</v>
      </c>
      <c r="G3344" s="13" t="s">
        <v>7</v>
      </c>
      <c r="H3344" s="13" t="s">
        <v>8</v>
      </c>
    </row>
    <row r="3345" spans="1:8" ht="15.75" customHeight="1" x14ac:dyDescent="0.25">
      <c r="A3345" s="13" t="s">
        <v>7734</v>
      </c>
      <c r="B3345" s="13" t="s">
        <v>10</v>
      </c>
      <c r="C3345" s="14">
        <v>4662.3599999999997</v>
      </c>
      <c r="D3345" s="13" t="s">
        <v>20</v>
      </c>
      <c r="E3345" s="13" t="s">
        <v>166</v>
      </c>
      <c r="F3345" s="15">
        <v>1800</v>
      </c>
      <c r="G3345" s="14">
        <v>8392248</v>
      </c>
      <c r="H3345" s="16" t="s">
        <v>3597</v>
      </c>
    </row>
    <row r="3346" spans="1:8" ht="15.75" customHeight="1" x14ac:dyDescent="0.25">
      <c r="A3346" s="13" t="s">
        <v>7734</v>
      </c>
      <c r="B3346" s="13" t="s">
        <v>10</v>
      </c>
      <c r="C3346" s="14">
        <v>4729.59</v>
      </c>
      <c r="D3346" s="13" t="s">
        <v>23</v>
      </c>
      <c r="E3346" s="13" t="s">
        <v>166</v>
      </c>
      <c r="F3346" s="15">
        <v>1800</v>
      </c>
      <c r="G3346" s="14">
        <v>8513262</v>
      </c>
      <c r="H3346" s="16" t="s">
        <v>3598</v>
      </c>
    </row>
    <row r="3347" spans="1:8" ht="15.75" customHeight="1" x14ac:dyDescent="0.25">
      <c r="A3347" s="13" t="s">
        <v>7734</v>
      </c>
      <c r="B3347" s="13" t="s">
        <v>10</v>
      </c>
      <c r="C3347" s="14">
        <v>4993.6400000000003</v>
      </c>
      <c r="D3347" s="13" t="s">
        <v>80</v>
      </c>
      <c r="E3347" s="13" t="s">
        <v>166</v>
      </c>
      <c r="F3347" s="15">
        <v>1800</v>
      </c>
      <c r="G3347" s="14">
        <v>8988552</v>
      </c>
      <c r="H3347" s="16" t="s">
        <v>3599</v>
      </c>
    </row>
    <row r="3348" spans="1:8" ht="15.75" customHeight="1" x14ac:dyDescent="0.25">
      <c r="A3348" s="13" t="s">
        <v>7734</v>
      </c>
      <c r="B3348" s="13" t="s">
        <v>10</v>
      </c>
      <c r="C3348" s="14">
        <v>5060.97</v>
      </c>
      <c r="D3348" s="13" t="s">
        <v>11</v>
      </c>
      <c r="E3348" s="16" t="s">
        <v>3600</v>
      </c>
      <c r="F3348" s="15">
        <v>1800</v>
      </c>
      <c r="G3348" s="14">
        <v>9109746</v>
      </c>
      <c r="H3348" s="13" t="s">
        <v>3601</v>
      </c>
    </row>
    <row r="3349" spans="1:8" ht="15.75" customHeight="1" x14ac:dyDescent="0.25">
      <c r="A3349" s="13" t="s">
        <v>7734</v>
      </c>
      <c r="B3349" s="13" t="s">
        <v>10</v>
      </c>
      <c r="C3349" s="14">
        <v>5061.43</v>
      </c>
      <c r="D3349" s="13" t="s">
        <v>171</v>
      </c>
      <c r="E3349" s="13" t="s">
        <v>3602</v>
      </c>
      <c r="F3349" s="15">
        <v>1800</v>
      </c>
      <c r="G3349" s="14">
        <v>9110574</v>
      </c>
      <c r="H3349" s="16" t="s">
        <v>3603</v>
      </c>
    </row>
    <row r="3350" spans="1:8" ht="15.75" customHeight="1" x14ac:dyDescent="0.25">
      <c r="A3350" s="13" t="s">
        <v>7734</v>
      </c>
      <c r="B3350" s="13" t="s">
        <v>10</v>
      </c>
      <c r="C3350" s="14">
        <v>5092.33</v>
      </c>
      <c r="D3350" s="13" t="s">
        <v>26</v>
      </c>
      <c r="E3350" s="13" t="s">
        <v>166</v>
      </c>
      <c r="F3350" s="15">
        <v>1800</v>
      </c>
      <c r="G3350" s="14">
        <v>9166194</v>
      </c>
      <c r="H3350" s="13" t="s">
        <v>3604</v>
      </c>
    </row>
    <row r="3351" spans="1:8" ht="15.75" customHeight="1" x14ac:dyDescent="0.25">
      <c r="A3351" s="13" t="s">
        <v>7734</v>
      </c>
      <c r="B3351" s="13" t="s">
        <v>10</v>
      </c>
      <c r="C3351" s="14">
        <v>5142.7700000000004</v>
      </c>
      <c r="D3351" s="13" t="s">
        <v>14</v>
      </c>
      <c r="E3351" s="13" t="s">
        <v>3605</v>
      </c>
      <c r="F3351" s="15">
        <v>1800</v>
      </c>
      <c r="G3351" s="14">
        <v>9256986</v>
      </c>
      <c r="H3351" s="13" t="s">
        <v>3606</v>
      </c>
    </row>
    <row r="3352" spans="1:8" ht="15.75" customHeight="1" x14ac:dyDescent="0.25">
      <c r="A3352" s="13" t="s">
        <v>7734</v>
      </c>
      <c r="B3352" s="13" t="s">
        <v>10</v>
      </c>
      <c r="C3352" s="14">
        <v>5162.3500000000004</v>
      </c>
      <c r="D3352" s="13" t="s">
        <v>33</v>
      </c>
      <c r="E3352" s="13" t="s">
        <v>166</v>
      </c>
      <c r="F3352" s="15">
        <v>1800</v>
      </c>
      <c r="G3352" s="14">
        <v>9292230</v>
      </c>
      <c r="H3352" s="13" t="s">
        <v>3607</v>
      </c>
    </row>
    <row r="3353" spans="1:8" ht="15.75" customHeight="1" x14ac:dyDescent="0.25">
      <c r="A3353" s="13" t="s">
        <v>7734</v>
      </c>
      <c r="B3353" s="13" t="s">
        <v>10</v>
      </c>
      <c r="C3353" s="14">
        <v>5467.5</v>
      </c>
      <c r="D3353" s="13" t="s">
        <v>109</v>
      </c>
      <c r="E3353" s="13" t="s">
        <v>166</v>
      </c>
      <c r="F3353" s="15">
        <v>1800</v>
      </c>
      <c r="G3353" s="14">
        <v>9841500</v>
      </c>
      <c r="H3353" s="13" t="s">
        <v>3608</v>
      </c>
    </row>
    <row r="3354" spans="1:8" ht="15.75" customHeight="1" x14ac:dyDescent="0.25">
      <c r="A3354" s="13" t="s">
        <v>7734</v>
      </c>
      <c r="B3354" s="13" t="s">
        <v>10</v>
      </c>
      <c r="C3354" s="14">
        <v>5589.81</v>
      </c>
      <c r="D3354" s="13" t="s">
        <v>67</v>
      </c>
      <c r="E3354" s="13" t="s">
        <v>166</v>
      </c>
      <c r="F3354" s="15">
        <v>1800</v>
      </c>
      <c r="G3354" s="14">
        <v>10061658</v>
      </c>
      <c r="H3354" s="16" t="s">
        <v>3609</v>
      </c>
    </row>
    <row r="3355" spans="1:8" ht="15.75" customHeight="1" x14ac:dyDescent="0.25">
      <c r="A3355" s="13" t="s">
        <v>7734</v>
      </c>
      <c r="B3355" s="13" t="s">
        <v>10</v>
      </c>
      <c r="C3355" s="14">
        <v>5694.44</v>
      </c>
      <c r="D3355" s="13" t="s">
        <v>38</v>
      </c>
      <c r="E3355" s="13" t="s">
        <v>3610</v>
      </c>
      <c r="F3355" s="15">
        <v>1800</v>
      </c>
      <c r="G3355" s="14">
        <v>10249992</v>
      </c>
      <c r="H3355" s="16" t="s">
        <v>3611</v>
      </c>
    </row>
    <row r="3356" spans="1:8" ht="15.75" customHeight="1" x14ac:dyDescent="0.25">
      <c r="A3356" s="13" t="s">
        <v>7734</v>
      </c>
      <c r="B3356" s="13" t="s">
        <v>10</v>
      </c>
      <c r="C3356" s="14">
        <v>5859</v>
      </c>
      <c r="D3356" s="13" t="s">
        <v>17</v>
      </c>
      <c r="E3356" s="13" t="s">
        <v>166</v>
      </c>
      <c r="F3356" s="15">
        <v>1800</v>
      </c>
      <c r="G3356" s="14">
        <v>10546200</v>
      </c>
      <c r="H3356" s="13" t="s">
        <v>3529</v>
      </c>
    </row>
    <row r="3357" spans="1:8" ht="15.75" customHeight="1" x14ac:dyDescent="0.25">
      <c r="A3357" s="13" t="s">
        <v>7734</v>
      </c>
      <c r="B3357" s="13" t="s">
        <v>10</v>
      </c>
      <c r="C3357" s="14">
        <v>7208.76</v>
      </c>
      <c r="D3357" s="13" t="s">
        <v>43</v>
      </c>
      <c r="E3357" s="13" t="s">
        <v>166</v>
      </c>
      <c r="F3357" s="15">
        <v>1800</v>
      </c>
      <c r="G3357" s="14">
        <v>12975768</v>
      </c>
      <c r="H3357" s="16" t="s">
        <v>3612</v>
      </c>
    </row>
    <row r="3358" spans="1:8" ht="15.75" customHeight="1" x14ac:dyDescent="0.25">
      <c r="C3358" s="10"/>
      <c r="F3358" s="17"/>
      <c r="G3358" s="10"/>
    </row>
    <row r="3359" spans="1:8" ht="15.75" customHeight="1" x14ac:dyDescent="0.25">
      <c r="A3359" s="41" t="s">
        <v>3613</v>
      </c>
      <c r="B3359" s="42"/>
      <c r="C3359" s="42"/>
      <c r="D3359" s="42"/>
      <c r="E3359" s="42"/>
      <c r="F3359" s="42"/>
      <c r="G3359" s="42"/>
      <c r="H3359" s="43"/>
    </row>
    <row r="3360" spans="1:8" ht="15.75" customHeight="1" x14ac:dyDescent="0.25">
      <c r="C3360" s="10"/>
      <c r="E3360" s="11" t="s">
        <v>7571</v>
      </c>
      <c r="F3360" s="12">
        <v>8400</v>
      </c>
      <c r="G3360" s="10"/>
    </row>
    <row r="3361" spans="1:8" ht="15.75" customHeight="1" x14ac:dyDescent="0.25">
      <c r="A3361" s="13" t="s">
        <v>0</v>
      </c>
      <c r="B3361" s="13" t="s">
        <v>1</v>
      </c>
      <c r="C3361" s="13" t="s">
        <v>2</v>
      </c>
      <c r="D3361" s="13" t="s">
        <v>4</v>
      </c>
      <c r="E3361" s="13" t="s">
        <v>5</v>
      </c>
      <c r="F3361" s="13" t="s">
        <v>6</v>
      </c>
      <c r="G3361" s="13" t="s">
        <v>7</v>
      </c>
      <c r="H3361" s="13" t="s">
        <v>8</v>
      </c>
    </row>
    <row r="3362" spans="1:8" ht="15.75" customHeight="1" x14ac:dyDescent="0.25">
      <c r="A3362" s="13" t="s">
        <v>7735</v>
      </c>
      <c r="B3362" s="13" t="s">
        <v>10</v>
      </c>
      <c r="C3362" s="14">
        <v>1237.3499999999999</v>
      </c>
      <c r="D3362" s="13" t="s">
        <v>75</v>
      </c>
      <c r="E3362" s="13" t="s">
        <v>3615</v>
      </c>
      <c r="F3362" s="15">
        <v>8400</v>
      </c>
      <c r="G3362" s="14">
        <v>10393740</v>
      </c>
      <c r="H3362" s="13" t="s">
        <v>3616</v>
      </c>
    </row>
    <row r="3363" spans="1:8" ht="15.75" customHeight="1" x14ac:dyDescent="0.25">
      <c r="A3363" s="13" t="s">
        <v>7735</v>
      </c>
      <c r="B3363" s="13" t="s">
        <v>10</v>
      </c>
      <c r="C3363" s="14">
        <v>1313.96</v>
      </c>
      <c r="D3363" s="13" t="s">
        <v>26</v>
      </c>
      <c r="E3363" s="13" t="s">
        <v>332</v>
      </c>
      <c r="F3363" s="15">
        <v>8400</v>
      </c>
      <c r="G3363" s="14">
        <v>11037264</v>
      </c>
      <c r="H3363" s="13" t="s">
        <v>3617</v>
      </c>
    </row>
    <row r="3364" spans="1:8" ht="15.75" customHeight="1" x14ac:dyDescent="0.25">
      <c r="A3364" s="13" t="s">
        <v>7735</v>
      </c>
      <c r="B3364" s="13" t="s">
        <v>10</v>
      </c>
      <c r="C3364" s="14">
        <v>1331.78</v>
      </c>
      <c r="D3364" s="13" t="s">
        <v>20</v>
      </c>
      <c r="E3364" s="13" t="s">
        <v>332</v>
      </c>
      <c r="F3364" s="15">
        <v>8400</v>
      </c>
      <c r="G3364" s="14">
        <v>11186952</v>
      </c>
      <c r="H3364" s="16" t="s">
        <v>3618</v>
      </c>
    </row>
    <row r="3365" spans="1:8" ht="15.75" customHeight="1" x14ac:dyDescent="0.25">
      <c r="A3365" s="13" t="s">
        <v>7735</v>
      </c>
      <c r="B3365" s="13" t="s">
        <v>10</v>
      </c>
      <c r="C3365" s="14">
        <v>1520.83</v>
      </c>
      <c r="D3365" s="13" t="s">
        <v>38</v>
      </c>
      <c r="E3365" s="13" t="s">
        <v>3619</v>
      </c>
      <c r="F3365" s="15">
        <v>8400</v>
      </c>
      <c r="G3365" s="14">
        <v>12774972</v>
      </c>
      <c r="H3365" s="16" t="s">
        <v>3620</v>
      </c>
    </row>
    <row r="3366" spans="1:8" ht="15.75" customHeight="1" x14ac:dyDescent="0.25">
      <c r="A3366" s="13" t="s">
        <v>7735</v>
      </c>
      <c r="B3366" s="13" t="s">
        <v>10</v>
      </c>
      <c r="C3366" s="14">
        <v>1552.5</v>
      </c>
      <c r="D3366" s="13" t="s">
        <v>109</v>
      </c>
      <c r="E3366" s="13" t="s">
        <v>332</v>
      </c>
      <c r="F3366" s="15">
        <v>8400</v>
      </c>
      <c r="G3366" s="14">
        <v>13041000</v>
      </c>
      <c r="H3366" s="16" t="s">
        <v>3621</v>
      </c>
    </row>
    <row r="3367" spans="1:8" ht="15.75" customHeight="1" x14ac:dyDescent="0.25">
      <c r="A3367" s="13" t="s">
        <v>7735</v>
      </c>
      <c r="B3367" s="13" t="s">
        <v>10</v>
      </c>
      <c r="C3367" s="14">
        <v>1694.21</v>
      </c>
      <c r="D3367" s="13" t="s">
        <v>43</v>
      </c>
      <c r="E3367" s="13" t="s">
        <v>3622</v>
      </c>
      <c r="F3367" s="15">
        <v>8400</v>
      </c>
      <c r="G3367" s="14">
        <v>14231364</v>
      </c>
      <c r="H3367" s="16" t="s">
        <v>3623</v>
      </c>
    </row>
    <row r="3368" spans="1:8" ht="15.75" customHeight="1" x14ac:dyDescent="0.25">
      <c r="C3368" s="10"/>
      <c r="F3368" s="17"/>
      <c r="G3368" s="10"/>
    </row>
    <row r="3369" spans="1:8" ht="15.75" customHeight="1" x14ac:dyDescent="0.25">
      <c r="A3369" s="41" t="s">
        <v>3624</v>
      </c>
      <c r="B3369" s="42"/>
      <c r="C3369" s="42"/>
      <c r="D3369" s="42"/>
      <c r="E3369" s="42"/>
      <c r="F3369" s="42"/>
      <c r="G3369" s="42"/>
      <c r="H3369" s="43"/>
    </row>
    <row r="3370" spans="1:8" ht="15.75" customHeight="1" x14ac:dyDescent="0.25">
      <c r="C3370" s="10"/>
      <c r="E3370" s="11" t="s">
        <v>7571</v>
      </c>
      <c r="F3370" s="12">
        <v>828000</v>
      </c>
      <c r="G3370" s="10"/>
    </row>
    <row r="3371" spans="1:8" ht="15.75" customHeight="1" x14ac:dyDescent="0.25">
      <c r="A3371" s="13" t="s">
        <v>0</v>
      </c>
      <c r="B3371" s="13" t="s">
        <v>1</v>
      </c>
      <c r="C3371" s="13" t="s">
        <v>2</v>
      </c>
      <c r="D3371" s="13" t="s">
        <v>4</v>
      </c>
      <c r="E3371" s="13" t="s">
        <v>5</v>
      </c>
      <c r="F3371" s="13" t="s">
        <v>6</v>
      </c>
      <c r="G3371" s="13" t="s">
        <v>7</v>
      </c>
      <c r="H3371" s="13" t="s">
        <v>8</v>
      </c>
    </row>
    <row r="3372" spans="1:8" ht="15.75" customHeight="1" x14ac:dyDescent="0.25">
      <c r="A3372" s="13" t="s">
        <v>7736</v>
      </c>
      <c r="B3372" s="13" t="s">
        <v>28</v>
      </c>
      <c r="C3372" s="14">
        <v>64.540000000000006</v>
      </c>
      <c r="D3372" s="13" t="s">
        <v>20</v>
      </c>
      <c r="E3372" s="13" t="s">
        <v>40</v>
      </c>
      <c r="F3372" s="15">
        <v>828000</v>
      </c>
      <c r="G3372" s="14">
        <v>53439120</v>
      </c>
      <c r="H3372" s="16" t="s">
        <v>3626</v>
      </c>
    </row>
    <row r="3373" spans="1:8" ht="15.75" customHeight="1" x14ac:dyDescent="0.25">
      <c r="A3373" s="13" t="s">
        <v>7736</v>
      </c>
      <c r="B3373" s="13" t="s">
        <v>10</v>
      </c>
      <c r="C3373" s="14">
        <v>71.180000000000007</v>
      </c>
      <c r="D3373" s="13" t="s">
        <v>43</v>
      </c>
      <c r="E3373" s="13" t="s">
        <v>40</v>
      </c>
      <c r="F3373" s="15">
        <v>828000</v>
      </c>
      <c r="G3373" s="14">
        <v>58937040</v>
      </c>
      <c r="H3373" s="16" t="s">
        <v>3627</v>
      </c>
    </row>
    <row r="3374" spans="1:8" ht="15.75" customHeight="1" x14ac:dyDescent="0.25">
      <c r="A3374" s="13" t="s">
        <v>7736</v>
      </c>
      <c r="B3374" s="13" t="s">
        <v>10</v>
      </c>
      <c r="C3374" s="14">
        <v>81.75</v>
      </c>
      <c r="D3374" s="13" t="s">
        <v>70</v>
      </c>
      <c r="E3374" s="13" t="s">
        <v>71</v>
      </c>
      <c r="F3374" s="15">
        <v>828000</v>
      </c>
      <c r="G3374" s="14">
        <v>67689000</v>
      </c>
      <c r="H3374" s="13" t="s">
        <v>3628</v>
      </c>
    </row>
    <row r="3375" spans="1:8" ht="15.75" customHeight="1" x14ac:dyDescent="0.25">
      <c r="A3375" s="13" t="s">
        <v>7736</v>
      </c>
      <c r="B3375" s="13" t="s">
        <v>10</v>
      </c>
      <c r="C3375" s="14">
        <v>83.51</v>
      </c>
      <c r="D3375" s="13" t="s">
        <v>20</v>
      </c>
      <c r="E3375" s="13" t="s">
        <v>73</v>
      </c>
      <c r="F3375" s="15">
        <v>828000</v>
      </c>
      <c r="G3375" s="14">
        <v>69146280</v>
      </c>
      <c r="H3375" s="13" t="s">
        <v>3629</v>
      </c>
    </row>
    <row r="3376" spans="1:8" ht="15.75" customHeight="1" x14ac:dyDescent="0.25">
      <c r="A3376" s="13" t="s">
        <v>7736</v>
      </c>
      <c r="B3376" s="13" t="s">
        <v>10</v>
      </c>
      <c r="C3376" s="14">
        <v>83.58</v>
      </c>
      <c r="D3376" s="13" t="s">
        <v>11</v>
      </c>
      <c r="E3376" s="13" t="s">
        <v>3630</v>
      </c>
      <c r="F3376" s="15">
        <v>828000</v>
      </c>
      <c r="G3376" s="14">
        <v>69204240</v>
      </c>
      <c r="H3376" s="16" t="s">
        <v>3631</v>
      </c>
    </row>
    <row r="3377" spans="1:8" ht="15.75" customHeight="1" x14ac:dyDescent="0.25">
      <c r="A3377" s="13" t="s">
        <v>7736</v>
      </c>
      <c r="B3377" s="13" t="s">
        <v>10</v>
      </c>
      <c r="C3377" s="14">
        <v>85.23</v>
      </c>
      <c r="D3377" s="13" t="s">
        <v>23</v>
      </c>
      <c r="E3377" s="13" t="s">
        <v>73</v>
      </c>
      <c r="F3377" s="15">
        <v>828000</v>
      </c>
      <c r="G3377" s="14">
        <v>70570440</v>
      </c>
      <c r="H3377" s="16" t="s">
        <v>3632</v>
      </c>
    </row>
    <row r="3378" spans="1:8" ht="15.75" customHeight="1" x14ac:dyDescent="0.25">
      <c r="A3378" s="13" t="s">
        <v>7736</v>
      </c>
      <c r="B3378" s="13" t="s">
        <v>10</v>
      </c>
      <c r="C3378" s="14">
        <v>85.27</v>
      </c>
      <c r="D3378" s="13" t="s">
        <v>33</v>
      </c>
      <c r="E3378" s="13" t="s">
        <v>73</v>
      </c>
      <c r="F3378" s="15">
        <v>828000</v>
      </c>
      <c r="G3378" s="14">
        <v>70603560</v>
      </c>
      <c r="H3378" s="13" t="s">
        <v>3633</v>
      </c>
    </row>
    <row r="3379" spans="1:8" ht="15.75" customHeight="1" x14ac:dyDescent="0.25">
      <c r="A3379" s="13" t="s">
        <v>7736</v>
      </c>
      <c r="B3379" s="13" t="s">
        <v>10</v>
      </c>
      <c r="C3379" s="14">
        <v>86.5</v>
      </c>
      <c r="D3379" s="13" t="s">
        <v>75</v>
      </c>
      <c r="E3379" s="13" t="s">
        <v>73</v>
      </c>
      <c r="F3379" s="15">
        <v>828000</v>
      </c>
      <c r="G3379" s="14">
        <v>71622000</v>
      </c>
      <c r="H3379" s="13" t="s">
        <v>3634</v>
      </c>
    </row>
    <row r="3380" spans="1:8" ht="15.75" customHeight="1" x14ac:dyDescent="0.25">
      <c r="A3380" s="13" t="s">
        <v>7736</v>
      </c>
      <c r="B3380" s="13" t="s">
        <v>10</v>
      </c>
      <c r="C3380" s="14">
        <v>87</v>
      </c>
      <c r="D3380" s="13" t="s">
        <v>35</v>
      </c>
      <c r="E3380" s="13" t="s">
        <v>73</v>
      </c>
      <c r="F3380" s="15">
        <v>828000</v>
      </c>
      <c r="G3380" s="14">
        <v>72036000</v>
      </c>
      <c r="H3380" s="16" t="s">
        <v>3635</v>
      </c>
    </row>
    <row r="3381" spans="1:8" ht="15.75" customHeight="1" x14ac:dyDescent="0.25">
      <c r="A3381" s="13" t="s">
        <v>7736</v>
      </c>
      <c r="B3381" s="13" t="s">
        <v>10</v>
      </c>
      <c r="C3381" s="14">
        <v>93</v>
      </c>
      <c r="D3381" s="13" t="s">
        <v>17</v>
      </c>
      <c r="E3381" s="13" t="s">
        <v>73</v>
      </c>
      <c r="F3381" s="15">
        <v>120000</v>
      </c>
      <c r="G3381" s="14">
        <v>11160000</v>
      </c>
      <c r="H3381" s="13" t="s">
        <v>3633</v>
      </c>
    </row>
    <row r="3382" spans="1:8" ht="15.75" customHeight="1" x14ac:dyDescent="0.25">
      <c r="A3382" s="13" t="s">
        <v>7736</v>
      </c>
      <c r="B3382" s="13" t="s">
        <v>10</v>
      </c>
      <c r="C3382" s="14">
        <v>100.65</v>
      </c>
      <c r="D3382" s="13" t="s">
        <v>38</v>
      </c>
      <c r="E3382" s="13" t="s">
        <v>3636</v>
      </c>
      <c r="F3382" s="15">
        <v>828000</v>
      </c>
      <c r="G3382" s="14">
        <v>83338200</v>
      </c>
      <c r="H3382" s="13" t="s">
        <v>3637</v>
      </c>
    </row>
    <row r="3383" spans="1:8" ht="15.75" customHeight="1" x14ac:dyDescent="0.25">
      <c r="A3383" s="13" t="s">
        <v>7736</v>
      </c>
      <c r="B3383" s="13" t="s">
        <v>28</v>
      </c>
      <c r="C3383" s="14">
        <v>100.65</v>
      </c>
      <c r="D3383" s="13" t="s">
        <v>38</v>
      </c>
      <c r="E3383" s="13" t="s">
        <v>3638</v>
      </c>
      <c r="F3383" s="15">
        <v>828000</v>
      </c>
      <c r="G3383" s="14">
        <v>83338200</v>
      </c>
      <c r="H3383" s="16" t="s">
        <v>3639</v>
      </c>
    </row>
    <row r="3384" spans="1:8" ht="15.75" customHeight="1" x14ac:dyDescent="0.25">
      <c r="A3384" s="13" t="s">
        <v>7736</v>
      </c>
      <c r="B3384" s="13" t="s">
        <v>10</v>
      </c>
      <c r="C3384" s="14">
        <v>291.02999999999997</v>
      </c>
      <c r="D3384" s="13" t="s">
        <v>14</v>
      </c>
      <c r="E3384" s="13" t="s">
        <v>3640</v>
      </c>
      <c r="F3384" s="15">
        <v>828000</v>
      </c>
      <c r="G3384" s="14">
        <v>240972840</v>
      </c>
      <c r="H3384" s="13" t="s">
        <v>3641</v>
      </c>
    </row>
    <row r="3385" spans="1:8" ht="15.75" customHeight="1" x14ac:dyDescent="0.25">
      <c r="C3385" s="10"/>
      <c r="F3385" s="17"/>
      <c r="G3385" s="10"/>
    </row>
    <row r="3386" spans="1:8" ht="15.75" customHeight="1" x14ac:dyDescent="0.25">
      <c r="A3386" s="41" t="s">
        <v>3642</v>
      </c>
      <c r="B3386" s="42"/>
      <c r="C3386" s="42"/>
      <c r="D3386" s="42"/>
      <c r="E3386" s="42"/>
      <c r="F3386" s="42"/>
      <c r="G3386" s="42"/>
      <c r="H3386" s="43"/>
    </row>
    <row r="3387" spans="1:8" ht="15.75" customHeight="1" x14ac:dyDescent="0.25">
      <c r="C3387" s="10"/>
      <c r="E3387" s="11" t="s">
        <v>7571</v>
      </c>
      <c r="F3387" s="12">
        <v>30000</v>
      </c>
      <c r="G3387" s="10"/>
    </row>
    <row r="3388" spans="1:8" ht="15.75" customHeight="1" x14ac:dyDescent="0.25">
      <c r="A3388" s="13" t="s">
        <v>0</v>
      </c>
      <c r="B3388" s="13" t="s">
        <v>1</v>
      </c>
      <c r="C3388" s="13" t="s">
        <v>2</v>
      </c>
      <c r="D3388" s="13" t="s">
        <v>4</v>
      </c>
      <c r="E3388" s="13" t="s">
        <v>5</v>
      </c>
      <c r="F3388" s="13" t="s">
        <v>6</v>
      </c>
      <c r="G3388" s="13" t="s">
        <v>7</v>
      </c>
      <c r="H3388" s="13" t="s">
        <v>8</v>
      </c>
    </row>
    <row r="3389" spans="1:8" ht="15.75" customHeight="1" x14ac:dyDescent="0.25">
      <c r="A3389" s="13" t="s">
        <v>7737</v>
      </c>
      <c r="B3389" s="13" t="s">
        <v>10</v>
      </c>
      <c r="C3389" s="14">
        <v>1792</v>
      </c>
      <c r="D3389" s="13" t="s">
        <v>80</v>
      </c>
      <c r="E3389" s="13" t="s">
        <v>3644</v>
      </c>
      <c r="F3389" s="15">
        <v>30000</v>
      </c>
      <c r="G3389" s="14">
        <v>53760000</v>
      </c>
      <c r="H3389" s="16" t="s">
        <v>3645</v>
      </c>
    </row>
    <row r="3390" spans="1:8" ht="15.75" customHeight="1" x14ac:dyDescent="0.25">
      <c r="A3390" s="13" t="s">
        <v>7737</v>
      </c>
      <c r="B3390" s="13" t="s">
        <v>10</v>
      </c>
      <c r="C3390" s="14">
        <v>1800</v>
      </c>
      <c r="D3390" s="13" t="s">
        <v>38</v>
      </c>
      <c r="E3390" s="13" t="s">
        <v>3646</v>
      </c>
      <c r="F3390" s="15">
        <v>30000</v>
      </c>
      <c r="G3390" s="14">
        <v>54000000</v>
      </c>
      <c r="H3390" s="16" t="s">
        <v>3647</v>
      </c>
    </row>
    <row r="3391" spans="1:8" ht="15.75" customHeight="1" x14ac:dyDescent="0.25">
      <c r="A3391" s="13" t="s">
        <v>7737</v>
      </c>
      <c r="B3391" s="13" t="s">
        <v>28</v>
      </c>
      <c r="C3391" s="14">
        <v>1800</v>
      </c>
      <c r="D3391" s="13" t="s">
        <v>38</v>
      </c>
      <c r="E3391" s="13" t="s">
        <v>3648</v>
      </c>
      <c r="F3391" s="15">
        <v>30000</v>
      </c>
      <c r="G3391" s="14">
        <v>54000000</v>
      </c>
      <c r="H3391" s="16" t="s">
        <v>3649</v>
      </c>
    </row>
    <row r="3392" spans="1:8" ht="15.75" customHeight="1" x14ac:dyDescent="0.25">
      <c r="A3392" s="13" t="s">
        <v>7737</v>
      </c>
      <c r="B3392" s="13" t="s">
        <v>28</v>
      </c>
      <c r="C3392" s="14">
        <v>1843.8</v>
      </c>
      <c r="D3392" s="13" t="s">
        <v>33</v>
      </c>
      <c r="E3392" s="13" t="s">
        <v>1355</v>
      </c>
      <c r="F3392" s="15">
        <v>30000</v>
      </c>
      <c r="G3392" s="14">
        <v>55314000</v>
      </c>
      <c r="H3392" s="13" t="s">
        <v>3650</v>
      </c>
    </row>
    <row r="3393" spans="1:8" ht="15.75" customHeight="1" x14ac:dyDescent="0.25">
      <c r="A3393" s="13" t="s">
        <v>7737</v>
      </c>
      <c r="B3393" s="13" t="s">
        <v>10</v>
      </c>
      <c r="C3393" s="14">
        <v>1853</v>
      </c>
      <c r="D3393" s="13" t="s">
        <v>70</v>
      </c>
      <c r="E3393" s="13" t="s">
        <v>71</v>
      </c>
      <c r="F3393" s="15">
        <v>30000</v>
      </c>
      <c r="G3393" s="14">
        <v>55590000</v>
      </c>
      <c r="H3393" s="13" t="s">
        <v>3651</v>
      </c>
    </row>
    <row r="3394" spans="1:8" ht="15.75" customHeight="1" x14ac:dyDescent="0.25">
      <c r="A3394" s="13" t="s">
        <v>7737</v>
      </c>
      <c r="B3394" s="13" t="s">
        <v>28</v>
      </c>
      <c r="C3394" s="14">
        <v>1869</v>
      </c>
      <c r="D3394" s="13" t="s">
        <v>75</v>
      </c>
      <c r="E3394" s="13" t="s">
        <v>349</v>
      </c>
      <c r="F3394" s="15">
        <v>30000</v>
      </c>
      <c r="G3394" s="14">
        <v>56070000</v>
      </c>
      <c r="H3394" s="13" t="s">
        <v>3652</v>
      </c>
    </row>
    <row r="3395" spans="1:8" ht="15.75" customHeight="1" x14ac:dyDescent="0.25">
      <c r="A3395" s="13" t="s">
        <v>7737</v>
      </c>
      <c r="B3395" s="13" t="s">
        <v>10</v>
      </c>
      <c r="C3395" s="14">
        <v>1869.99</v>
      </c>
      <c r="D3395" s="13" t="s">
        <v>26</v>
      </c>
      <c r="E3395" s="13" t="s">
        <v>1355</v>
      </c>
      <c r="F3395" s="15">
        <v>30000</v>
      </c>
      <c r="G3395" s="14">
        <v>56099700</v>
      </c>
      <c r="H3395" s="13" t="s">
        <v>3653</v>
      </c>
    </row>
    <row r="3396" spans="1:8" ht="15.75" customHeight="1" x14ac:dyDescent="0.25">
      <c r="A3396" s="13" t="s">
        <v>7737</v>
      </c>
      <c r="B3396" s="13" t="s">
        <v>28</v>
      </c>
      <c r="C3396" s="14">
        <v>1894.34</v>
      </c>
      <c r="D3396" s="13" t="s">
        <v>20</v>
      </c>
      <c r="E3396" s="13" t="s">
        <v>73</v>
      </c>
      <c r="F3396" s="15">
        <v>30000</v>
      </c>
      <c r="G3396" s="14">
        <v>56830200</v>
      </c>
      <c r="H3396" s="16" t="s">
        <v>3654</v>
      </c>
    </row>
    <row r="3397" spans="1:8" ht="15.75" customHeight="1" x14ac:dyDescent="0.25">
      <c r="A3397" s="13" t="s">
        <v>7737</v>
      </c>
      <c r="B3397" s="13" t="s">
        <v>10</v>
      </c>
      <c r="C3397" s="14">
        <v>1894.65</v>
      </c>
      <c r="D3397" s="13" t="s">
        <v>11</v>
      </c>
      <c r="E3397" s="13" t="s">
        <v>3655</v>
      </c>
      <c r="F3397" s="15">
        <v>30000</v>
      </c>
      <c r="G3397" s="14">
        <v>56839500</v>
      </c>
      <c r="H3397" s="13" t="s">
        <v>3656</v>
      </c>
    </row>
    <row r="3398" spans="1:8" ht="15.75" customHeight="1" x14ac:dyDescent="0.25">
      <c r="A3398" s="13" t="s">
        <v>7737</v>
      </c>
      <c r="B3398" s="13" t="s">
        <v>45</v>
      </c>
      <c r="C3398" s="14">
        <v>1912.27</v>
      </c>
      <c r="D3398" s="13" t="s">
        <v>20</v>
      </c>
      <c r="E3398" s="13" t="s">
        <v>1355</v>
      </c>
      <c r="F3398" s="15">
        <v>30000</v>
      </c>
      <c r="G3398" s="14">
        <v>57368100</v>
      </c>
      <c r="H3398" s="16" t="s">
        <v>3657</v>
      </c>
    </row>
    <row r="3399" spans="1:8" ht="15.75" customHeight="1" x14ac:dyDescent="0.25">
      <c r="A3399" s="13" t="s">
        <v>7737</v>
      </c>
      <c r="B3399" s="13" t="s">
        <v>10</v>
      </c>
      <c r="C3399" s="14">
        <v>1915</v>
      </c>
      <c r="D3399" s="13" t="s">
        <v>67</v>
      </c>
      <c r="E3399" s="13" t="s">
        <v>523</v>
      </c>
      <c r="F3399" s="15">
        <v>30000</v>
      </c>
      <c r="G3399" s="14">
        <v>57450000</v>
      </c>
      <c r="H3399" s="16" t="s">
        <v>3658</v>
      </c>
    </row>
    <row r="3400" spans="1:8" ht="15.75" customHeight="1" x14ac:dyDescent="0.25">
      <c r="A3400" s="13" t="s">
        <v>7737</v>
      </c>
      <c r="B3400" s="13" t="s">
        <v>10</v>
      </c>
      <c r="C3400" s="14">
        <v>1932.87</v>
      </c>
      <c r="D3400" s="13" t="s">
        <v>33</v>
      </c>
      <c r="E3400" s="13" t="s">
        <v>73</v>
      </c>
      <c r="F3400" s="15">
        <v>30000</v>
      </c>
      <c r="G3400" s="14">
        <v>57986100</v>
      </c>
      <c r="H3400" s="13" t="s">
        <v>3659</v>
      </c>
    </row>
    <row r="3401" spans="1:8" ht="15.75" customHeight="1" x14ac:dyDescent="0.25">
      <c r="A3401" s="13" t="s">
        <v>7737</v>
      </c>
      <c r="B3401" s="13" t="s">
        <v>10</v>
      </c>
      <c r="C3401" s="14">
        <v>1934.6</v>
      </c>
      <c r="D3401" s="13" t="s">
        <v>14</v>
      </c>
      <c r="E3401" s="13" t="s">
        <v>3660</v>
      </c>
      <c r="F3401" s="15">
        <v>30000</v>
      </c>
      <c r="G3401" s="14">
        <v>58038000</v>
      </c>
      <c r="H3401" s="13" t="s">
        <v>3661</v>
      </c>
    </row>
    <row r="3402" spans="1:8" ht="15.75" customHeight="1" x14ac:dyDescent="0.25">
      <c r="A3402" s="13" t="s">
        <v>7737</v>
      </c>
      <c r="B3402" s="13" t="s">
        <v>10</v>
      </c>
      <c r="C3402" s="14">
        <v>1938</v>
      </c>
      <c r="D3402" s="13" t="s">
        <v>177</v>
      </c>
      <c r="E3402" s="13" t="s">
        <v>3132</v>
      </c>
      <c r="F3402" s="15">
        <v>30000</v>
      </c>
      <c r="G3402" s="14">
        <v>58140000</v>
      </c>
      <c r="H3402" s="13" t="s">
        <v>3662</v>
      </c>
    </row>
    <row r="3403" spans="1:8" ht="15.75" customHeight="1" x14ac:dyDescent="0.25">
      <c r="A3403" s="13" t="s">
        <v>7737</v>
      </c>
      <c r="B3403" s="13" t="s">
        <v>10</v>
      </c>
      <c r="C3403" s="14">
        <v>1955</v>
      </c>
      <c r="D3403" s="13" t="s">
        <v>75</v>
      </c>
      <c r="E3403" s="13" t="s">
        <v>73</v>
      </c>
      <c r="F3403" s="15">
        <v>30000</v>
      </c>
      <c r="G3403" s="14">
        <v>58650000</v>
      </c>
      <c r="H3403" s="13" t="s">
        <v>3663</v>
      </c>
    </row>
    <row r="3404" spans="1:8" ht="15.75" customHeight="1" x14ac:dyDescent="0.25">
      <c r="A3404" s="13" t="s">
        <v>7737</v>
      </c>
      <c r="B3404" s="13" t="s">
        <v>45</v>
      </c>
      <c r="C3404" s="14">
        <v>1955</v>
      </c>
      <c r="D3404" s="13" t="s">
        <v>75</v>
      </c>
      <c r="E3404" s="13" t="s">
        <v>1355</v>
      </c>
      <c r="F3404" s="15">
        <v>30000</v>
      </c>
      <c r="G3404" s="14">
        <v>58650000</v>
      </c>
      <c r="H3404" s="13" t="s">
        <v>3664</v>
      </c>
    </row>
    <row r="3405" spans="1:8" ht="15.75" customHeight="1" x14ac:dyDescent="0.25">
      <c r="A3405" s="13" t="s">
        <v>7737</v>
      </c>
      <c r="B3405" s="13" t="s">
        <v>10</v>
      </c>
      <c r="C3405" s="14">
        <v>1980</v>
      </c>
      <c r="D3405" s="13" t="s">
        <v>406</v>
      </c>
      <c r="E3405" s="13" t="s">
        <v>3665</v>
      </c>
      <c r="F3405" s="15">
        <v>30000</v>
      </c>
      <c r="G3405" s="14">
        <v>59400000</v>
      </c>
      <c r="H3405" s="13" t="s">
        <v>3666</v>
      </c>
    </row>
    <row r="3406" spans="1:8" ht="15.75" customHeight="1" x14ac:dyDescent="0.25">
      <c r="A3406" s="13" t="s">
        <v>7737</v>
      </c>
      <c r="B3406" s="13" t="s">
        <v>10</v>
      </c>
      <c r="C3406" s="14">
        <v>1980.5</v>
      </c>
      <c r="D3406" s="13" t="s">
        <v>35</v>
      </c>
      <c r="E3406" s="13" t="s">
        <v>1355</v>
      </c>
      <c r="F3406" s="15">
        <v>30000</v>
      </c>
      <c r="G3406" s="14">
        <v>59415000</v>
      </c>
      <c r="H3406" s="16" t="s">
        <v>3667</v>
      </c>
    </row>
    <row r="3407" spans="1:8" ht="15.75" customHeight="1" x14ac:dyDescent="0.25">
      <c r="A3407" s="13" t="s">
        <v>7737</v>
      </c>
      <c r="B3407" s="13" t="s">
        <v>10</v>
      </c>
      <c r="C3407" s="14">
        <v>1980.61</v>
      </c>
      <c r="D3407" s="13" t="s">
        <v>20</v>
      </c>
      <c r="E3407" s="13" t="s">
        <v>349</v>
      </c>
      <c r="F3407" s="15">
        <v>30000</v>
      </c>
      <c r="G3407" s="14">
        <v>59418300</v>
      </c>
      <c r="H3407" s="16" t="s">
        <v>3668</v>
      </c>
    </row>
    <row r="3408" spans="1:8" ht="15.75" customHeight="1" x14ac:dyDescent="0.25">
      <c r="A3408" s="13" t="s">
        <v>7737</v>
      </c>
      <c r="B3408" s="13" t="s">
        <v>10</v>
      </c>
      <c r="C3408" s="14">
        <v>1988.64</v>
      </c>
      <c r="D3408" s="13" t="s">
        <v>23</v>
      </c>
      <c r="E3408" s="13" t="s">
        <v>73</v>
      </c>
      <c r="F3408" s="15">
        <v>30000</v>
      </c>
      <c r="G3408" s="14">
        <v>59659200</v>
      </c>
      <c r="H3408" s="16" t="s">
        <v>3669</v>
      </c>
    </row>
    <row r="3409" spans="1:8" ht="15.75" customHeight="1" x14ac:dyDescent="0.25">
      <c r="A3409" s="13" t="s">
        <v>7737</v>
      </c>
      <c r="B3409" s="13" t="s">
        <v>45</v>
      </c>
      <c r="C3409" s="14">
        <v>1994.28</v>
      </c>
      <c r="D3409" s="13" t="s">
        <v>33</v>
      </c>
      <c r="E3409" s="13" t="s">
        <v>349</v>
      </c>
      <c r="F3409" s="15">
        <v>30000</v>
      </c>
      <c r="G3409" s="14">
        <v>59828400</v>
      </c>
      <c r="H3409" s="13" t="s">
        <v>3670</v>
      </c>
    </row>
    <row r="3410" spans="1:8" ht="15.75" customHeight="1" x14ac:dyDescent="0.25">
      <c r="A3410" s="13" t="s">
        <v>7737</v>
      </c>
      <c r="B3410" s="13" t="s">
        <v>28</v>
      </c>
      <c r="C3410" s="14">
        <v>2020.14</v>
      </c>
      <c r="D3410" s="13" t="s">
        <v>11</v>
      </c>
      <c r="E3410" s="13" t="s">
        <v>3671</v>
      </c>
      <c r="F3410" s="15">
        <v>30000</v>
      </c>
      <c r="G3410" s="14">
        <v>60604200</v>
      </c>
      <c r="H3410" s="16" t="s">
        <v>3672</v>
      </c>
    </row>
    <row r="3411" spans="1:8" ht="15.75" customHeight="1" x14ac:dyDescent="0.25">
      <c r="A3411" s="13" t="s">
        <v>7737</v>
      </c>
      <c r="B3411" s="13" t="s">
        <v>10</v>
      </c>
      <c r="C3411" s="14">
        <v>2049.9899999999998</v>
      </c>
      <c r="D3411" s="13" t="s">
        <v>765</v>
      </c>
      <c r="E3411" s="13" t="s">
        <v>73</v>
      </c>
      <c r="F3411" s="15">
        <v>30000</v>
      </c>
      <c r="G3411" s="14">
        <v>61499700</v>
      </c>
      <c r="H3411" s="13" t="s">
        <v>3673</v>
      </c>
    </row>
    <row r="3412" spans="1:8" ht="15.75" customHeight="1" x14ac:dyDescent="0.25">
      <c r="A3412" s="13" t="s">
        <v>7737</v>
      </c>
      <c r="B3412" s="13" t="s">
        <v>10</v>
      </c>
      <c r="C3412" s="14">
        <v>2108</v>
      </c>
      <c r="D3412" s="13" t="s">
        <v>17</v>
      </c>
      <c r="E3412" s="13" t="s">
        <v>1355</v>
      </c>
      <c r="F3412" s="15">
        <v>30000</v>
      </c>
      <c r="G3412" s="14">
        <v>63240000</v>
      </c>
      <c r="H3412" s="13" t="s">
        <v>3674</v>
      </c>
    </row>
    <row r="3413" spans="1:8" ht="15.75" customHeight="1" x14ac:dyDescent="0.25">
      <c r="A3413" s="13" t="s">
        <v>7737</v>
      </c>
      <c r="B3413" s="13" t="s">
        <v>28</v>
      </c>
      <c r="C3413" s="14">
        <v>2108</v>
      </c>
      <c r="D3413" s="13" t="s">
        <v>17</v>
      </c>
      <c r="E3413" s="13" t="s">
        <v>349</v>
      </c>
      <c r="F3413" s="15">
        <v>30000</v>
      </c>
      <c r="G3413" s="14">
        <v>63240000</v>
      </c>
      <c r="H3413" s="13" t="s">
        <v>3670</v>
      </c>
    </row>
    <row r="3414" spans="1:8" ht="15.75" customHeight="1" x14ac:dyDescent="0.25">
      <c r="A3414" s="13" t="s">
        <v>7737</v>
      </c>
      <c r="B3414" s="13" t="s">
        <v>45</v>
      </c>
      <c r="C3414" s="14">
        <v>2108</v>
      </c>
      <c r="D3414" s="13" t="s">
        <v>17</v>
      </c>
      <c r="E3414" s="13" t="s">
        <v>73</v>
      </c>
      <c r="F3414" s="15">
        <v>30000</v>
      </c>
      <c r="G3414" s="14">
        <v>63240000</v>
      </c>
      <c r="H3414" s="13" t="s">
        <v>3659</v>
      </c>
    </row>
    <row r="3415" spans="1:8" ht="15.75" customHeight="1" x14ac:dyDescent="0.25">
      <c r="A3415" s="13" t="s">
        <v>7737</v>
      </c>
      <c r="B3415" s="13" t="s">
        <v>28</v>
      </c>
      <c r="C3415" s="14">
        <v>2144</v>
      </c>
      <c r="D3415" s="13" t="s">
        <v>67</v>
      </c>
      <c r="E3415" s="13" t="s">
        <v>1355</v>
      </c>
      <c r="F3415" s="15">
        <v>30000</v>
      </c>
      <c r="G3415" s="14">
        <v>64320000</v>
      </c>
      <c r="H3415" s="13" t="s">
        <v>3675</v>
      </c>
    </row>
    <row r="3416" spans="1:8" ht="15.75" customHeight="1" x14ac:dyDescent="0.25">
      <c r="A3416" s="13" t="s">
        <v>7737</v>
      </c>
      <c r="B3416" s="13" t="s">
        <v>10</v>
      </c>
      <c r="C3416" s="14">
        <v>2812.98</v>
      </c>
      <c r="D3416" s="13" t="s">
        <v>43</v>
      </c>
      <c r="E3416" s="13" t="s">
        <v>1355</v>
      </c>
      <c r="F3416" s="15">
        <v>30000</v>
      </c>
      <c r="G3416" s="14">
        <v>84389400</v>
      </c>
      <c r="H3416" s="16" t="s">
        <v>3676</v>
      </c>
    </row>
    <row r="3417" spans="1:8" ht="15.75" customHeight="1" x14ac:dyDescent="0.25">
      <c r="C3417" s="10"/>
      <c r="F3417" s="17"/>
      <c r="G3417" s="10"/>
    </row>
    <row r="3418" spans="1:8" ht="15.75" customHeight="1" x14ac:dyDescent="0.25">
      <c r="A3418" s="41" t="s">
        <v>3677</v>
      </c>
      <c r="B3418" s="42"/>
      <c r="C3418" s="42"/>
      <c r="D3418" s="42"/>
      <c r="E3418" s="42"/>
      <c r="F3418" s="42"/>
      <c r="G3418" s="42"/>
      <c r="H3418" s="43"/>
    </row>
    <row r="3419" spans="1:8" ht="15.75" customHeight="1" x14ac:dyDescent="0.25">
      <c r="C3419" s="10"/>
      <c r="E3419" s="11" t="s">
        <v>7571</v>
      </c>
      <c r="F3419" s="12">
        <v>36000</v>
      </c>
      <c r="G3419" s="10"/>
    </row>
    <row r="3420" spans="1:8" ht="15.75" customHeight="1" x14ac:dyDescent="0.25">
      <c r="A3420" s="13" t="s">
        <v>0</v>
      </c>
      <c r="B3420" s="13" t="s">
        <v>1</v>
      </c>
      <c r="C3420" s="13" t="s">
        <v>2</v>
      </c>
      <c r="D3420" s="13" t="s">
        <v>4</v>
      </c>
      <c r="E3420" s="13" t="s">
        <v>5</v>
      </c>
      <c r="F3420" s="13" t="s">
        <v>6</v>
      </c>
      <c r="G3420" s="13" t="s">
        <v>7</v>
      </c>
      <c r="H3420" s="13" t="s">
        <v>8</v>
      </c>
    </row>
    <row r="3421" spans="1:8" ht="15.75" customHeight="1" x14ac:dyDescent="0.25">
      <c r="A3421" s="13" t="s">
        <v>7738</v>
      </c>
      <c r="B3421" s="13" t="s">
        <v>10</v>
      </c>
      <c r="C3421" s="14">
        <v>3597</v>
      </c>
      <c r="D3421" s="13" t="s">
        <v>70</v>
      </c>
      <c r="E3421" s="13" t="s">
        <v>71</v>
      </c>
      <c r="F3421" s="15">
        <v>36000</v>
      </c>
      <c r="G3421" s="14">
        <v>129492000</v>
      </c>
      <c r="H3421" s="13" t="s">
        <v>3651</v>
      </c>
    </row>
    <row r="3422" spans="1:8" ht="15.75" customHeight="1" x14ac:dyDescent="0.25">
      <c r="A3422" s="13" t="s">
        <v>7738</v>
      </c>
      <c r="B3422" s="13" t="s">
        <v>45</v>
      </c>
      <c r="C3422" s="14">
        <v>3647.58</v>
      </c>
      <c r="D3422" s="13" t="s">
        <v>33</v>
      </c>
      <c r="E3422" s="13" t="s">
        <v>349</v>
      </c>
      <c r="F3422" s="15">
        <v>36000</v>
      </c>
      <c r="G3422" s="14">
        <v>131312880</v>
      </c>
      <c r="H3422" s="13" t="s">
        <v>3670</v>
      </c>
    </row>
    <row r="3423" spans="1:8" ht="15.75" customHeight="1" x14ac:dyDescent="0.25">
      <c r="A3423" s="13" t="s">
        <v>7738</v>
      </c>
      <c r="B3423" s="13" t="s">
        <v>10</v>
      </c>
      <c r="C3423" s="14">
        <v>3655</v>
      </c>
      <c r="D3423" s="13" t="s">
        <v>67</v>
      </c>
      <c r="E3423" s="13" t="s">
        <v>521</v>
      </c>
      <c r="F3423" s="15">
        <v>36000</v>
      </c>
      <c r="G3423" s="14">
        <v>131580000</v>
      </c>
      <c r="H3423" s="16" t="s">
        <v>3678</v>
      </c>
    </row>
    <row r="3424" spans="1:8" ht="15.75" customHeight="1" x14ac:dyDescent="0.25">
      <c r="A3424" s="13" t="s">
        <v>7738</v>
      </c>
      <c r="B3424" s="13" t="s">
        <v>28</v>
      </c>
      <c r="C3424" s="14">
        <v>3658</v>
      </c>
      <c r="D3424" s="13" t="s">
        <v>67</v>
      </c>
      <c r="E3424" s="13" t="s">
        <v>523</v>
      </c>
      <c r="F3424" s="15">
        <v>36000</v>
      </c>
      <c r="G3424" s="14">
        <v>131688000</v>
      </c>
      <c r="H3424" s="13" t="s">
        <v>3679</v>
      </c>
    </row>
    <row r="3425" spans="1:8" ht="15.75" customHeight="1" x14ac:dyDescent="0.25">
      <c r="A3425" s="13" t="s">
        <v>7738</v>
      </c>
      <c r="B3425" s="13" t="s">
        <v>45</v>
      </c>
      <c r="C3425" s="14">
        <v>3673.79</v>
      </c>
      <c r="D3425" s="13" t="s">
        <v>20</v>
      </c>
      <c r="E3425" s="13" t="s">
        <v>73</v>
      </c>
      <c r="F3425" s="15">
        <v>36000</v>
      </c>
      <c r="G3425" s="14">
        <v>132256440</v>
      </c>
      <c r="H3425" s="16" t="s">
        <v>3680</v>
      </c>
    </row>
    <row r="3426" spans="1:8" ht="15.75" customHeight="1" x14ac:dyDescent="0.25">
      <c r="A3426" s="13" t="s">
        <v>7738</v>
      </c>
      <c r="B3426" s="13" t="s">
        <v>10</v>
      </c>
      <c r="C3426" s="14">
        <v>3717</v>
      </c>
      <c r="D3426" s="13" t="s">
        <v>38</v>
      </c>
      <c r="E3426" s="13" t="s">
        <v>3646</v>
      </c>
      <c r="F3426" s="15">
        <v>36000</v>
      </c>
      <c r="G3426" s="14">
        <v>133812000</v>
      </c>
      <c r="H3426" s="16" t="s">
        <v>3681</v>
      </c>
    </row>
    <row r="3427" spans="1:8" ht="15.75" customHeight="1" x14ac:dyDescent="0.25">
      <c r="A3427" s="13" t="s">
        <v>7738</v>
      </c>
      <c r="B3427" s="13" t="s">
        <v>28</v>
      </c>
      <c r="C3427" s="14">
        <v>3717</v>
      </c>
      <c r="D3427" s="13" t="s">
        <v>38</v>
      </c>
      <c r="E3427" s="13" t="s">
        <v>3682</v>
      </c>
      <c r="F3427" s="15">
        <v>36000</v>
      </c>
      <c r="G3427" s="14">
        <v>133812000</v>
      </c>
      <c r="H3427" s="16" t="s">
        <v>3683</v>
      </c>
    </row>
    <row r="3428" spans="1:8" ht="15.75" customHeight="1" x14ac:dyDescent="0.25">
      <c r="A3428" s="13" t="s">
        <v>7738</v>
      </c>
      <c r="B3428" s="13" t="s">
        <v>10</v>
      </c>
      <c r="C3428" s="14">
        <v>3750</v>
      </c>
      <c r="D3428" s="13" t="s">
        <v>23</v>
      </c>
      <c r="E3428" s="13" t="s">
        <v>73</v>
      </c>
      <c r="F3428" s="15">
        <v>36000</v>
      </c>
      <c r="G3428" s="14">
        <v>135000000</v>
      </c>
      <c r="H3428" s="16" t="s">
        <v>3669</v>
      </c>
    </row>
    <row r="3429" spans="1:8" ht="15.75" customHeight="1" x14ac:dyDescent="0.25">
      <c r="A3429" s="13" t="s">
        <v>7738</v>
      </c>
      <c r="B3429" s="13" t="s">
        <v>10</v>
      </c>
      <c r="C3429" s="14">
        <v>3752.87</v>
      </c>
      <c r="D3429" s="13" t="s">
        <v>33</v>
      </c>
      <c r="E3429" s="13" t="s">
        <v>73</v>
      </c>
      <c r="F3429" s="15">
        <v>36000</v>
      </c>
      <c r="G3429" s="14">
        <v>135103320</v>
      </c>
      <c r="H3429" s="13" t="s">
        <v>3659</v>
      </c>
    </row>
    <row r="3430" spans="1:8" ht="15.75" customHeight="1" x14ac:dyDescent="0.25">
      <c r="A3430" s="13" t="s">
        <v>7738</v>
      </c>
      <c r="B3430" s="13" t="s">
        <v>10</v>
      </c>
      <c r="C3430" s="14">
        <v>3790</v>
      </c>
      <c r="D3430" s="13" t="s">
        <v>75</v>
      </c>
      <c r="E3430" s="13" t="s">
        <v>73</v>
      </c>
      <c r="F3430" s="15">
        <v>36000</v>
      </c>
      <c r="G3430" s="14">
        <v>136440000</v>
      </c>
      <c r="H3430" s="13" t="s">
        <v>3684</v>
      </c>
    </row>
    <row r="3431" spans="1:8" ht="15.75" customHeight="1" x14ac:dyDescent="0.25">
      <c r="A3431" s="13" t="s">
        <v>7738</v>
      </c>
      <c r="B3431" s="13" t="s">
        <v>10</v>
      </c>
      <c r="C3431" s="14">
        <v>3800</v>
      </c>
      <c r="D3431" s="13" t="s">
        <v>80</v>
      </c>
      <c r="E3431" s="13" t="s">
        <v>3644</v>
      </c>
      <c r="F3431" s="15">
        <v>36000</v>
      </c>
      <c r="G3431" s="14">
        <v>136800000</v>
      </c>
      <c r="H3431" s="16" t="s">
        <v>3685</v>
      </c>
    </row>
    <row r="3432" spans="1:8" ht="15.75" customHeight="1" x14ac:dyDescent="0.25">
      <c r="A3432" s="13" t="s">
        <v>7738</v>
      </c>
      <c r="B3432" s="13" t="s">
        <v>10</v>
      </c>
      <c r="C3432" s="14">
        <v>3899</v>
      </c>
      <c r="D3432" s="13" t="s">
        <v>11</v>
      </c>
      <c r="E3432" s="13" t="s">
        <v>3686</v>
      </c>
      <c r="F3432" s="15">
        <v>36000</v>
      </c>
      <c r="G3432" s="14">
        <v>140364000</v>
      </c>
      <c r="H3432" s="16" t="s">
        <v>3672</v>
      </c>
    </row>
    <row r="3433" spans="1:8" ht="15.75" customHeight="1" x14ac:dyDescent="0.25">
      <c r="A3433" s="13" t="s">
        <v>7738</v>
      </c>
      <c r="B3433" s="13" t="s">
        <v>10</v>
      </c>
      <c r="C3433" s="14">
        <v>3919</v>
      </c>
      <c r="D3433" s="13" t="s">
        <v>765</v>
      </c>
      <c r="E3433" s="13" t="s">
        <v>73</v>
      </c>
      <c r="F3433" s="15">
        <v>36000</v>
      </c>
      <c r="G3433" s="14">
        <v>141084000</v>
      </c>
      <c r="H3433" s="13" t="s">
        <v>3673</v>
      </c>
    </row>
    <row r="3434" spans="1:8" ht="15.75" customHeight="1" x14ac:dyDescent="0.25">
      <c r="A3434" s="13" t="s">
        <v>7738</v>
      </c>
      <c r="B3434" s="13" t="s">
        <v>10</v>
      </c>
      <c r="C3434" s="14">
        <v>3974.12</v>
      </c>
      <c r="D3434" s="13" t="s">
        <v>26</v>
      </c>
      <c r="E3434" s="13" t="s">
        <v>1355</v>
      </c>
      <c r="F3434" s="15">
        <v>36000</v>
      </c>
      <c r="G3434" s="14">
        <v>143068320</v>
      </c>
      <c r="H3434" s="13" t="s">
        <v>3653</v>
      </c>
    </row>
    <row r="3435" spans="1:8" ht="15.75" customHeight="1" x14ac:dyDescent="0.25">
      <c r="A3435" s="13" t="s">
        <v>7738</v>
      </c>
      <c r="B3435" s="13" t="s">
        <v>28</v>
      </c>
      <c r="C3435" s="14">
        <v>4025</v>
      </c>
      <c r="D3435" s="13" t="s">
        <v>75</v>
      </c>
      <c r="E3435" s="13" t="s">
        <v>349</v>
      </c>
      <c r="F3435" s="15">
        <v>36000</v>
      </c>
      <c r="G3435" s="14">
        <v>144900000</v>
      </c>
      <c r="H3435" s="13" t="s">
        <v>3687</v>
      </c>
    </row>
    <row r="3436" spans="1:8" ht="15.75" customHeight="1" x14ac:dyDescent="0.25">
      <c r="A3436" s="13" t="s">
        <v>7738</v>
      </c>
      <c r="B3436" s="13" t="s">
        <v>28</v>
      </c>
      <c r="C3436" s="14">
        <v>4059</v>
      </c>
      <c r="D3436" s="13" t="s">
        <v>17</v>
      </c>
      <c r="E3436" s="13" t="s">
        <v>73</v>
      </c>
      <c r="F3436" s="15">
        <v>6000</v>
      </c>
      <c r="G3436" s="14">
        <v>24354000</v>
      </c>
      <c r="H3436" s="13" t="s">
        <v>3659</v>
      </c>
    </row>
    <row r="3437" spans="1:8" ht="15.75" customHeight="1" x14ac:dyDescent="0.25">
      <c r="A3437" s="13" t="s">
        <v>7738</v>
      </c>
      <c r="B3437" s="13" t="s">
        <v>10</v>
      </c>
      <c r="C3437" s="14">
        <v>4060</v>
      </c>
      <c r="D3437" s="13" t="s">
        <v>35</v>
      </c>
      <c r="E3437" s="13" t="s">
        <v>73</v>
      </c>
      <c r="F3437" s="15">
        <v>36000</v>
      </c>
      <c r="G3437" s="14">
        <v>146160000</v>
      </c>
      <c r="H3437" s="16" t="s">
        <v>3688</v>
      </c>
    </row>
    <row r="3438" spans="1:8" ht="15.75" customHeight="1" x14ac:dyDescent="0.25">
      <c r="A3438" s="13" t="s">
        <v>7738</v>
      </c>
      <c r="B3438" s="13" t="s">
        <v>28</v>
      </c>
      <c r="C3438" s="14">
        <v>4077.74</v>
      </c>
      <c r="D3438" s="13" t="s">
        <v>20</v>
      </c>
      <c r="E3438" s="13" t="s">
        <v>349</v>
      </c>
      <c r="F3438" s="15">
        <v>36000</v>
      </c>
      <c r="G3438" s="14">
        <v>146798640</v>
      </c>
      <c r="H3438" s="16" t="s">
        <v>3689</v>
      </c>
    </row>
    <row r="3439" spans="1:8" ht="15.75" customHeight="1" x14ac:dyDescent="0.25">
      <c r="A3439" s="13" t="s">
        <v>7738</v>
      </c>
      <c r="B3439" s="13" t="s">
        <v>10</v>
      </c>
      <c r="C3439" s="14">
        <v>4153.7</v>
      </c>
      <c r="D3439" s="13" t="s">
        <v>14</v>
      </c>
      <c r="E3439" s="13" t="s">
        <v>3690</v>
      </c>
      <c r="F3439" s="15">
        <v>36000</v>
      </c>
      <c r="G3439" s="14">
        <v>149533200</v>
      </c>
      <c r="H3439" s="13" t="s">
        <v>3691</v>
      </c>
    </row>
    <row r="3440" spans="1:8" ht="15.75" customHeight="1" x14ac:dyDescent="0.25">
      <c r="A3440" s="13" t="s">
        <v>7738</v>
      </c>
      <c r="B3440" s="13" t="s">
        <v>10</v>
      </c>
      <c r="C3440" s="14">
        <v>4180</v>
      </c>
      <c r="D3440" s="13" t="s">
        <v>406</v>
      </c>
      <c r="E3440" s="13" t="s">
        <v>3665</v>
      </c>
      <c r="F3440" s="15">
        <v>36000</v>
      </c>
      <c r="G3440" s="14">
        <v>150480000</v>
      </c>
      <c r="H3440" s="13" t="s">
        <v>3666</v>
      </c>
    </row>
    <row r="3441" spans="1:8" ht="15.75" customHeight="1" x14ac:dyDescent="0.25">
      <c r="A3441" s="13" t="s">
        <v>7738</v>
      </c>
      <c r="B3441" s="13" t="s">
        <v>45</v>
      </c>
      <c r="C3441" s="14">
        <v>4195</v>
      </c>
      <c r="D3441" s="13" t="s">
        <v>75</v>
      </c>
      <c r="E3441" s="13" t="s">
        <v>1355</v>
      </c>
      <c r="F3441" s="15">
        <v>36000</v>
      </c>
      <c r="G3441" s="14">
        <v>151020000</v>
      </c>
      <c r="H3441" s="13" t="s">
        <v>3692</v>
      </c>
    </row>
    <row r="3442" spans="1:8" ht="15.75" customHeight="1" x14ac:dyDescent="0.25">
      <c r="A3442" s="13" t="s">
        <v>7738</v>
      </c>
      <c r="B3442" s="13" t="s">
        <v>28</v>
      </c>
      <c r="C3442" s="14">
        <v>4255.62</v>
      </c>
      <c r="D3442" s="13" t="s">
        <v>11</v>
      </c>
      <c r="E3442" s="13" t="s">
        <v>3693</v>
      </c>
      <c r="F3442" s="15">
        <v>36000</v>
      </c>
      <c r="G3442" s="14">
        <v>153202320</v>
      </c>
      <c r="H3442" s="13" t="s">
        <v>3694</v>
      </c>
    </row>
    <row r="3443" spans="1:8" ht="15.75" customHeight="1" x14ac:dyDescent="0.25">
      <c r="A3443" s="13" t="s">
        <v>7738</v>
      </c>
      <c r="B3443" s="13" t="s">
        <v>10</v>
      </c>
      <c r="C3443" s="14">
        <v>4330</v>
      </c>
      <c r="D3443" s="13" t="s">
        <v>177</v>
      </c>
      <c r="E3443" s="13" t="s">
        <v>3132</v>
      </c>
      <c r="F3443" s="15">
        <v>36000</v>
      </c>
      <c r="G3443" s="14">
        <v>155880000</v>
      </c>
      <c r="H3443" s="13" t="s">
        <v>3695</v>
      </c>
    </row>
    <row r="3444" spans="1:8" ht="15.75" customHeight="1" x14ac:dyDescent="0.25">
      <c r="A3444" s="13" t="s">
        <v>7738</v>
      </c>
      <c r="B3444" s="13" t="s">
        <v>28</v>
      </c>
      <c r="C3444" s="14">
        <v>4331.5200000000004</v>
      </c>
      <c r="D3444" s="13" t="s">
        <v>33</v>
      </c>
      <c r="E3444" s="13" t="s">
        <v>1355</v>
      </c>
      <c r="F3444" s="15">
        <v>36000</v>
      </c>
      <c r="G3444" s="14">
        <v>155934720</v>
      </c>
      <c r="H3444" s="13" t="s">
        <v>3650</v>
      </c>
    </row>
    <row r="3445" spans="1:8" ht="15.75" customHeight="1" x14ac:dyDescent="0.25">
      <c r="A3445" s="13" t="s">
        <v>7738</v>
      </c>
      <c r="B3445" s="13" t="s">
        <v>45</v>
      </c>
      <c r="C3445" s="14">
        <v>4375</v>
      </c>
      <c r="D3445" s="13" t="s">
        <v>17</v>
      </c>
      <c r="E3445" s="13" t="s">
        <v>349</v>
      </c>
      <c r="F3445" s="15">
        <v>6000</v>
      </c>
      <c r="G3445" s="14">
        <v>26250000</v>
      </c>
      <c r="H3445" s="13" t="s">
        <v>3696</v>
      </c>
    </row>
    <row r="3446" spans="1:8" ht="15.75" customHeight="1" x14ac:dyDescent="0.25">
      <c r="A3446" s="13" t="s">
        <v>7738</v>
      </c>
      <c r="B3446" s="13" t="s">
        <v>382</v>
      </c>
      <c r="C3446" s="14">
        <v>4379.1899999999996</v>
      </c>
      <c r="D3446" s="13" t="s">
        <v>20</v>
      </c>
      <c r="E3446" s="13" t="s">
        <v>1355</v>
      </c>
      <c r="F3446" s="15">
        <v>36000</v>
      </c>
      <c r="G3446" s="14">
        <v>157650840</v>
      </c>
      <c r="H3446" s="16" t="s">
        <v>3697</v>
      </c>
    </row>
    <row r="3447" spans="1:8" ht="15.75" customHeight="1" x14ac:dyDescent="0.25">
      <c r="A3447" s="13" t="s">
        <v>7738</v>
      </c>
      <c r="B3447" s="13" t="s">
        <v>10</v>
      </c>
      <c r="C3447" s="14">
        <v>4763.68</v>
      </c>
      <c r="D3447" s="13" t="s">
        <v>20</v>
      </c>
      <c r="E3447" s="13" t="s">
        <v>3120</v>
      </c>
      <c r="F3447" s="15">
        <v>36000</v>
      </c>
      <c r="G3447" s="14">
        <v>171492480</v>
      </c>
      <c r="H3447" s="13" t="s">
        <v>3698</v>
      </c>
    </row>
    <row r="3448" spans="1:8" ht="15.75" customHeight="1" x14ac:dyDescent="0.25">
      <c r="A3448" s="13" t="s">
        <v>7738</v>
      </c>
      <c r="B3448" s="13" t="s">
        <v>10</v>
      </c>
      <c r="C3448" s="14">
        <v>4864</v>
      </c>
      <c r="D3448" s="13" t="s">
        <v>17</v>
      </c>
      <c r="E3448" s="13" t="s">
        <v>1355</v>
      </c>
      <c r="F3448" s="15">
        <v>6000</v>
      </c>
      <c r="G3448" s="14">
        <v>29184000</v>
      </c>
      <c r="H3448" s="13" t="s">
        <v>3650</v>
      </c>
    </row>
    <row r="3449" spans="1:8" ht="15.75" customHeight="1" x14ac:dyDescent="0.25">
      <c r="A3449" s="13" t="s">
        <v>7738</v>
      </c>
      <c r="B3449" s="13" t="s">
        <v>10</v>
      </c>
      <c r="C3449" s="14">
        <v>4970.1000000000004</v>
      </c>
      <c r="D3449" s="13" t="s">
        <v>467</v>
      </c>
      <c r="E3449" s="13" t="s">
        <v>468</v>
      </c>
      <c r="F3449" s="15">
        <v>7200</v>
      </c>
      <c r="G3449" s="14">
        <v>35784720</v>
      </c>
      <c r="H3449" s="16" t="s">
        <v>3699</v>
      </c>
    </row>
    <row r="3450" spans="1:8" ht="15.75" customHeight="1" x14ac:dyDescent="0.25">
      <c r="A3450" s="13" t="s">
        <v>7738</v>
      </c>
      <c r="B3450" s="13" t="s">
        <v>10</v>
      </c>
      <c r="C3450" s="14">
        <v>5136.1099999999997</v>
      </c>
      <c r="D3450" s="13" t="s">
        <v>43</v>
      </c>
      <c r="E3450" s="13" t="s">
        <v>73</v>
      </c>
      <c r="F3450" s="15">
        <v>36000</v>
      </c>
      <c r="G3450" s="14">
        <v>184899960</v>
      </c>
      <c r="H3450" s="13" t="s">
        <v>3700</v>
      </c>
    </row>
    <row r="3451" spans="1:8" ht="15.75" customHeight="1" x14ac:dyDescent="0.25">
      <c r="A3451" s="13" t="s">
        <v>7738</v>
      </c>
      <c r="B3451" s="13" t="s">
        <v>28</v>
      </c>
      <c r="C3451" s="14">
        <v>5295</v>
      </c>
      <c r="D3451" s="13" t="s">
        <v>70</v>
      </c>
      <c r="E3451" s="13" t="s">
        <v>470</v>
      </c>
      <c r="F3451" s="15">
        <v>36000</v>
      </c>
      <c r="G3451" s="14">
        <v>190620000</v>
      </c>
      <c r="H3451" s="13" t="s">
        <v>3701</v>
      </c>
    </row>
    <row r="3452" spans="1:8" ht="15.75" customHeight="1" x14ac:dyDescent="0.25">
      <c r="A3452" s="13" t="s">
        <v>7738</v>
      </c>
      <c r="B3452" s="13" t="s">
        <v>413</v>
      </c>
      <c r="C3452" s="14">
        <v>5403.57</v>
      </c>
      <c r="D3452" s="13" t="s">
        <v>20</v>
      </c>
      <c r="E3452" s="13" t="s">
        <v>470</v>
      </c>
      <c r="F3452" s="15">
        <v>36000</v>
      </c>
      <c r="G3452" s="14">
        <v>194528520</v>
      </c>
      <c r="H3452" s="16" t="s">
        <v>3702</v>
      </c>
    </row>
    <row r="3453" spans="1:8" ht="15.75" customHeight="1" x14ac:dyDescent="0.25">
      <c r="A3453" s="13" t="s">
        <v>7738</v>
      </c>
      <c r="B3453" s="13" t="s">
        <v>10</v>
      </c>
      <c r="C3453" s="14">
        <v>6218.43</v>
      </c>
      <c r="D3453" s="13" t="s">
        <v>7584</v>
      </c>
      <c r="E3453" s="13" t="s">
        <v>470</v>
      </c>
      <c r="F3453" s="15">
        <v>36000</v>
      </c>
      <c r="G3453" s="14">
        <v>223863480</v>
      </c>
      <c r="H3453" s="13" t="s">
        <v>3703</v>
      </c>
    </row>
    <row r="3454" spans="1:8" ht="15.75" customHeight="1" x14ac:dyDescent="0.25">
      <c r="A3454" s="13" t="s">
        <v>7738</v>
      </c>
      <c r="B3454" s="13" t="s">
        <v>382</v>
      </c>
      <c r="C3454" s="14">
        <v>13184.5</v>
      </c>
      <c r="D3454" s="13" t="s">
        <v>17</v>
      </c>
      <c r="E3454" s="13" t="s">
        <v>470</v>
      </c>
      <c r="F3454" s="15">
        <v>6000</v>
      </c>
      <c r="G3454" s="14">
        <v>79107000</v>
      </c>
      <c r="H3454" s="13" t="s">
        <v>3704</v>
      </c>
    </row>
    <row r="3455" spans="1:8" ht="15.75" customHeight="1" x14ac:dyDescent="0.25">
      <c r="C3455" s="10"/>
      <c r="F3455" s="17"/>
      <c r="G3455" s="10"/>
    </row>
    <row r="3456" spans="1:8" ht="15.75" customHeight="1" x14ac:dyDescent="0.25">
      <c r="A3456" s="41" t="s">
        <v>3705</v>
      </c>
      <c r="B3456" s="42"/>
      <c r="C3456" s="42"/>
      <c r="D3456" s="42"/>
      <c r="E3456" s="42"/>
      <c r="F3456" s="42"/>
      <c r="G3456" s="42"/>
      <c r="H3456" s="43"/>
    </row>
    <row r="3457" spans="1:8" ht="15.75" customHeight="1" x14ac:dyDescent="0.25">
      <c r="C3457" s="10"/>
      <c r="E3457" s="11" t="s">
        <v>7571</v>
      </c>
      <c r="F3457" s="12">
        <v>90000</v>
      </c>
      <c r="G3457" s="10"/>
    </row>
    <row r="3458" spans="1:8" ht="15.75" customHeight="1" x14ac:dyDescent="0.25">
      <c r="A3458" s="13" t="s">
        <v>0</v>
      </c>
      <c r="B3458" s="13" t="s">
        <v>1</v>
      </c>
      <c r="C3458" s="13" t="s">
        <v>2</v>
      </c>
      <c r="D3458" s="13" t="s">
        <v>4</v>
      </c>
      <c r="E3458" s="13" t="s">
        <v>5</v>
      </c>
      <c r="F3458" s="13" t="s">
        <v>6</v>
      </c>
      <c r="G3458" s="13" t="s">
        <v>7</v>
      </c>
      <c r="H3458" s="13" t="s">
        <v>8</v>
      </c>
    </row>
    <row r="3459" spans="1:8" ht="15.75" customHeight="1" x14ac:dyDescent="0.25">
      <c r="A3459" s="13" t="s">
        <v>7739</v>
      </c>
      <c r="B3459" s="13" t="s">
        <v>10</v>
      </c>
      <c r="C3459" s="14">
        <v>144.97</v>
      </c>
      <c r="D3459" s="13" t="s">
        <v>70</v>
      </c>
      <c r="E3459" s="13" t="s">
        <v>71</v>
      </c>
      <c r="F3459" s="15">
        <v>90000</v>
      </c>
      <c r="G3459" s="14">
        <v>13047300</v>
      </c>
      <c r="H3459" s="13" t="s">
        <v>3651</v>
      </c>
    </row>
    <row r="3460" spans="1:8" ht="15.75" customHeight="1" x14ac:dyDescent="0.25">
      <c r="A3460" s="13" t="s">
        <v>7739</v>
      </c>
      <c r="B3460" s="13" t="s">
        <v>10</v>
      </c>
      <c r="C3460" s="14">
        <v>148.22</v>
      </c>
      <c r="D3460" s="13" t="s">
        <v>20</v>
      </c>
      <c r="E3460" s="13" t="s">
        <v>73</v>
      </c>
      <c r="F3460" s="15">
        <v>90000</v>
      </c>
      <c r="G3460" s="14">
        <v>13339800</v>
      </c>
      <c r="H3460" s="16" t="s">
        <v>3706</v>
      </c>
    </row>
    <row r="3461" spans="1:8" ht="15.75" customHeight="1" x14ac:dyDescent="0.25">
      <c r="A3461" s="13" t="s">
        <v>7739</v>
      </c>
      <c r="B3461" s="13" t="s">
        <v>10</v>
      </c>
      <c r="C3461" s="14">
        <v>151.13999999999999</v>
      </c>
      <c r="D3461" s="13" t="s">
        <v>23</v>
      </c>
      <c r="E3461" s="13" t="s">
        <v>73</v>
      </c>
      <c r="F3461" s="15">
        <v>90000</v>
      </c>
      <c r="G3461" s="14">
        <v>13602600</v>
      </c>
      <c r="H3461" s="16" t="s">
        <v>3707</v>
      </c>
    </row>
    <row r="3462" spans="1:8" ht="15.75" customHeight="1" x14ac:dyDescent="0.25">
      <c r="A3462" s="13" t="s">
        <v>7739</v>
      </c>
      <c r="B3462" s="13" t="s">
        <v>10</v>
      </c>
      <c r="C3462" s="14">
        <v>151.21</v>
      </c>
      <c r="D3462" s="13" t="s">
        <v>33</v>
      </c>
      <c r="E3462" s="13" t="s">
        <v>73</v>
      </c>
      <c r="F3462" s="15">
        <v>90000</v>
      </c>
      <c r="G3462" s="14">
        <v>13608900</v>
      </c>
      <c r="H3462" s="13" t="s">
        <v>3659</v>
      </c>
    </row>
    <row r="3463" spans="1:8" ht="15.75" customHeight="1" x14ac:dyDescent="0.25">
      <c r="A3463" s="13" t="s">
        <v>7739</v>
      </c>
      <c r="B3463" s="13" t="s">
        <v>10</v>
      </c>
      <c r="C3463" s="14">
        <v>155</v>
      </c>
      <c r="D3463" s="13" t="s">
        <v>406</v>
      </c>
      <c r="E3463" s="13" t="s">
        <v>3665</v>
      </c>
      <c r="F3463" s="15">
        <v>90000</v>
      </c>
      <c r="G3463" s="14">
        <v>13950000</v>
      </c>
      <c r="H3463" s="13" t="s">
        <v>3708</v>
      </c>
    </row>
    <row r="3464" spans="1:8" ht="15.75" customHeight="1" x14ac:dyDescent="0.25">
      <c r="A3464" s="13" t="s">
        <v>7739</v>
      </c>
      <c r="B3464" s="13" t="s">
        <v>10</v>
      </c>
      <c r="C3464" s="14">
        <v>164.92</v>
      </c>
      <c r="D3464" s="13" t="s">
        <v>17</v>
      </c>
      <c r="E3464" s="13" t="s">
        <v>73</v>
      </c>
      <c r="F3464" s="15">
        <v>90000</v>
      </c>
      <c r="G3464" s="14">
        <v>14842800</v>
      </c>
      <c r="H3464" s="13" t="s">
        <v>3659</v>
      </c>
    </row>
    <row r="3465" spans="1:8" ht="15.75" customHeight="1" x14ac:dyDescent="0.25">
      <c r="A3465" s="13" t="s">
        <v>7739</v>
      </c>
      <c r="B3465" s="13" t="s">
        <v>10</v>
      </c>
      <c r="C3465" s="14">
        <v>168.34</v>
      </c>
      <c r="D3465" s="13" t="s">
        <v>11</v>
      </c>
      <c r="E3465" s="13" t="s">
        <v>3709</v>
      </c>
      <c r="F3465" s="15">
        <v>90000</v>
      </c>
      <c r="G3465" s="14">
        <v>15150600</v>
      </c>
      <c r="H3465" s="13" t="s">
        <v>3710</v>
      </c>
    </row>
    <row r="3466" spans="1:8" ht="15.75" customHeight="1" x14ac:dyDescent="0.25">
      <c r="A3466" s="13" t="s">
        <v>7739</v>
      </c>
      <c r="B3466" s="13" t="s">
        <v>10</v>
      </c>
      <c r="C3466" s="14">
        <v>174</v>
      </c>
      <c r="D3466" s="13" t="s">
        <v>35</v>
      </c>
      <c r="E3466" s="13" t="s">
        <v>73</v>
      </c>
      <c r="F3466" s="15">
        <v>90000</v>
      </c>
      <c r="G3466" s="14">
        <v>15660000</v>
      </c>
      <c r="H3466" s="16" t="s">
        <v>3711</v>
      </c>
    </row>
    <row r="3467" spans="1:8" ht="15.75" customHeight="1" x14ac:dyDescent="0.25">
      <c r="A3467" s="13" t="s">
        <v>7739</v>
      </c>
      <c r="B3467" s="13" t="s">
        <v>28</v>
      </c>
      <c r="C3467" s="14">
        <v>177</v>
      </c>
      <c r="D3467" s="13" t="s">
        <v>70</v>
      </c>
      <c r="E3467" s="13" t="s">
        <v>470</v>
      </c>
      <c r="F3467" s="15">
        <v>90000</v>
      </c>
      <c r="G3467" s="14">
        <v>15930000</v>
      </c>
      <c r="H3467" s="13" t="s">
        <v>3701</v>
      </c>
    </row>
    <row r="3468" spans="1:8" ht="15.75" customHeight="1" x14ac:dyDescent="0.25">
      <c r="A3468" s="13" t="s">
        <v>7739</v>
      </c>
      <c r="B3468" s="13" t="s">
        <v>45</v>
      </c>
      <c r="C3468" s="14">
        <v>182.57</v>
      </c>
      <c r="D3468" s="13" t="s">
        <v>20</v>
      </c>
      <c r="E3468" s="13" t="s">
        <v>470</v>
      </c>
      <c r="F3468" s="15">
        <v>90000</v>
      </c>
      <c r="G3468" s="14">
        <v>16431300</v>
      </c>
      <c r="H3468" s="16" t="s">
        <v>3712</v>
      </c>
    </row>
    <row r="3469" spans="1:8" ht="15.75" customHeight="1" x14ac:dyDescent="0.25">
      <c r="A3469" s="13" t="s">
        <v>7739</v>
      </c>
      <c r="B3469" s="13" t="s">
        <v>10</v>
      </c>
      <c r="C3469" s="14">
        <v>195.95</v>
      </c>
      <c r="D3469" s="13" t="s">
        <v>38</v>
      </c>
      <c r="E3469" s="13" t="s">
        <v>3648</v>
      </c>
      <c r="F3469" s="15">
        <v>90000</v>
      </c>
      <c r="G3469" s="14">
        <v>17635500</v>
      </c>
      <c r="H3469" s="16" t="s">
        <v>3713</v>
      </c>
    </row>
    <row r="3470" spans="1:8" ht="15.75" customHeight="1" x14ac:dyDescent="0.25">
      <c r="A3470" s="13" t="s">
        <v>7739</v>
      </c>
      <c r="B3470" s="13" t="s">
        <v>10</v>
      </c>
      <c r="C3470" s="14">
        <v>217.25</v>
      </c>
      <c r="D3470" s="13" t="s">
        <v>7584</v>
      </c>
      <c r="E3470" s="13" t="s">
        <v>470</v>
      </c>
      <c r="F3470" s="15">
        <v>90000</v>
      </c>
      <c r="G3470" s="14">
        <v>19552500</v>
      </c>
      <c r="H3470" s="13" t="s">
        <v>3703</v>
      </c>
    </row>
    <row r="3471" spans="1:8" ht="15.75" customHeight="1" x14ac:dyDescent="0.25">
      <c r="A3471" s="13" t="s">
        <v>7739</v>
      </c>
      <c r="B3471" s="13" t="s">
        <v>10</v>
      </c>
      <c r="C3471" s="14">
        <v>236.02</v>
      </c>
      <c r="D3471" s="13" t="s">
        <v>43</v>
      </c>
      <c r="E3471" s="13" t="s">
        <v>73</v>
      </c>
      <c r="F3471" s="15">
        <v>90000</v>
      </c>
      <c r="G3471" s="14">
        <v>21241800</v>
      </c>
      <c r="H3471" s="16" t="s">
        <v>3714</v>
      </c>
    </row>
    <row r="3472" spans="1:8" ht="15.75" customHeight="1" x14ac:dyDescent="0.25">
      <c r="A3472" s="13" t="s">
        <v>7739</v>
      </c>
      <c r="B3472" s="13" t="s">
        <v>28</v>
      </c>
      <c r="C3472" s="14">
        <v>246.25</v>
      </c>
      <c r="D3472" s="13" t="s">
        <v>17</v>
      </c>
      <c r="E3472" s="13" t="s">
        <v>470</v>
      </c>
      <c r="F3472" s="15">
        <v>90000</v>
      </c>
      <c r="G3472" s="14">
        <v>22162500</v>
      </c>
      <c r="H3472" s="13" t="s">
        <v>3715</v>
      </c>
    </row>
    <row r="3473" spans="1:8" ht="15.75" customHeight="1" x14ac:dyDescent="0.25">
      <c r="A3473" s="13" t="s">
        <v>7739</v>
      </c>
      <c r="B3473" s="13" t="s">
        <v>10</v>
      </c>
      <c r="C3473" s="14">
        <v>339.07</v>
      </c>
      <c r="D3473" s="13" t="s">
        <v>26</v>
      </c>
      <c r="E3473" s="13" t="s">
        <v>225</v>
      </c>
      <c r="F3473" s="15">
        <v>90000</v>
      </c>
      <c r="G3473" s="14">
        <v>30516300</v>
      </c>
      <c r="H3473" s="13" t="s">
        <v>3716</v>
      </c>
    </row>
    <row r="3474" spans="1:8" ht="15.75" customHeight="1" x14ac:dyDescent="0.25">
      <c r="A3474" s="13" t="s">
        <v>7739</v>
      </c>
      <c r="B3474" s="13" t="s">
        <v>28</v>
      </c>
      <c r="C3474" s="14">
        <v>404.29</v>
      </c>
      <c r="D3474" s="13" t="s">
        <v>20</v>
      </c>
      <c r="E3474" s="13" t="s">
        <v>225</v>
      </c>
      <c r="F3474" s="15">
        <v>90000</v>
      </c>
      <c r="G3474" s="14">
        <v>36386100</v>
      </c>
      <c r="H3474" s="13" t="s">
        <v>3717</v>
      </c>
    </row>
    <row r="3475" spans="1:8" ht="15.75" customHeight="1" x14ac:dyDescent="0.25">
      <c r="C3475" s="10"/>
      <c r="F3475" s="17"/>
      <c r="G3475" s="10"/>
    </row>
    <row r="3476" spans="1:8" ht="15.75" customHeight="1" x14ac:dyDescent="0.25">
      <c r="A3476" s="41" t="s">
        <v>3718</v>
      </c>
      <c r="B3476" s="42"/>
      <c r="C3476" s="42"/>
      <c r="D3476" s="42"/>
      <c r="E3476" s="42"/>
      <c r="F3476" s="42"/>
      <c r="G3476" s="42"/>
      <c r="H3476" s="43"/>
    </row>
    <row r="3477" spans="1:8" ht="15.75" customHeight="1" x14ac:dyDescent="0.25">
      <c r="C3477" s="10"/>
      <c r="E3477" s="11" t="s">
        <v>7571</v>
      </c>
      <c r="F3477" s="12">
        <v>678000</v>
      </c>
      <c r="G3477" s="10"/>
    </row>
    <row r="3478" spans="1:8" ht="15.75" customHeight="1" x14ac:dyDescent="0.25">
      <c r="A3478" s="13" t="s">
        <v>0</v>
      </c>
      <c r="B3478" s="13" t="s">
        <v>1</v>
      </c>
      <c r="C3478" s="13" t="s">
        <v>2</v>
      </c>
      <c r="D3478" s="13" t="s">
        <v>4</v>
      </c>
      <c r="E3478" s="13" t="s">
        <v>5</v>
      </c>
      <c r="F3478" s="13" t="s">
        <v>6</v>
      </c>
      <c r="G3478" s="13" t="s">
        <v>7</v>
      </c>
      <c r="H3478" s="13" t="s">
        <v>8</v>
      </c>
    </row>
    <row r="3479" spans="1:8" ht="15.75" customHeight="1" x14ac:dyDescent="0.25">
      <c r="A3479" s="13" t="s">
        <v>7740</v>
      </c>
      <c r="B3479" s="13" t="s">
        <v>10</v>
      </c>
      <c r="C3479" s="14">
        <v>90.4</v>
      </c>
      <c r="D3479" s="13" t="s">
        <v>70</v>
      </c>
      <c r="E3479" s="13" t="s">
        <v>95</v>
      </c>
      <c r="F3479" s="15">
        <v>678000</v>
      </c>
      <c r="G3479" s="14">
        <v>61291200</v>
      </c>
      <c r="H3479" s="13" t="s">
        <v>3720</v>
      </c>
    </row>
    <row r="3480" spans="1:8" ht="15.75" customHeight="1" x14ac:dyDescent="0.25">
      <c r="A3480" s="13" t="s">
        <v>7740</v>
      </c>
      <c r="B3480" s="13" t="s">
        <v>10</v>
      </c>
      <c r="C3480" s="14">
        <v>91.57</v>
      </c>
      <c r="D3480" s="13" t="s">
        <v>80</v>
      </c>
      <c r="E3480" s="13" t="s">
        <v>95</v>
      </c>
      <c r="F3480" s="15">
        <v>678000</v>
      </c>
      <c r="G3480" s="14">
        <v>62084460</v>
      </c>
      <c r="H3480" s="16" t="s">
        <v>3721</v>
      </c>
    </row>
    <row r="3481" spans="1:8" ht="15.75" customHeight="1" x14ac:dyDescent="0.25">
      <c r="A3481" s="13" t="s">
        <v>7740</v>
      </c>
      <c r="B3481" s="13" t="s">
        <v>10</v>
      </c>
      <c r="C3481" s="14">
        <v>92.37</v>
      </c>
      <c r="D3481" s="13" t="s">
        <v>38</v>
      </c>
      <c r="E3481" s="16" t="s">
        <v>3722</v>
      </c>
      <c r="F3481" s="15">
        <v>678000</v>
      </c>
      <c r="G3481" s="14">
        <v>62626860</v>
      </c>
      <c r="H3481" s="16" t="s">
        <v>3723</v>
      </c>
    </row>
    <row r="3482" spans="1:8" ht="15.75" customHeight="1" x14ac:dyDescent="0.25">
      <c r="A3482" s="13" t="s">
        <v>7740</v>
      </c>
      <c r="B3482" s="13" t="s">
        <v>10</v>
      </c>
      <c r="C3482" s="14">
        <v>94.68</v>
      </c>
      <c r="D3482" s="13" t="s">
        <v>33</v>
      </c>
      <c r="E3482" s="13" t="s">
        <v>95</v>
      </c>
      <c r="F3482" s="15">
        <v>678000</v>
      </c>
      <c r="G3482" s="14">
        <v>64193040</v>
      </c>
      <c r="H3482" s="13" t="s">
        <v>3724</v>
      </c>
    </row>
    <row r="3483" spans="1:8" ht="15.75" customHeight="1" x14ac:dyDescent="0.25">
      <c r="A3483" s="13" t="s">
        <v>7740</v>
      </c>
      <c r="B3483" s="13" t="s">
        <v>28</v>
      </c>
      <c r="C3483" s="14">
        <v>94.92</v>
      </c>
      <c r="D3483" s="13" t="s">
        <v>20</v>
      </c>
      <c r="E3483" s="13" t="s">
        <v>95</v>
      </c>
      <c r="F3483" s="15">
        <v>678000</v>
      </c>
      <c r="G3483" s="14">
        <v>64355760</v>
      </c>
      <c r="H3483" s="13" t="s">
        <v>3725</v>
      </c>
    </row>
    <row r="3484" spans="1:8" ht="15.75" customHeight="1" x14ac:dyDescent="0.25">
      <c r="A3484" s="13" t="s">
        <v>7740</v>
      </c>
      <c r="B3484" s="13" t="s">
        <v>10</v>
      </c>
      <c r="C3484" s="14">
        <v>96.13</v>
      </c>
      <c r="D3484" s="13" t="s">
        <v>14</v>
      </c>
      <c r="E3484" s="13" t="s">
        <v>3726</v>
      </c>
      <c r="F3484" s="15">
        <v>678000</v>
      </c>
      <c r="G3484" s="14">
        <v>65176140</v>
      </c>
      <c r="H3484" s="13" t="s">
        <v>3727</v>
      </c>
    </row>
    <row r="3485" spans="1:8" ht="15.75" customHeight="1" x14ac:dyDescent="0.25">
      <c r="A3485" s="13" t="s">
        <v>7740</v>
      </c>
      <c r="B3485" s="13" t="s">
        <v>10</v>
      </c>
      <c r="C3485" s="14">
        <v>97.75</v>
      </c>
      <c r="D3485" s="13" t="s">
        <v>75</v>
      </c>
      <c r="E3485" s="13" t="s">
        <v>3728</v>
      </c>
      <c r="F3485" s="15">
        <v>678000</v>
      </c>
      <c r="G3485" s="14">
        <v>66274500</v>
      </c>
      <c r="H3485" s="13" t="s">
        <v>3729</v>
      </c>
    </row>
    <row r="3486" spans="1:8" ht="15.75" customHeight="1" x14ac:dyDescent="0.25">
      <c r="A3486" s="13" t="s">
        <v>7740</v>
      </c>
      <c r="B3486" s="13" t="s">
        <v>10</v>
      </c>
      <c r="C3486" s="14">
        <v>101.23</v>
      </c>
      <c r="D3486" s="13" t="s">
        <v>26</v>
      </c>
      <c r="E3486" s="13" t="s">
        <v>3730</v>
      </c>
      <c r="F3486" s="15">
        <v>678000</v>
      </c>
      <c r="G3486" s="14">
        <v>68633940</v>
      </c>
      <c r="H3486" s="13" t="s">
        <v>3731</v>
      </c>
    </row>
    <row r="3487" spans="1:8" ht="15.75" customHeight="1" x14ac:dyDescent="0.25">
      <c r="A3487" s="13" t="s">
        <v>7740</v>
      </c>
      <c r="B3487" s="13" t="s">
        <v>28</v>
      </c>
      <c r="C3487" s="14">
        <v>109.62</v>
      </c>
      <c r="D3487" s="13" t="s">
        <v>26</v>
      </c>
      <c r="E3487" s="13" t="s">
        <v>95</v>
      </c>
      <c r="F3487" s="15">
        <v>678000</v>
      </c>
      <c r="G3487" s="14">
        <v>74322360</v>
      </c>
      <c r="H3487" s="13" t="s">
        <v>3732</v>
      </c>
    </row>
    <row r="3488" spans="1:8" ht="15.75" customHeight="1" x14ac:dyDescent="0.25">
      <c r="A3488" s="13" t="s">
        <v>7740</v>
      </c>
      <c r="B3488" s="13" t="s">
        <v>10</v>
      </c>
      <c r="C3488" s="14">
        <v>111.04</v>
      </c>
      <c r="D3488" s="13" t="s">
        <v>67</v>
      </c>
      <c r="E3488" s="13" t="s">
        <v>95</v>
      </c>
      <c r="F3488" s="15">
        <v>678000</v>
      </c>
      <c r="G3488" s="14">
        <v>75285120</v>
      </c>
      <c r="H3488" s="16" t="s">
        <v>3733</v>
      </c>
    </row>
    <row r="3489" spans="1:8" ht="15.75" customHeight="1" x14ac:dyDescent="0.25">
      <c r="A3489" s="13" t="s">
        <v>7740</v>
      </c>
      <c r="B3489" s="13" t="s">
        <v>10</v>
      </c>
      <c r="C3489" s="14">
        <v>206.16</v>
      </c>
      <c r="D3489" s="13" t="s">
        <v>20</v>
      </c>
      <c r="E3489" s="13" t="s">
        <v>164</v>
      </c>
      <c r="F3489" s="15">
        <v>678000</v>
      </c>
      <c r="G3489" s="14">
        <v>139776480</v>
      </c>
      <c r="H3489" s="13" t="s">
        <v>3734</v>
      </c>
    </row>
    <row r="3490" spans="1:8" ht="15.75" customHeight="1" x14ac:dyDescent="0.25">
      <c r="A3490" s="13" t="s">
        <v>7740</v>
      </c>
      <c r="B3490" s="13" t="s">
        <v>10</v>
      </c>
      <c r="C3490" s="14">
        <v>216.32</v>
      </c>
      <c r="D3490" s="13" t="s">
        <v>11</v>
      </c>
      <c r="E3490" s="13" t="s">
        <v>3735</v>
      </c>
      <c r="F3490" s="15">
        <v>678000</v>
      </c>
      <c r="G3490" s="14">
        <v>146664960</v>
      </c>
      <c r="H3490" s="13" t="s">
        <v>3736</v>
      </c>
    </row>
    <row r="3491" spans="1:8" ht="15.75" customHeight="1" x14ac:dyDescent="0.25">
      <c r="A3491" s="13" t="s">
        <v>7740</v>
      </c>
      <c r="B3491" s="13" t="s">
        <v>10</v>
      </c>
      <c r="C3491" s="14">
        <v>226.9</v>
      </c>
      <c r="D3491" s="13" t="s">
        <v>35</v>
      </c>
      <c r="E3491" s="13" t="s">
        <v>3737</v>
      </c>
      <c r="F3491" s="15">
        <v>678000</v>
      </c>
      <c r="G3491" s="14">
        <v>153838200</v>
      </c>
      <c r="H3491" s="16" t="s">
        <v>3738</v>
      </c>
    </row>
    <row r="3492" spans="1:8" ht="15.75" customHeight="1" x14ac:dyDescent="0.25">
      <c r="A3492" s="13" t="s">
        <v>7740</v>
      </c>
      <c r="B3492" s="13" t="s">
        <v>28</v>
      </c>
      <c r="C3492" s="14">
        <v>278.62</v>
      </c>
      <c r="D3492" s="13" t="s">
        <v>11</v>
      </c>
      <c r="E3492" s="13" t="s">
        <v>3739</v>
      </c>
      <c r="F3492" s="15">
        <v>678000</v>
      </c>
      <c r="G3492" s="14">
        <v>188904360</v>
      </c>
      <c r="H3492" s="13" t="s">
        <v>3740</v>
      </c>
    </row>
    <row r="3493" spans="1:8" ht="15.75" customHeight="1" x14ac:dyDescent="0.25">
      <c r="A3493" s="13" t="s">
        <v>7740</v>
      </c>
      <c r="B3493" s="13" t="s">
        <v>45</v>
      </c>
      <c r="C3493" s="14">
        <v>336.09</v>
      </c>
      <c r="D3493" s="13" t="s">
        <v>20</v>
      </c>
      <c r="E3493" s="13" t="s">
        <v>837</v>
      </c>
      <c r="F3493" s="15">
        <v>678000</v>
      </c>
      <c r="G3493" s="14">
        <v>227869020</v>
      </c>
      <c r="H3493" s="16" t="s">
        <v>3741</v>
      </c>
    </row>
    <row r="3494" spans="1:8" ht="15.75" customHeight="1" x14ac:dyDescent="0.25">
      <c r="A3494" s="13" t="s">
        <v>7740</v>
      </c>
      <c r="B3494" s="13" t="s">
        <v>10</v>
      </c>
      <c r="C3494" s="14">
        <v>337.5</v>
      </c>
      <c r="D3494" s="13" t="s">
        <v>109</v>
      </c>
      <c r="E3494" s="13" t="s">
        <v>837</v>
      </c>
      <c r="F3494" s="15">
        <v>678000</v>
      </c>
      <c r="G3494" s="14">
        <v>228825000</v>
      </c>
      <c r="H3494" s="16" t="s">
        <v>3742</v>
      </c>
    </row>
    <row r="3495" spans="1:8" ht="15.75" customHeight="1" x14ac:dyDescent="0.25">
      <c r="A3495" s="13" t="s">
        <v>7740</v>
      </c>
      <c r="B3495" s="13" t="s">
        <v>10</v>
      </c>
      <c r="C3495" s="14">
        <v>516.29</v>
      </c>
      <c r="D3495" s="13" t="s">
        <v>43</v>
      </c>
      <c r="E3495" s="13" t="s">
        <v>1728</v>
      </c>
      <c r="F3495" s="15">
        <v>678000</v>
      </c>
      <c r="G3495" s="14">
        <v>350044620</v>
      </c>
      <c r="H3495" s="16" t="s">
        <v>3743</v>
      </c>
    </row>
    <row r="3496" spans="1:8" ht="15.75" customHeight="1" x14ac:dyDescent="0.25">
      <c r="A3496" s="13" t="s">
        <v>7740</v>
      </c>
      <c r="B3496" s="13" t="s">
        <v>382</v>
      </c>
      <c r="C3496" s="14">
        <v>834.35</v>
      </c>
      <c r="D3496" s="13" t="s">
        <v>20</v>
      </c>
      <c r="E3496" s="13" t="s">
        <v>219</v>
      </c>
      <c r="F3496" s="15">
        <v>678000</v>
      </c>
      <c r="G3496" s="14">
        <v>565689300</v>
      </c>
      <c r="H3496" s="16" t="s">
        <v>3744</v>
      </c>
    </row>
    <row r="3497" spans="1:8" ht="15.75" customHeight="1" x14ac:dyDescent="0.25">
      <c r="C3497" s="10"/>
      <c r="F3497" s="17"/>
      <c r="G3497" s="10"/>
    </row>
    <row r="3498" spans="1:8" ht="15.75" customHeight="1" x14ac:dyDescent="0.25">
      <c r="A3498" s="41" t="s">
        <v>3745</v>
      </c>
      <c r="B3498" s="42"/>
      <c r="C3498" s="42"/>
      <c r="D3498" s="42"/>
      <c r="E3498" s="42"/>
      <c r="F3498" s="42"/>
      <c r="G3498" s="42"/>
      <c r="H3498" s="43"/>
    </row>
    <row r="3499" spans="1:8" ht="15.75" customHeight="1" x14ac:dyDescent="0.25">
      <c r="C3499" s="10"/>
      <c r="E3499" s="11" t="s">
        <v>7571</v>
      </c>
      <c r="F3499" s="12">
        <v>120000</v>
      </c>
      <c r="G3499" s="10"/>
    </row>
    <row r="3500" spans="1:8" ht="15.75" customHeight="1" x14ac:dyDescent="0.25">
      <c r="A3500" s="13" t="s">
        <v>0</v>
      </c>
      <c r="B3500" s="13" t="s">
        <v>1</v>
      </c>
      <c r="C3500" s="13" t="s">
        <v>2</v>
      </c>
      <c r="D3500" s="13" t="s">
        <v>4</v>
      </c>
      <c r="E3500" s="13" t="s">
        <v>5</v>
      </c>
      <c r="F3500" s="13" t="s">
        <v>6</v>
      </c>
      <c r="G3500" s="13" t="s">
        <v>7</v>
      </c>
      <c r="H3500" s="13" t="s">
        <v>8</v>
      </c>
    </row>
    <row r="3501" spans="1:8" ht="15.75" customHeight="1" x14ac:dyDescent="0.25">
      <c r="A3501" s="13" t="s">
        <v>7741</v>
      </c>
      <c r="B3501" s="13" t="s">
        <v>10</v>
      </c>
      <c r="C3501" s="14">
        <v>135</v>
      </c>
      <c r="D3501" s="13" t="s">
        <v>406</v>
      </c>
      <c r="E3501" s="13" t="s">
        <v>3747</v>
      </c>
      <c r="F3501" s="15">
        <v>120000</v>
      </c>
      <c r="G3501" s="14">
        <v>16200000</v>
      </c>
      <c r="H3501" s="16" t="s">
        <v>3748</v>
      </c>
    </row>
    <row r="3502" spans="1:8" ht="15.75" customHeight="1" x14ac:dyDescent="0.25">
      <c r="A3502" s="13" t="s">
        <v>7741</v>
      </c>
      <c r="B3502" s="13" t="s">
        <v>28</v>
      </c>
      <c r="C3502" s="14">
        <v>178</v>
      </c>
      <c r="D3502" s="13" t="s">
        <v>70</v>
      </c>
      <c r="E3502" s="13" t="s">
        <v>95</v>
      </c>
      <c r="F3502" s="15">
        <v>120000</v>
      </c>
      <c r="G3502" s="14">
        <v>21360000</v>
      </c>
      <c r="H3502" s="13" t="s">
        <v>1134</v>
      </c>
    </row>
    <row r="3503" spans="1:8" ht="15.75" customHeight="1" x14ac:dyDescent="0.25">
      <c r="A3503" s="13" t="s">
        <v>7741</v>
      </c>
      <c r="B3503" s="13" t="s">
        <v>10</v>
      </c>
      <c r="C3503" s="14">
        <v>178.38</v>
      </c>
      <c r="D3503" s="13" t="s">
        <v>38</v>
      </c>
      <c r="E3503" s="13" t="s">
        <v>3749</v>
      </c>
      <c r="F3503" s="15">
        <v>120000</v>
      </c>
      <c r="G3503" s="14">
        <v>21405600</v>
      </c>
      <c r="H3503" s="16" t="s">
        <v>3750</v>
      </c>
    </row>
    <row r="3504" spans="1:8" ht="15.75" customHeight="1" x14ac:dyDescent="0.25">
      <c r="A3504" s="13" t="s">
        <v>7741</v>
      </c>
      <c r="B3504" s="13" t="s">
        <v>28</v>
      </c>
      <c r="C3504" s="14">
        <v>178.38</v>
      </c>
      <c r="D3504" s="13" t="s">
        <v>38</v>
      </c>
      <c r="E3504" s="13" t="s">
        <v>3751</v>
      </c>
      <c r="F3504" s="15">
        <v>120000</v>
      </c>
      <c r="G3504" s="14">
        <v>21405600</v>
      </c>
      <c r="H3504" s="16" t="s">
        <v>3752</v>
      </c>
    </row>
    <row r="3505" spans="1:8" ht="15.75" customHeight="1" x14ac:dyDescent="0.25">
      <c r="A3505" s="13" t="s">
        <v>7741</v>
      </c>
      <c r="B3505" s="13" t="s">
        <v>10</v>
      </c>
      <c r="C3505" s="14">
        <v>180.45</v>
      </c>
      <c r="D3505" s="13" t="s">
        <v>80</v>
      </c>
      <c r="E3505" s="13" t="s">
        <v>95</v>
      </c>
      <c r="F3505" s="15">
        <v>120000</v>
      </c>
      <c r="G3505" s="14">
        <v>21654000</v>
      </c>
      <c r="H3505" s="16" t="s">
        <v>3753</v>
      </c>
    </row>
    <row r="3506" spans="1:8" ht="15.75" customHeight="1" x14ac:dyDescent="0.25">
      <c r="A3506" s="13" t="s">
        <v>7741</v>
      </c>
      <c r="B3506" s="13" t="s">
        <v>10</v>
      </c>
      <c r="C3506" s="14">
        <v>186.19</v>
      </c>
      <c r="D3506" s="13" t="s">
        <v>33</v>
      </c>
      <c r="E3506" s="13" t="s">
        <v>95</v>
      </c>
      <c r="F3506" s="15">
        <v>120000</v>
      </c>
      <c r="G3506" s="14">
        <v>22342800</v>
      </c>
      <c r="H3506" s="13" t="s">
        <v>3754</v>
      </c>
    </row>
    <row r="3507" spans="1:8" ht="15.75" customHeight="1" x14ac:dyDescent="0.25">
      <c r="A3507" s="13" t="s">
        <v>7741</v>
      </c>
      <c r="B3507" s="13" t="s">
        <v>10</v>
      </c>
      <c r="C3507" s="14">
        <v>187.41</v>
      </c>
      <c r="D3507" s="13" t="s">
        <v>20</v>
      </c>
      <c r="E3507" s="13" t="s">
        <v>95</v>
      </c>
      <c r="F3507" s="15">
        <v>120000</v>
      </c>
      <c r="G3507" s="14">
        <v>22489200</v>
      </c>
      <c r="H3507" s="16" t="s">
        <v>3755</v>
      </c>
    </row>
    <row r="3508" spans="1:8" ht="15.75" customHeight="1" x14ac:dyDescent="0.25">
      <c r="A3508" s="13" t="s">
        <v>7741</v>
      </c>
      <c r="B3508" s="13" t="s">
        <v>10</v>
      </c>
      <c r="C3508" s="14">
        <v>189.43</v>
      </c>
      <c r="D3508" s="13" t="s">
        <v>14</v>
      </c>
      <c r="E3508" s="13" t="s">
        <v>3756</v>
      </c>
      <c r="F3508" s="15">
        <v>120000</v>
      </c>
      <c r="G3508" s="14">
        <v>22731600</v>
      </c>
      <c r="H3508" s="16" t="s">
        <v>3757</v>
      </c>
    </row>
    <row r="3509" spans="1:8" ht="15.75" customHeight="1" x14ac:dyDescent="0.25">
      <c r="A3509" s="13" t="s">
        <v>7741</v>
      </c>
      <c r="B3509" s="13" t="s">
        <v>10</v>
      </c>
      <c r="C3509" s="14">
        <v>192.69</v>
      </c>
      <c r="D3509" s="13" t="s">
        <v>35</v>
      </c>
      <c r="E3509" s="13" t="s">
        <v>3758</v>
      </c>
      <c r="F3509" s="15">
        <v>120000</v>
      </c>
      <c r="G3509" s="14">
        <v>23122800</v>
      </c>
      <c r="H3509" s="16" t="s">
        <v>3759</v>
      </c>
    </row>
    <row r="3510" spans="1:8" ht="15.75" customHeight="1" x14ac:dyDescent="0.25">
      <c r="A3510" s="13" t="s">
        <v>7741</v>
      </c>
      <c r="B3510" s="13" t="s">
        <v>10</v>
      </c>
      <c r="C3510" s="14">
        <v>192.69</v>
      </c>
      <c r="D3510" s="13" t="s">
        <v>75</v>
      </c>
      <c r="E3510" s="13" t="s">
        <v>3760</v>
      </c>
      <c r="F3510" s="15">
        <v>120000</v>
      </c>
      <c r="G3510" s="14">
        <v>23122800</v>
      </c>
      <c r="H3510" s="13" t="s">
        <v>3761</v>
      </c>
    </row>
    <row r="3511" spans="1:8" ht="15.75" customHeight="1" x14ac:dyDescent="0.25">
      <c r="A3511" s="13" t="s">
        <v>7741</v>
      </c>
      <c r="B3511" s="13" t="s">
        <v>10</v>
      </c>
      <c r="C3511" s="14">
        <v>211.6</v>
      </c>
      <c r="D3511" s="13" t="s">
        <v>43</v>
      </c>
      <c r="E3511" s="13" t="s">
        <v>407</v>
      </c>
      <c r="F3511" s="15">
        <v>120000</v>
      </c>
      <c r="G3511" s="14">
        <v>25392000</v>
      </c>
      <c r="H3511" s="16" t="s">
        <v>3762</v>
      </c>
    </row>
    <row r="3512" spans="1:8" ht="15.75" customHeight="1" x14ac:dyDescent="0.25">
      <c r="A3512" s="13" t="s">
        <v>7741</v>
      </c>
      <c r="B3512" s="13" t="s">
        <v>45</v>
      </c>
      <c r="C3512" s="14">
        <v>257.02</v>
      </c>
      <c r="D3512" s="13" t="s">
        <v>20</v>
      </c>
      <c r="E3512" s="13" t="s">
        <v>1393</v>
      </c>
      <c r="F3512" s="15">
        <v>120000</v>
      </c>
      <c r="G3512" s="14">
        <v>30842400</v>
      </c>
      <c r="H3512" s="16" t="s">
        <v>3763</v>
      </c>
    </row>
    <row r="3513" spans="1:8" ht="15.75" customHeight="1" x14ac:dyDescent="0.25">
      <c r="A3513" s="13" t="s">
        <v>7741</v>
      </c>
      <c r="B3513" s="13" t="s">
        <v>28</v>
      </c>
      <c r="C3513" s="14">
        <v>262.7</v>
      </c>
      <c r="D3513" s="13" t="s">
        <v>20</v>
      </c>
      <c r="E3513" s="13" t="s">
        <v>407</v>
      </c>
      <c r="F3513" s="15">
        <v>120000</v>
      </c>
      <c r="G3513" s="14">
        <v>31524000</v>
      </c>
      <c r="H3513" s="16" t="s">
        <v>3764</v>
      </c>
    </row>
    <row r="3514" spans="1:8" ht="15.75" customHeight="1" x14ac:dyDescent="0.25">
      <c r="A3514" s="13" t="s">
        <v>7741</v>
      </c>
      <c r="B3514" s="13" t="s">
        <v>10</v>
      </c>
      <c r="C3514" s="14">
        <v>305</v>
      </c>
      <c r="D3514" s="13" t="s">
        <v>70</v>
      </c>
      <c r="E3514" s="13" t="s">
        <v>3765</v>
      </c>
      <c r="F3514" s="15">
        <v>120000</v>
      </c>
      <c r="G3514" s="14">
        <v>36600000</v>
      </c>
      <c r="H3514" s="13" t="s">
        <v>1134</v>
      </c>
    </row>
    <row r="3515" spans="1:8" ht="15.75" customHeight="1" x14ac:dyDescent="0.25">
      <c r="C3515" s="10"/>
      <c r="F3515" s="17"/>
      <c r="G3515" s="10"/>
    </row>
    <row r="3516" spans="1:8" ht="15.75" customHeight="1" x14ac:dyDescent="0.25">
      <c r="A3516" s="41" t="s">
        <v>3766</v>
      </c>
      <c r="B3516" s="42"/>
      <c r="C3516" s="42"/>
      <c r="D3516" s="42"/>
      <c r="E3516" s="42"/>
      <c r="F3516" s="42"/>
      <c r="G3516" s="42"/>
      <c r="H3516" s="43"/>
    </row>
    <row r="3517" spans="1:8" ht="15.75" customHeight="1" x14ac:dyDescent="0.25">
      <c r="C3517" s="10"/>
      <c r="E3517" s="11" t="s">
        <v>7571</v>
      </c>
      <c r="F3517" s="12">
        <v>7200</v>
      </c>
      <c r="G3517" s="10"/>
    </row>
    <row r="3518" spans="1:8" ht="15.75" customHeight="1" x14ac:dyDescent="0.25">
      <c r="A3518" s="13" t="s">
        <v>0</v>
      </c>
      <c r="B3518" s="13" t="s">
        <v>1</v>
      </c>
      <c r="C3518" s="13" t="s">
        <v>2</v>
      </c>
      <c r="D3518" s="13" t="s">
        <v>4</v>
      </c>
      <c r="E3518" s="13" t="s">
        <v>5</v>
      </c>
      <c r="F3518" s="13" t="s">
        <v>6</v>
      </c>
      <c r="G3518" s="13" t="s">
        <v>7</v>
      </c>
      <c r="H3518" s="13" t="s">
        <v>8</v>
      </c>
    </row>
    <row r="3519" spans="1:8" ht="15.75" customHeight="1" x14ac:dyDescent="0.25">
      <c r="A3519" s="13" t="s">
        <v>7742</v>
      </c>
      <c r="B3519" s="13" t="s">
        <v>10</v>
      </c>
      <c r="C3519" s="14">
        <v>1019.62</v>
      </c>
      <c r="D3519" s="13" t="s">
        <v>26</v>
      </c>
      <c r="E3519" s="13" t="s">
        <v>3730</v>
      </c>
      <c r="F3519" s="15">
        <v>7200</v>
      </c>
      <c r="G3519" s="14">
        <v>7341264</v>
      </c>
      <c r="H3519" s="13" t="s">
        <v>3767</v>
      </c>
    </row>
    <row r="3520" spans="1:8" ht="15.75" customHeight="1" x14ac:dyDescent="0.25">
      <c r="A3520" s="13" t="s">
        <v>7742</v>
      </c>
      <c r="B3520" s="13" t="s">
        <v>10</v>
      </c>
      <c r="C3520" s="14">
        <v>1071</v>
      </c>
      <c r="D3520" s="13" t="s">
        <v>38</v>
      </c>
      <c r="E3520" s="13" t="s">
        <v>3769</v>
      </c>
      <c r="F3520" s="15">
        <v>7200</v>
      </c>
      <c r="G3520" s="14">
        <v>7711200</v>
      </c>
      <c r="H3520" s="16" t="s">
        <v>3770</v>
      </c>
    </row>
    <row r="3521" spans="1:8" ht="15.75" customHeight="1" x14ac:dyDescent="0.25">
      <c r="A3521" s="13" t="s">
        <v>7742</v>
      </c>
      <c r="B3521" s="13" t="s">
        <v>28</v>
      </c>
      <c r="C3521" s="14">
        <v>1071</v>
      </c>
      <c r="D3521" s="13" t="s">
        <v>38</v>
      </c>
      <c r="E3521" s="13" t="s">
        <v>3771</v>
      </c>
      <c r="F3521" s="15">
        <v>7200</v>
      </c>
      <c r="G3521" s="14">
        <v>7711200</v>
      </c>
      <c r="H3521" s="16" t="s">
        <v>3772</v>
      </c>
    </row>
    <row r="3522" spans="1:8" ht="15.75" customHeight="1" x14ac:dyDescent="0.25">
      <c r="A3522" s="13" t="s">
        <v>7742</v>
      </c>
      <c r="B3522" s="13" t="s">
        <v>10</v>
      </c>
      <c r="C3522" s="14">
        <v>1150</v>
      </c>
      <c r="D3522" s="13" t="s">
        <v>406</v>
      </c>
      <c r="E3522" s="13" t="s">
        <v>3747</v>
      </c>
      <c r="F3522" s="15">
        <v>7200</v>
      </c>
      <c r="G3522" s="14">
        <v>8280000</v>
      </c>
      <c r="H3522" s="16" t="s">
        <v>3773</v>
      </c>
    </row>
    <row r="3523" spans="1:8" ht="15.75" customHeight="1" x14ac:dyDescent="0.25">
      <c r="A3523" s="13" t="s">
        <v>7742</v>
      </c>
      <c r="B3523" s="13" t="s">
        <v>10</v>
      </c>
      <c r="C3523" s="14">
        <v>1165</v>
      </c>
      <c r="D3523" s="13" t="s">
        <v>70</v>
      </c>
      <c r="E3523" s="13" t="s">
        <v>95</v>
      </c>
      <c r="F3523" s="15">
        <v>7200</v>
      </c>
      <c r="G3523" s="14">
        <v>8388000</v>
      </c>
      <c r="H3523" s="13" t="s">
        <v>1134</v>
      </c>
    </row>
    <row r="3524" spans="1:8" ht="15.75" customHeight="1" x14ac:dyDescent="0.25">
      <c r="A3524" s="13" t="s">
        <v>7742</v>
      </c>
      <c r="B3524" s="13" t="s">
        <v>10</v>
      </c>
      <c r="C3524" s="14">
        <v>1221.6500000000001</v>
      </c>
      <c r="D3524" s="13" t="s">
        <v>33</v>
      </c>
      <c r="E3524" s="13" t="s">
        <v>95</v>
      </c>
      <c r="F3524" s="15">
        <v>7200</v>
      </c>
      <c r="G3524" s="14">
        <v>8795880</v>
      </c>
      <c r="H3524" s="13" t="s">
        <v>3754</v>
      </c>
    </row>
    <row r="3525" spans="1:8" ht="15.75" customHeight="1" x14ac:dyDescent="0.25">
      <c r="A3525" s="13" t="s">
        <v>7742</v>
      </c>
      <c r="B3525" s="13" t="s">
        <v>10</v>
      </c>
      <c r="C3525" s="14">
        <v>1226.8499999999999</v>
      </c>
      <c r="D3525" s="13" t="s">
        <v>20</v>
      </c>
      <c r="E3525" s="13" t="s">
        <v>95</v>
      </c>
      <c r="F3525" s="15">
        <v>7200</v>
      </c>
      <c r="G3525" s="14">
        <v>8833320</v>
      </c>
      <c r="H3525" s="16" t="s">
        <v>3774</v>
      </c>
    </row>
    <row r="3526" spans="1:8" ht="15.75" customHeight="1" x14ac:dyDescent="0.25">
      <c r="A3526" s="13" t="s">
        <v>7742</v>
      </c>
      <c r="B3526" s="13" t="s">
        <v>10</v>
      </c>
      <c r="C3526" s="14">
        <v>1240.04</v>
      </c>
      <c r="D3526" s="13" t="s">
        <v>14</v>
      </c>
      <c r="E3526" s="13" t="s">
        <v>3775</v>
      </c>
      <c r="F3526" s="15">
        <v>7200</v>
      </c>
      <c r="G3526" s="14">
        <v>8928288</v>
      </c>
      <c r="H3526" s="16" t="s">
        <v>3776</v>
      </c>
    </row>
    <row r="3527" spans="1:8" ht="15.75" customHeight="1" x14ac:dyDescent="0.25">
      <c r="A3527" s="13" t="s">
        <v>7742</v>
      </c>
      <c r="B3527" s="13" t="s">
        <v>10</v>
      </c>
      <c r="C3527" s="14">
        <v>1259.28</v>
      </c>
      <c r="D3527" s="13" t="s">
        <v>35</v>
      </c>
      <c r="E3527" s="13" t="s">
        <v>3758</v>
      </c>
      <c r="F3527" s="15">
        <v>7200</v>
      </c>
      <c r="G3527" s="14">
        <v>9066816</v>
      </c>
      <c r="H3527" s="16" t="s">
        <v>3777</v>
      </c>
    </row>
    <row r="3528" spans="1:8" ht="15.75" customHeight="1" x14ac:dyDescent="0.25">
      <c r="A3528" s="13" t="s">
        <v>7742</v>
      </c>
      <c r="B3528" s="13" t="s">
        <v>10</v>
      </c>
      <c r="C3528" s="14">
        <v>1260</v>
      </c>
      <c r="D3528" s="13" t="s">
        <v>75</v>
      </c>
      <c r="E3528" s="13" t="s">
        <v>3778</v>
      </c>
      <c r="F3528" s="15">
        <v>7200</v>
      </c>
      <c r="G3528" s="14">
        <v>9072000</v>
      </c>
      <c r="H3528" s="13" t="s">
        <v>3779</v>
      </c>
    </row>
    <row r="3529" spans="1:8" ht="15.75" customHeight="1" x14ac:dyDescent="0.25">
      <c r="A3529" s="13" t="s">
        <v>7742</v>
      </c>
      <c r="B3529" s="13" t="s">
        <v>28</v>
      </c>
      <c r="C3529" s="14">
        <v>1298.52</v>
      </c>
      <c r="D3529" s="13" t="s">
        <v>26</v>
      </c>
      <c r="E3529" s="13" t="s">
        <v>95</v>
      </c>
      <c r="F3529" s="15">
        <v>7200</v>
      </c>
      <c r="G3529" s="14">
        <v>9349344</v>
      </c>
      <c r="H3529" s="13" t="s">
        <v>3780</v>
      </c>
    </row>
    <row r="3530" spans="1:8" ht="15.75" customHeight="1" x14ac:dyDescent="0.25">
      <c r="A3530" s="13" t="s">
        <v>7742</v>
      </c>
      <c r="B3530" s="13" t="s">
        <v>10</v>
      </c>
      <c r="C3530" s="14">
        <v>1325.56</v>
      </c>
      <c r="D3530" s="13" t="s">
        <v>17</v>
      </c>
      <c r="E3530" s="13" t="s">
        <v>95</v>
      </c>
      <c r="F3530" s="15">
        <v>7200</v>
      </c>
      <c r="G3530" s="14">
        <v>9544032</v>
      </c>
      <c r="H3530" s="13" t="s">
        <v>3754</v>
      </c>
    </row>
    <row r="3531" spans="1:8" ht="15.75" customHeight="1" x14ac:dyDescent="0.25">
      <c r="A3531" s="13" t="s">
        <v>7742</v>
      </c>
      <c r="B3531" s="13" t="s">
        <v>10</v>
      </c>
      <c r="C3531" s="14">
        <v>1355.97</v>
      </c>
      <c r="D3531" s="13" t="s">
        <v>43</v>
      </c>
      <c r="E3531" s="13" t="s">
        <v>73</v>
      </c>
      <c r="F3531" s="15">
        <v>7200</v>
      </c>
      <c r="G3531" s="14">
        <v>9762984</v>
      </c>
      <c r="H3531" s="16" t="s">
        <v>3781</v>
      </c>
    </row>
    <row r="3532" spans="1:8" ht="15.75" customHeight="1" x14ac:dyDescent="0.25">
      <c r="A3532" s="13" t="s">
        <v>7742</v>
      </c>
      <c r="B3532" s="13" t="s">
        <v>45</v>
      </c>
      <c r="C3532" s="14">
        <v>6104.85</v>
      </c>
      <c r="D3532" s="13" t="s">
        <v>20</v>
      </c>
      <c r="E3532" s="13" t="s">
        <v>407</v>
      </c>
      <c r="F3532" s="15">
        <v>7200</v>
      </c>
      <c r="G3532" s="14">
        <v>43954920</v>
      </c>
      <c r="H3532" s="16" t="s">
        <v>3782</v>
      </c>
    </row>
    <row r="3533" spans="1:8" ht="15.75" customHeight="1" x14ac:dyDescent="0.25">
      <c r="A3533" s="13" t="s">
        <v>7742</v>
      </c>
      <c r="B3533" s="13" t="s">
        <v>28</v>
      </c>
      <c r="C3533" s="14">
        <v>7106.49</v>
      </c>
      <c r="D3533" s="13" t="s">
        <v>20</v>
      </c>
      <c r="E3533" s="13" t="s">
        <v>1393</v>
      </c>
      <c r="F3533" s="15">
        <v>7200</v>
      </c>
      <c r="G3533" s="14">
        <v>51166728</v>
      </c>
      <c r="H3533" s="16" t="s">
        <v>3783</v>
      </c>
    </row>
    <row r="3534" spans="1:8" ht="15.75" customHeight="1" x14ac:dyDescent="0.25">
      <c r="C3534" s="10"/>
      <c r="F3534" s="17"/>
      <c r="G3534" s="10"/>
    </row>
    <row r="3535" spans="1:8" ht="15.75" customHeight="1" x14ac:dyDescent="0.25">
      <c r="A3535" s="41" t="s">
        <v>3784</v>
      </c>
      <c r="B3535" s="42"/>
      <c r="C3535" s="42"/>
      <c r="D3535" s="42"/>
      <c r="E3535" s="42"/>
      <c r="F3535" s="42"/>
      <c r="G3535" s="42"/>
      <c r="H3535" s="43"/>
    </row>
    <row r="3536" spans="1:8" ht="15.75" customHeight="1" x14ac:dyDescent="0.25">
      <c r="C3536" s="10"/>
      <c r="E3536" s="11" t="s">
        <v>7571</v>
      </c>
      <c r="F3536" s="12">
        <v>12000</v>
      </c>
      <c r="G3536" s="10"/>
    </row>
    <row r="3537" spans="1:8" ht="15.75" customHeight="1" x14ac:dyDescent="0.25">
      <c r="A3537" s="13" t="s">
        <v>0</v>
      </c>
      <c r="B3537" s="13" t="s">
        <v>1</v>
      </c>
      <c r="C3537" s="13" t="s">
        <v>2</v>
      </c>
      <c r="D3537" s="13" t="s">
        <v>4</v>
      </c>
      <c r="E3537" s="13" t="s">
        <v>5</v>
      </c>
      <c r="F3537" s="13" t="s">
        <v>6</v>
      </c>
      <c r="G3537" s="13" t="s">
        <v>7</v>
      </c>
      <c r="H3537" s="13" t="s">
        <v>8</v>
      </c>
    </row>
    <row r="3538" spans="1:8" ht="15.75" customHeight="1" x14ac:dyDescent="0.25">
      <c r="A3538" s="13" t="s">
        <v>7743</v>
      </c>
      <c r="B3538" s="13" t="s">
        <v>10</v>
      </c>
      <c r="C3538" s="14">
        <v>3198.95</v>
      </c>
      <c r="D3538" s="13" t="s">
        <v>20</v>
      </c>
      <c r="E3538" s="13" t="s">
        <v>164</v>
      </c>
      <c r="F3538" s="15">
        <v>12000</v>
      </c>
      <c r="G3538" s="14">
        <v>38387400</v>
      </c>
      <c r="H3538" s="16" t="s">
        <v>3786</v>
      </c>
    </row>
    <row r="3539" spans="1:8" ht="15.75" customHeight="1" x14ac:dyDescent="0.25">
      <c r="A3539" s="13" t="s">
        <v>7743</v>
      </c>
      <c r="B3539" s="13" t="s">
        <v>10</v>
      </c>
      <c r="C3539" s="14">
        <v>3354.64</v>
      </c>
      <c r="D3539" s="13" t="s">
        <v>11</v>
      </c>
      <c r="E3539" s="16" t="s">
        <v>3787</v>
      </c>
      <c r="F3539" s="15">
        <v>12000</v>
      </c>
      <c r="G3539" s="14">
        <v>40255680</v>
      </c>
      <c r="H3539" s="13" t="s">
        <v>3788</v>
      </c>
    </row>
    <row r="3540" spans="1:8" ht="15.75" customHeight="1" x14ac:dyDescent="0.25">
      <c r="A3540" s="13" t="s">
        <v>7743</v>
      </c>
      <c r="B3540" s="13" t="s">
        <v>10</v>
      </c>
      <c r="C3540" s="14">
        <v>3356</v>
      </c>
      <c r="D3540" s="13" t="s">
        <v>75</v>
      </c>
      <c r="E3540" s="13" t="s">
        <v>3789</v>
      </c>
      <c r="F3540" s="15">
        <v>12000</v>
      </c>
      <c r="G3540" s="14">
        <v>40272000</v>
      </c>
      <c r="H3540" s="16" t="s">
        <v>3790</v>
      </c>
    </row>
    <row r="3541" spans="1:8" ht="15.75" customHeight="1" x14ac:dyDescent="0.25">
      <c r="A3541" s="13" t="s">
        <v>7743</v>
      </c>
      <c r="B3541" s="13" t="s">
        <v>45</v>
      </c>
      <c r="C3541" s="14">
        <v>3419.92</v>
      </c>
      <c r="D3541" s="13" t="s">
        <v>26</v>
      </c>
      <c r="E3541" s="13" t="s">
        <v>164</v>
      </c>
      <c r="F3541" s="15">
        <v>12000</v>
      </c>
      <c r="G3541" s="14">
        <v>41039040</v>
      </c>
      <c r="H3541" s="13" t="s">
        <v>3791</v>
      </c>
    </row>
    <row r="3542" spans="1:8" ht="15.75" customHeight="1" x14ac:dyDescent="0.25">
      <c r="A3542" s="13" t="s">
        <v>7743</v>
      </c>
      <c r="B3542" s="13" t="s">
        <v>10</v>
      </c>
      <c r="C3542" s="14">
        <v>3422.25</v>
      </c>
      <c r="D3542" s="13" t="s">
        <v>33</v>
      </c>
      <c r="E3542" s="13" t="s">
        <v>164</v>
      </c>
      <c r="F3542" s="15">
        <v>12000</v>
      </c>
      <c r="G3542" s="14">
        <v>41067000</v>
      </c>
      <c r="H3542" s="13" t="s">
        <v>3792</v>
      </c>
    </row>
    <row r="3543" spans="1:8" ht="15.75" customHeight="1" x14ac:dyDescent="0.25">
      <c r="A3543" s="13" t="s">
        <v>7743</v>
      </c>
      <c r="B3543" s="13" t="s">
        <v>10</v>
      </c>
      <c r="C3543" s="14">
        <v>3425.38</v>
      </c>
      <c r="D3543" s="13" t="s">
        <v>14</v>
      </c>
      <c r="E3543" s="13" t="s">
        <v>3793</v>
      </c>
      <c r="F3543" s="15">
        <v>12000</v>
      </c>
      <c r="G3543" s="14">
        <v>41104560</v>
      </c>
      <c r="H3543" s="13" t="s">
        <v>3794</v>
      </c>
    </row>
    <row r="3544" spans="1:8" ht="15.75" customHeight="1" x14ac:dyDescent="0.25">
      <c r="A3544" s="13" t="s">
        <v>7743</v>
      </c>
      <c r="B3544" s="13" t="s">
        <v>10</v>
      </c>
      <c r="C3544" s="14">
        <v>3502</v>
      </c>
      <c r="D3544" s="13" t="s">
        <v>201</v>
      </c>
      <c r="E3544" s="13" t="s">
        <v>164</v>
      </c>
      <c r="F3544" s="15">
        <v>12000</v>
      </c>
      <c r="G3544" s="14">
        <v>42024000</v>
      </c>
      <c r="H3544" s="16" t="s">
        <v>3795</v>
      </c>
    </row>
    <row r="3545" spans="1:8" ht="15.75" customHeight="1" x14ac:dyDescent="0.25">
      <c r="A3545" s="13" t="s">
        <v>7743</v>
      </c>
      <c r="B3545" s="13" t="s">
        <v>10</v>
      </c>
      <c r="C3545" s="14">
        <v>3518.69</v>
      </c>
      <c r="D3545" s="13" t="s">
        <v>35</v>
      </c>
      <c r="E3545" s="13" t="s">
        <v>3796</v>
      </c>
      <c r="F3545" s="15">
        <v>12000</v>
      </c>
      <c r="G3545" s="14">
        <v>42224280</v>
      </c>
      <c r="H3545" s="16" t="s">
        <v>3797</v>
      </c>
    </row>
    <row r="3546" spans="1:8" ht="15.75" customHeight="1" x14ac:dyDescent="0.25">
      <c r="A3546" s="13" t="s">
        <v>7743</v>
      </c>
      <c r="B3546" s="13" t="s">
        <v>10</v>
      </c>
      <c r="C3546" s="14">
        <v>3642.1</v>
      </c>
      <c r="D3546" s="13" t="s">
        <v>17</v>
      </c>
      <c r="E3546" s="13" t="s">
        <v>164</v>
      </c>
      <c r="F3546" s="15">
        <v>1200</v>
      </c>
      <c r="G3546" s="14">
        <v>4370520</v>
      </c>
      <c r="H3546" s="13" t="s">
        <v>3798</v>
      </c>
    </row>
    <row r="3547" spans="1:8" ht="15.75" customHeight="1" x14ac:dyDescent="0.25">
      <c r="A3547" s="13" t="s">
        <v>7743</v>
      </c>
      <c r="B3547" s="13" t="s">
        <v>10</v>
      </c>
      <c r="C3547" s="14">
        <v>3798</v>
      </c>
      <c r="D3547" s="13" t="s">
        <v>38</v>
      </c>
      <c r="E3547" s="13" t="s">
        <v>3799</v>
      </c>
      <c r="F3547" s="15">
        <v>12000</v>
      </c>
      <c r="G3547" s="14">
        <v>45576000</v>
      </c>
      <c r="H3547" s="16" t="s">
        <v>3800</v>
      </c>
    </row>
    <row r="3548" spans="1:8" ht="15.75" customHeight="1" x14ac:dyDescent="0.25">
      <c r="A3548" s="13" t="s">
        <v>7743</v>
      </c>
      <c r="B3548" s="13" t="s">
        <v>28</v>
      </c>
      <c r="C3548" s="14">
        <v>3798</v>
      </c>
      <c r="D3548" s="13" t="s">
        <v>38</v>
      </c>
      <c r="E3548" s="13" t="s">
        <v>3801</v>
      </c>
      <c r="F3548" s="15">
        <v>12000</v>
      </c>
      <c r="G3548" s="14">
        <v>45576000</v>
      </c>
      <c r="H3548" s="16" t="s">
        <v>3802</v>
      </c>
    </row>
    <row r="3549" spans="1:8" ht="15.75" customHeight="1" x14ac:dyDescent="0.25">
      <c r="A3549" s="13" t="s">
        <v>7743</v>
      </c>
      <c r="B3549" s="13" t="s">
        <v>28</v>
      </c>
      <c r="C3549" s="14">
        <v>3817.99</v>
      </c>
      <c r="D3549" s="13" t="s">
        <v>26</v>
      </c>
      <c r="E3549" s="13" t="s">
        <v>1903</v>
      </c>
      <c r="F3549" s="15">
        <v>12000</v>
      </c>
      <c r="G3549" s="14">
        <v>45815880</v>
      </c>
      <c r="H3549" s="13" t="s">
        <v>3803</v>
      </c>
    </row>
    <row r="3550" spans="1:8" ht="15.75" customHeight="1" x14ac:dyDescent="0.25">
      <c r="A3550" s="13" t="s">
        <v>7743</v>
      </c>
      <c r="B3550" s="13" t="s">
        <v>10</v>
      </c>
      <c r="C3550" s="14">
        <v>4732.1000000000004</v>
      </c>
      <c r="D3550" s="13" t="s">
        <v>43</v>
      </c>
      <c r="E3550" s="13" t="s">
        <v>3804</v>
      </c>
      <c r="F3550" s="15">
        <v>12000</v>
      </c>
      <c r="G3550" s="14">
        <v>56785200</v>
      </c>
      <c r="H3550" s="16" t="s">
        <v>3805</v>
      </c>
    </row>
    <row r="3551" spans="1:8" ht="15.75" customHeight="1" x14ac:dyDescent="0.25">
      <c r="A3551" s="13" t="s">
        <v>7743</v>
      </c>
      <c r="B3551" s="13" t="s">
        <v>10</v>
      </c>
      <c r="C3551" s="14">
        <v>8197.42</v>
      </c>
      <c r="D3551" s="13" t="s">
        <v>26</v>
      </c>
      <c r="E3551" s="13" t="s">
        <v>2830</v>
      </c>
      <c r="F3551" s="15">
        <v>12000</v>
      </c>
      <c r="G3551" s="14">
        <v>98369040</v>
      </c>
      <c r="H3551" s="13" t="s">
        <v>3806</v>
      </c>
    </row>
    <row r="3552" spans="1:8" ht="15.75" customHeight="1" x14ac:dyDescent="0.25">
      <c r="A3552" s="13" t="s">
        <v>7743</v>
      </c>
      <c r="B3552" s="13" t="s">
        <v>28</v>
      </c>
      <c r="C3552" s="14">
        <v>8607.16</v>
      </c>
      <c r="D3552" s="13" t="s">
        <v>20</v>
      </c>
      <c r="E3552" s="13" t="s">
        <v>2830</v>
      </c>
      <c r="F3552" s="15">
        <v>12000</v>
      </c>
      <c r="G3552" s="14">
        <v>103285920</v>
      </c>
      <c r="H3552" s="16" t="s">
        <v>3807</v>
      </c>
    </row>
    <row r="3553" spans="1:8" ht="15.75" customHeight="1" x14ac:dyDescent="0.25">
      <c r="C3553" s="10"/>
      <c r="F3553" s="17"/>
      <c r="G3553" s="10"/>
    </row>
    <row r="3554" spans="1:8" ht="15.75" customHeight="1" x14ac:dyDescent="0.25">
      <c r="A3554" s="41" t="s">
        <v>3808</v>
      </c>
      <c r="B3554" s="42"/>
      <c r="C3554" s="42"/>
      <c r="D3554" s="42"/>
      <c r="E3554" s="42"/>
      <c r="F3554" s="42"/>
      <c r="G3554" s="42"/>
      <c r="H3554" s="43"/>
    </row>
    <row r="3555" spans="1:8" ht="15.75" customHeight="1" x14ac:dyDescent="0.25">
      <c r="C3555" s="10"/>
      <c r="E3555" s="11" t="s">
        <v>7571</v>
      </c>
      <c r="F3555" s="12">
        <v>2400</v>
      </c>
      <c r="G3555" s="10"/>
    </row>
    <row r="3556" spans="1:8" ht="15.75" customHeight="1" x14ac:dyDescent="0.25">
      <c r="A3556" s="13" t="s">
        <v>0</v>
      </c>
      <c r="B3556" s="13" t="s">
        <v>1</v>
      </c>
      <c r="C3556" s="13" t="s">
        <v>2</v>
      </c>
      <c r="D3556" s="13" t="s">
        <v>4</v>
      </c>
      <c r="E3556" s="13" t="s">
        <v>5</v>
      </c>
      <c r="F3556" s="13" t="s">
        <v>6</v>
      </c>
      <c r="G3556" s="13" t="s">
        <v>7</v>
      </c>
      <c r="H3556" s="13" t="s">
        <v>8</v>
      </c>
    </row>
    <row r="3557" spans="1:8" ht="15.75" customHeight="1" x14ac:dyDescent="0.25">
      <c r="A3557" s="13" t="s">
        <v>7744</v>
      </c>
      <c r="B3557" s="13" t="s">
        <v>28</v>
      </c>
      <c r="C3557" s="14">
        <v>1108.52</v>
      </c>
      <c r="D3557" s="13" t="s">
        <v>26</v>
      </c>
      <c r="E3557" s="13" t="s">
        <v>21</v>
      </c>
      <c r="F3557" s="15">
        <v>2400</v>
      </c>
      <c r="G3557" s="14">
        <v>2660448</v>
      </c>
      <c r="H3557" s="13" t="s">
        <v>3809</v>
      </c>
    </row>
    <row r="3558" spans="1:8" ht="15.75" customHeight="1" x14ac:dyDescent="0.25">
      <c r="A3558" s="13" t="s">
        <v>7744</v>
      </c>
      <c r="B3558" s="13" t="s">
        <v>10</v>
      </c>
      <c r="C3558" s="14">
        <v>1580</v>
      </c>
      <c r="D3558" s="13" t="s">
        <v>70</v>
      </c>
      <c r="E3558" s="13" t="s">
        <v>1776</v>
      </c>
      <c r="F3558" s="15">
        <v>2400</v>
      </c>
      <c r="G3558" s="14">
        <v>3792000</v>
      </c>
      <c r="H3558" s="13" t="s">
        <v>3811</v>
      </c>
    </row>
    <row r="3559" spans="1:8" ht="15.75" customHeight="1" x14ac:dyDescent="0.25">
      <c r="A3559" s="13" t="s">
        <v>7744</v>
      </c>
      <c r="B3559" s="13" t="s">
        <v>10</v>
      </c>
      <c r="C3559" s="14">
        <v>1620.62</v>
      </c>
      <c r="D3559" s="13" t="s">
        <v>20</v>
      </c>
      <c r="E3559" s="13" t="s">
        <v>470</v>
      </c>
      <c r="F3559" s="15">
        <v>2400</v>
      </c>
      <c r="G3559" s="14">
        <v>3889488</v>
      </c>
      <c r="H3559" s="16" t="s">
        <v>3812</v>
      </c>
    </row>
    <row r="3560" spans="1:8" ht="15.75" customHeight="1" x14ac:dyDescent="0.25">
      <c r="A3560" s="13" t="s">
        <v>7744</v>
      </c>
      <c r="B3560" s="13" t="s">
        <v>10</v>
      </c>
      <c r="C3560" s="14">
        <v>1652.81</v>
      </c>
      <c r="D3560" s="13" t="s">
        <v>33</v>
      </c>
      <c r="E3560" s="13" t="s">
        <v>470</v>
      </c>
      <c r="F3560" s="15">
        <v>2400</v>
      </c>
      <c r="G3560" s="14">
        <v>3966744</v>
      </c>
      <c r="H3560" s="13" t="s">
        <v>3813</v>
      </c>
    </row>
    <row r="3561" spans="1:8" ht="15.75" customHeight="1" x14ac:dyDescent="0.25">
      <c r="A3561" s="13" t="s">
        <v>7744</v>
      </c>
      <c r="B3561" s="13" t="s">
        <v>10</v>
      </c>
      <c r="C3561" s="14">
        <v>1682</v>
      </c>
      <c r="D3561" s="13" t="s">
        <v>35</v>
      </c>
      <c r="E3561" s="13" t="s">
        <v>470</v>
      </c>
      <c r="F3561" s="15">
        <v>2400</v>
      </c>
      <c r="G3561" s="14">
        <v>4036800</v>
      </c>
      <c r="H3561" s="16" t="s">
        <v>3814</v>
      </c>
    </row>
    <row r="3562" spans="1:8" ht="15.75" customHeight="1" x14ac:dyDescent="0.25">
      <c r="A3562" s="13" t="s">
        <v>7744</v>
      </c>
      <c r="B3562" s="13" t="s">
        <v>10</v>
      </c>
      <c r="C3562" s="14">
        <v>2368.5700000000002</v>
      </c>
      <c r="D3562" s="13" t="s">
        <v>7584</v>
      </c>
      <c r="E3562" s="13" t="s">
        <v>470</v>
      </c>
      <c r="F3562" s="15">
        <v>2400</v>
      </c>
      <c r="G3562" s="14">
        <v>5684568</v>
      </c>
      <c r="H3562" s="13" t="s">
        <v>3815</v>
      </c>
    </row>
    <row r="3563" spans="1:8" ht="15.75" customHeight="1" x14ac:dyDescent="0.25">
      <c r="A3563" s="13" t="s">
        <v>7744</v>
      </c>
      <c r="B3563" s="13" t="s">
        <v>28</v>
      </c>
      <c r="C3563" s="14">
        <v>2711.49</v>
      </c>
      <c r="D3563" s="13" t="s">
        <v>20</v>
      </c>
      <c r="E3563" s="13" t="s">
        <v>87</v>
      </c>
      <c r="F3563" s="15">
        <v>2400</v>
      </c>
      <c r="G3563" s="14">
        <v>6507576</v>
      </c>
      <c r="H3563" s="16" t="s">
        <v>3816</v>
      </c>
    </row>
    <row r="3564" spans="1:8" ht="15.75" customHeight="1" x14ac:dyDescent="0.25">
      <c r="A3564" s="13" t="s">
        <v>7744</v>
      </c>
      <c r="B3564" s="13" t="s">
        <v>45</v>
      </c>
      <c r="C3564" s="14">
        <v>2846.97</v>
      </c>
      <c r="D3564" s="13" t="s">
        <v>26</v>
      </c>
      <c r="E3564" s="13" t="s">
        <v>87</v>
      </c>
      <c r="F3564" s="15">
        <v>2400</v>
      </c>
      <c r="G3564" s="14">
        <v>6832728</v>
      </c>
      <c r="H3564" s="13" t="s">
        <v>3817</v>
      </c>
    </row>
    <row r="3565" spans="1:8" ht="15.75" customHeight="1" x14ac:dyDescent="0.25">
      <c r="A3565" s="13" t="s">
        <v>7744</v>
      </c>
      <c r="B3565" s="13" t="s">
        <v>10</v>
      </c>
      <c r="C3565" s="14">
        <v>4007.91</v>
      </c>
      <c r="D3565" s="13" t="s">
        <v>43</v>
      </c>
      <c r="E3565" s="13" t="s">
        <v>3818</v>
      </c>
      <c r="F3565" s="15">
        <v>2400</v>
      </c>
      <c r="G3565" s="14">
        <v>9618984</v>
      </c>
      <c r="H3565" s="16" t="s">
        <v>3819</v>
      </c>
    </row>
    <row r="3566" spans="1:8" ht="15.75" customHeight="1" x14ac:dyDescent="0.25">
      <c r="A3566" s="13" t="s">
        <v>7744</v>
      </c>
      <c r="B3566" s="13" t="s">
        <v>10</v>
      </c>
      <c r="C3566" s="14">
        <v>7942.04</v>
      </c>
      <c r="D3566" s="13" t="s">
        <v>38</v>
      </c>
      <c r="E3566" s="16" t="s">
        <v>3820</v>
      </c>
      <c r="F3566" s="15">
        <v>2400</v>
      </c>
      <c r="G3566" s="14">
        <v>19060896</v>
      </c>
      <c r="H3566" s="16" t="s">
        <v>3821</v>
      </c>
    </row>
    <row r="3567" spans="1:8" ht="15.75" customHeight="1" x14ac:dyDescent="0.25">
      <c r="A3567" s="13" t="s">
        <v>7744</v>
      </c>
      <c r="B3567" s="13" t="s">
        <v>10</v>
      </c>
      <c r="C3567" s="14">
        <v>12523.65</v>
      </c>
      <c r="D3567" s="13" t="s">
        <v>14</v>
      </c>
      <c r="E3567" s="13" t="s">
        <v>3822</v>
      </c>
      <c r="F3567" s="15">
        <v>2400</v>
      </c>
      <c r="G3567" s="14">
        <v>30056760</v>
      </c>
      <c r="H3567" s="13" t="s">
        <v>3823</v>
      </c>
    </row>
    <row r="3568" spans="1:8" ht="15.75" customHeight="1" x14ac:dyDescent="0.25">
      <c r="A3568" s="13" t="s">
        <v>7744</v>
      </c>
      <c r="B3568" s="13" t="s">
        <v>10</v>
      </c>
      <c r="C3568" s="14">
        <v>12867.41</v>
      </c>
      <c r="D3568" s="13" t="s">
        <v>26</v>
      </c>
      <c r="E3568" s="13" t="s">
        <v>2205</v>
      </c>
      <c r="F3568" s="15">
        <v>2400</v>
      </c>
      <c r="G3568" s="14">
        <v>30881784</v>
      </c>
      <c r="H3568" s="13" t="s">
        <v>3824</v>
      </c>
    </row>
    <row r="3569" spans="1:8" ht="15.75" customHeight="1" x14ac:dyDescent="0.25">
      <c r="A3569" s="13" t="s">
        <v>7744</v>
      </c>
      <c r="B3569" s="13" t="s">
        <v>413</v>
      </c>
      <c r="C3569" s="14">
        <v>21192.12</v>
      </c>
      <c r="D3569" s="13" t="s">
        <v>20</v>
      </c>
      <c r="E3569" s="13" t="s">
        <v>1551</v>
      </c>
      <c r="F3569" s="15">
        <v>2400</v>
      </c>
      <c r="G3569" s="14">
        <v>50861088</v>
      </c>
      <c r="H3569" s="16" t="s">
        <v>3825</v>
      </c>
    </row>
    <row r="3570" spans="1:8" ht="15.75" customHeight="1" x14ac:dyDescent="0.25">
      <c r="A3570" s="13" t="s">
        <v>7744</v>
      </c>
      <c r="B3570" s="13" t="s">
        <v>382</v>
      </c>
      <c r="C3570" s="14">
        <v>21877.89</v>
      </c>
      <c r="D3570" s="13" t="s">
        <v>20</v>
      </c>
      <c r="E3570" s="13" t="s">
        <v>843</v>
      </c>
      <c r="F3570" s="15">
        <v>2400</v>
      </c>
      <c r="G3570" s="14">
        <v>52506936</v>
      </c>
      <c r="H3570" s="16" t="s">
        <v>3826</v>
      </c>
    </row>
    <row r="3571" spans="1:8" ht="15.75" customHeight="1" x14ac:dyDescent="0.25">
      <c r="A3571" s="13" t="s">
        <v>7744</v>
      </c>
      <c r="B3571" s="13" t="s">
        <v>45</v>
      </c>
      <c r="C3571" s="14">
        <v>22465.66</v>
      </c>
      <c r="D3571" s="13" t="s">
        <v>20</v>
      </c>
      <c r="E3571" s="13" t="s">
        <v>291</v>
      </c>
      <c r="F3571" s="15">
        <v>2400</v>
      </c>
      <c r="G3571" s="14">
        <v>53917584</v>
      </c>
      <c r="H3571" s="16" t="s">
        <v>3827</v>
      </c>
    </row>
    <row r="3572" spans="1:8" ht="15.75" customHeight="1" x14ac:dyDescent="0.25">
      <c r="A3572" s="13" t="s">
        <v>7744</v>
      </c>
      <c r="B3572" s="13" t="s">
        <v>10</v>
      </c>
      <c r="C3572" s="14">
        <v>26934</v>
      </c>
      <c r="D3572" s="13" t="s">
        <v>17</v>
      </c>
      <c r="E3572" s="13" t="s">
        <v>291</v>
      </c>
      <c r="F3572" s="15">
        <v>2400</v>
      </c>
      <c r="G3572" s="14">
        <v>64641600</v>
      </c>
      <c r="H3572" s="13" t="s">
        <v>3828</v>
      </c>
    </row>
    <row r="3573" spans="1:8" ht="15.75" customHeight="1" x14ac:dyDescent="0.25">
      <c r="C3573" s="10"/>
      <c r="F3573" s="17"/>
      <c r="G3573" s="10"/>
    </row>
    <row r="3574" spans="1:8" ht="15.75" customHeight="1" x14ac:dyDescent="0.25">
      <c r="A3574" s="41" t="s">
        <v>3829</v>
      </c>
      <c r="B3574" s="42"/>
      <c r="C3574" s="42"/>
      <c r="D3574" s="42"/>
      <c r="E3574" s="42"/>
      <c r="F3574" s="42"/>
      <c r="G3574" s="42"/>
      <c r="H3574" s="43"/>
    </row>
    <row r="3575" spans="1:8" ht="15.75" customHeight="1" x14ac:dyDescent="0.25">
      <c r="C3575" s="10"/>
      <c r="E3575" s="11" t="s">
        <v>7571</v>
      </c>
      <c r="F3575" s="12">
        <v>900000</v>
      </c>
      <c r="G3575" s="10"/>
    </row>
    <row r="3576" spans="1:8" ht="15.75" customHeight="1" x14ac:dyDescent="0.25">
      <c r="A3576" s="13" t="s">
        <v>0</v>
      </c>
      <c r="B3576" s="13" t="s">
        <v>1</v>
      </c>
      <c r="C3576" s="13" t="s">
        <v>2</v>
      </c>
      <c r="D3576" s="13" t="s">
        <v>4</v>
      </c>
      <c r="E3576" s="13" t="s">
        <v>5</v>
      </c>
      <c r="F3576" s="13" t="s">
        <v>6</v>
      </c>
      <c r="G3576" s="13" t="s">
        <v>7</v>
      </c>
      <c r="H3576" s="13" t="s">
        <v>8</v>
      </c>
    </row>
    <row r="3577" spans="1:8" ht="15.75" customHeight="1" x14ac:dyDescent="0.25">
      <c r="A3577" s="13" t="s">
        <v>7745</v>
      </c>
      <c r="B3577" s="13" t="s">
        <v>10</v>
      </c>
      <c r="C3577" s="14">
        <v>24.32</v>
      </c>
      <c r="D3577" s="13" t="s">
        <v>38</v>
      </c>
      <c r="E3577" s="13" t="s">
        <v>3831</v>
      </c>
      <c r="F3577" s="15">
        <v>900000</v>
      </c>
      <c r="G3577" s="14">
        <v>21888000</v>
      </c>
      <c r="H3577" s="13" t="s">
        <v>3832</v>
      </c>
    </row>
    <row r="3578" spans="1:8" ht="15.75" customHeight="1" x14ac:dyDescent="0.25">
      <c r="A3578" s="13" t="s">
        <v>7745</v>
      </c>
      <c r="B3578" s="13" t="s">
        <v>10</v>
      </c>
      <c r="C3578" s="14">
        <v>25.42</v>
      </c>
      <c r="D3578" s="13" t="s">
        <v>80</v>
      </c>
      <c r="E3578" s="13" t="s">
        <v>132</v>
      </c>
      <c r="F3578" s="15">
        <v>900000</v>
      </c>
      <c r="G3578" s="14">
        <v>22878000</v>
      </c>
      <c r="H3578" s="16" t="s">
        <v>3833</v>
      </c>
    </row>
    <row r="3579" spans="1:8" ht="15.75" customHeight="1" x14ac:dyDescent="0.25">
      <c r="A3579" s="13" t="s">
        <v>7745</v>
      </c>
      <c r="B3579" s="13" t="s">
        <v>382</v>
      </c>
      <c r="C3579" s="14">
        <v>25.75</v>
      </c>
      <c r="D3579" s="13" t="s">
        <v>20</v>
      </c>
      <c r="E3579" s="13" t="s">
        <v>128</v>
      </c>
      <c r="F3579" s="15">
        <v>900000</v>
      </c>
      <c r="G3579" s="14">
        <v>23175000</v>
      </c>
      <c r="H3579" s="13" t="s">
        <v>3834</v>
      </c>
    </row>
    <row r="3580" spans="1:8" ht="15.75" customHeight="1" x14ac:dyDescent="0.25">
      <c r="A3580" s="13" t="s">
        <v>7745</v>
      </c>
      <c r="B3580" s="13" t="s">
        <v>28</v>
      </c>
      <c r="C3580" s="14">
        <v>26.39</v>
      </c>
      <c r="D3580" s="13" t="s">
        <v>26</v>
      </c>
      <c r="E3580" s="13" t="s">
        <v>128</v>
      </c>
      <c r="F3580" s="15">
        <v>900000</v>
      </c>
      <c r="G3580" s="14">
        <v>23751000</v>
      </c>
      <c r="H3580" s="13" t="s">
        <v>3835</v>
      </c>
    </row>
    <row r="3581" spans="1:8" ht="15.75" customHeight="1" x14ac:dyDescent="0.25">
      <c r="A3581" s="13" t="s">
        <v>7745</v>
      </c>
      <c r="B3581" s="13" t="s">
        <v>10</v>
      </c>
      <c r="C3581" s="14">
        <v>29.23</v>
      </c>
      <c r="D3581" s="13" t="s">
        <v>11</v>
      </c>
      <c r="E3581" s="13" t="s">
        <v>3836</v>
      </c>
      <c r="F3581" s="15">
        <v>900000</v>
      </c>
      <c r="G3581" s="14">
        <v>26307000</v>
      </c>
      <c r="H3581" s="13" t="s">
        <v>3837</v>
      </c>
    </row>
    <row r="3582" spans="1:8" ht="15.75" customHeight="1" x14ac:dyDescent="0.25">
      <c r="A3582" s="13" t="s">
        <v>7745</v>
      </c>
      <c r="B3582" s="13" t="s">
        <v>10</v>
      </c>
      <c r="C3582" s="14">
        <v>29.43</v>
      </c>
      <c r="D3582" s="13" t="s">
        <v>70</v>
      </c>
      <c r="E3582" s="13" t="s">
        <v>71</v>
      </c>
      <c r="F3582" s="15">
        <v>900000</v>
      </c>
      <c r="G3582" s="14">
        <v>26487000</v>
      </c>
      <c r="H3582" s="13" t="s">
        <v>3838</v>
      </c>
    </row>
    <row r="3583" spans="1:8" ht="15.75" customHeight="1" x14ac:dyDescent="0.25">
      <c r="A3583" s="13" t="s">
        <v>7745</v>
      </c>
      <c r="B3583" s="13" t="s">
        <v>10</v>
      </c>
      <c r="C3583" s="14">
        <v>29.69</v>
      </c>
      <c r="D3583" s="13" t="s">
        <v>33</v>
      </c>
      <c r="E3583" s="13" t="s">
        <v>128</v>
      </c>
      <c r="F3583" s="15">
        <v>900000</v>
      </c>
      <c r="G3583" s="14">
        <v>26721000</v>
      </c>
      <c r="H3583" s="13" t="s">
        <v>3839</v>
      </c>
    </row>
    <row r="3584" spans="1:8" ht="15.75" customHeight="1" x14ac:dyDescent="0.25">
      <c r="A3584" s="13" t="s">
        <v>7745</v>
      </c>
      <c r="B3584" s="13" t="s">
        <v>10</v>
      </c>
      <c r="C3584" s="14">
        <v>30.09</v>
      </c>
      <c r="D3584" s="13" t="s">
        <v>20</v>
      </c>
      <c r="E3584" s="13" t="s">
        <v>73</v>
      </c>
      <c r="F3584" s="15">
        <v>900000</v>
      </c>
      <c r="G3584" s="14">
        <v>27081000</v>
      </c>
      <c r="H3584" s="16" t="s">
        <v>3840</v>
      </c>
    </row>
    <row r="3585" spans="1:8" ht="15.75" customHeight="1" x14ac:dyDescent="0.25">
      <c r="A3585" s="13" t="s">
        <v>7745</v>
      </c>
      <c r="B3585" s="13" t="s">
        <v>28</v>
      </c>
      <c r="C3585" s="14">
        <v>30.23</v>
      </c>
      <c r="D3585" s="13" t="s">
        <v>11</v>
      </c>
      <c r="E3585" s="13" t="s">
        <v>3841</v>
      </c>
      <c r="F3585" s="15">
        <v>900000</v>
      </c>
      <c r="G3585" s="14">
        <v>27207000</v>
      </c>
      <c r="H3585" s="13" t="s">
        <v>3842</v>
      </c>
    </row>
    <row r="3586" spans="1:8" ht="15.75" customHeight="1" x14ac:dyDescent="0.25">
      <c r="A3586" s="13" t="s">
        <v>7745</v>
      </c>
      <c r="B3586" s="13" t="s">
        <v>10</v>
      </c>
      <c r="C3586" s="14">
        <v>30.68</v>
      </c>
      <c r="D3586" s="13" t="s">
        <v>23</v>
      </c>
      <c r="E3586" s="13" t="s">
        <v>73</v>
      </c>
      <c r="F3586" s="15">
        <v>900000</v>
      </c>
      <c r="G3586" s="14">
        <v>27612000</v>
      </c>
      <c r="H3586" s="16" t="s">
        <v>3843</v>
      </c>
    </row>
    <row r="3587" spans="1:8" ht="15.75" customHeight="1" x14ac:dyDescent="0.25">
      <c r="A3587" s="13" t="s">
        <v>7745</v>
      </c>
      <c r="B3587" s="13" t="s">
        <v>28</v>
      </c>
      <c r="C3587" s="14">
        <v>30.69</v>
      </c>
      <c r="D3587" s="13" t="s">
        <v>33</v>
      </c>
      <c r="E3587" s="13" t="s">
        <v>73</v>
      </c>
      <c r="F3587" s="15">
        <v>900000</v>
      </c>
      <c r="G3587" s="14">
        <v>27621000</v>
      </c>
      <c r="H3587" s="13" t="s">
        <v>3844</v>
      </c>
    </row>
    <row r="3588" spans="1:8" ht="15.75" customHeight="1" x14ac:dyDescent="0.25">
      <c r="A3588" s="13" t="s">
        <v>7745</v>
      </c>
      <c r="B3588" s="13" t="s">
        <v>10</v>
      </c>
      <c r="C3588" s="14">
        <v>31.05</v>
      </c>
      <c r="D3588" s="13" t="s">
        <v>75</v>
      </c>
      <c r="E3588" s="13" t="s">
        <v>73</v>
      </c>
      <c r="F3588" s="15">
        <v>900000</v>
      </c>
      <c r="G3588" s="14">
        <v>27945000</v>
      </c>
      <c r="H3588" s="13" t="s">
        <v>3845</v>
      </c>
    </row>
    <row r="3589" spans="1:8" ht="15.75" customHeight="1" x14ac:dyDescent="0.25">
      <c r="A3589" s="13" t="s">
        <v>7745</v>
      </c>
      <c r="B3589" s="13" t="s">
        <v>10</v>
      </c>
      <c r="C3589" s="14">
        <v>31.32</v>
      </c>
      <c r="D3589" s="13" t="s">
        <v>35</v>
      </c>
      <c r="E3589" s="13" t="s">
        <v>73</v>
      </c>
      <c r="F3589" s="15">
        <v>900000</v>
      </c>
      <c r="G3589" s="14">
        <v>28188000</v>
      </c>
      <c r="H3589" s="16" t="s">
        <v>3846</v>
      </c>
    </row>
    <row r="3590" spans="1:8" ht="15.75" customHeight="1" x14ac:dyDescent="0.25">
      <c r="A3590" s="13" t="s">
        <v>7745</v>
      </c>
      <c r="B3590" s="13" t="s">
        <v>10</v>
      </c>
      <c r="C3590" s="14">
        <v>32.24</v>
      </c>
      <c r="D3590" s="13" t="s">
        <v>17</v>
      </c>
      <c r="E3590" s="13" t="s">
        <v>132</v>
      </c>
      <c r="F3590" s="15">
        <v>120000</v>
      </c>
      <c r="G3590" s="14">
        <v>3868800</v>
      </c>
      <c r="H3590" s="13" t="s">
        <v>3839</v>
      </c>
    </row>
    <row r="3591" spans="1:8" ht="15.75" customHeight="1" x14ac:dyDescent="0.25">
      <c r="A3591" s="13" t="s">
        <v>7745</v>
      </c>
      <c r="B3591" s="13" t="s">
        <v>28</v>
      </c>
      <c r="C3591" s="14">
        <v>33.479999999999997</v>
      </c>
      <c r="D3591" s="13" t="s">
        <v>17</v>
      </c>
      <c r="E3591" s="13" t="s">
        <v>73</v>
      </c>
      <c r="F3591" s="15">
        <v>120000</v>
      </c>
      <c r="G3591" s="14">
        <v>4017600</v>
      </c>
      <c r="H3591" s="13" t="s">
        <v>3844</v>
      </c>
    </row>
    <row r="3592" spans="1:8" ht="15.75" customHeight="1" x14ac:dyDescent="0.25">
      <c r="A3592" s="13" t="s">
        <v>7745</v>
      </c>
      <c r="B3592" s="13" t="s">
        <v>10</v>
      </c>
      <c r="C3592" s="14">
        <v>33.85</v>
      </c>
      <c r="D3592" s="13" t="s">
        <v>177</v>
      </c>
      <c r="E3592" s="13" t="s">
        <v>632</v>
      </c>
      <c r="F3592" s="15">
        <v>900000</v>
      </c>
      <c r="G3592" s="14">
        <v>30465000</v>
      </c>
      <c r="H3592" s="16" t="s">
        <v>3847</v>
      </c>
    </row>
    <row r="3593" spans="1:8" ht="15.75" customHeight="1" x14ac:dyDescent="0.25">
      <c r="A3593" s="13" t="s">
        <v>7745</v>
      </c>
      <c r="B3593" s="13" t="s">
        <v>45</v>
      </c>
      <c r="C3593" s="14">
        <v>33.92</v>
      </c>
      <c r="D3593" s="13" t="s">
        <v>20</v>
      </c>
      <c r="E3593" s="13" t="s">
        <v>642</v>
      </c>
      <c r="F3593" s="15">
        <v>900000</v>
      </c>
      <c r="G3593" s="14">
        <v>30528000</v>
      </c>
      <c r="H3593" s="16" t="s">
        <v>3848</v>
      </c>
    </row>
    <row r="3594" spans="1:8" ht="15.75" customHeight="1" x14ac:dyDescent="0.25">
      <c r="A3594" s="13" t="s">
        <v>7745</v>
      </c>
      <c r="B3594" s="13" t="s">
        <v>45</v>
      </c>
      <c r="C3594" s="14">
        <v>34.15</v>
      </c>
      <c r="D3594" s="13" t="s">
        <v>11</v>
      </c>
      <c r="E3594" s="13" t="s">
        <v>3849</v>
      </c>
      <c r="F3594" s="15">
        <v>900000</v>
      </c>
      <c r="G3594" s="14">
        <v>30735000</v>
      </c>
      <c r="H3594" s="13" t="s">
        <v>3850</v>
      </c>
    </row>
    <row r="3595" spans="1:8" ht="15.75" customHeight="1" x14ac:dyDescent="0.25">
      <c r="A3595" s="13" t="s">
        <v>7745</v>
      </c>
      <c r="B3595" s="13" t="s">
        <v>10</v>
      </c>
      <c r="C3595" s="14">
        <v>34.840000000000003</v>
      </c>
      <c r="D3595" s="13" t="s">
        <v>67</v>
      </c>
      <c r="E3595" s="13" t="s">
        <v>3851</v>
      </c>
      <c r="F3595" s="15">
        <v>900000</v>
      </c>
      <c r="G3595" s="14">
        <v>31356000</v>
      </c>
      <c r="H3595" s="16" t="s">
        <v>3852</v>
      </c>
    </row>
    <row r="3596" spans="1:8" ht="15.75" customHeight="1" x14ac:dyDescent="0.25">
      <c r="A3596" s="13" t="s">
        <v>7745</v>
      </c>
      <c r="B3596" s="13" t="s">
        <v>10</v>
      </c>
      <c r="C3596" s="14">
        <v>39.97</v>
      </c>
      <c r="D3596" s="13" t="s">
        <v>26</v>
      </c>
      <c r="E3596" s="13" t="s">
        <v>389</v>
      </c>
      <c r="F3596" s="15">
        <v>900000</v>
      </c>
      <c r="G3596" s="14">
        <v>35973000</v>
      </c>
      <c r="H3596" s="13" t="s">
        <v>3853</v>
      </c>
    </row>
    <row r="3597" spans="1:8" ht="15.75" customHeight="1" x14ac:dyDescent="0.25">
      <c r="A3597" s="13" t="s">
        <v>7745</v>
      </c>
      <c r="B3597" s="13" t="s">
        <v>28</v>
      </c>
      <c r="C3597" s="14">
        <v>40.14</v>
      </c>
      <c r="D3597" s="13" t="s">
        <v>20</v>
      </c>
      <c r="E3597" s="13" t="s">
        <v>389</v>
      </c>
      <c r="F3597" s="15">
        <v>900000</v>
      </c>
      <c r="G3597" s="14">
        <v>36126000</v>
      </c>
      <c r="H3597" s="16" t="s">
        <v>3854</v>
      </c>
    </row>
    <row r="3598" spans="1:8" ht="15.75" customHeight="1" x14ac:dyDescent="0.25">
      <c r="A3598" s="13" t="s">
        <v>7745</v>
      </c>
      <c r="B3598" s="13" t="s">
        <v>28</v>
      </c>
      <c r="C3598" s="14">
        <v>41.2</v>
      </c>
      <c r="D3598" s="13" t="s">
        <v>75</v>
      </c>
      <c r="E3598" s="13" t="s">
        <v>3855</v>
      </c>
      <c r="F3598" s="15">
        <v>900000</v>
      </c>
      <c r="G3598" s="14">
        <v>37080000</v>
      </c>
      <c r="H3598" s="13" t="s">
        <v>3856</v>
      </c>
    </row>
    <row r="3599" spans="1:8" ht="15.75" customHeight="1" x14ac:dyDescent="0.25">
      <c r="A3599" s="13" t="s">
        <v>7745</v>
      </c>
      <c r="B3599" s="13" t="s">
        <v>10</v>
      </c>
      <c r="C3599" s="14">
        <v>41.57</v>
      </c>
      <c r="D3599" s="13" t="s">
        <v>14</v>
      </c>
      <c r="E3599" s="13" t="s">
        <v>3857</v>
      </c>
      <c r="F3599" s="15">
        <v>900000</v>
      </c>
      <c r="G3599" s="14">
        <v>37413000</v>
      </c>
      <c r="H3599" s="13" t="s">
        <v>3858</v>
      </c>
    </row>
    <row r="3600" spans="1:8" ht="15.75" customHeight="1" x14ac:dyDescent="0.25">
      <c r="A3600" s="13" t="s">
        <v>7745</v>
      </c>
      <c r="B3600" s="13" t="s">
        <v>10</v>
      </c>
      <c r="C3600" s="14">
        <v>41.65</v>
      </c>
      <c r="D3600" s="13" t="s">
        <v>43</v>
      </c>
      <c r="E3600" s="13" t="s">
        <v>73</v>
      </c>
      <c r="F3600" s="15">
        <v>900000</v>
      </c>
      <c r="G3600" s="14">
        <v>37485000</v>
      </c>
      <c r="H3600" s="16" t="s">
        <v>3859</v>
      </c>
    </row>
    <row r="3601" spans="1:8" ht="15.75" customHeight="1" x14ac:dyDescent="0.25">
      <c r="A3601" s="13" t="s">
        <v>7745</v>
      </c>
      <c r="B3601" s="13" t="s">
        <v>28</v>
      </c>
      <c r="C3601" s="14">
        <v>44</v>
      </c>
      <c r="D3601" s="13" t="s">
        <v>70</v>
      </c>
      <c r="E3601" s="13" t="s">
        <v>398</v>
      </c>
      <c r="F3601" s="15">
        <v>900000</v>
      </c>
      <c r="G3601" s="14">
        <v>39600000</v>
      </c>
      <c r="H3601" s="13" t="s">
        <v>3860</v>
      </c>
    </row>
    <row r="3602" spans="1:8" ht="15.75" customHeight="1" x14ac:dyDescent="0.25">
      <c r="A3602" s="13" t="s">
        <v>7745</v>
      </c>
      <c r="B3602" s="13" t="s">
        <v>45</v>
      </c>
      <c r="C3602" s="14">
        <v>44.15</v>
      </c>
      <c r="D3602" s="13" t="s">
        <v>17</v>
      </c>
      <c r="E3602" s="13" t="s">
        <v>389</v>
      </c>
      <c r="F3602" s="15">
        <v>120000</v>
      </c>
      <c r="G3602" s="14">
        <v>5298000</v>
      </c>
      <c r="H3602" s="13" t="s">
        <v>3861</v>
      </c>
    </row>
    <row r="3603" spans="1:8" ht="15.75" customHeight="1" x14ac:dyDescent="0.25">
      <c r="A3603" s="13" t="s">
        <v>7745</v>
      </c>
      <c r="B3603" s="13" t="s">
        <v>10</v>
      </c>
      <c r="C3603" s="14">
        <v>47.52</v>
      </c>
      <c r="D3603" s="13" t="s">
        <v>109</v>
      </c>
      <c r="E3603" s="13" t="s">
        <v>389</v>
      </c>
      <c r="F3603" s="15">
        <v>900000</v>
      </c>
      <c r="G3603" s="14">
        <v>42768000</v>
      </c>
      <c r="H3603" s="16" t="s">
        <v>3862</v>
      </c>
    </row>
    <row r="3604" spans="1:8" ht="15.75" customHeight="1" x14ac:dyDescent="0.25">
      <c r="C3604" s="10"/>
      <c r="F3604" s="17"/>
      <c r="G3604" s="10"/>
    </row>
    <row r="3605" spans="1:8" ht="15.75" customHeight="1" x14ac:dyDescent="0.25">
      <c r="A3605" s="41" t="s">
        <v>3863</v>
      </c>
      <c r="B3605" s="42"/>
      <c r="C3605" s="42"/>
      <c r="D3605" s="42"/>
      <c r="E3605" s="42"/>
      <c r="F3605" s="42"/>
      <c r="G3605" s="42"/>
      <c r="H3605" s="43"/>
    </row>
    <row r="3606" spans="1:8" ht="15.75" customHeight="1" x14ac:dyDescent="0.25">
      <c r="C3606" s="10"/>
      <c r="E3606" s="11" t="s">
        <v>7571</v>
      </c>
      <c r="F3606" s="12">
        <v>144000</v>
      </c>
      <c r="G3606" s="10"/>
    </row>
    <row r="3607" spans="1:8" ht="15.75" customHeight="1" x14ac:dyDescent="0.25">
      <c r="A3607" s="13" t="s">
        <v>0</v>
      </c>
      <c r="B3607" s="13" t="s">
        <v>1</v>
      </c>
      <c r="C3607" s="13" t="s">
        <v>2</v>
      </c>
      <c r="D3607" s="13" t="s">
        <v>4</v>
      </c>
      <c r="E3607" s="13" t="s">
        <v>5</v>
      </c>
      <c r="F3607" s="13" t="s">
        <v>6</v>
      </c>
      <c r="G3607" s="13" t="s">
        <v>7</v>
      </c>
      <c r="H3607" s="13" t="s">
        <v>8</v>
      </c>
    </row>
    <row r="3608" spans="1:8" ht="15.75" customHeight="1" x14ac:dyDescent="0.25">
      <c r="A3608" s="13" t="s">
        <v>7746</v>
      </c>
      <c r="B3608" s="13" t="s">
        <v>10</v>
      </c>
      <c r="C3608" s="14">
        <v>769</v>
      </c>
      <c r="D3608" s="13" t="s">
        <v>38</v>
      </c>
      <c r="E3608" s="13" t="s">
        <v>3865</v>
      </c>
      <c r="F3608" s="15">
        <v>144000</v>
      </c>
      <c r="G3608" s="14">
        <v>110736000</v>
      </c>
      <c r="H3608" s="16" t="s">
        <v>3866</v>
      </c>
    </row>
    <row r="3609" spans="1:8" ht="15.75" customHeight="1" x14ac:dyDescent="0.25">
      <c r="A3609" s="13" t="s">
        <v>7746</v>
      </c>
      <c r="B3609" s="13" t="s">
        <v>28</v>
      </c>
      <c r="C3609" s="14">
        <v>769</v>
      </c>
      <c r="D3609" s="13" t="s">
        <v>38</v>
      </c>
      <c r="E3609" s="13" t="s">
        <v>3867</v>
      </c>
      <c r="F3609" s="15">
        <v>144000</v>
      </c>
      <c r="G3609" s="14">
        <v>110736000</v>
      </c>
      <c r="H3609" s="16" t="s">
        <v>3868</v>
      </c>
    </row>
    <row r="3610" spans="1:8" ht="15.75" customHeight="1" x14ac:dyDescent="0.25">
      <c r="A3610" s="13" t="s">
        <v>7746</v>
      </c>
      <c r="B3610" s="13" t="s">
        <v>10</v>
      </c>
      <c r="C3610" s="14">
        <v>811.99</v>
      </c>
      <c r="D3610" s="13" t="s">
        <v>26</v>
      </c>
      <c r="E3610" s="13" t="s">
        <v>3869</v>
      </c>
      <c r="F3610" s="15">
        <v>144000</v>
      </c>
      <c r="G3610" s="14">
        <v>116926560</v>
      </c>
      <c r="H3610" s="13" t="s">
        <v>3870</v>
      </c>
    </row>
    <row r="3611" spans="1:8" ht="15.75" customHeight="1" x14ac:dyDescent="0.25">
      <c r="A3611" s="13" t="s">
        <v>7746</v>
      </c>
      <c r="B3611" s="13" t="s">
        <v>10</v>
      </c>
      <c r="C3611" s="14">
        <v>836.25</v>
      </c>
      <c r="D3611" s="13" t="s">
        <v>80</v>
      </c>
      <c r="E3611" s="13" t="s">
        <v>3871</v>
      </c>
      <c r="F3611" s="15">
        <v>144000</v>
      </c>
      <c r="G3611" s="14">
        <v>120420000</v>
      </c>
      <c r="H3611" s="16" t="s">
        <v>3872</v>
      </c>
    </row>
    <row r="3612" spans="1:8" ht="15.75" customHeight="1" x14ac:dyDescent="0.25">
      <c r="A3612" s="13" t="s">
        <v>7746</v>
      </c>
      <c r="B3612" s="13" t="s">
        <v>28</v>
      </c>
      <c r="C3612" s="14">
        <v>915</v>
      </c>
      <c r="D3612" s="13" t="s">
        <v>70</v>
      </c>
      <c r="E3612" s="13" t="s">
        <v>71</v>
      </c>
      <c r="F3612" s="15">
        <v>144000</v>
      </c>
      <c r="G3612" s="14">
        <v>131760000</v>
      </c>
      <c r="H3612" s="13" t="s">
        <v>3838</v>
      </c>
    </row>
    <row r="3613" spans="1:8" ht="15.75" customHeight="1" x14ac:dyDescent="0.25">
      <c r="A3613" s="13" t="s">
        <v>7746</v>
      </c>
      <c r="B3613" s="13" t="s">
        <v>28</v>
      </c>
      <c r="C3613" s="14">
        <v>925.67</v>
      </c>
      <c r="D3613" s="13" t="s">
        <v>20</v>
      </c>
      <c r="E3613" s="13" t="s">
        <v>128</v>
      </c>
      <c r="F3613" s="15">
        <v>144000</v>
      </c>
      <c r="G3613" s="14">
        <v>133296480</v>
      </c>
      <c r="H3613" s="16" t="s">
        <v>3873</v>
      </c>
    </row>
    <row r="3614" spans="1:8" ht="15.75" customHeight="1" x14ac:dyDescent="0.25">
      <c r="A3614" s="13" t="s">
        <v>7746</v>
      </c>
      <c r="B3614" s="13" t="s">
        <v>45</v>
      </c>
      <c r="C3614" s="14">
        <v>934.72</v>
      </c>
      <c r="D3614" s="13" t="s">
        <v>20</v>
      </c>
      <c r="E3614" s="13" t="s">
        <v>73</v>
      </c>
      <c r="F3614" s="15">
        <v>144000</v>
      </c>
      <c r="G3614" s="14">
        <v>134599680</v>
      </c>
      <c r="H3614" s="16" t="s">
        <v>3874</v>
      </c>
    </row>
    <row r="3615" spans="1:8" ht="15.75" customHeight="1" x14ac:dyDescent="0.25">
      <c r="A3615" s="13" t="s">
        <v>7746</v>
      </c>
      <c r="B3615" s="13" t="s">
        <v>10</v>
      </c>
      <c r="C3615" s="14">
        <v>936.18</v>
      </c>
      <c r="D3615" s="13" t="s">
        <v>11</v>
      </c>
      <c r="E3615" s="13" t="s">
        <v>3875</v>
      </c>
      <c r="F3615" s="15">
        <v>144000</v>
      </c>
      <c r="G3615" s="14">
        <v>134809920</v>
      </c>
      <c r="H3615" s="16" t="s">
        <v>3876</v>
      </c>
    </row>
    <row r="3616" spans="1:8" ht="15.75" customHeight="1" x14ac:dyDescent="0.25">
      <c r="A3616" s="13" t="s">
        <v>7746</v>
      </c>
      <c r="B3616" s="13" t="s">
        <v>10</v>
      </c>
      <c r="C3616" s="14">
        <v>954.55</v>
      </c>
      <c r="D3616" s="13" t="s">
        <v>23</v>
      </c>
      <c r="E3616" s="13" t="s">
        <v>73</v>
      </c>
      <c r="F3616" s="15">
        <v>144000</v>
      </c>
      <c r="G3616" s="14">
        <v>137455200</v>
      </c>
      <c r="H3616" s="16" t="s">
        <v>3877</v>
      </c>
    </row>
    <row r="3617" spans="1:8" ht="15.75" customHeight="1" x14ac:dyDescent="0.25">
      <c r="A3617" s="13" t="s">
        <v>7746</v>
      </c>
      <c r="B3617" s="13" t="s">
        <v>10</v>
      </c>
      <c r="C3617" s="14">
        <v>955.18</v>
      </c>
      <c r="D3617" s="13" t="s">
        <v>33</v>
      </c>
      <c r="E3617" s="13" t="s">
        <v>73</v>
      </c>
      <c r="F3617" s="15">
        <v>144000</v>
      </c>
      <c r="G3617" s="14">
        <v>137545920</v>
      </c>
      <c r="H3617" s="13" t="s">
        <v>3844</v>
      </c>
    </row>
    <row r="3618" spans="1:8" ht="15.75" customHeight="1" x14ac:dyDescent="0.25">
      <c r="A3618" s="13" t="s">
        <v>7746</v>
      </c>
      <c r="B3618" s="13" t="s">
        <v>28</v>
      </c>
      <c r="C3618" s="14">
        <v>966</v>
      </c>
      <c r="D3618" s="13" t="s">
        <v>75</v>
      </c>
      <c r="E3618" s="13" t="s">
        <v>73</v>
      </c>
      <c r="F3618" s="15">
        <v>144000</v>
      </c>
      <c r="G3618" s="14">
        <v>139104000</v>
      </c>
      <c r="H3618" s="13" t="s">
        <v>3878</v>
      </c>
    </row>
    <row r="3619" spans="1:8" ht="15.75" customHeight="1" x14ac:dyDescent="0.25">
      <c r="A3619" s="13" t="s">
        <v>7746</v>
      </c>
      <c r="B3619" s="13" t="s">
        <v>10</v>
      </c>
      <c r="C3619" s="14">
        <v>974.4</v>
      </c>
      <c r="D3619" s="13" t="s">
        <v>35</v>
      </c>
      <c r="E3619" s="13" t="s">
        <v>73</v>
      </c>
      <c r="F3619" s="15">
        <v>144000</v>
      </c>
      <c r="G3619" s="14">
        <v>140313600</v>
      </c>
      <c r="H3619" s="16" t="s">
        <v>3879</v>
      </c>
    </row>
    <row r="3620" spans="1:8" ht="15.75" customHeight="1" x14ac:dyDescent="0.25">
      <c r="A3620" s="13" t="s">
        <v>7746</v>
      </c>
      <c r="B3620" s="13" t="s">
        <v>382</v>
      </c>
      <c r="C3620" s="14">
        <v>975.88</v>
      </c>
      <c r="D3620" s="13" t="s">
        <v>26</v>
      </c>
      <c r="E3620" s="13" t="s">
        <v>132</v>
      </c>
      <c r="F3620" s="15">
        <v>144000</v>
      </c>
      <c r="G3620" s="14">
        <v>140526720</v>
      </c>
      <c r="H3620" s="13" t="s">
        <v>3880</v>
      </c>
    </row>
    <row r="3621" spans="1:8" ht="15.75" customHeight="1" x14ac:dyDescent="0.25">
      <c r="A3621" s="13" t="s">
        <v>7746</v>
      </c>
      <c r="B3621" s="13" t="s">
        <v>28</v>
      </c>
      <c r="C3621" s="14">
        <v>985.51</v>
      </c>
      <c r="D3621" s="13" t="s">
        <v>11</v>
      </c>
      <c r="E3621" s="13" t="s">
        <v>3881</v>
      </c>
      <c r="F3621" s="15">
        <v>144000</v>
      </c>
      <c r="G3621" s="14">
        <v>141913440</v>
      </c>
      <c r="H3621" s="16" t="s">
        <v>3882</v>
      </c>
    </row>
    <row r="3622" spans="1:8" ht="15.75" customHeight="1" x14ac:dyDescent="0.25">
      <c r="A3622" s="13" t="s">
        <v>7746</v>
      </c>
      <c r="B3622" s="13" t="s">
        <v>10</v>
      </c>
      <c r="C3622" s="14">
        <v>1020</v>
      </c>
      <c r="D3622" s="13" t="s">
        <v>70</v>
      </c>
      <c r="E3622" s="13" t="s">
        <v>95</v>
      </c>
      <c r="F3622" s="15">
        <v>144000</v>
      </c>
      <c r="G3622" s="14">
        <v>146880000</v>
      </c>
      <c r="H3622" s="13" t="s">
        <v>3883</v>
      </c>
    </row>
    <row r="3623" spans="1:8" ht="15.75" customHeight="1" x14ac:dyDescent="0.25">
      <c r="A3623" s="13" t="s">
        <v>7746</v>
      </c>
      <c r="B3623" s="13" t="s">
        <v>45</v>
      </c>
      <c r="C3623" s="14">
        <v>1033.2</v>
      </c>
      <c r="D3623" s="13" t="s">
        <v>17</v>
      </c>
      <c r="E3623" s="13" t="s">
        <v>73</v>
      </c>
      <c r="F3623" s="15">
        <v>12000</v>
      </c>
      <c r="G3623" s="14">
        <v>12398400</v>
      </c>
      <c r="H3623" s="13" t="s">
        <v>3884</v>
      </c>
    </row>
    <row r="3624" spans="1:8" ht="15.75" customHeight="1" x14ac:dyDescent="0.25">
      <c r="A3624" s="13" t="s">
        <v>7746</v>
      </c>
      <c r="B3624" s="13" t="s">
        <v>10</v>
      </c>
      <c r="C3624" s="14">
        <v>1080.57</v>
      </c>
      <c r="D3624" s="13" t="s">
        <v>20</v>
      </c>
      <c r="E3624" s="13" t="s">
        <v>95</v>
      </c>
      <c r="F3624" s="15">
        <v>144000</v>
      </c>
      <c r="G3624" s="14">
        <v>155602080</v>
      </c>
      <c r="H3624" s="16" t="s">
        <v>3885</v>
      </c>
    </row>
    <row r="3625" spans="1:8" ht="15.75" customHeight="1" x14ac:dyDescent="0.25">
      <c r="A3625" s="13" t="s">
        <v>7746</v>
      </c>
      <c r="B3625" s="13" t="s">
        <v>10</v>
      </c>
      <c r="C3625" s="14">
        <v>1091.2</v>
      </c>
      <c r="D3625" s="13" t="s">
        <v>17</v>
      </c>
      <c r="E3625" s="13" t="s">
        <v>132</v>
      </c>
      <c r="F3625" s="15">
        <v>12000</v>
      </c>
      <c r="G3625" s="14">
        <v>13094400</v>
      </c>
      <c r="H3625" s="13" t="s">
        <v>3839</v>
      </c>
    </row>
    <row r="3626" spans="1:8" ht="15.75" customHeight="1" x14ac:dyDescent="0.25">
      <c r="A3626" s="13" t="s">
        <v>7746</v>
      </c>
      <c r="B3626" s="13" t="s">
        <v>10</v>
      </c>
      <c r="C3626" s="14">
        <v>1096.2</v>
      </c>
      <c r="D3626" s="13" t="s">
        <v>14</v>
      </c>
      <c r="E3626" s="13" t="s">
        <v>3886</v>
      </c>
      <c r="F3626" s="15">
        <v>144000</v>
      </c>
      <c r="G3626" s="14">
        <v>157852800</v>
      </c>
      <c r="H3626" s="13" t="s">
        <v>3887</v>
      </c>
    </row>
    <row r="3627" spans="1:8" ht="15.75" customHeight="1" x14ac:dyDescent="0.25">
      <c r="A3627" s="13" t="s">
        <v>7746</v>
      </c>
      <c r="B3627" s="13" t="s">
        <v>28</v>
      </c>
      <c r="C3627" s="14">
        <v>1110.29</v>
      </c>
      <c r="D3627" s="13" t="s">
        <v>26</v>
      </c>
      <c r="E3627" s="13" t="s">
        <v>95</v>
      </c>
      <c r="F3627" s="15">
        <v>144000</v>
      </c>
      <c r="G3627" s="14">
        <v>159881760</v>
      </c>
      <c r="H3627" s="13" t="s">
        <v>3888</v>
      </c>
    </row>
    <row r="3628" spans="1:8" ht="15.75" customHeight="1" x14ac:dyDescent="0.25">
      <c r="A3628" s="13" t="s">
        <v>7746</v>
      </c>
      <c r="B3628" s="13" t="s">
        <v>10</v>
      </c>
      <c r="C3628" s="14">
        <v>1115</v>
      </c>
      <c r="D3628" s="13" t="s">
        <v>75</v>
      </c>
      <c r="E3628" s="13" t="s">
        <v>95</v>
      </c>
      <c r="F3628" s="15">
        <v>144000</v>
      </c>
      <c r="G3628" s="14">
        <v>160560000</v>
      </c>
      <c r="H3628" s="16" t="s">
        <v>3889</v>
      </c>
    </row>
    <row r="3629" spans="1:8" ht="15.75" customHeight="1" x14ac:dyDescent="0.25">
      <c r="A3629" s="13" t="s">
        <v>7746</v>
      </c>
      <c r="B3629" s="13" t="s">
        <v>28</v>
      </c>
      <c r="C3629" s="14">
        <v>1250</v>
      </c>
      <c r="D3629" s="13" t="s">
        <v>17</v>
      </c>
      <c r="E3629" s="13" t="s">
        <v>95</v>
      </c>
      <c r="F3629" s="15">
        <v>12000</v>
      </c>
      <c r="G3629" s="14">
        <v>15000000</v>
      </c>
      <c r="H3629" s="13" t="s">
        <v>3890</v>
      </c>
    </row>
    <row r="3630" spans="1:8" ht="15.75" customHeight="1" x14ac:dyDescent="0.25">
      <c r="A3630" s="13" t="s">
        <v>7746</v>
      </c>
      <c r="B3630" s="13" t="s">
        <v>10</v>
      </c>
      <c r="C3630" s="14">
        <v>1417.81</v>
      </c>
      <c r="D3630" s="13" t="s">
        <v>43</v>
      </c>
      <c r="E3630" s="13" t="s">
        <v>73</v>
      </c>
      <c r="F3630" s="15">
        <v>144000</v>
      </c>
      <c r="G3630" s="14">
        <v>204164640</v>
      </c>
      <c r="H3630" s="16" t="s">
        <v>3891</v>
      </c>
    </row>
    <row r="3631" spans="1:8" ht="15.75" customHeight="1" x14ac:dyDescent="0.25">
      <c r="A3631" s="13" t="s">
        <v>7746</v>
      </c>
      <c r="B3631" s="13" t="s">
        <v>45</v>
      </c>
      <c r="C3631" s="14">
        <v>1479.93</v>
      </c>
      <c r="D3631" s="13" t="s">
        <v>26</v>
      </c>
      <c r="E3631" s="13" t="s">
        <v>653</v>
      </c>
      <c r="F3631" s="15">
        <v>144000</v>
      </c>
      <c r="G3631" s="14">
        <v>213109920</v>
      </c>
      <c r="H3631" s="13" t="s">
        <v>3892</v>
      </c>
    </row>
    <row r="3632" spans="1:8" ht="15.75" customHeight="1" x14ac:dyDescent="0.25">
      <c r="A3632" s="13" t="s">
        <v>7746</v>
      </c>
      <c r="B3632" s="13" t="s">
        <v>382</v>
      </c>
      <c r="C3632" s="14">
        <v>1748.19</v>
      </c>
      <c r="D3632" s="13" t="s">
        <v>20</v>
      </c>
      <c r="E3632" s="13" t="s">
        <v>642</v>
      </c>
      <c r="F3632" s="15">
        <v>144000</v>
      </c>
      <c r="G3632" s="14">
        <v>251739360</v>
      </c>
      <c r="H3632" s="16" t="s">
        <v>3893</v>
      </c>
    </row>
    <row r="3633" spans="1:8" ht="15.75" customHeight="1" x14ac:dyDescent="0.25">
      <c r="A3633" s="13" t="s">
        <v>7746</v>
      </c>
      <c r="B3633" s="13" t="s">
        <v>45</v>
      </c>
      <c r="C3633" s="14">
        <v>1751.34</v>
      </c>
      <c r="D3633" s="13" t="s">
        <v>11</v>
      </c>
      <c r="E3633" s="13" t="s">
        <v>3894</v>
      </c>
      <c r="F3633" s="15">
        <v>144000</v>
      </c>
      <c r="G3633" s="14">
        <v>252192960</v>
      </c>
      <c r="H3633" s="16" t="s">
        <v>3895</v>
      </c>
    </row>
    <row r="3634" spans="1:8" ht="15.75" customHeight="1" x14ac:dyDescent="0.25">
      <c r="A3634" s="13" t="s">
        <v>7746</v>
      </c>
      <c r="B3634" s="13" t="s">
        <v>10</v>
      </c>
      <c r="C3634" s="14">
        <v>2621.97</v>
      </c>
      <c r="D3634" s="13" t="s">
        <v>177</v>
      </c>
      <c r="E3634" s="13" t="s">
        <v>632</v>
      </c>
      <c r="F3634" s="15">
        <v>144000</v>
      </c>
      <c r="G3634" s="14">
        <v>377563680</v>
      </c>
      <c r="H3634" s="16" t="s">
        <v>3896</v>
      </c>
    </row>
    <row r="3635" spans="1:8" ht="15.75" customHeight="1" x14ac:dyDescent="0.25">
      <c r="A3635" s="13" t="s">
        <v>7746</v>
      </c>
      <c r="B3635" s="13" t="s">
        <v>413</v>
      </c>
      <c r="C3635" s="14">
        <v>9103.2800000000007</v>
      </c>
      <c r="D3635" s="13" t="s">
        <v>20</v>
      </c>
      <c r="E3635" s="13" t="s">
        <v>618</v>
      </c>
      <c r="F3635" s="15">
        <v>144000</v>
      </c>
      <c r="G3635" s="14">
        <v>1310872320</v>
      </c>
      <c r="H3635" s="16" t="s">
        <v>3897</v>
      </c>
    </row>
    <row r="3636" spans="1:8" ht="15.75" customHeight="1" x14ac:dyDescent="0.25">
      <c r="C3636" s="10"/>
      <c r="F3636" s="17"/>
      <c r="G3636" s="10"/>
    </row>
    <row r="3637" spans="1:8" ht="15.75" customHeight="1" x14ac:dyDescent="0.25">
      <c r="A3637" s="41" t="s">
        <v>3898</v>
      </c>
      <c r="B3637" s="42"/>
      <c r="C3637" s="42"/>
      <c r="D3637" s="42"/>
      <c r="E3637" s="42"/>
      <c r="F3637" s="42"/>
      <c r="G3637" s="42"/>
      <c r="H3637" s="43"/>
    </row>
    <row r="3638" spans="1:8" ht="15.75" customHeight="1" x14ac:dyDescent="0.25">
      <c r="C3638" s="10"/>
      <c r="E3638" s="11" t="s">
        <v>7571</v>
      </c>
      <c r="F3638" s="12">
        <v>1737</v>
      </c>
      <c r="G3638" s="10"/>
    </row>
    <row r="3639" spans="1:8" ht="15.75" customHeight="1" x14ac:dyDescent="0.25">
      <c r="A3639" s="13" t="s">
        <v>0</v>
      </c>
      <c r="B3639" s="13" t="s">
        <v>1</v>
      </c>
      <c r="C3639" s="13" t="s">
        <v>2</v>
      </c>
      <c r="D3639" s="13" t="s">
        <v>4</v>
      </c>
      <c r="E3639" s="13" t="s">
        <v>5</v>
      </c>
      <c r="F3639" s="13" t="s">
        <v>6</v>
      </c>
      <c r="G3639" s="13" t="s">
        <v>7</v>
      </c>
      <c r="H3639" s="13" t="s">
        <v>8</v>
      </c>
    </row>
    <row r="3640" spans="1:8" ht="15.75" customHeight="1" x14ac:dyDescent="0.25">
      <c r="A3640" s="13" t="s">
        <v>7747</v>
      </c>
      <c r="B3640" s="13" t="s">
        <v>10</v>
      </c>
      <c r="C3640" s="14">
        <v>22071.22</v>
      </c>
      <c r="D3640" s="13" t="s">
        <v>26</v>
      </c>
      <c r="E3640" s="13" t="s">
        <v>3899</v>
      </c>
      <c r="F3640" s="15">
        <v>1737</v>
      </c>
      <c r="G3640" s="14">
        <v>38337709.140000001</v>
      </c>
      <c r="H3640" s="13" t="s">
        <v>3900</v>
      </c>
    </row>
    <row r="3641" spans="1:8" ht="15.75" customHeight="1" x14ac:dyDescent="0.25">
      <c r="A3641" s="13" t="s">
        <v>7747</v>
      </c>
      <c r="B3641" s="13" t="s">
        <v>28</v>
      </c>
      <c r="C3641" s="14">
        <v>24738.11</v>
      </c>
      <c r="D3641" s="13" t="s">
        <v>20</v>
      </c>
      <c r="E3641" s="13" t="s">
        <v>147</v>
      </c>
      <c r="F3641" s="15">
        <v>1737</v>
      </c>
      <c r="G3641" s="14">
        <v>42970097.07</v>
      </c>
      <c r="H3641" s="16" t="s">
        <v>3901</v>
      </c>
    </row>
    <row r="3642" spans="1:8" ht="15.75" customHeight="1" x14ac:dyDescent="0.25">
      <c r="A3642" s="13" t="s">
        <v>7747</v>
      </c>
      <c r="B3642" s="13" t="s">
        <v>10</v>
      </c>
      <c r="C3642" s="14">
        <v>34070.89</v>
      </c>
      <c r="D3642" s="13" t="s">
        <v>14</v>
      </c>
      <c r="E3642" s="13" t="s">
        <v>3902</v>
      </c>
      <c r="F3642" s="15">
        <v>1737</v>
      </c>
      <c r="G3642" s="14">
        <v>59181135.93</v>
      </c>
      <c r="H3642" s="16" t="s">
        <v>3903</v>
      </c>
    </row>
    <row r="3643" spans="1:8" ht="15.75" customHeight="1" x14ac:dyDescent="0.25">
      <c r="A3643" s="13" t="s">
        <v>7747</v>
      </c>
      <c r="B3643" s="13" t="s">
        <v>10</v>
      </c>
      <c r="C3643" s="14">
        <v>34729.550000000003</v>
      </c>
      <c r="D3643" s="13" t="s">
        <v>35</v>
      </c>
      <c r="E3643" s="13" t="s">
        <v>3904</v>
      </c>
      <c r="F3643" s="15">
        <v>1737</v>
      </c>
      <c r="G3643" s="14">
        <v>60325228.350000001</v>
      </c>
      <c r="H3643" s="16" t="s">
        <v>3905</v>
      </c>
    </row>
    <row r="3644" spans="1:8" ht="15.75" customHeight="1" x14ac:dyDescent="0.25">
      <c r="A3644" s="13" t="s">
        <v>7747</v>
      </c>
      <c r="B3644" s="13" t="s">
        <v>10</v>
      </c>
      <c r="C3644" s="14">
        <v>39394</v>
      </c>
      <c r="D3644" s="13" t="s">
        <v>38</v>
      </c>
      <c r="E3644" s="16" t="s">
        <v>3906</v>
      </c>
      <c r="F3644" s="15">
        <v>1737</v>
      </c>
      <c r="G3644" s="14">
        <v>68427378</v>
      </c>
      <c r="H3644" s="16" t="s">
        <v>3907</v>
      </c>
    </row>
    <row r="3645" spans="1:8" ht="15.75" customHeight="1" x14ac:dyDescent="0.25">
      <c r="A3645" s="13" t="s">
        <v>7747</v>
      </c>
      <c r="B3645" s="13" t="s">
        <v>10</v>
      </c>
      <c r="C3645" s="14">
        <v>39665</v>
      </c>
      <c r="D3645" s="13" t="s">
        <v>75</v>
      </c>
      <c r="E3645" s="13" t="s">
        <v>3908</v>
      </c>
      <c r="F3645" s="15">
        <v>1737</v>
      </c>
      <c r="G3645" s="14">
        <v>68898105</v>
      </c>
      <c r="H3645" s="16" t="s">
        <v>3909</v>
      </c>
    </row>
    <row r="3646" spans="1:8" ht="15.75" customHeight="1" x14ac:dyDescent="0.25">
      <c r="A3646" s="13" t="s">
        <v>7747</v>
      </c>
      <c r="B3646" s="13" t="s">
        <v>10</v>
      </c>
      <c r="C3646" s="14">
        <v>42121.69</v>
      </c>
      <c r="D3646" s="13" t="s">
        <v>33</v>
      </c>
      <c r="E3646" s="13" t="s">
        <v>160</v>
      </c>
      <c r="F3646" s="15">
        <v>1737</v>
      </c>
      <c r="G3646" s="14">
        <v>73165375.530000001</v>
      </c>
      <c r="H3646" s="13" t="s">
        <v>3910</v>
      </c>
    </row>
    <row r="3647" spans="1:8" ht="15.75" customHeight="1" x14ac:dyDescent="0.25">
      <c r="A3647" s="13" t="s">
        <v>7747</v>
      </c>
      <c r="B3647" s="13" t="s">
        <v>10</v>
      </c>
      <c r="C3647" s="14">
        <v>42172.02</v>
      </c>
      <c r="D3647" s="13" t="s">
        <v>20</v>
      </c>
      <c r="E3647" s="13" t="s">
        <v>160</v>
      </c>
      <c r="F3647" s="15">
        <v>1737</v>
      </c>
      <c r="G3647" s="14">
        <v>73252798.739999995</v>
      </c>
      <c r="H3647" s="16" t="s">
        <v>3911</v>
      </c>
    </row>
    <row r="3648" spans="1:8" ht="15.75" customHeight="1" x14ac:dyDescent="0.25">
      <c r="A3648" s="13" t="s">
        <v>7747</v>
      </c>
      <c r="B3648" s="13" t="s">
        <v>10</v>
      </c>
      <c r="C3648" s="14">
        <v>50196.15</v>
      </c>
      <c r="D3648" s="13" t="s">
        <v>43</v>
      </c>
      <c r="E3648" s="13" t="s">
        <v>3912</v>
      </c>
      <c r="F3648" s="15">
        <v>1737</v>
      </c>
      <c r="G3648" s="14">
        <v>87190712.549999997</v>
      </c>
      <c r="H3648" s="16" t="s">
        <v>3913</v>
      </c>
    </row>
    <row r="3649" spans="1:8" ht="15.75" customHeight="1" x14ac:dyDescent="0.25">
      <c r="C3649" s="10"/>
      <c r="F3649" s="17"/>
      <c r="G3649" s="10"/>
    </row>
    <row r="3650" spans="1:8" ht="15.75" customHeight="1" x14ac:dyDescent="0.25">
      <c r="A3650" s="41" t="s">
        <v>3914</v>
      </c>
      <c r="B3650" s="42"/>
      <c r="C3650" s="42"/>
      <c r="D3650" s="42"/>
      <c r="E3650" s="42"/>
      <c r="F3650" s="42"/>
      <c r="G3650" s="42"/>
      <c r="H3650" s="43"/>
    </row>
    <row r="3651" spans="1:8" ht="15.75" customHeight="1" x14ac:dyDescent="0.25">
      <c r="C3651" s="10"/>
      <c r="E3651" s="11" t="s">
        <v>7571</v>
      </c>
      <c r="F3651" s="12">
        <v>5635</v>
      </c>
      <c r="G3651" s="10"/>
    </row>
    <row r="3652" spans="1:8" ht="15.75" customHeight="1" x14ac:dyDescent="0.25">
      <c r="A3652" s="13" t="s">
        <v>0</v>
      </c>
      <c r="B3652" s="13" t="s">
        <v>1</v>
      </c>
      <c r="C3652" s="13" t="s">
        <v>2</v>
      </c>
      <c r="D3652" s="13" t="s">
        <v>4</v>
      </c>
      <c r="E3652" s="13" t="s">
        <v>5</v>
      </c>
      <c r="F3652" s="13" t="s">
        <v>6</v>
      </c>
      <c r="G3652" s="13" t="s">
        <v>7</v>
      </c>
      <c r="H3652" s="13" t="s">
        <v>8</v>
      </c>
    </row>
    <row r="3653" spans="1:8" ht="15.75" customHeight="1" x14ac:dyDescent="0.25">
      <c r="A3653" s="13" t="s">
        <v>7748</v>
      </c>
      <c r="B3653" s="13" t="s">
        <v>28</v>
      </c>
      <c r="C3653" s="14">
        <v>22071.22</v>
      </c>
      <c r="D3653" s="13" t="s">
        <v>26</v>
      </c>
      <c r="E3653" s="13" t="s">
        <v>3916</v>
      </c>
      <c r="F3653" s="15">
        <v>5635</v>
      </c>
      <c r="G3653" s="14">
        <v>124371324.7</v>
      </c>
      <c r="H3653" s="13" t="s">
        <v>3917</v>
      </c>
    </row>
    <row r="3654" spans="1:8" ht="15.75" customHeight="1" x14ac:dyDescent="0.25">
      <c r="A3654" s="13" t="s">
        <v>7748</v>
      </c>
      <c r="B3654" s="13" t="s">
        <v>28</v>
      </c>
      <c r="C3654" s="14">
        <v>24738.11</v>
      </c>
      <c r="D3654" s="13" t="s">
        <v>20</v>
      </c>
      <c r="E3654" s="13" t="s">
        <v>147</v>
      </c>
      <c r="F3654" s="15">
        <v>5635</v>
      </c>
      <c r="G3654" s="14">
        <v>139399249.84999999</v>
      </c>
      <c r="H3654" s="16" t="s">
        <v>3901</v>
      </c>
    </row>
    <row r="3655" spans="1:8" ht="15.75" customHeight="1" x14ac:dyDescent="0.25">
      <c r="A3655" s="13" t="s">
        <v>7748</v>
      </c>
      <c r="B3655" s="13" t="s">
        <v>10</v>
      </c>
      <c r="C3655" s="14">
        <v>32372.98</v>
      </c>
      <c r="D3655" s="13" t="s">
        <v>33</v>
      </c>
      <c r="E3655" s="13" t="s">
        <v>156</v>
      </c>
      <c r="F3655" s="15">
        <v>5635</v>
      </c>
      <c r="G3655" s="14">
        <v>182421742.30000001</v>
      </c>
      <c r="H3655" s="13" t="s">
        <v>3918</v>
      </c>
    </row>
    <row r="3656" spans="1:8" ht="15.75" customHeight="1" x14ac:dyDescent="0.25">
      <c r="A3656" s="13" t="s">
        <v>7748</v>
      </c>
      <c r="B3656" s="13" t="s">
        <v>10</v>
      </c>
      <c r="C3656" s="14">
        <v>36093.94</v>
      </c>
      <c r="D3656" s="13" t="s">
        <v>20</v>
      </c>
      <c r="E3656" s="13" t="s">
        <v>156</v>
      </c>
      <c r="F3656" s="15">
        <v>5635</v>
      </c>
      <c r="G3656" s="14">
        <v>203389351.90000001</v>
      </c>
      <c r="H3656" s="16" t="s">
        <v>3919</v>
      </c>
    </row>
    <row r="3657" spans="1:8" ht="15.75" customHeight="1" x14ac:dyDescent="0.25">
      <c r="A3657" s="13" t="s">
        <v>7748</v>
      </c>
      <c r="B3657" s="13" t="s">
        <v>10</v>
      </c>
      <c r="C3657" s="14">
        <v>36298</v>
      </c>
      <c r="D3657" s="13" t="s">
        <v>70</v>
      </c>
      <c r="E3657" s="13" t="s">
        <v>1314</v>
      </c>
      <c r="F3657" s="15">
        <v>5635</v>
      </c>
      <c r="G3657" s="14">
        <v>204539230</v>
      </c>
      <c r="H3657" s="13" t="s">
        <v>3920</v>
      </c>
    </row>
    <row r="3658" spans="1:8" ht="15.75" customHeight="1" x14ac:dyDescent="0.25">
      <c r="A3658" s="13" t="s">
        <v>7748</v>
      </c>
      <c r="B3658" s="13" t="s">
        <v>10</v>
      </c>
      <c r="C3658" s="14">
        <v>36889</v>
      </c>
      <c r="D3658" s="13" t="s">
        <v>38</v>
      </c>
      <c r="E3658" s="13" t="s">
        <v>3921</v>
      </c>
      <c r="F3658" s="15">
        <v>5635</v>
      </c>
      <c r="G3658" s="14">
        <v>207869515</v>
      </c>
      <c r="H3658" s="16" t="s">
        <v>3922</v>
      </c>
    </row>
    <row r="3659" spans="1:8" ht="15.75" customHeight="1" x14ac:dyDescent="0.25">
      <c r="A3659" s="13" t="s">
        <v>7748</v>
      </c>
      <c r="B3659" s="13" t="s">
        <v>28</v>
      </c>
      <c r="C3659" s="14">
        <v>36889</v>
      </c>
      <c r="D3659" s="13" t="s">
        <v>38</v>
      </c>
      <c r="E3659" s="13" t="s">
        <v>3923</v>
      </c>
      <c r="F3659" s="15">
        <v>5635</v>
      </c>
      <c r="G3659" s="14">
        <v>207869515</v>
      </c>
      <c r="H3659" s="16" t="s">
        <v>3924</v>
      </c>
    </row>
    <row r="3660" spans="1:8" ht="15.75" customHeight="1" x14ac:dyDescent="0.25">
      <c r="A3660" s="13" t="s">
        <v>7748</v>
      </c>
      <c r="B3660" s="13" t="s">
        <v>10</v>
      </c>
      <c r="C3660" s="14">
        <v>38637.519999999997</v>
      </c>
      <c r="D3660" s="13" t="s">
        <v>26</v>
      </c>
      <c r="E3660" s="13" t="s">
        <v>3925</v>
      </c>
      <c r="F3660" s="15">
        <v>5635</v>
      </c>
      <c r="G3660" s="14">
        <v>217722425.19999999</v>
      </c>
      <c r="H3660" s="13" t="s">
        <v>3926</v>
      </c>
    </row>
    <row r="3661" spans="1:8" ht="15.75" customHeight="1" x14ac:dyDescent="0.25">
      <c r="A3661" s="13" t="s">
        <v>7748</v>
      </c>
      <c r="B3661" s="13" t="s">
        <v>10</v>
      </c>
      <c r="C3661" s="14">
        <v>42488.55</v>
      </c>
      <c r="D3661" s="13" t="s">
        <v>43</v>
      </c>
      <c r="E3661" s="13" t="s">
        <v>3927</v>
      </c>
      <c r="F3661" s="15">
        <v>5635</v>
      </c>
      <c r="G3661" s="14">
        <v>239422979.25</v>
      </c>
      <c r="H3661" s="16" t="s">
        <v>3928</v>
      </c>
    </row>
    <row r="3662" spans="1:8" ht="15.75" customHeight="1" x14ac:dyDescent="0.25">
      <c r="C3662" s="10"/>
      <c r="F3662" s="17"/>
      <c r="G3662" s="10"/>
    </row>
    <row r="3663" spans="1:8" ht="15.75" customHeight="1" x14ac:dyDescent="0.25">
      <c r="A3663" s="41" t="s">
        <v>3929</v>
      </c>
      <c r="B3663" s="42"/>
      <c r="C3663" s="42"/>
      <c r="D3663" s="42"/>
      <c r="E3663" s="42"/>
      <c r="F3663" s="42"/>
      <c r="G3663" s="42"/>
      <c r="H3663" s="43"/>
    </row>
    <row r="3664" spans="1:8" ht="15.75" customHeight="1" x14ac:dyDescent="0.25">
      <c r="C3664" s="10"/>
      <c r="E3664" s="11" t="s">
        <v>7571</v>
      </c>
      <c r="F3664" s="12">
        <v>600</v>
      </c>
      <c r="G3664" s="10"/>
    </row>
    <row r="3665" spans="1:8" ht="15.75" customHeight="1" x14ac:dyDescent="0.25">
      <c r="A3665" s="13" t="s">
        <v>0</v>
      </c>
      <c r="B3665" s="13" t="s">
        <v>1</v>
      </c>
      <c r="C3665" s="13" t="s">
        <v>2</v>
      </c>
      <c r="D3665" s="13" t="s">
        <v>4</v>
      </c>
      <c r="E3665" s="13" t="s">
        <v>5</v>
      </c>
      <c r="F3665" s="13" t="s">
        <v>6</v>
      </c>
      <c r="G3665" s="13" t="s">
        <v>7</v>
      </c>
      <c r="H3665" s="13" t="s">
        <v>8</v>
      </c>
    </row>
    <row r="3666" spans="1:8" ht="15.75" customHeight="1" x14ac:dyDescent="0.25">
      <c r="A3666" s="13" t="s">
        <v>7749</v>
      </c>
      <c r="B3666" s="13" t="s">
        <v>28</v>
      </c>
      <c r="C3666" s="14">
        <v>26182.97</v>
      </c>
      <c r="D3666" s="13" t="s">
        <v>26</v>
      </c>
      <c r="E3666" s="13" t="s">
        <v>3930</v>
      </c>
      <c r="F3666" s="15">
        <v>600</v>
      </c>
      <c r="G3666" s="14">
        <v>15709782</v>
      </c>
      <c r="H3666" s="16" t="s">
        <v>3931</v>
      </c>
    </row>
    <row r="3667" spans="1:8" ht="15.75" customHeight="1" x14ac:dyDescent="0.25">
      <c r="A3667" s="13" t="s">
        <v>7749</v>
      </c>
      <c r="B3667" s="13" t="s">
        <v>28</v>
      </c>
      <c r="C3667" s="14">
        <v>29147.61</v>
      </c>
      <c r="D3667" s="13" t="s">
        <v>20</v>
      </c>
      <c r="E3667" s="13" t="s">
        <v>147</v>
      </c>
      <c r="F3667" s="15">
        <v>600</v>
      </c>
      <c r="G3667" s="14">
        <v>17488566</v>
      </c>
      <c r="H3667" s="16" t="s">
        <v>3932</v>
      </c>
    </row>
    <row r="3668" spans="1:8" ht="15.75" customHeight="1" x14ac:dyDescent="0.25">
      <c r="A3668" s="13" t="s">
        <v>7749</v>
      </c>
      <c r="B3668" s="13" t="s">
        <v>10</v>
      </c>
      <c r="C3668" s="14">
        <v>35939.58</v>
      </c>
      <c r="D3668" s="13" t="s">
        <v>33</v>
      </c>
      <c r="E3668" s="13" t="s">
        <v>156</v>
      </c>
      <c r="F3668" s="15">
        <v>600</v>
      </c>
      <c r="G3668" s="14">
        <v>21563748</v>
      </c>
      <c r="H3668" s="13" t="s">
        <v>3933</v>
      </c>
    </row>
    <row r="3669" spans="1:8" ht="15.75" customHeight="1" x14ac:dyDescent="0.25">
      <c r="A3669" s="13" t="s">
        <v>7749</v>
      </c>
      <c r="B3669" s="13" t="s">
        <v>10</v>
      </c>
      <c r="C3669" s="14">
        <v>39927.68</v>
      </c>
      <c r="D3669" s="13" t="s">
        <v>20</v>
      </c>
      <c r="E3669" s="13" t="s">
        <v>156</v>
      </c>
      <c r="F3669" s="15">
        <v>600</v>
      </c>
      <c r="G3669" s="14">
        <v>23956608</v>
      </c>
      <c r="H3669" s="16" t="s">
        <v>3934</v>
      </c>
    </row>
    <row r="3670" spans="1:8" ht="15.75" customHeight="1" x14ac:dyDescent="0.25">
      <c r="A3670" s="13" t="s">
        <v>7749</v>
      </c>
      <c r="B3670" s="13" t="s">
        <v>10</v>
      </c>
      <c r="C3670" s="14">
        <v>40154</v>
      </c>
      <c r="D3670" s="13" t="s">
        <v>70</v>
      </c>
      <c r="E3670" s="13" t="s">
        <v>1314</v>
      </c>
      <c r="F3670" s="15">
        <v>600</v>
      </c>
      <c r="G3670" s="14">
        <v>24092400</v>
      </c>
      <c r="H3670" s="13" t="s">
        <v>1134</v>
      </c>
    </row>
    <row r="3671" spans="1:8" ht="15.75" customHeight="1" x14ac:dyDescent="0.25">
      <c r="A3671" s="13" t="s">
        <v>7749</v>
      </c>
      <c r="B3671" s="13" t="s">
        <v>10</v>
      </c>
      <c r="C3671" s="14">
        <v>41352</v>
      </c>
      <c r="D3671" s="13" t="s">
        <v>38</v>
      </c>
      <c r="E3671" s="13" t="s">
        <v>3935</v>
      </c>
      <c r="F3671" s="15">
        <v>600</v>
      </c>
      <c r="G3671" s="14">
        <v>24811200</v>
      </c>
      <c r="H3671" s="16" t="s">
        <v>3936</v>
      </c>
    </row>
    <row r="3672" spans="1:8" ht="15.75" customHeight="1" x14ac:dyDescent="0.25">
      <c r="A3672" s="13" t="s">
        <v>7749</v>
      </c>
      <c r="B3672" s="13" t="s">
        <v>28</v>
      </c>
      <c r="C3672" s="14">
        <v>41352</v>
      </c>
      <c r="D3672" s="13" t="s">
        <v>38</v>
      </c>
      <c r="E3672" s="13" t="s">
        <v>3937</v>
      </c>
      <c r="F3672" s="15">
        <v>600</v>
      </c>
      <c r="G3672" s="14">
        <v>24811200</v>
      </c>
      <c r="H3672" s="16" t="s">
        <v>3938</v>
      </c>
    </row>
    <row r="3673" spans="1:8" ht="15.75" customHeight="1" x14ac:dyDescent="0.25">
      <c r="A3673" s="13" t="s">
        <v>7749</v>
      </c>
      <c r="B3673" s="13" t="s">
        <v>10</v>
      </c>
      <c r="C3673" s="14">
        <v>44432.68</v>
      </c>
      <c r="D3673" s="13" t="s">
        <v>26</v>
      </c>
      <c r="E3673" s="13" t="s">
        <v>3925</v>
      </c>
      <c r="F3673" s="15">
        <v>600</v>
      </c>
      <c r="G3673" s="14">
        <v>26659608</v>
      </c>
      <c r="H3673" s="13" t="s">
        <v>3939</v>
      </c>
    </row>
    <row r="3674" spans="1:8" ht="15.75" customHeight="1" x14ac:dyDescent="0.25">
      <c r="A3674" s="13" t="s">
        <v>7749</v>
      </c>
      <c r="B3674" s="13" t="s">
        <v>10</v>
      </c>
      <c r="C3674" s="14">
        <v>48886.27</v>
      </c>
      <c r="D3674" s="13" t="s">
        <v>43</v>
      </c>
      <c r="E3674" s="13" t="s">
        <v>3927</v>
      </c>
      <c r="F3674" s="15">
        <v>600</v>
      </c>
      <c r="G3674" s="14">
        <v>29331762</v>
      </c>
      <c r="H3674" s="16" t="s">
        <v>3940</v>
      </c>
    </row>
    <row r="3675" spans="1:8" ht="15.75" customHeight="1" x14ac:dyDescent="0.25">
      <c r="C3675" s="10"/>
      <c r="F3675" s="17"/>
      <c r="G3675" s="10"/>
    </row>
    <row r="3676" spans="1:8" ht="15.75" customHeight="1" x14ac:dyDescent="0.25">
      <c r="A3676" s="41" t="s">
        <v>3941</v>
      </c>
      <c r="B3676" s="42"/>
      <c r="C3676" s="42"/>
      <c r="D3676" s="42"/>
      <c r="E3676" s="42"/>
      <c r="F3676" s="42"/>
      <c r="G3676" s="42"/>
      <c r="H3676" s="43"/>
    </row>
    <row r="3677" spans="1:8" ht="15.75" customHeight="1" x14ac:dyDescent="0.25">
      <c r="C3677" s="10"/>
      <c r="E3677" s="11" t="s">
        <v>7571</v>
      </c>
      <c r="F3677" s="12">
        <v>6000</v>
      </c>
      <c r="G3677" s="10"/>
    </row>
    <row r="3678" spans="1:8" ht="15.75" customHeight="1" x14ac:dyDescent="0.25">
      <c r="A3678" s="13" t="s">
        <v>0</v>
      </c>
      <c r="B3678" s="13" t="s">
        <v>1</v>
      </c>
      <c r="C3678" s="13" t="s">
        <v>2</v>
      </c>
      <c r="D3678" s="13" t="s">
        <v>4</v>
      </c>
      <c r="E3678" s="13" t="s">
        <v>5</v>
      </c>
      <c r="F3678" s="13" t="s">
        <v>6</v>
      </c>
      <c r="G3678" s="13" t="s">
        <v>7</v>
      </c>
      <c r="H3678" s="13" t="s">
        <v>8</v>
      </c>
    </row>
    <row r="3679" spans="1:8" ht="15.75" customHeight="1" x14ac:dyDescent="0.25">
      <c r="A3679" s="13" t="s">
        <v>7750</v>
      </c>
      <c r="B3679" s="13" t="s">
        <v>10</v>
      </c>
      <c r="C3679" s="14">
        <v>11795.46</v>
      </c>
      <c r="D3679" s="13" t="s">
        <v>33</v>
      </c>
      <c r="E3679" s="13" t="s">
        <v>1289</v>
      </c>
      <c r="F3679" s="15">
        <v>6000</v>
      </c>
      <c r="G3679" s="14">
        <v>70772760</v>
      </c>
      <c r="H3679" s="13" t="s">
        <v>3943</v>
      </c>
    </row>
    <row r="3680" spans="1:8" ht="15.75" customHeight="1" x14ac:dyDescent="0.25">
      <c r="A3680" s="13" t="s">
        <v>7750</v>
      </c>
      <c r="B3680" s="13" t="s">
        <v>10</v>
      </c>
      <c r="C3680" s="14">
        <v>12815.04</v>
      </c>
      <c r="D3680" s="13" t="s">
        <v>80</v>
      </c>
      <c r="E3680" s="13" t="s">
        <v>1289</v>
      </c>
      <c r="F3680" s="15">
        <v>6000</v>
      </c>
      <c r="G3680" s="14">
        <v>76890240</v>
      </c>
      <c r="H3680" s="16" t="s">
        <v>3944</v>
      </c>
    </row>
    <row r="3681" spans="1:8" ht="15.75" customHeight="1" x14ac:dyDescent="0.25">
      <c r="A3681" s="13" t="s">
        <v>7750</v>
      </c>
      <c r="B3681" s="13" t="s">
        <v>10</v>
      </c>
      <c r="C3681" s="14">
        <v>14755.1</v>
      </c>
      <c r="D3681" s="13" t="s">
        <v>38</v>
      </c>
      <c r="E3681" s="13" t="s">
        <v>3945</v>
      </c>
      <c r="F3681" s="15">
        <v>6000</v>
      </c>
      <c r="G3681" s="14">
        <v>88530600</v>
      </c>
      <c r="H3681" s="16" t="s">
        <v>3946</v>
      </c>
    </row>
    <row r="3682" spans="1:8" ht="15.75" customHeight="1" x14ac:dyDescent="0.25">
      <c r="A3682" s="13" t="s">
        <v>7750</v>
      </c>
      <c r="B3682" s="13" t="s">
        <v>28</v>
      </c>
      <c r="C3682" s="14">
        <v>14755.1</v>
      </c>
      <c r="D3682" s="13" t="s">
        <v>38</v>
      </c>
      <c r="E3682" s="13" t="s">
        <v>3947</v>
      </c>
      <c r="F3682" s="15">
        <v>6000</v>
      </c>
      <c r="G3682" s="14">
        <v>88530600</v>
      </c>
      <c r="H3682" s="16" t="s">
        <v>3948</v>
      </c>
    </row>
    <row r="3683" spans="1:8" ht="15.75" customHeight="1" x14ac:dyDescent="0.25">
      <c r="A3683" s="13" t="s">
        <v>7750</v>
      </c>
      <c r="B3683" s="13" t="s">
        <v>10</v>
      </c>
      <c r="C3683" s="14">
        <v>14912</v>
      </c>
      <c r="D3683" s="13" t="s">
        <v>17</v>
      </c>
      <c r="E3683" s="13" t="s">
        <v>1161</v>
      </c>
      <c r="F3683" s="15">
        <v>1200</v>
      </c>
      <c r="G3683" s="14">
        <v>17894400</v>
      </c>
      <c r="H3683" s="13" t="s">
        <v>3949</v>
      </c>
    </row>
    <row r="3684" spans="1:8" ht="15.75" customHeight="1" x14ac:dyDescent="0.25">
      <c r="A3684" s="13" t="s">
        <v>7750</v>
      </c>
      <c r="B3684" s="13" t="s">
        <v>10</v>
      </c>
      <c r="C3684" s="14">
        <v>15404.93</v>
      </c>
      <c r="D3684" s="13" t="s">
        <v>20</v>
      </c>
      <c r="E3684" s="13" t="s">
        <v>1289</v>
      </c>
      <c r="F3684" s="15">
        <v>6000</v>
      </c>
      <c r="G3684" s="14">
        <v>92429580</v>
      </c>
      <c r="H3684" s="16" t="s">
        <v>3950</v>
      </c>
    </row>
    <row r="3685" spans="1:8" ht="15.75" customHeight="1" x14ac:dyDescent="0.25">
      <c r="A3685" s="13" t="s">
        <v>7750</v>
      </c>
      <c r="B3685" s="13" t="s">
        <v>10</v>
      </c>
      <c r="C3685" s="14">
        <v>17967.810000000001</v>
      </c>
      <c r="D3685" s="13" t="s">
        <v>43</v>
      </c>
      <c r="E3685" s="13" t="s">
        <v>3951</v>
      </c>
      <c r="F3685" s="15">
        <v>6000</v>
      </c>
      <c r="G3685" s="14">
        <v>107806860</v>
      </c>
      <c r="H3685" s="16" t="s">
        <v>3952</v>
      </c>
    </row>
    <row r="3686" spans="1:8" ht="15.75" customHeight="1" x14ac:dyDescent="0.25">
      <c r="A3686" s="13" t="s">
        <v>7750</v>
      </c>
      <c r="B3686" s="13" t="s">
        <v>10</v>
      </c>
      <c r="C3686" s="14">
        <v>22879.06</v>
      </c>
      <c r="D3686" s="13" t="s">
        <v>35</v>
      </c>
      <c r="E3686" s="13" t="s">
        <v>3953</v>
      </c>
      <c r="F3686" s="15">
        <v>6000</v>
      </c>
      <c r="G3686" s="14">
        <v>137274360</v>
      </c>
      <c r="H3686" s="16" t="s">
        <v>3954</v>
      </c>
    </row>
    <row r="3687" spans="1:8" ht="15.75" customHeight="1" x14ac:dyDescent="0.25">
      <c r="A3687" s="13" t="s">
        <v>7750</v>
      </c>
      <c r="B3687" s="13" t="s">
        <v>28</v>
      </c>
      <c r="C3687" s="14">
        <v>24973.26</v>
      </c>
      <c r="D3687" s="13" t="s">
        <v>20</v>
      </c>
      <c r="E3687" s="13" t="s">
        <v>3955</v>
      </c>
      <c r="F3687" s="15">
        <v>6000</v>
      </c>
      <c r="G3687" s="14">
        <v>149839560</v>
      </c>
      <c r="H3687" s="16" t="s">
        <v>3956</v>
      </c>
    </row>
    <row r="3688" spans="1:8" ht="15.75" customHeight="1" x14ac:dyDescent="0.25">
      <c r="C3688" s="10"/>
      <c r="F3688" s="17"/>
      <c r="G3688" s="10"/>
    </row>
    <row r="3689" spans="1:8" ht="15.75" customHeight="1" x14ac:dyDescent="0.25">
      <c r="A3689" s="41" t="s">
        <v>3957</v>
      </c>
      <c r="B3689" s="42"/>
      <c r="C3689" s="42"/>
      <c r="D3689" s="42"/>
      <c r="E3689" s="42"/>
      <c r="F3689" s="42"/>
      <c r="G3689" s="42"/>
      <c r="H3689" s="43"/>
    </row>
    <row r="3690" spans="1:8" ht="15.75" customHeight="1" x14ac:dyDescent="0.25">
      <c r="C3690" s="10"/>
      <c r="E3690" s="11" t="s">
        <v>7571</v>
      </c>
      <c r="F3690" s="12">
        <v>6600</v>
      </c>
      <c r="G3690" s="10"/>
    </row>
    <row r="3691" spans="1:8" ht="15.75" customHeight="1" x14ac:dyDescent="0.25">
      <c r="A3691" s="13" t="s">
        <v>0</v>
      </c>
      <c r="B3691" s="13" t="s">
        <v>1</v>
      </c>
      <c r="C3691" s="13" t="s">
        <v>2</v>
      </c>
      <c r="D3691" s="13" t="s">
        <v>4</v>
      </c>
      <c r="E3691" s="13" t="s">
        <v>5</v>
      </c>
      <c r="F3691" s="13" t="s">
        <v>6</v>
      </c>
      <c r="G3691" s="13" t="s">
        <v>7</v>
      </c>
      <c r="H3691" s="13" t="s">
        <v>8</v>
      </c>
    </row>
    <row r="3692" spans="1:8" ht="15.75" customHeight="1" x14ac:dyDescent="0.25">
      <c r="A3692" s="13" t="s">
        <v>7751</v>
      </c>
      <c r="B3692" s="13" t="s">
        <v>10</v>
      </c>
      <c r="C3692" s="14">
        <v>1206.8900000000001</v>
      </c>
      <c r="D3692" s="13" t="s">
        <v>70</v>
      </c>
      <c r="E3692" s="13" t="s">
        <v>95</v>
      </c>
      <c r="F3692" s="15">
        <v>6600</v>
      </c>
      <c r="G3692" s="14">
        <v>7965474</v>
      </c>
      <c r="H3692" s="13" t="s">
        <v>3959</v>
      </c>
    </row>
    <row r="3693" spans="1:8" ht="15.75" customHeight="1" x14ac:dyDescent="0.25">
      <c r="A3693" s="13" t="s">
        <v>7751</v>
      </c>
      <c r="B3693" s="13" t="s">
        <v>28</v>
      </c>
      <c r="C3693" s="14">
        <v>1258.74</v>
      </c>
      <c r="D3693" s="13" t="s">
        <v>26</v>
      </c>
      <c r="E3693" s="13" t="s">
        <v>95</v>
      </c>
      <c r="F3693" s="15">
        <v>6600</v>
      </c>
      <c r="G3693" s="14">
        <v>8307684</v>
      </c>
      <c r="H3693" s="13" t="s">
        <v>3960</v>
      </c>
    </row>
    <row r="3694" spans="1:8" ht="15.75" customHeight="1" x14ac:dyDescent="0.25">
      <c r="A3694" s="13" t="s">
        <v>7751</v>
      </c>
      <c r="B3694" s="13" t="s">
        <v>10</v>
      </c>
      <c r="C3694" s="14">
        <v>1264.79</v>
      </c>
      <c r="D3694" s="13" t="s">
        <v>33</v>
      </c>
      <c r="E3694" s="13" t="s">
        <v>95</v>
      </c>
      <c r="F3694" s="15">
        <v>6000</v>
      </c>
      <c r="G3694" s="14">
        <v>7588740</v>
      </c>
      <c r="H3694" s="13" t="s">
        <v>3961</v>
      </c>
    </row>
    <row r="3695" spans="1:8" ht="15.75" customHeight="1" x14ac:dyDescent="0.25">
      <c r="A3695" s="13" t="s">
        <v>7751</v>
      </c>
      <c r="B3695" s="13" t="s">
        <v>10</v>
      </c>
      <c r="C3695" s="14">
        <v>1270.73</v>
      </c>
      <c r="D3695" s="13" t="s">
        <v>20</v>
      </c>
      <c r="E3695" s="13" t="s">
        <v>95</v>
      </c>
      <c r="F3695" s="15">
        <v>6600</v>
      </c>
      <c r="G3695" s="14">
        <v>8386818</v>
      </c>
      <c r="H3695" s="16" t="s">
        <v>3962</v>
      </c>
    </row>
    <row r="3696" spans="1:8" ht="15.75" customHeight="1" x14ac:dyDescent="0.25">
      <c r="A3696" s="13" t="s">
        <v>7751</v>
      </c>
      <c r="B3696" s="13" t="s">
        <v>10</v>
      </c>
      <c r="C3696" s="14">
        <v>1284.3900000000001</v>
      </c>
      <c r="D3696" s="13" t="s">
        <v>14</v>
      </c>
      <c r="E3696" s="13" t="s">
        <v>3963</v>
      </c>
      <c r="F3696" s="15">
        <v>6600</v>
      </c>
      <c r="G3696" s="14">
        <v>8476974</v>
      </c>
      <c r="H3696" s="13" t="s">
        <v>3964</v>
      </c>
    </row>
    <row r="3697" spans="1:8" ht="15.75" customHeight="1" x14ac:dyDescent="0.25">
      <c r="A3697" s="13" t="s">
        <v>7751</v>
      </c>
      <c r="B3697" s="13" t="s">
        <v>10</v>
      </c>
      <c r="C3697" s="14">
        <v>1295.46</v>
      </c>
      <c r="D3697" s="13" t="s">
        <v>35</v>
      </c>
      <c r="E3697" s="13" t="s">
        <v>3965</v>
      </c>
      <c r="F3697" s="15">
        <v>6600</v>
      </c>
      <c r="G3697" s="14">
        <v>8550036</v>
      </c>
      <c r="H3697" s="16" t="s">
        <v>3966</v>
      </c>
    </row>
    <row r="3698" spans="1:8" ht="15.75" customHeight="1" x14ac:dyDescent="0.25">
      <c r="A3698" s="13" t="s">
        <v>7751</v>
      </c>
      <c r="B3698" s="13" t="s">
        <v>10</v>
      </c>
      <c r="C3698" s="14">
        <v>1305</v>
      </c>
      <c r="D3698" s="13" t="s">
        <v>75</v>
      </c>
      <c r="E3698" s="13" t="s">
        <v>3967</v>
      </c>
      <c r="F3698" s="15">
        <v>6600</v>
      </c>
      <c r="G3698" s="14">
        <v>8613000</v>
      </c>
      <c r="H3698" s="13" t="s">
        <v>3968</v>
      </c>
    </row>
    <row r="3699" spans="1:8" ht="15.75" customHeight="1" x14ac:dyDescent="0.25">
      <c r="A3699" s="13" t="s">
        <v>7751</v>
      </c>
      <c r="B3699" s="13" t="s">
        <v>45</v>
      </c>
      <c r="C3699" s="14">
        <v>1372.96</v>
      </c>
      <c r="D3699" s="13" t="s">
        <v>17</v>
      </c>
      <c r="E3699" s="13" t="s">
        <v>95</v>
      </c>
      <c r="F3699" s="15">
        <v>6600</v>
      </c>
      <c r="G3699" s="14">
        <v>9061536</v>
      </c>
      <c r="H3699" s="13" t="s">
        <v>3961</v>
      </c>
    </row>
    <row r="3700" spans="1:8" ht="15.75" customHeight="1" x14ac:dyDescent="0.25">
      <c r="A3700" s="13" t="s">
        <v>7751</v>
      </c>
      <c r="B3700" s="13" t="s">
        <v>10</v>
      </c>
      <c r="C3700" s="14">
        <v>1408.33</v>
      </c>
      <c r="D3700" s="13" t="s">
        <v>38</v>
      </c>
      <c r="E3700" s="13" t="s">
        <v>3969</v>
      </c>
      <c r="F3700" s="15">
        <v>6600</v>
      </c>
      <c r="G3700" s="14">
        <v>9294978</v>
      </c>
      <c r="H3700" s="16" t="s">
        <v>3970</v>
      </c>
    </row>
    <row r="3701" spans="1:8" ht="15.75" customHeight="1" x14ac:dyDescent="0.25">
      <c r="A3701" s="13" t="s">
        <v>7751</v>
      </c>
      <c r="B3701" s="13" t="s">
        <v>10</v>
      </c>
      <c r="C3701" s="14">
        <v>1483.38</v>
      </c>
      <c r="D3701" s="13" t="s">
        <v>67</v>
      </c>
      <c r="E3701" s="13" t="s">
        <v>95</v>
      </c>
      <c r="F3701" s="15">
        <v>6600</v>
      </c>
      <c r="G3701" s="14">
        <v>9790308</v>
      </c>
      <c r="H3701" s="16" t="s">
        <v>3971</v>
      </c>
    </row>
    <row r="3702" spans="1:8" ht="15.75" customHeight="1" x14ac:dyDescent="0.25">
      <c r="A3702" s="13" t="s">
        <v>7751</v>
      </c>
      <c r="B3702" s="13" t="s">
        <v>28</v>
      </c>
      <c r="C3702" s="14">
        <v>1562.5</v>
      </c>
      <c r="D3702" s="13" t="s">
        <v>17</v>
      </c>
      <c r="E3702" s="13" t="s">
        <v>781</v>
      </c>
      <c r="F3702" s="15">
        <v>6600</v>
      </c>
      <c r="G3702" s="14">
        <v>10312500</v>
      </c>
      <c r="H3702" s="13" t="s">
        <v>3949</v>
      </c>
    </row>
    <row r="3703" spans="1:8" ht="15.75" customHeight="1" x14ac:dyDescent="0.25">
      <c r="A3703" s="13" t="s">
        <v>7751</v>
      </c>
      <c r="B3703" s="13" t="s">
        <v>10</v>
      </c>
      <c r="C3703" s="14">
        <v>1673.01</v>
      </c>
      <c r="D3703" s="13" t="s">
        <v>43</v>
      </c>
      <c r="E3703" s="13" t="s">
        <v>95</v>
      </c>
      <c r="F3703" s="15">
        <v>6600</v>
      </c>
      <c r="G3703" s="14">
        <v>11041866</v>
      </c>
      <c r="H3703" s="16" t="s">
        <v>3972</v>
      </c>
    </row>
    <row r="3704" spans="1:8" ht="15.75" customHeight="1" x14ac:dyDescent="0.25">
      <c r="A3704" s="13" t="s">
        <v>7751</v>
      </c>
      <c r="B3704" s="13" t="s">
        <v>10</v>
      </c>
      <c r="C3704" s="14">
        <v>4552.3100000000004</v>
      </c>
      <c r="D3704" s="13" t="s">
        <v>26</v>
      </c>
      <c r="E3704" s="13" t="s">
        <v>3973</v>
      </c>
      <c r="F3704" s="15">
        <v>6600</v>
      </c>
      <c r="G3704" s="14">
        <v>30045246</v>
      </c>
      <c r="H3704" s="13" t="s">
        <v>3974</v>
      </c>
    </row>
    <row r="3705" spans="1:8" ht="15.75" customHeight="1" x14ac:dyDescent="0.25">
      <c r="A3705" s="13" t="s">
        <v>7751</v>
      </c>
      <c r="B3705" s="13" t="s">
        <v>28</v>
      </c>
      <c r="C3705" s="14">
        <v>4893.12</v>
      </c>
      <c r="D3705" s="13" t="s">
        <v>20</v>
      </c>
      <c r="E3705" s="13" t="s">
        <v>1289</v>
      </c>
      <c r="F3705" s="15">
        <v>6600</v>
      </c>
      <c r="G3705" s="14">
        <v>32294592</v>
      </c>
      <c r="H3705" s="16" t="s">
        <v>3975</v>
      </c>
    </row>
    <row r="3706" spans="1:8" ht="15.75" customHeight="1" x14ac:dyDescent="0.25">
      <c r="A3706" s="13" t="s">
        <v>7751</v>
      </c>
      <c r="B3706" s="13" t="s">
        <v>10</v>
      </c>
      <c r="C3706" s="14">
        <v>5209.6000000000004</v>
      </c>
      <c r="D3706" s="13" t="s">
        <v>17</v>
      </c>
      <c r="E3706" s="13" t="s">
        <v>1161</v>
      </c>
      <c r="F3706" s="15">
        <v>1000</v>
      </c>
      <c r="G3706" s="14">
        <v>5209600</v>
      </c>
      <c r="H3706" s="13" t="s">
        <v>3976</v>
      </c>
    </row>
    <row r="3707" spans="1:8" ht="15.75" customHeight="1" x14ac:dyDescent="0.25">
      <c r="C3707" s="10"/>
      <c r="F3707" s="17"/>
      <c r="G3707" s="10"/>
    </row>
    <row r="3708" spans="1:8" ht="15.75" customHeight="1" x14ac:dyDescent="0.25">
      <c r="A3708" s="41" t="s">
        <v>3977</v>
      </c>
      <c r="B3708" s="42"/>
      <c r="C3708" s="42"/>
      <c r="D3708" s="42"/>
      <c r="E3708" s="42"/>
      <c r="F3708" s="42"/>
      <c r="G3708" s="42"/>
      <c r="H3708" s="43"/>
    </row>
    <row r="3709" spans="1:8" ht="15.75" customHeight="1" x14ac:dyDescent="0.25">
      <c r="C3709" s="10"/>
      <c r="E3709" s="11" t="s">
        <v>7571</v>
      </c>
      <c r="F3709" s="12">
        <v>3000</v>
      </c>
      <c r="G3709" s="10"/>
    </row>
    <row r="3710" spans="1:8" ht="15.75" customHeight="1" x14ac:dyDescent="0.25">
      <c r="A3710" s="13" t="s">
        <v>0</v>
      </c>
      <c r="B3710" s="13" t="s">
        <v>1</v>
      </c>
      <c r="C3710" s="13" t="s">
        <v>2</v>
      </c>
      <c r="D3710" s="13" t="s">
        <v>4</v>
      </c>
      <c r="E3710" s="13" t="s">
        <v>5</v>
      </c>
      <c r="F3710" s="13" t="s">
        <v>6</v>
      </c>
      <c r="G3710" s="13" t="s">
        <v>7</v>
      </c>
      <c r="H3710" s="13" t="s">
        <v>8</v>
      </c>
    </row>
    <row r="3711" spans="1:8" ht="15.75" customHeight="1" x14ac:dyDescent="0.25">
      <c r="A3711" s="13" t="s">
        <v>7752</v>
      </c>
      <c r="B3711" s="13" t="s">
        <v>10</v>
      </c>
      <c r="C3711" s="14">
        <v>1207.99</v>
      </c>
      <c r="D3711" s="13" t="s">
        <v>20</v>
      </c>
      <c r="E3711" s="13" t="s">
        <v>911</v>
      </c>
      <c r="F3711" s="15">
        <v>3000</v>
      </c>
      <c r="G3711" s="14">
        <v>3623970</v>
      </c>
      <c r="H3711" s="16" t="s">
        <v>3978</v>
      </c>
    </row>
    <row r="3712" spans="1:8" ht="15.75" customHeight="1" x14ac:dyDescent="0.25">
      <c r="A3712" s="13" t="s">
        <v>7752</v>
      </c>
      <c r="B3712" s="13" t="s">
        <v>10</v>
      </c>
      <c r="C3712" s="14">
        <v>1416.56</v>
      </c>
      <c r="D3712" s="13" t="s">
        <v>43</v>
      </c>
      <c r="E3712" s="13" t="s">
        <v>911</v>
      </c>
      <c r="F3712" s="15">
        <v>3000</v>
      </c>
      <c r="G3712" s="14">
        <v>4249680</v>
      </c>
      <c r="H3712" s="16" t="s">
        <v>3979</v>
      </c>
    </row>
    <row r="3713" spans="1:8" ht="15.75" customHeight="1" x14ac:dyDescent="0.25">
      <c r="A3713" s="13" t="s">
        <v>7752</v>
      </c>
      <c r="B3713" s="13" t="s">
        <v>10</v>
      </c>
      <c r="C3713" s="14">
        <v>1543</v>
      </c>
      <c r="D3713" s="13" t="s">
        <v>70</v>
      </c>
      <c r="E3713" s="13" t="s">
        <v>3981</v>
      </c>
      <c r="F3713" s="15">
        <v>3000</v>
      </c>
      <c r="G3713" s="14">
        <v>4629000</v>
      </c>
      <c r="H3713" s="13" t="s">
        <v>3982</v>
      </c>
    </row>
    <row r="3714" spans="1:8" ht="15.75" customHeight="1" x14ac:dyDescent="0.25">
      <c r="A3714" s="13" t="s">
        <v>7752</v>
      </c>
      <c r="B3714" s="13" t="s">
        <v>10</v>
      </c>
      <c r="C3714" s="14">
        <v>1605</v>
      </c>
      <c r="D3714" s="13" t="s">
        <v>75</v>
      </c>
      <c r="E3714" s="13" t="s">
        <v>3983</v>
      </c>
      <c r="F3714" s="15">
        <v>3000</v>
      </c>
      <c r="G3714" s="14">
        <v>4815000</v>
      </c>
      <c r="H3714" s="13" t="s">
        <v>3984</v>
      </c>
    </row>
    <row r="3715" spans="1:8" ht="15.75" customHeight="1" x14ac:dyDescent="0.25">
      <c r="A3715" s="13" t="s">
        <v>7752</v>
      </c>
      <c r="B3715" s="13" t="s">
        <v>10</v>
      </c>
      <c r="C3715" s="14">
        <v>1617.9</v>
      </c>
      <c r="D3715" s="13" t="s">
        <v>35</v>
      </c>
      <c r="E3715" s="13" t="s">
        <v>1321</v>
      </c>
      <c r="F3715" s="15">
        <v>3000</v>
      </c>
      <c r="G3715" s="14">
        <v>4853700</v>
      </c>
      <c r="H3715" s="16" t="s">
        <v>3985</v>
      </c>
    </row>
    <row r="3716" spans="1:8" ht="15.75" customHeight="1" x14ac:dyDescent="0.25">
      <c r="A3716" s="13" t="s">
        <v>7752</v>
      </c>
      <c r="B3716" s="13" t="s">
        <v>28</v>
      </c>
      <c r="C3716" s="14">
        <v>1640.19</v>
      </c>
      <c r="D3716" s="13" t="s">
        <v>20</v>
      </c>
      <c r="E3716" s="13" t="s">
        <v>1321</v>
      </c>
      <c r="F3716" s="15">
        <v>3000</v>
      </c>
      <c r="G3716" s="14">
        <v>4920570</v>
      </c>
      <c r="H3716" s="16" t="s">
        <v>3986</v>
      </c>
    </row>
    <row r="3717" spans="1:8" ht="15.75" customHeight="1" x14ac:dyDescent="0.25">
      <c r="A3717" s="13" t="s">
        <v>7752</v>
      </c>
      <c r="B3717" s="13" t="s">
        <v>10</v>
      </c>
      <c r="C3717" s="14">
        <v>1711.29</v>
      </c>
      <c r="D3717" s="13" t="s">
        <v>26</v>
      </c>
      <c r="E3717" s="13" t="s">
        <v>3983</v>
      </c>
      <c r="F3717" s="15">
        <v>3000</v>
      </c>
      <c r="G3717" s="14">
        <v>5133870</v>
      </c>
      <c r="H3717" s="13" t="s">
        <v>3987</v>
      </c>
    </row>
    <row r="3718" spans="1:8" ht="15.75" customHeight="1" x14ac:dyDescent="0.25">
      <c r="A3718" s="13" t="s">
        <v>7752</v>
      </c>
      <c r="B3718" s="13" t="s">
        <v>10</v>
      </c>
      <c r="C3718" s="14">
        <v>1813.23</v>
      </c>
      <c r="D3718" s="13" t="s">
        <v>33</v>
      </c>
      <c r="E3718" s="13" t="s">
        <v>3988</v>
      </c>
      <c r="F3718" s="15">
        <v>3000</v>
      </c>
      <c r="G3718" s="14">
        <v>5439690</v>
      </c>
      <c r="H3718" s="13" t="s">
        <v>3989</v>
      </c>
    </row>
    <row r="3719" spans="1:8" ht="15.75" customHeight="1" x14ac:dyDescent="0.25">
      <c r="A3719" s="13" t="s">
        <v>7752</v>
      </c>
      <c r="B3719" s="13" t="s">
        <v>10</v>
      </c>
      <c r="C3719" s="14">
        <v>2141.67</v>
      </c>
      <c r="D3719" s="13" t="s">
        <v>38</v>
      </c>
      <c r="E3719" s="13" t="s">
        <v>3990</v>
      </c>
      <c r="F3719" s="15">
        <v>3000</v>
      </c>
      <c r="G3719" s="14">
        <v>6425010</v>
      </c>
      <c r="H3719" s="16" t="s">
        <v>3991</v>
      </c>
    </row>
    <row r="3720" spans="1:8" ht="15.75" customHeight="1" x14ac:dyDescent="0.25">
      <c r="C3720" s="10"/>
      <c r="F3720" s="17"/>
      <c r="G3720" s="10"/>
    </row>
    <row r="3721" spans="1:8" ht="15.75" customHeight="1" x14ac:dyDescent="0.25">
      <c r="A3721" s="41" t="s">
        <v>3992</v>
      </c>
      <c r="B3721" s="42"/>
      <c r="C3721" s="42"/>
      <c r="D3721" s="42"/>
      <c r="E3721" s="42"/>
      <c r="F3721" s="42"/>
      <c r="G3721" s="42"/>
      <c r="H3721" s="43"/>
    </row>
    <row r="3722" spans="1:8" ht="15.75" customHeight="1" x14ac:dyDescent="0.25">
      <c r="C3722" s="10"/>
      <c r="E3722" s="11" t="s">
        <v>7571</v>
      </c>
      <c r="F3722" s="12">
        <v>8400</v>
      </c>
      <c r="G3722" s="10"/>
    </row>
    <row r="3723" spans="1:8" ht="15.75" customHeight="1" x14ac:dyDescent="0.25">
      <c r="A3723" s="13" t="s">
        <v>0</v>
      </c>
      <c r="B3723" s="13" t="s">
        <v>1</v>
      </c>
      <c r="C3723" s="13" t="s">
        <v>2</v>
      </c>
      <c r="D3723" s="13" t="s">
        <v>4</v>
      </c>
      <c r="E3723" s="13" t="s">
        <v>5</v>
      </c>
      <c r="F3723" s="13" t="s">
        <v>6</v>
      </c>
      <c r="G3723" s="13" t="s">
        <v>7</v>
      </c>
      <c r="H3723" s="13" t="s">
        <v>8</v>
      </c>
    </row>
    <row r="3724" spans="1:8" ht="15.75" customHeight="1" x14ac:dyDescent="0.25">
      <c r="A3724" s="13" t="s">
        <v>7753</v>
      </c>
      <c r="B3724" s="13" t="s">
        <v>10</v>
      </c>
      <c r="C3724" s="14">
        <v>182.36</v>
      </c>
      <c r="D3724" s="13" t="s">
        <v>14</v>
      </c>
      <c r="E3724" s="13" t="s">
        <v>3994</v>
      </c>
      <c r="F3724" s="15">
        <v>8400</v>
      </c>
      <c r="G3724" s="14">
        <v>1531824</v>
      </c>
      <c r="H3724" s="13" t="s">
        <v>3995</v>
      </c>
    </row>
    <row r="3725" spans="1:8" ht="15.75" customHeight="1" x14ac:dyDescent="0.25">
      <c r="A3725" s="13" t="s">
        <v>7753</v>
      </c>
      <c r="B3725" s="13" t="s">
        <v>10</v>
      </c>
      <c r="C3725" s="14">
        <v>221.23</v>
      </c>
      <c r="D3725" s="13" t="s">
        <v>26</v>
      </c>
      <c r="E3725" s="13" t="s">
        <v>515</v>
      </c>
      <c r="F3725" s="15">
        <v>8400</v>
      </c>
      <c r="G3725" s="14">
        <v>1858332</v>
      </c>
      <c r="H3725" s="13" t="s">
        <v>3996</v>
      </c>
    </row>
    <row r="3726" spans="1:8" ht="15.75" customHeight="1" x14ac:dyDescent="0.25">
      <c r="A3726" s="13" t="s">
        <v>7753</v>
      </c>
      <c r="B3726" s="13" t="s">
        <v>10</v>
      </c>
      <c r="C3726" s="14">
        <v>272.86</v>
      </c>
      <c r="D3726" s="13" t="s">
        <v>20</v>
      </c>
      <c r="E3726" s="13" t="s">
        <v>515</v>
      </c>
      <c r="F3726" s="15">
        <v>8400</v>
      </c>
      <c r="G3726" s="14">
        <v>2292024</v>
      </c>
      <c r="H3726" s="16" t="s">
        <v>3997</v>
      </c>
    </row>
    <row r="3727" spans="1:8" ht="15.75" customHeight="1" x14ac:dyDescent="0.25">
      <c r="A3727" s="13" t="s">
        <v>7753</v>
      </c>
      <c r="B3727" s="13" t="s">
        <v>10</v>
      </c>
      <c r="C3727" s="14">
        <v>286.45</v>
      </c>
      <c r="D3727" s="13" t="s">
        <v>33</v>
      </c>
      <c r="E3727" s="13" t="s">
        <v>515</v>
      </c>
      <c r="F3727" s="15">
        <v>8400</v>
      </c>
      <c r="G3727" s="14">
        <v>2406180</v>
      </c>
      <c r="H3727" s="13" t="s">
        <v>3998</v>
      </c>
    </row>
    <row r="3728" spans="1:8" ht="15.75" customHeight="1" x14ac:dyDescent="0.25">
      <c r="A3728" s="13" t="s">
        <v>7753</v>
      </c>
      <c r="B3728" s="13" t="s">
        <v>10</v>
      </c>
      <c r="C3728" s="14">
        <v>325</v>
      </c>
      <c r="D3728" s="13" t="s">
        <v>38</v>
      </c>
      <c r="E3728" s="13" t="s">
        <v>3999</v>
      </c>
      <c r="F3728" s="15">
        <v>8400</v>
      </c>
      <c r="G3728" s="14">
        <v>2730000</v>
      </c>
      <c r="H3728" s="16" t="s">
        <v>4000</v>
      </c>
    </row>
    <row r="3729" spans="1:8" ht="15.75" customHeight="1" x14ac:dyDescent="0.25">
      <c r="A3729" s="13" t="s">
        <v>7753</v>
      </c>
      <c r="B3729" s="13" t="s">
        <v>10</v>
      </c>
      <c r="C3729" s="14">
        <v>325.17</v>
      </c>
      <c r="D3729" s="13" t="s">
        <v>43</v>
      </c>
      <c r="E3729" s="13" t="s">
        <v>4001</v>
      </c>
      <c r="F3729" s="15">
        <v>8400</v>
      </c>
      <c r="G3729" s="14">
        <v>2731428</v>
      </c>
      <c r="H3729" s="16" t="s">
        <v>4002</v>
      </c>
    </row>
    <row r="3730" spans="1:8" ht="15.75" customHeight="1" x14ac:dyDescent="0.25">
      <c r="C3730" s="10"/>
      <c r="F3730" s="17"/>
      <c r="G3730" s="10"/>
    </row>
    <row r="3731" spans="1:8" ht="15.75" customHeight="1" x14ac:dyDescent="0.25">
      <c r="A3731" s="41" t="s">
        <v>4003</v>
      </c>
      <c r="B3731" s="42"/>
      <c r="C3731" s="42"/>
      <c r="D3731" s="42"/>
      <c r="E3731" s="42"/>
      <c r="F3731" s="42"/>
      <c r="G3731" s="42"/>
      <c r="H3731" s="43"/>
    </row>
    <row r="3732" spans="1:8" ht="15.75" customHeight="1" x14ac:dyDescent="0.25">
      <c r="C3732" s="10"/>
      <c r="E3732" s="11" t="s">
        <v>7571</v>
      </c>
      <c r="F3732" s="12">
        <v>2400</v>
      </c>
      <c r="G3732" s="10"/>
    </row>
    <row r="3733" spans="1:8" ht="15.75" customHeight="1" x14ac:dyDescent="0.25">
      <c r="A3733" s="13" t="s">
        <v>0</v>
      </c>
      <c r="B3733" s="13" t="s">
        <v>1</v>
      </c>
      <c r="C3733" s="13" t="s">
        <v>2</v>
      </c>
      <c r="D3733" s="13" t="s">
        <v>4</v>
      </c>
      <c r="E3733" s="13" t="s">
        <v>5</v>
      </c>
      <c r="F3733" s="13" t="s">
        <v>6</v>
      </c>
      <c r="G3733" s="13" t="s">
        <v>7</v>
      </c>
      <c r="H3733" s="13" t="s">
        <v>8</v>
      </c>
    </row>
    <row r="3734" spans="1:8" ht="15.75" customHeight="1" x14ac:dyDescent="0.25">
      <c r="A3734" s="13" t="s">
        <v>7754</v>
      </c>
      <c r="B3734" s="13" t="s">
        <v>10</v>
      </c>
      <c r="C3734" s="14">
        <v>1419.69</v>
      </c>
      <c r="D3734" s="13" t="s">
        <v>14</v>
      </c>
      <c r="E3734" s="13" t="s">
        <v>4005</v>
      </c>
      <c r="F3734" s="15">
        <v>2400</v>
      </c>
      <c r="G3734" s="14">
        <v>3407256</v>
      </c>
      <c r="H3734" s="13" t="s">
        <v>4006</v>
      </c>
    </row>
    <row r="3735" spans="1:8" ht="15.75" customHeight="1" x14ac:dyDescent="0.25">
      <c r="A3735" s="13" t="s">
        <v>7754</v>
      </c>
      <c r="B3735" s="13" t="s">
        <v>10</v>
      </c>
      <c r="C3735" s="14">
        <v>2573.69</v>
      </c>
      <c r="D3735" s="13" t="s">
        <v>20</v>
      </c>
      <c r="E3735" s="13" t="s">
        <v>843</v>
      </c>
      <c r="F3735" s="15">
        <v>2400</v>
      </c>
      <c r="G3735" s="14">
        <v>6176856</v>
      </c>
      <c r="H3735" s="16" t="s">
        <v>4007</v>
      </c>
    </row>
    <row r="3736" spans="1:8" ht="15.75" customHeight="1" x14ac:dyDescent="0.25">
      <c r="C3736" s="10"/>
      <c r="F3736" s="17"/>
      <c r="G3736" s="10"/>
    </row>
    <row r="3737" spans="1:8" ht="15.75" customHeight="1" x14ac:dyDescent="0.25">
      <c r="A3737" s="41" t="s">
        <v>4008</v>
      </c>
      <c r="B3737" s="42"/>
      <c r="C3737" s="42"/>
      <c r="D3737" s="42"/>
      <c r="E3737" s="42"/>
      <c r="F3737" s="42"/>
      <c r="G3737" s="42"/>
      <c r="H3737" s="43"/>
    </row>
    <row r="3738" spans="1:8" ht="15.75" customHeight="1" x14ac:dyDescent="0.25">
      <c r="C3738" s="10"/>
      <c r="E3738" s="11" t="s">
        <v>7571</v>
      </c>
      <c r="F3738" s="12">
        <v>1200</v>
      </c>
      <c r="G3738" s="10"/>
    </row>
    <row r="3739" spans="1:8" ht="15.75" customHeight="1" x14ac:dyDescent="0.25">
      <c r="A3739" s="13" t="s">
        <v>0</v>
      </c>
      <c r="B3739" s="13" t="s">
        <v>1</v>
      </c>
      <c r="C3739" s="13" t="s">
        <v>2</v>
      </c>
      <c r="D3739" s="13" t="s">
        <v>4</v>
      </c>
      <c r="E3739" s="13" t="s">
        <v>5</v>
      </c>
      <c r="F3739" s="13" t="s">
        <v>6</v>
      </c>
      <c r="G3739" s="13" t="s">
        <v>7</v>
      </c>
      <c r="H3739" s="13" t="s">
        <v>8</v>
      </c>
    </row>
    <row r="3740" spans="1:8" ht="15.75" customHeight="1" x14ac:dyDescent="0.25">
      <c r="A3740" s="13" t="s">
        <v>7755</v>
      </c>
      <c r="B3740" s="13" t="s">
        <v>10</v>
      </c>
      <c r="C3740" s="14">
        <v>8062</v>
      </c>
      <c r="D3740" s="13" t="s">
        <v>67</v>
      </c>
      <c r="E3740" s="13" t="s">
        <v>521</v>
      </c>
      <c r="F3740" s="15">
        <v>1200</v>
      </c>
      <c r="G3740" s="14">
        <v>9674400</v>
      </c>
      <c r="H3740" s="16" t="s">
        <v>4009</v>
      </c>
    </row>
    <row r="3741" spans="1:8" ht="15.75" customHeight="1" x14ac:dyDescent="0.25">
      <c r="A3741" s="13" t="s">
        <v>7755</v>
      </c>
      <c r="B3741" s="13" t="s">
        <v>28</v>
      </c>
      <c r="C3741" s="14">
        <v>9279</v>
      </c>
      <c r="D3741" s="13" t="s">
        <v>67</v>
      </c>
      <c r="E3741" s="13" t="s">
        <v>82</v>
      </c>
      <c r="F3741" s="15">
        <v>1200</v>
      </c>
      <c r="G3741" s="14">
        <v>11134800</v>
      </c>
      <c r="H3741" s="16" t="s">
        <v>4010</v>
      </c>
    </row>
    <row r="3742" spans="1:8" ht="15.75" customHeight="1" x14ac:dyDescent="0.25">
      <c r="A3742" s="13" t="s">
        <v>7755</v>
      </c>
      <c r="B3742" s="13" t="s">
        <v>10</v>
      </c>
      <c r="C3742" s="14">
        <v>9648.94</v>
      </c>
      <c r="D3742" s="13" t="s">
        <v>20</v>
      </c>
      <c r="E3742" s="13" t="s">
        <v>911</v>
      </c>
      <c r="F3742" s="15">
        <v>1200</v>
      </c>
      <c r="G3742" s="14">
        <v>11578728</v>
      </c>
      <c r="H3742" s="16" t="s">
        <v>4012</v>
      </c>
    </row>
    <row r="3743" spans="1:8" ht="15.75" customHeight="1" x14ac:dyDescent="0.25">
      <c r="A3743" s="13" t="s">
        <v>7755</v>
      </c>
      <c r="B3743" s="13" t="s">
        <v>10</v>
      </c>
      <c r="C3743" s="14">
        <v>10540.55</v>
      </c>
      <c r="D3743" s="13" t="s">
        <v>38</v>
      </c>
      <c r="E3743" s="13" t="s">
        <v>4013</v>
      </c>
      <c r="F3743" s="15">
        <v>1200</v>
      </c>
      <c r="G3743" s="14">
        <v>12648660</v>
      </c>
      <c r="H3743" s="16" t="s">
        <v>4014</v>
      </c>
    </row>
    <row r="3744" spans="1:8" ht="15.75" customHeight="1" x14ac:dyDescent="0.25">
      <c r="A3744" s="13" t="s">
        <v>7755</v>
      </c>
      <c r="B3744" s="13" t="s">
        <v>10</v>
      </c>
      <c r="C3744" s="14">
        <v>11612.5</v>
      </c>
      <c r="D3744" s="13" t="s">
        <v>43</v>
      </c>
      <c r="E3744" s="13" t="s">
        <v>911</v>
      </c>
      <c r="F3744" s="15">
        <v>1200</v>
      </c>
      <c r="G3744" s="14">
        <v>13935000</v>
      </c>
      <c r="H3744" s="16" t="s">
        <v>4015</v>
      </c>
    </row>
    <row r="3745" spans="1:8" ht="15.75" customHeight="1" x14ac:dyDescent="0.25">
      <c r="C3745" s="10"/>
      <c r="F3745" s="17"/>
      <c r="G3745" s="10"/>
    </row>
    <row r="3746" spans="1:8" ht="15.75" customHeight="1" x14ac:dyDescent="0.25">
      <c r="A3746" s="41" t="s">
        <v>4016</v>
      </c>
      <c r="B3746" s="42"/>
      <c r="C3746" s="42"/>
      <c r="D3746" s="42"/>
      <c r="E3746" s="42"/>
      <c r="F3746" s="42"/>
      <c r="G3746" s="42"/>
      <c r="H3746" s="43"/>
    </row>
    <row r="3747" spans="1:8" ht="15.75" customHeight="1" x14ac:dyDescent="0.25">
      <c r="C3747" s="10"/>
      <c r="E3747" s="11" t="s">
        <v>7571</v>
      </c>
      <c r="F3747" s="12">
        <v>300000</v>
      </c>
      <c r="G3747" s="10"/>
    </row>
    <row r="3748" spans="1:8" ht="15.75" customHeight="1" x14ac:dyDescent="0.25">
      <c r="A3748" s="13" t="s">
        <v>0</v>
      </c>
      <c r="B3748" s="13" t="s">
        <v>1</v>
      </c>
      <c r="C3748" s="13" t="s">
        <v>2</v>
      </c>
      <c r="D3748" s="13" t="s">
        <v>4</v>
      </c>
      <c r="E3748" s="13" t="s">
        <v>5</v>
      </c>
      <c r="F3748" s="13" t="s">
        <v>6</v>
      </c>
      <c r="G3748" s="13" t="s">
        <v>7</v>
      </c>
      <c r="H3748" s="13" t="s">
        <v>8</v>
      </c>
    </row>
    <row r="3749" spans="1:8" ht="15.75" customHeight="1" x14ac:dyDescent="0.25">
      <c r="A3749" s="13" t="s">
        <v>7756</v>
      </c>
      <c r="B3749" s="13" t="s">
        <v>10</v>
      </c>
      <c r="C3749" s="14">
        <v>225.12</v>
      </c>
      <c r="D3749" s="13" t="s">
        <v>33</v>
      </c>
      <c r="E3749" s="13" t="s">
        <v>1057</v>
      </c>
      <c r="F3749" s="15">
        <v>300000</v>
      </c>
      <c r="G3749" s="14">
        <v>67536000</v>
      </c>
      <c r="H3749" s="13" t="s">
        <v>4017</v>
      </c>
    </row>
    <row r="3750" spans="1:8" ht="15.75" customHeight="1" x14ac:dyDescent="0.25">
      <c r="A3750" s="13" t="s">
        <v>7756</v>
      </c>
      <c r="B3750" s="13" t="s">
        <v>10</v>
      </c>
      <c r="C3750" s="14">
        <v>244</v>
      </c>
      <c r="D3750" s="13" t="s">
        <v>70</v>
      </c>
      <c r="E3750" s="13" t="s">
        <v>71</v>
      </c>
      <c r="F3750" s="15">
        <v>300000</v>
      </c>
      <c r="G3750" s="14">
        <v>73200000</v>
      </c>
      <c r="H3750" s="13" t="s">
        <v>4018</v>
      </c>
    </row>
    <row r="3751" spans="1:8" ht="15.75" customHeight="1" x14ac:dyDescent="0.25">
      <c r="A3751" s="13" t="s">
        <v>7756</v>
      </c>
      <c r="B3751" s="13" t="s">
        <v>28</v>
      </c>
      <c r="C3751" s="14">
        <v>244</v>
      </c>
      <c r="D3751" s="13" t="s">
        <v>70</v>
      </c>
      <c r="E3751" s="13" t="s">
        <v>2256</v>
      </c>
      <c r="F3751" s="15">
        <v>300000</v>
      </c>
      <c r="G3751" s="14">
        <v>73200000</v>
      </c>
      <c r="H3751" s="13" t="s">
        <v>4019</v>
      </c>
    </row>
    <row r="3752" spans="1:8" ht="15.75" customHeight="1" x14ac:dyDescent="0.25">
      <c r="A3752" s="13" t="s">
        <v>7756</v>
      </c>
      <c r="B3752" s="13" t="s">
        <v>10</v>
      </c>
      <c r="C3752" s="14">
        <v>245.3</v>
      </c>
      <c r="D3752" s="13" t="s">
        <v>11</v>
      </c>
      <c r="E3752" s="13" t="s">
        <v>4020</v>
      </c>
      <c r="F3752" s="15">
        <v>300000</v>
      </c>
      <c r="G3752" s="14">
        <v>73590000</v>
      </c>
      <c r="H3752" s="13" t="s">
        <v>4021</v>
      </c>
    </row>
    <row r="3753" spans="1:8" ht="15.75" customHeight="1" x14ac:dyDescent="0.25">
      <c r="A3753" s="13" t="s">
        <v>7756</v>
      </c>
      <c r="B3753" s="13" t="s">
        <v>10</v>
      </c>
      <c r="C3753" s="14">
        <v>246.5</v>
      </c>
      <c r="D3753" s="13" t="s">
        <v>75</v>
      </c>
      <c r="E3753" s="13" t="s">
        <v>1057</v>
      </c>
      <c r="F3753" s="15">
        <v>300000</v>
      </c>
      <c r="G3753" s="14">
        <v>73950000</v>
      </c>
      <c r="H3753" s="13" t="s">
        <v>4022</v>
      </c>
    </row>
    <row r="3754" spans="1:8" ht="15.75" customHeight="1" x14ac:dyDescent="0.25">
      <c r="A3754" s="13" t="s">
        <v>7756</v>
      </c>
      <c r="B3754" s="13" t="s">
        <v>10</v>
      </c>
      <c r="C3754" s="14">
        <v>247</v>
      </c>
      <c r="D3754" s="13" t="s">
        <v>406</v>
      </c>
      <c r="E3754" s="13" t="s">
        <v>4023</v>
      </c>
      <c r="F3754" s="15">
        <v>300000</v>
      </c>
      <c r="G3754" s="14">
        <v>74100000</v>
      </c>
      <c r="H3754" s="13" t="s">
        <v>4024</v>
      </c>
    </row>
    <row r="3755" spans="1:8" ht="15.75" customHeight="1" x14ac:dyDescent="0.25">
      <c r="A3755" s="13" t="s">
        <v>7756</v>
      </c>
      <c r="B3755" s="13" t="s">
        <v>10</v>
      </c>
      <c r="C3755" s="14">
        <v>248.5</v>
      </c>
      <c r="D3755" s="13" t="s">
        <v>177</v>
      </c>
      <c r="E3755" s="13" t="s">
        <v>1071</v>
      </c>
      <c r="F3755" s="15">
        <v>300000</v>
      </c>
      <c r="G3755" s="14">
        <v>74550000</v>
      </c>
      <c r="H3755" s="16" t="s">
        <v>4025</v>
      </c>
    </row>
    <row r="3756" spans="1:8" ht="15.75" customHeight="1" x14ac:dyDescent="0.25">
      <c r="A3756" s="13" t="s">
        <v>7756</v>
      </c>
      <c r="B3756" s="13" t="s">
        <v>10</v>
      </c>
      <c r="C3756" s="14">
        <v>249.43</v>
      </c>
      <c r="D3756" s="13" t="s">
        <v>20</v>
      </c>
      <c r="E3756" s="13" t="s">
        <v>73</v>
      </c>
      <c r="F3756" s="15">
        <v>300000</v>
      </c>
      <c r="G3756" s="14">
        <v>74829000</v>
      </c>
      <c r="H3756" s="16" t="s">
        <v>4026</v>
      </c>
    </row>
    <row r="3757" spans="1:8" ht="15.75" customHeight="1" x14ac:dyDescent="0.25">
      <c r="A3757" s="13" t="s">
        <v>7756</v>
      </c>
      <c r="B3757" s="13" t="s">
        <v>28</v>
      </c>
      <c r="C3757" s="14">
        <v>254</v>
      </c>
      <c r="D3757" s="13" t="s">
        <v>177</v>
      </c>
      <c r="E3757" s="13" t="s">
        <v>3132</v>
      </c>
      <c r="F3757" s="15">
        <v>300000</v>
      </c>
      <c r="G3757" s="14">
        <v>76200000</v>
      </c>
      <c r="H3757" s="13" t="s">
        <v>4028</v>
      </c>
    </row>
    <row r="3758" spans="1:8" ht="15.75" customHeight="1" x14ac:dyDescent="0.25">
      <c r="A3758" s="13" t="s">
        <v>7756</v>
      </c>
      <c r="B3758" s="13" t="s">
        <v>10</v>
      </c>
      <c r="C3758" s="14">
        <v>254.55</v>
      </c>
      <c r="D3758" s="13" t="s">
        <v>23</v>
      </c>
      <c r="E3758" s="13" t="s">
        <v>73</v>
      </c>
      <c r="F3758" s="15">
        <v>300000</v>
      </c>
      <c r="G3758" s="14">
        <v>76365000</v>
      </c>
      <c r="H3758" s="16" t="s">
        <v>4029</v>
      </c>
    </row>
    <row r="3759" spans="1:8" ht="15.75" customHeight="1" x14ac:dyDescent="0.25">
      <c r="A3759" s="13" t="s">
        <v>7756</v>
      </c>
      <c r="B3759" s="13" t="s">
        <v>28</v>
      </c>
      <c r="C3759" s="14">
        <v>254.65</v>
      </c>
      <c r="D3759" s="13" t="s">
        <v>33</v>
      </c>
      <c r="E3759" s="13" t="s">
        <v>73</v>
      </c>
      <c r="F3759" s="15">
        <v>300000</v>
      </c>
      <c r="G3759" s="14">
        <v>76395000</v>
      </c>
      <c r="H3759" s="13" t="s">
        <v>4030</v>
      </c>
    </row>
    <row r="3760" spans="1:8" ht="15.75" customHeight="1" x14ac:dyDescent="0.25">
      <c r="A3760" s="13" t="s">
        <v>7756</v>
      </c>
      <c r="B3760" s="13" t="s">
        <v>10</v>
      </c>
      <c r="C3760" s="14">
        <v>255.2</v>
      </c>
      <c r="D3760" s="13" t="s">
        <v>35</v>
      </c>
      <c r="E3760" s="13" t="s">
        <v>4031</v>
      </c>
      <c r="F3760" s="15">
        <v>300000</v>
      </c>
      <c r="G3760" s="14">
        <v>76560000</v>
      </c>
      <c r="H3760" s="16" t="s">
        <v>4032</v>
      </c>
    </row>
    <row r="3761" spans="1:8" ht="15.75" customHeight="1" x14ac:dyDescent="0.25">
      <c r="A3761" s="13" t="s">
        <v>7756</v>
      </c>
      <c r="B3761" s="13" t="s">
        <v>28</v>
      </c>
      <c r="C3761" s="14">
        <v>257.57</v>
      </c>
      <c r="D3761" s="13" t="s">
        <v>11</v>
      </c>
      <c r="E3761" s="16" t="s">
        <v>4033</v>
      </c>
      <c r="F3761" s="15">
        <v>300000</v>
      </c>
      <c r="G3761" s="14">
        <v>77271000</v>
      </c>
      <c r="H3761" s="13" t="s">
        <v>4034</v>
      </c>
    </row>
    <row r="3762" spans="1:8" ht="15.75" customHeight="1" x14ac:dyDescent="0.25">
      <c r="A3762" s="13" t="s">
        <v>7756</v>
      </c>
      <c r="B3762" s="13" t="s">
        <v>28</v>
      </c>
      <c r="C3762" s="14">
        <v>257.60000000000002</v>
      </c>
      <c r="D3762" s="13" t="s">
        <v>75</v>
      </c>
      <c r="E3762" s="13" t="s">
        <v>73</v>
      </c>
      <c r="F3762" s="15">
        <v>300000</v>
      </c>
      <c r="G3762" s="14">
        <v>77280000</v>
      </c>
      <c r="H3762" s="13" t="s">
        <v>4035</v>
      </c>
    </row>
    <row r="3763" spans="1:8" ht="15.75" customHeight="1" x14ac:dyDescent="0.25">
      <c r="A3763" s="13" t="s">
        <v>7756</v>
      </c>
      <c r="B3763" s="13" t="s">
        <v>28</v>
      </c>
      <c r="C3763" s="14">
        <v>258.62</v>
      </c>
      <c r="D3763" s="13" t="s">
        <v>20</v>
      </c>
      <c r="E3763" s="13" t="s">
        <v>1355</v>
      </c>
      <c r="F3763" s="15">
        <v>300000</v>
      </c>
      <c r="G3763" s="14">
        <v>77586000</v>
      </c>
      <c r="H3763" s="16" t="s">
        <v>4036</v>
      </c>
    </row>
    <row r="3764" spans="1:8" ht="15.75" customHeight="1" x14ac:dyDescent="0.25">
      <c r="A3764" s="13" t="s">
        <v>7756</v>
      </c>
      <c r="B3764" s="13" t="s">
        <v>45</v>
      </c>
      <c r="C3764" s="14">
        <v>258.63</v>
      </c>
      <c r="D3764" s="13" t="s">
        <v>11</v>
      </c>
      <c r="E3764" s="13" t="s">
        <v>4037</v>
      </c>
      <c r="F3764" s="15">
        <v>300000</v>
      </c>
      <c r="G3764" s="14">
        <v>77589000</v>
      </c>
      <c r="H3764" s="13" t="s">
        <v>4038</v>
      </c>
    </row>
    <row r="3765" spans="1:8" ht="15.75" customHeight="1" x14ac:dyDescent="0.25">
      <c r="A3765" s="13" t="s">
        <v>7756</v>
      </c>
      <c r="B3765" s="13" t="s">
        <v>28</v>
      </c>
      <c r="C3765" s="14">
        <v>258.89999999999998</v>
      </c>
      <c r="D3765" s="13" t="s">
        <v>765</v>
      </c>
      <c r="E3765" s="13" t="s">
        <v>73</v>
      </c>
      <c r="F3765" s="15">
        <v>300000</v>
      </c>
      <c r="G3765" s="14">
        <v>77670000</v>
      </c>
      <c r="H3765" s="13" t="s">
        <v>4039</v>
      </c>
    </row>
    <row r="3766" spans="1:8" ht="15.75" customHeight="1" x14ac:dyDescent="0.25">
      <c r="A3766" s="13" t="s">
        <v>7756</v>
      </c>
      <c r="B3766" s="13" t="s">
        <v>10</v>
      </c>
      <c r="C3766" s="14">
        <v>259.89999999999998</v>
      </c>
      <c r="D3766" s="13" t="s">
        <v>765</v>
      </c>
      <c r="E3766" s="13" t="s">
        <v>2256</v>
      </c>
      <c r="F3766" s="15">
        <v>300000</v>
      </c>
      <c r="G3766" s="14">
        <v>77970000</v>
      </c>
      <c r="H3766" s="13" t="s">
        <v>4040</v>
      </c>
    </row>
    <row r="3767" spans="1:8" ht="15.75" customHeight="1" x14ac:dyDescent="0.25">
      <c r="A3767" s="13" t="s">
        <v>7756</v>
      </c>
      <c r="B3767" s="13" t="s">
        <v>10</v>
      </c>
      <c r="C3767" s="14">
        <v>261.74</v>
      </c>
      <c r="D3767" s="13" t="s">
        <v>14</v>
      </c>
      <c r="E3767" s="13" t="s">
        <v>4041</v>
      </c>
      <c r="F3767" s="15">
        <v>300000</v>
      </c>
      <c r="G3767" s="14">
        <v>78522000</v>
      </c>
      <c r="H3767" s="13" t="s">
        <v>4042</v>
      </c>
    </row>
    <row r="3768" spans="1:8" ht="15.75" customHeight="1" x14ac:dyDescent="0.25">
      <c r="A3768" s="13" t="s">
        <v>7756</v>
      </c>
      <c r="B3768" s="13" t="s">
        <v>10</v>
      </c>
      <c r="C3768" s="14">
        <v>263.16000000000003</v>
      </c>
      <c r="D3768" s="13" t="s">
        <v>38</v>
      </c>
      <c r="E3768" s="13" t="s">
        <v>4043</v>
      </c>
      <c r="F3768" s="15">
        <v>300000</v>
      </c>
      <c r="G3768" s="14">
        <v>78948000</v>
      </c>
      <c r="H3768" s="16" t="s">
        <v>4044</v>
      </c>
    </row>
    <row r="3769" spans="1:8" ht="15.75" customHeight="1" x14ac:dyDescent="0.25">
      <c r="A3769" s="13" t="s">
        <v>7756</v>
      </c>
      <c r="B3769" s="13" t="s">
        <v>28</v>
      </c>
      <c r="C3769" s="14">
        <v>263.16000000000003</v>
      </c>
      <c r="D3769" s="13" t="s">
        <v>38</v>
      </c>
      <c r="E3769" s="13" t="s">
        <v>4045</v>
      </c>
      <c r="F3769" s="15">
        <v>300000</v>
      </c>
      <c r="G3769" s="14">
        <v>78948000</v>
      </c>
      <c r="H3769" s="16" t="s">
        <v>4046</v>
      </c>
    </row>
    <row r="3770" spans="1:8" ht="15.75" customHeight="1" x14ac:dyDescent="0.25">
      <c r="A3770" s="13" t="s">
        <v>7756</v>
      </c>
      <c r="B3770" s="13" t="s">
        <v>28</v>
      </c>
      <c r="C3770" s="14">
        <v>264</v>
      </c>
      <c r="D3770" s="13" t="s">
        <v>14</v>
      </c>
      <c r="E3770" s="13" t="s">
        <v>4047</v>
      </c>
      <c r="F3770" s="15">
        <v>300000</v>
      </c>
      <c r="G3770" s="14">
        <v>79200000</v>
      </c>
      <c r="H3770" s="13" t="s">
        <v>4048</v>
      </c>
    </row>
    <row r="3771" spans="1:8" ht="15.75" customHeight="1" x14ac:dyDescent="0.25">
      <c r="A3771" s="13" t="s">
        <v>7756</v>
      </c>
      <c r="B3771" s="13" t="s">
        <v>45</v>
      </c>
      <c r="C3771" s="14">
        <v>264.5</v>
      </c>
      <c r="D3771" s="13" t="s">
        <v>75</v>
      </c>
      <c r="E3771" s="13" t="s">
        <v>1355</v>
      </c>
      <c r="F3771" s="15">
        <v>300000</v>
      </c>
      <c r="G3771" s="14">
        <v>79350000</v>
      </c>
      <c r="H3771" s="13" t="s">
        <v>4049</v>
      </c>
    </row>
    <row r="3772" spans="1:8" ht="15.75" customHeight="1" x14ac:dyDescent="0.25">
      <c r="A3772" s="13" t="s">
        <v>7756</v>
      </c>
      <c r="B3772" s="13" t="s">
        <v>382</v>
      </c>
      <c r="C3772" s="14">
        <v>270.04000000000002</v>
      </c>
      <c r="D3772" s="13" t="s">
        <v>20</v>
      </c>
      <c r="E3772" s="13" t="s">
        <v>1057</v>
      </c>
      <c r="F3772" s="15">
        <v>300000</v>
      </c>
      <c r="G3772" s="14">
        <v>81012000</v>
      </c>
      <c r="H3772" s="16" t="s">
        <v>4050</v>
      </c>
    </row>
    <row r="3773" spans="1:8" ht="15.75" customHeight="1" x14ac:dyDescent="0.25">
      <c r="A3773" s="13" t="s">
        <v>7756</v>
      </c>
      <c r="B3773" s="13" t="s">
        <v>10</v>
      </c>
      <c r="C3773" s="14">
        <v>279.99</v>
      </c>
      <c r="D3773" s="13" t="s">
        <v>26</v>
      </c>
      <c r="E3773" s="13" t="s">
        <v>1355</v>
      </c>
      <c r="F3773" s="15">
        <v>300000</v>
      </c>
      <c r="G3773" s="14">
        <v>83997000</v>
      </c>
      <c r="H3773" s="13" t="s">
        <v>4051</v>
      </c>
    </row>
    <row r="3774" spans="1:8" ht="15.75" customHeight="1" x14ac:dyDescent="0.25">
      <c r="A3774" s="13" t="s">
        <v>7756</v>
      </c>
      <c r="B3774" s="13" t="s">
        <v>28</v>
      </c>
      <c r="C3774" s="14">
        <v>279.99</v>
      </c>
      <c r="D3774" s="13" t="s">
        <v>26</v>
      </c>
      <c r="E3774" s="13" t="s">
        <v>358</v>
      </c>
      <c r="F3774" s="15">
        <v>300000</v>
      </c>
      <c r="G3774" s="14">
        <v>83997000</v>
      </c>
      <c r="H3774" s="13" t="s">
        <v>4052</v>
      </c>
    </row>
    <row r="3775" spans="1:8" ht="15.75" customHeight="1" x14ac:dyDescent="0.25">
      <c r="A3775" s="13" t="s">
        <v>7756</v>
      </c>
      <c r="B3775" s="13" t="s">
        <v>10</v>
      </c>
      <c r="C3775" s="14">
        <v>280</v>
      </c>
      <c r="D3775" s="13" t="s">
        <v>17</v>
      </c>
      <c r="E3775" s="13" t="s">
        <v>73</v>
      </c>
      <c r="F3775" s="15">
        <v>60000</v>
      </c>
      <c r="G3775" s="14">
        <v>16800000</v>
      </c>
      <c r="H3775" s="13" t="s">
        <v>4030</v>
      </c>
    </row>
    <row r="3776" spans="1:8" ht="15.75" customHeight="1" x14ac:dyDescent="0.25">
      <c r="A3776" s="13" t="s">
        <v>7756</v>
      </c>
      <c r="B3776" s="13" t="s">
        <v>382</v>
      </c>
      <c r="C3776" s="14">
        <v>284.05</v>
      </c>
      <c r="D3776" s="13" t="s">
        <v>11</v>
      </c>
      <c r="E3776" s="16" t="s">
        <v>4053</v>
      </c>
      <c r="F3776" s="15">
        <v>300000</v>
      </c>
      <c r="G3776" s="14">
        <v>85215000</v>
      </c>
      <c r="H3776" s="13" t="s">
        <v>4054</v>
      </c>
    </row>
    <row r="3777" spans="1:8" ht="15.75" customHeight="1" x14ac:dyDescent="0.25">
      <c r="A3777" s="13" t="s">
        <v>7756</v>
      </c>
      <c r="B3777" s="13" t="s">
        <v>382</v>
      </c>
      <c r="C3777" s="14">
        <v>287.5</v>
      </c>
      <c r="D3777" s="13" t="s">
        <v>17</v>
      </c>
      <c r="E3777" s="13" t="s">
        <v>371</v>
      </c>
      <c r="F3777" s="15">
        <v>300000</v>
      </c>
      <c r="G3777" s="14">
        <v>86250000</v>
      </c>
      <c r="H3777" s="13" t="s">
        <v>4055</v>
      </c>
    </row>
    <row r="3778" spans="1:8" ht="15.75" customHeight="1" x14ac:dyDescent="0.25">
      <c r="A3778" s="13" t="s">
        <v>7756</v>
      </c>
      <c r="B3778" s="13" t="s">
        <v>413</v>
      </c>
      <c r="C3778" s="14">
        <v>291.08999999999997</v>
      </c>
      <c r="D3778" s="13" t="s">
        <v>20</v>
      </c>
      <c r="E3778" s="13" t="s">
        <v>371</v>
      </c>
      <c r="F3778" s="15">
        <v>300000</v>
      </c>
      <c r="G3778" s="14">
        <v>87327000</v>
      </c>
      <c r="H3778" s="16" t="s">
        <v>4056</v>
      </c>
    </row>
    <row r="3779" spans="1:8" ht="15.75" customHeight="1" x14ac:dyDescent="0.25">
      <c r="A3779" s="13" t="s">
        <v>7756</v>
      </c>
      <c r="B3779" s="13" t="s">
        <v>45</v>
      </c>
      <c r="C3779" s="14">
        <v>350</v>
      </c>
      <c r="D3779" s="13" t="s">
        <v>17</v>
      </c>
      <c r="E3779" s="13" t="s">
        <v>1355</v>
      </c>
      <c r="F3779" s="15">
        <v>60000</v>
      </c>
      <c r="G3779" s="14">
        <v>21000000</v>
      </c>
      <c r="H3779" s="13" t="s">
        <v>4057</v>
      </c>
    </row>
    <row r="3780" spans="1:8" ht="15.75" customHeight="1" x14ac:dyDescent="0.25">
      <c r="A3780" s="13" t="s">
        <v>7756</v>
      </c>
      <c r="B3780" s="13" t="s">
        <v>10</v>
      </c>
      <c r="C3780" s="14">
        <v>360.17</v>
      </c>
      <c r="D3780" s="13" t="s">
        <v>43</v>
      </c>
      <c r="E3780" s="13" t="s">
        <v>73</v>
      </c>
      <c r="F3780" s="15">
        <v>300000</v>
      </c>
      <c r="G3780" s="14">
        <v>108051000</v>
      </c>
      <c r="H3780" s="16" t="s">
        <v>4058</v>
      </c>
    </row>
    <row r="3781" spans="1:8" ht="15.75" customHeight="1" x14ac:dyDescent="0.25">
      <c r="A3781" s="13" t="s">
        <v>7756</v>
      </c>
      <c r="B3781" s="13" t="s">
        <v>45</v>
      </c>
      <c r="C3781" s="14">
        <v>371.38</v>
      </c>
      <c r="D3781" s="13" t="s">
        <v>20</v>
      </c>
      <c r="E3781" s="13" t="s">
        <v>40</v>
      </c>
      <c r="F3781" s="15">
        <v>300000</v>
      </c>
      <c r="G3781" s="14">
        <v>111414000</v>
      </c>
      <c r="H3781" s="16" t="s">
        <v>4059</v>
      </c>
    </row>
    <row r="3782" spans="1:8" ht="15.75" customHeight="1" x14ac:dyDescent="0.25">
      <c r="A3782" s="13" t="s">
        <v>7756</v>
      </c>
      <c r="B3782" s="13" t="s">
        <v>45</v>
      </c>
      <c r="C3782" s="14">
        <v>410.93</v>
      </c>
      <c r="D3782" s="13" t="s">
        <v>26</v>
      </c>
      <c r="E3782" s="13" t="s">
        <v>345</v>
      </c>
      <c r="F3782" s="15">
        <v>300000</v>
      </c>
      <c r="G3782" s="14">
        <v>123279000</v>
      </c>
      <c r="H3782" s="13" t="s">
        <v>4060</v>
      </c>
    </row>
    <row r="3783" spans="1:8" ht="15.75" customHeight="1" x14ac:dyDescent="0.25">
      <c r="A3783" s="13" t="s">
        <v>7756</v>
      </c>
      <c r="B3783" s="13" t="s">
        <v>28</v>
      </c>
      <c r="C3783" s="14">
        <v>437.5</v>
      </c>
      <c r="D3783" s="13" t="s">
        <v>17</v>
      </c>
      <c r="E3783" s="13" t="s">
        <v>345</v>
      </c>
      <c r="F3783" s="15">
        <v>60000</v>
      </c>
      <c r="G3783" s="14">
        <v>26250000</v>
      </c>
      <c r="H3783" s="13" t="s">
        <v>4061</v>
      </c>
    </row>
    <row r="3784" spans="1:8" ht="15.75" customHeight="1" x14ac:dyDescent="0.25">
      <c r="C3784" s="10"/>
      <c r="F3784" s="17"/>
      <c r="G3784" s="10"/>
    </row>
    <row r="3785" spans="1:8" ht="15.75" customHeight="1" x14ac:dyDescent="0.25">
      <c r="A3785" s="41" t="s">
        <v>4062</v>
      </c>
      <c r="B3785" s="42"/>
      <c r="C3785" s="42"/>
      <c r="D3785" s="42"/>
      <c r="E3785" s="42"/>
      <c r="F3785" s="42"/>
      <c r="G3785" s="42"/>
      <c r="H3785" s="43"/>
    </row>
    <row r="3786" spans="1:8" ht="15.75" customHeight="1" x14ac:dyDescent="0.25">
      <c r="C3786" s="10"/>
      <c r="E3786" s="11" t="s">
        <v>7571</v>
      </c>
      <c r="F3786" s="12">
        <v>40800</v>
      </c>
      <c r="G3786" s="10"/>
    </row>
    <row r="3787" spans="1:8" ht="15.75" customHeight="1" x14ac:dyDescent="0.25">
      <c r="A3787" s="13" t="s">
        <v>0</v>
      </c>
      <c r="B3787" s="13" t="s">
        <v>1</v>
      </c>
      <c r="C3787" s="13" t="s">
        <v>2</v>
      </c>
      <c r="D3787" s="13" t="s">
        <v>4</v>
      </c>
      <c r="E3787" s="13" t="s">
        <v>5</v>
      </c>
      <c r="F3787" s="13" t="s">
        <v>6</v>
      </c>
      <c r="G3787" s="13" t="s">
        <v>7</v>
      </c>
      <c r="H3787" s="13" t="s">
        <v>8</v>
      </c>
    </row>
    <row r="3788" spans="1:8" ht="15.75" customHeight="1" x14ac:dyDescent="0.25">
      <c r="A3788" s="13" t="s">
        <v>7757</v>
      </c>
      <c r="B3788" s="13" t="s">
        <v>10</v>
      </c>
      <c r="C3788" s="14">
        <v>199.48</v>
      </c>
      <c r="D3788" s="13" t="s">
        <v>70</v>
      </c>
      <c r="E3788" s="13" t="s">
        <v>95</v>
      </c>
      <c r="F3788" s="15">
        <v>40800</v>
      </c>
      <c r="G3788" s="14">
        <v>8138784</v>
      </c>
      <c r="H3788" s="13" t="s">
        <v>4064</v>
      </c>
    </row>
    <row r="3789" spans="1:8" ht="15.75" customHeight="1" x14ac:dyDescent="0.25">
      <c r="A3789" s="13" t="s">
        <v>7757</v>
      </c>
      <c r="B3789" s="13" t="s">
        <v>45</v>
      </c>
      <c r="C3789" s="14">
        <v>207.84</v>
      </c>
      <c r="D3789" s="13" t="s">
        <v>26</v>
      </c>
      <c r="E3789" s="13" t="s">
        <v>95</v>
      </c>
      <c r="F3789" s="15">
        <v>40800</v>
      </c>
      <c r="G3789" s="14">
        <v>8479872</v>
      </c>
      <c r="H3789" s="13" t="s">
        <v>4065</v>
      </c>
    </row>
    <row r="3790" spans="1:8" ht="15.75" customHeight="1" x14ac:dyDescent="0.25">
      <c r="A3790" s="13" t="s">
        <v>7757</v>
      </c>
      <c r="B3790" s="13" t="s">
        <v>10</v>
      </c>
      <c r="C3790" s="14">
        <v>208.99</v>
      </c>
      <c r="D3790" s="13" t="s">
        <v>33</v>
      </c>
      <c r="E3790" s="13" t="s">
        <v>95</v>
      </c>
      <c r="F3790" s="15">
        <v>40800</v>
      </c>
      <c r="G3790" s="14">
        <v>8526792</v>
      </c>
      <c r="H3790" s="13" t="s">
        <v>4066</v>
      </c>
    </row>
    <row r="3791" spans="1:8" ht="15.75" customHeight="1" x14ac:dyDescent="0.25">
      <c r="A3791" s="13" t="s">
        <v>7757</v>
      </c>
      <c r="B3791" s="13" t="s">
        <v>10</v>
      </c>
      <c r="C3791" s="14">
        <v>209.97</v>
      </c>
      <c r="D3791" s="13" t="s">
        <v>20</v>
      </c>
      <c r="E3791" s="13" t="s">
        <v>95</v>
      </c>
      <c r="F3791" s="15">
        <v>40800</v>
      </c>
      <c r="G3791" s="14">
        <v>8566776</v>
      </c>
      <c r="H3791" s="16" t="s">
        <v>4067</v>
      </c>
    </row>
    <row r="3792" spans="1:8" ht="15.75" customHeight="1" x14ac:dyDescent="0.25">
      <c r="A3792" s="13" t="s">
        <v>7757</v>
      </c>
      <c r="B3792" s="13" t="s">
        <v>10</v>
      </c>
      <c r="C3792" s="14">
        <v>210.4</v>
      </c>
      <c r="D3792" s="13" t="s">
        <v>35</v>
      </c>
      <c r="E3792" s="13" t="s">
        <v>4068</v>
      </c>
      <c r="F3792" s="15">
        <v>40800</v>
      </c>
      <c r="G3792" s="14">
        <v>8584320</v>
      </c>
      <c r="H3792" s="16" t="s">
        <v>4069</v>
      </c>
    </row>
    <row r="3793" spans="1:8" ht="15.75" customHeight="1" x14ac:dyDescent="0.25">
      <c r="A3793" s="13" t="s">
        <v>7757</v>
      </c>
      <c r="B3793" s="13" t="s">
        <v>10</v>
      </c>
      <c r="C3793" s="14">
        <v>212.23</v>
      </c>
      <c r="D3793" s="13" t="s">
        <v>14</v>
      </c>
      <c r="E3793" s="13" t="s">
        <v>4070</v>
      </c>
      <c r="F3793" s="15">
        <v>40800</v>
      </c>
      <c r="G3793" s="14">
        <v>8658984</v>
      </c>
      <c r="H3793" s="13" t="s">
        <v>4071</v>
      </c>
    </row>
    <row r="3794" spans="1:8" ht="15.75" customHeight="1" x14ac:dyDescent="0.25">
      <c r="A3794" s="13" t="s">
        <v>7757</v>
      </c>
      <c r="B3794" s="13" t="s">
        <v>10</v>
      </c>
      <c r="C3794" s="14">
        <v>215.89</v>
      </c>
      <c r="D3794" s="13" t="s">
        <v>75</v>
      </c>
      <c r="E3794" s="13" t="s">
        <v>95</v>
      </c>
      <c r="F3794" s="15">
        <v>40800</v>
      </c>
      <c r="G3794" s="14">
        <v>8808312</v>
      </c>
      <c r="H3794" s="13" t="s">
        <v>4072</v>
      </c>
    </row>
    <row r="3795" spans="1:8" ht="15.75" customHeight="1" x14ac:dyDescent="0.25">
      <c r="A3795" s="13" t="s">
        <v>7757</v>
      </c>
      <c r="B3795" s="13" t="s">
        <v>10</v>
      </c>
      <c r="C3795" s="14">
        <v>233.33</v>
      </c>
      <c r="D3795" s="13" t="s">
        <v>38</v>
      </c>
      <c r="E3795" s="13" t="s">
        <v>4073</v>
      </c>
      <c r="F3795" s="15">
        <v>40800</v>
      </c>
      <c r="G3795" s="14">
        <v>9519864</v>
      </c>
      <c r="H3795" s="16" t="s">
        <v>4074</v>
      </c>
    </row>
    <row r="3796" spans="1:8" ht="15.75" customHeight="1" x14ac:dyDescent="0.25">
      <c r="A3796" s="13" t="s">
        <v>7757</v>
      </c>
      <c r="B3796" s="13" t="s">
        <v>28</v>
      </c>
      <c r="C3796" s="14">
        <v>233.33</v>
      </c>
      <c r="D3796" s="13" t="s">
        <v>38</v>
      </c>
      <c r="E3796" s="13" t="s">
        <v>4075</v>
      </c>
      <c r="F3796" s="15">
        <v>40800</v>
      </c>
      <c r="G3796" s="14">
        <v>9519864</v>
      </c>
      <c r="H3796" s="16" t="s">
        <v>4076</v>
      </c>
    </row>
    <row r="3797" spans="1:8" ht="15.75" customHeight="1" x14ac:dyDescent="0.25">
      <c r="A3797" s="13" t="s">
        <v>7757</v>
      </c>
      <c r="B3797" s="13" t="s">
        <v>10</v>
      </c>
      <c r="C3797" s="14">
        <v>245.22</v>
      </c>
      <c r="D3797" s="13" t="s">
        <v>67</v>
      </c>
      <c r="E3797" s="13" t="s">
        <v>95</v>
      </c>
      <c r="F3797" s="15">
        <v>40800</v>
      </c>
      <c r="G3797" s="14">
        <v>10004976</v>
      </c>
      <c r="H3797" s="13" t="s">
        <v>4077</v>
      </c>
    </row>
    <row r="3798" spans="1:8" ht="15.75" customHeight="1" x14ac:dyDescent="0.25">
      <c r="A3798" s="13" t="s">
        <v>7757</v>
      </c>
      <c r="B3798" s="13" t="s">
        <v>10</v>
      </c>
      <c r="C3798" s="14">
        <v>249.31</v>
      </c>
      <c r="D3798" s="13" t="s">
        <v>17</v>
      </c>
      <c r="E3798" s="13" t="s">
        <v>95</v>
      </c>
      <c r="F3798" s="15">
        <v>40800</v>
      </c>
      <c r="G3798" s="14">
        <v>10171848</v>
      </c>
      <c r="H3798" s="13" t="s">
        <v>4066</v>
      </c>
    </row>
    <row r="3799" spans="1:8" ht="15.75" customHeight="1" x14ac:dyDescent="0.25">
      <c r="A3799" s="13" t="s">
        <v>7757</v>
      </c>
      <c r="B3799" s="13" t="s">
        <v>382</v>
      </c>
      <c r="C3799" s="14">
        <v>250.72</v>
      </c>
      <c r="D3799" s="13" t="s">
        <v>20</v>
      </c>
      <c r="E3799" s="13" t="s">
        <v>164</v>
      </c>
      <c r="F3799" s="15">
        <v>40800</v>
      </c>
      <c r="G3799" s="14">
        <v>10229376</v>
      </c>
      <c r="H3799" s="16" t="s">
        <v>4078</v>
      </c>
    </row>
    <row r="3800" spans="1:8" ht="15.75" customHeight="1" x14ac:dyDescent="0.25">
      <c r="A3800" s="13" t="s">
        <v>7757</v>
      </c>
      <c r="B3800" s="13" t="s">
        <v>10</v>
      </c>
      <c r="C3800" s="14">
        <v>259.87</v>
      </c>
      <c r="D3800" s="13" t="s">
        <v>11</v>
      </c>
      <c r="E3800" s="13" t="s">
        <v>4079</v>
      </c>
      <c r="F3800" s="15">
        <v>40800</v>
      </c>
      <c r="G3800" s="14">
        <v>10602696</v>
      </c>
      <c r="H3800" s="13" t="s">
        <v>4080</v>
      </c>
    </row>
    <row r="3801" spans="1:8" ht="15.75" customHeight="1" x14ac:dyDescent="0.25">
      <c r="A3801" s="13" t="s">
        <v>7757</v>
      </c>
      <c r="B3801" s="13" t="s">
        <v>28</v>
      </c>
      <c r="C3801" s="14">
        <v>263</v>
      </c>
      <c r="D3801" s="13" t="s">
        <v>70</v>
      </c>
      <c r="E3801" s="13" t="s">
        <v>470</v>
      </c>
      <c r="F3801" s="15">
        <v>40800</v>
      </c>
      <c r="G3801" s="14">
        <v>10730400</v>
      </c>
      <c r="H3801" s="13" t="s">
        <v>4081</v>
      </c>
    </row>
    <row r="3802" spans="1:8" ht="15.75" customHeight="1" x14ac:dyDescent="0.25">
      <c r="A3802" s="13" t="s">
        <v>7757</v>
      </c>
      <c r="B3802" s="13" t="s">
        <v>45</v>
      </c>
      <c r="C3802" s="14">
        <v>269.91000000000003</v>
      </c>
      <c r="D3802" s="13" t="s">
        <v>20</v>
      </c>
      <c r="E3802" s="13" t="s">
        <v>470</v>
      </c>
      <c r="F3802" s="15">
        <v>40800</v>
      </c>
      <c r="G3802" s="14">
        <v>11012328</v>
      </c>
      <c r="H3802" s="16" t="s">
        <v>4082</v>
      </c>
    </row>
    <row r="3803" spans="1:8" ht="15.75" customHeight="1" x14ac:dyDescent="0.25">
      <c r="A3803" s="13" t="s">
        <v>7757</v>
      </c>
      <c r="B3803" s="13" t="s">
        <v>28</v>
      </c>
      <c r="C3803" s="14">
        <v>280.60000000000002</v>
      </c>
      <c r="D3803" s="13" t="s">
        <v>17</v>
      </c>
      <c r="E3803" s="13" t="s">
        <v>164</v>
      </c>
      <c r="F3803" s="15">
        <v>40800</v>
      </c>
      <c r="G3803" s="14">
        <v>11448480</v>
      </c>
      <c r="H3803" s="13" t="s">
        <v>4083</v>
      </c>
    </row>
    <row r="3804" spans="1:8" ht="15.75" customHeight="1" x14ac:dyDescent="0.25">
      <c r="A3804" s="13" t="s">
        <v>7757</v>
      </c>
      <c r="B3804" s="13" t="s">
        <v>10</v>
      </c>
      <c r="C3804" s="14">
        <v>283.99</v>
      </c>
      <c r="D3804" s="13" t="s">
        <v>26</v>
      </c>
      <c r="E3804" s="13" t="s">
        <v>470</v>
      </c>
      <c r="F3804" s="15">
        <v>40800</v>
      </c>
      <c r="G3804" s="14">
        <v>11586792</v>
      </c>
      <c r="H3804" s="16" t="s">
        <v>4084</v>
      </c>
    </row>
    <row r="3805" spans="1:8" ht="15.75" customHeight="1" x14ac:dyDescent="0.25">
      <c r="A3805" s="13" t="s">
        <v>7757</v>
      </c>
      <c r="B3805" s="13" t="s">
        <v>28</v>
      </c>
      <c r="C3805" s="14">
        <v>286</v>
      </c>
      <c r="D3805" s="13" t="s">
        <v>75</v>
      </c>
      <c r="E3805" s="13" t="s">
        <v>4085</v>
      </c>
      <c r="F3805" s="15">
        <v>40800</v>
      </c>
      <c r="G3805" s="14">
        <v>11668800</v>
      </c>
      <c r="H3805" s="13" t="s">
        <v>4086</v>
      </c>
    </row>
    <row r="3806" spans="1:8" ht="15.75" customHeight="1" x14ac:dyDescent="0.25">
      <c r="A3806" s="13" t="s">
        <v>7757</v>
      </c>
      <c r="B3806" s="13" t="s">
        <v>28</v>
      </c>
      <c r="C3806" s="14">
        <v>293.85000000000002</v>
      </c>
      <c r="D3806" s="13" t="s">
        <v>20</v>
      </c>
      <c r="E3806" s="13" t="s">
        <v>332</v>
      </c>
      <c r="F3806" s="15">
        <v>40800</v>
      </c>
      <c r="G3806" s="14">
        <v>11989080</v>
      </c>
      <c r="H3806" s="16" t="s">
        <v>4087</v>
      </c>
    </row>
    <row r="3807" spans="1:8" ht="15.75" customHeight="1" x14ac:dyDescent="0.25">
      <c r="A3807" s="13" t="s">
        <v>7757</v>
      </c>
      <c r="B3807" s="13" t="s">
        <v>28</v>
      </c>
      <c r="C3807" s="14">
        <v>299.97000000000003</v>
      </c>
      <c r="D3807" s="13" t="s">
        <v>26</v>
      </c>
      <c r="E3807" s="13" t="s">
        <v>332</v>
      </c>
      <c r="F3807" s="15">
        <v>40800</v>
      </c>
      <c r="G3807" s="14">
        <v>12238776</v>
      </c>
      <c r="H3807" s="16" t="s">
        <v>4088</v>
      </c>
    </row>
    <row r="3808" spans="1:8" ht="15.75" customHeight="1" x14ac:dyDescent="0.25">
      <c r="A3808" s="13" t="s">
        <v>7757</v>
      </c>
      <c r="B3808" s="13" t="s">
        <v>10</v>
      </c>
      <c r="C3808" s="14">
        <v>309.10000000000002</v>
      </c>
      <c r="D3808" s="13" t="s">
        <v>7584</v>
      </c>
      <c r="E3808" s="13" t="s">
        <v>470</v>
      </c>
      <c r="F3808" s="15">
        <v>40800</v>
      </c>
      <c r="G3808" s="14">
        <v>12611280</v>
      </c>
      <c r="H3808" s="13" t="s">
        <v>4089</v>
      </c>
    </row>
    <row r="3809" spans="1:8" ht="15.75" customHeight="1" x14ac:dyDescent="0.25">
      <c r="A3809" s="13" t="s">
        <v>7757</v>
      </c>
      <c r="B3809" s="13" t="s">
        <v>45</v>
      </c>
      <c r="C3809" s="14">
        <v>331.25</v>
      </c>
      <c r="D3809" s="13" t="s">
        <v>17</v>
      </c>
      <c r="E3809" s="13" t="s">
        <v>470</v>
      </c>
      <c r="F3809" s="15">
        <v>40800</v>
      </c>
      <c r="G3809" s="14">
        <v>13515000</v>
      </c>
      <c r="H3809" s="13" t="s">
        <v>4090</v>
      </c>
    </row>
    <row r="3810" spans="1:8" ht="15.75" customHeight="1" x14ac:dyDescent="0.25">
      <c r="A3810" s="13" t="s">
        <v>7757</v>
      </c>
      <c r="B3810" s="13" t="s">
        <v>28</v>
      </c>
      <c r="C3810" s="14">
        <v>336.34</v>
      </c>
      <c r="D3810" s="13" t="s">
        <v>67</v>
      </c>
      <c r="E3810" s="13" t="s">
        <v>332</v>
      </c>
      <c r="F3810" s="15">
        <v>40800</v>
      </c>
      <c r="G3810" s="14">
        <v>13722672</v>
      </c>
      <c r="H3810" s="16" t="s">
        <v>4091</v>
      </c>
    </row>
    <row r="3811" spans="1:8" ht="15.75" customHeight="1" x14ac:dyDescent="0.25">
      <c r="A3811" s="13" t="s">
        <v>7757</v>
      </c>
      <c r="B3811" s="13" t="s">
        <v>10</v>
      </c>
      <c r="C3811" s="14">
        <v>345.6</v>
      </c>
      <c r="D3811" s="13" t="s">
        <v>109</v>
      </c>
      <c r="E3811" s="13" t="s">
        <v>332</v>
      </c>
      <c r="F3811" s="15">
        <v>40800</v>
      </c>
      <c r="G3811" s="14">
        <v>14100480</v>
      </c>
      <c r="H3811" s="16" t="s">
        <v>4092</v>
      </c>
    </row>
    <row r="3812" spans="1:8" ht="15.75" customHeight="1" x14ac:dyDescent="0.25">
      <c r="A3812" s="13" t="s">
        <v>7757</v>
      </c>
      <c r="B3812" s="13" t="s">
        <v>10</v>
      </c>
      <c r="C3812" s="14">
        <v>370.92</v>
      </c>
      <c r="D3812" s="13" t="s">
        <v>43</v>
      </c>
      <c r="E3812" s="13" t="s">
        <v>332</v>
      </c>
      <c r="F3812" s="15">
        <v>40800</v>
      </c>
      <c r="G3812" s="14">
        <v>15133536</v>
      </c>
      <c r="H3812" s="16" t="s">
        <v>4093</v>
      </c>
    </row>
    <row r="3813" spans="1:8" ht="15.75" customHeight="1" x14ac:dyDescent="0.25">
      <c r="C3813" s="10"/>
      <c r="F3813" s="17"/>
      <c r="G3813" s="10"/>
    </row>
    <row r="3814" spans="1:8" ht="15.75" customHeight="1" x14ac:dyDescent="0.25">
      <c r="A3814" s="41" t="s">
        <v>4094</v>
      </c>
      <c r="B3814" s="42"/>
      <c r="C3814" s="42"/>
      <c r="D3814" s="42"/>
      <c r="E3814" s="42"/>
      <c r="F3814" s="42"/>
      <c r="G3814" s="42"/>
      <c r="H3814" s="43"/>
    </row>
    <row r="3815" spans="1:8" ht="15.75" customHeight="1" x14ac:dyDescent="0.25">
      <c r="C3815" s="10"/>
      <c r="E3815" s="11" t="s">
        <v>7571</v>
      </c>
      <c r="F3815" s="12">
        <v>16800</v>
      </c>
      <c r="G3815" s="10"/>
    </row>
    <row r="3816" spans="1:8" ht="15.75" customHeight="1" x14ac:dyDescent="0.25">
      <c r="A3816" s="13" t="s">
        <v>0</v>
      </c>
      <c r="B3816" s="13" t="s">
        <v>1</v>
      </c>
      <c r="C3816" s="13" t="s">
        <v>2</v>
      </c>
      <c r="D3816" s="13" t="s">
        <v>4</v>
      </c>
      <c r="E3816" s="13" t="s">
        <v>5</v>
      </c>
      <c r="F3816" s="13" t="s">
        <v>6</v>
      </c>
      <c r="G3816" s="13" t="s">
        <v>7</v>
      </c>
      <c r="H3816" s="13" t="s">
        <v>8</v>
      </c>
    </row>
    <row r="3817" spans="1:8" ht="15.75" customHeight="1" x14ac:dyDescent="0.25">
      <c r="A3817" s="13" t="s">
        <v>7758</v>
      </c>
      <c r="B3817" s="13" t="s">
        <v>28</v>
      </c>
      <c r="C3817" s="14">
        <v>1149.96</v>
      </c>
      <c r="D3817" s="13" t="s">
        <v>26</v>
      </c>
      <c r="E3817" s="13" t="s">
        <v>470</v>
      </c>
      <c r="F3817" s="15">
        <v>16800</v>
      </c>
      <c r="G3817" s="14">
        <v>19319328</v>
      </c>
      <c r="H3817" s="13" t="s">
        <v>4096</v>
      </c>
    </row>
    <row r="3818" spans="1:8" ht="15.75" customHeight="1" x14ac:dyDescent="0.25">
      <c r="A3818" s="13" t="s">
        <v>7758</v>
      </c>
      <c r="B3818" s="13" t="s">
        <v>10</v>
      </c>
      <c r="C3818" s="14">
        <v>1155.8900000000001</v>
      </c>
      <c r="D3818" s="13" t="s">
        <v>467</v>
      </c>
      <c r="E3818" s="13" t="s">
        <v>468</v>
      </c>
      <c r="F3818" s="15">
        <v>3360</v>
      </c>
      <c r="G3818" s="14">
        <v>3883790.4</v>
      </c>
      <c r="H3818" s="16" t="s">
        <v>4097</v>
      </c>
    </row>
    <row r="3819" spans="1:8" ht="15.75" customHeight="1" x14ac:dyDescent="0.25">
      <c r="A3819" s="13" t="s">
        <v>7758</v>
      </c>
      <c r="B3819" s="13" t="s">
        <v>10</v>
      </c>
      <c r="C3819" s="14">
        <v>1159.9000000000001</v>
      </c>
      <c r="D3819" s="13" t="s">
        <v>75</v>
      </c>
      <c r="E3819" s="13" t="s">
        <v>4085</v>
      </c>
      <c r="F3819" s="15">
        <v>16800</v>
      </c>
      <c r="G3819" s="14">
        <v>19486320</v>
      </c>
      <c r="H3819" s="13" t="s">
        <v>4098</v>
      </c>
    </row>
    <row r="3820" spans="1:8" ht="15.75" customHeight="1" x14ac:dyDescent="0.25">
      <c r="A3820" s="13" t="s">
        <v>7758</v>
      </c>
      <c r="B3820" s="13" t="s">
        <v>28</v>
      </c>
      <c r="C3820" s="14">
        <v>1195.6600000000001</v>
      </c>
      <c r="D3820" s="13" t="s">
        <v>20</v>
      </c>
      <c r="E3820" s="13" t="s">
        <v>332</v>
      </c>
      <c r="F3820" s="15">
        <v>16800</v>
      </c>
      <c r="G3820" s="14">
        <v>20087088</v>
      </c>
      <c r="H3820" s="16" t="s">
        <v>4099</v>
      </c>
    </row>
    <row r="3821" spans="1:8" ht="15.75" customHeight="1" x14ac:dyDescent="0.25">
      <c r="A3821" s="13" t="s">
        <v>7758</v>
      </c>
      <c r="B3821" s="13" t="s">
        <v>10</v>
      </c>
      <c r="C3821" s="14">
        <v>1225.83</v>
      </c>
      <c r="D3821" s="13" t="s">
        <v>26</v>
      </c>
      <c r="E3821" s="13" t="s">
        <v>332</v>
      </c>
      <c r="F3821" s="15">
        <v>16800</v>
      </c>
      <c r="G3821" s="14">
        <v>20593944</v>
      </c>
      <c r="H3821" s="13" t="s">
        <v>4100</v>
      </c>
    </row>
    <row r="3822" spans="1:8" ht="15.75" customHeight="1" x14ac:dyDescent="0.25">
      <c r="A3822" s="13" t="s">
        <v>7758</v>
      </c>
      <c r="B3822" s="13" t="s">
        <v>28</v>
      </c>
      <c r="C3822" s="14">
        <v>1233</v>
      </c>
      <c r="D3822" s="13" t="s">
        <v>70</v>
      </c>
      <c r="E3822" s="13" t="s">
        <v>470</v>
      </c>
      <c r="F3822" s="15">
        <v>16800</v>
      </c>
      <c r="G3822" s="14">
        <v>20714400</v>
      </c>
      <c r="H3822" s="13" t="s">
        <v>4081</v>
      </c>
    </row>
    <row r="3823" spans="1:8" ht="15.75" customHeight="1" x14ac:dyDescent="0.25">
      <c r="A3823" s="13" t="s">
        <v>7758</v>
      </c>
      <c r="B3823" s="13" t="s">
        <v>10</v>
      </c>
      <c r="C3823" s="14">
        <v>1250.8800000000001</v>
      </c>
      <c r="D3823" s="13" t="s">
        <v>38</v>
      </c>
      <c r="E3823" s="13" t="s">
        <v>4101</v>
      </c>
      <c r="F3823" s="15">
        <v>16800</v>
      </c>
      <c r="G3823" s="14">
        <v>21014784</v>
      </c>
      <c r="H3823" s="16" t="s">
        <v>4102</v>
      </c>
    </row>
    <row r="3824" spans="1:8" ht="15.75" customHeight="1" x14ac:dyDescent="0.25">
      <c r="A3824" s="13" t="s">
        <v>7758</v>
      </c>
      <c r="B3824" s="13" t="s">
        <v>28</v>
      </c>
      <c r="C3824" s="14">
        <v>1250.8800000000001</v>
      </c>
      <c r="D3824" s="13" t="s">
        <v>38</v>
      </c>
      <c r="E3824" s="13" t="s">
        <v>4075</v>
      </c>
      <c r="F3824" s="15">
        <v>16800</v>
      </c>
      <c r="G3824" s="14">
        <v>21014784</v>
      </c>
      <c r="H3824" s="16" t="s">
        <v>4103</v>
      </c>
    </row>
    <row r="3825" spans="1:8" ht="15.75" customHeight="1" x14ac:dyDescent="0.25">
      <c r="A3825" s="13" t="s">
        <v>7758</v>
      </c>
      <c r="B3825" s="13" t="s">
        <v>45</v>
      </c>
      <c r="C3825" s="14">
        <v>1264.6400000000001</v>
      </c>
      <c r="D3825" s="13" t="s">
        <v>20</v>
      </c>
      <c r="E3825" s="13" t="s">
        <v>470</v>
      </c>
      <c r="F3825" s="15">
        <v>16800</v>
      </c>
      <c r="G3825" s="14">
        <v>21245952</v>
      </c>
      <c r="H3825" s="16" t="s">
        <v>4104</v>
      </c>
    </row>
    <row r="3826" spans="1:8" ht="15.75" customHeight="1" x14ac:dyDescent="0.25">
      <c r="A3826" s="13" t="s">
        <v>7758</v>
      </c>
      <c r="B3826" s="13" t="s">
        <v>10</v>
      </c>
      <c r="C3826" s="14">
        <v>1289.76</v>
      </c>
      <c r="D3826" s="13" t="s">
        <v>33</v>
      </c>
      <c r="E3826" s="13" t="s">
        <v>470</v>
      </c>
      <c r="F3826" s="15">
        <v>16800</v>
      </c>
      <c r="G3826" s="14">
        <v>21667968</v>
      </c>
      <c r="H3826" s="13" t="s">
        <v>4105</v>
      </c>
    </row>
    <row r="3827" spans="1:8" ht="15.75" customHeight="1" x14ac:dyDescent="0.25">
      <c r="A3827" s="13" t="s">
        <v>7758</v>
      </c>
      <c r="B3827" s="13" t="s">
        <v>10</v>
      </c>
      <c r="C3827" s="14">
        <v>1301.46</v>
      </c>
      <c r="D3827" s="13" t="s">
        <v>70</v>
      </c>
      <c r="E3827" s="13" t="s">
        <v>95</v>
      </c>
      <c r="F3827" s="15">
        <v>16800</v>
      </c>
      <c r="G3827" s="14">
        <v>21864528</v>
      </c>
      <c r="H3827" s="13" t="s">
        <v>4064</v>
      </c>
    </row>
    <row r="3828" spans="1:8" ht="15.75" customHeight="1" x14ac:dyDescent="0.25">
      <c r="A3828" s="13" t="s">
        <v>7758</v>
      </c>
      <c r="B3828" s="13" t="s">
        <v>10</v>
      </c>
      <c r="C3828" s="14">
        <v>1312.54</v>
      </c>
      <c r="D3828" s="13" t="s">
        <v>35</v>
      </c>
      <c r="E3828" s="13" t="s">
        <v>470</v>
      </c>
      <c r="F3828" s="15">
        <v>16800</v>
      </c>
      <c r="G3828" s="14">
        <v>22050672</v>
      </c>
      <c r="H3828" s="16" t="s">
        <v>4106</v>
      </c>
    </row>
    <row r="3829" spans="1:8" ht="15.75" customHeight="1" x14ac:dyDescent="0.25">
      <c r="A3829" s="13" t="s">
        <v>7758</v>
      </c>
      <c r="B3829" s="13" t="s">
        <v>10</v>
      </c>
      <c r="C3829" s="14">
        <v>1369.48</v>
      </c>
      <c r="D3829" s="13" t="s">
        <v>67</v>
      </c>
      <c r="E3829" s="13" t="s">
        <v>332</v>
      </c>
      <c r="F3829" s="15">
        <v>16800</v>
      </c>
      <c r="G3829" s="14">
        <v>23007264</v>
      </c>
      <c r="H3829" s="16" t="s">
        <v>4107</v>
      </c>
    </row>
    <row r="3830" spans="1:8" ht="15.75" customHeight="1" x14ac:dyDescent="0.25">
      <c r="A3830" s="13" t="s">
        <v>7758</v>
      </c>
      <c r="B3830" s="13" t="s">
        <v>10</v>
      </c>
      <c r="C3830" s="14">
        <v>1370.31</v>
      </c>
      <c r="D3830" s="13" t="s">
        <v>20</v>
      </c>
      <c r="E3830" s="13" t="s">
        <v>95</v>
      </c>
      <c r="F3830" s="15">
        <v>16800</v>
      </c>
      <c r="G3830" s="14">
        <v>23021208</v>
      </c>
      <c r="H3830" s="16" t="s">
        <v>4108</v>
      </c>
    </row>
    <row r="3831" spans="1:8" ht="15.75" customHeight="1" x14ac:dyDescent="0.25">
      <c r="A3831" s="13" t="s">
        <v>7758</v>
      </c>
      <c r="B3831" s="13" t="s">
        <v>10</v>
      </c>
      <c r="C3831" s="14">
        <v>1406.7</v>
      </c>
      <c r="D3831" s="13" t="s">
        <v>109</v>
      </c>
      <c r="E3831" s="13" t="s">
        <v>332</v>
      </c>
      <c r="F3831" s="15">
        <v>16800</v>
      </c>
      <c r="G3831" s="14">
        <v>23632560</v>
      </c>
      <c r="H3831" s="16" t="s">
        <v>4109</v>
      </c>
    </row>
    <row r="3832" spans="1:8" ht="15.75" customHeight="1" x14ac:dyDescent="0.25">
      <c r="A3832" s="13" t="s">
        <v>7758</v>
      </c>
      <c r="B3832" s="13" t="s">
        <v>10</v>
      </c>
      <c r="C3832" s="14">
        <v>1459.44</v>
      </c>
      <c r="D3832" s="13" t="s">
        <v>7584</v>
      </c>
      <c r="E3832" s="13" t="s">
        <v>470</v>
      </c>
      <c r="F3832" s="15">
        <v>16800</v>
      </c>
      <c r="G3832" s="14">
        <v>24518592</v>
      </c>
      <c r="H3832" s="13" t="s">
        <v>4089</v>
      </c>
    </row>
    <row r="3833" spans="1:8" ht="15.75" customHeight="1" x14ac:dyDescent="0.25">
      <c r="A3833" s="13" t="s">
        <v>7758</v>
      </c>
      <c r="B3833" s="13" t="s">
        <v>28</v>
      </c>
      <c r="C3833" s="14">
        <v>1519.05</v>
      </c>
      <c r="D3833" s="13" t="s">
        <v>17</v>
      </c>
      <c r="E3833" s="13" t="s">
        <v>470</v>
      </c>
      <c r="F3833" s="15">
        <v>16800</v>
      </c>
      <c r="G3833" s="14">
        <v>25520040</v>
      </c>
      <c r="H3833" s="13" t="s">
        <v>4090</v>
      </c>
    </row>
    <row r="3834" spans="1:8" ht="15.75" customHeight="1" x14ac:dyDescent="0.25">
      <c r="A3834" s="13" t="s">
        <v>7758</v>
      </c>
      <c r="B3834" s="13" t="s">
        <v>10</v>
      </c>
      <c r="C3834" s="14">
        <v>1562.64</v>
      </c>
      <c r="D3834" s="13" t="s">
        <v>43</v>
      </c>
      <c r="E3834" s="13" t="s">
        <v>4110</v>
      </c>
      <c r="F3834" s="15">
        <v>16800</v>
      </c>
      <c r="G3834" s="14">
        <v>26252352</v>
      </c>
      <c r="H3834" s="16" t="s">
        <v>4111</v>
      </c>
    </row>
    <row r="3835" spans="1:8" ht="15.75" customHeight="1" x14ac:dyDescent="0.25">
      <c r="A3835" s="13" t="s">
        <v>7758</v>
      </c>
      <c r="B3835" s="13" t="s">
        <v>10</v>
      </c>
      <c r="C3835" s="14">
        <v>1666.23</v>
      </c>
      <c r="D3835" s="13" t="s">
        <v>17</v>
      </c>
      <c r="E3835" s="13" t="s">
        <v>95</v>
      </c>
      <c r="F3835" s="15">
        <v>16800</v>
      </c>
      <c r="G3835" s="14">
        <v>27992664</v>
      </c>
      <c r="H3835" s="13" t="s">
        <v>4066</v>
      </c>
    </row>
    <row r="3836" spans="1:8" ht="15.75" customHeight="1" x14ac:dyDescent="0.25">
      <c r="C3836" s="10"/>
      <c r="F3836" s="17"/>
      <c r="G3836" s="10"/>
    </row>
    <row r="3837" spans="1:8" ht="15.75" customHeight="1" x14ac:dyDescent="0.25">
      <c r="A3837" s="41" t="s">
        <v>4112</v>
      </c>
      <c r="B3837" s="42"/>
      <c r="C3837" s="42"/>
      <c r="D3837" s="42"/>
      <c r="E3837" s="42"/>
      <c r="F3837" s="42"/>
      <c r="G3837" s="42"/>
      <c r="H3837" s="43"/>
    </row>
    <row r="3838" spans="1:8" ht="15.75" customHeight="1" x14ac:dyDescent="0.25">
      <c r="C3838" s="10"/>
      <c r="E3838" s="11" t="s">
        <v>7571</v>
      </c>
      <c r="F3838" s="12">
        <v>39600</v>
      </c>
      <c r="G3838" s="10"/>
    </row>
    <row r="3839" spans="1:8" ht="15.75" customHeight="1" x14ac:dyDescent="0.25">
      <c r="A3839" s="13" t="s">
        <v>0</v>
      </c>
      <c r="B3839" s="13" t="s">
        <v>1</v>
      </c>
      <c r="C3839" s="13" t="s">
        <v>2</v>
      </c>
      <c r="D3839" s="13" t="s">
        <v>4</v>
      </c>
      <c r="E3839" s="13" t="s">
        <v>5</v>
      </c>
      <c r="F3839" s="13" t="s">
        <v>6</v>
      </c>
      <c r="G3839" s="13" t="s">
        <v>7</v>
      </c>
      <c r="H3839" s="13" t="s">
        <v>8</v>
      </c>
    </row>
    <row r="3840" spans="1:8" ht="15.75" customHeight="1" x14ac:dyDescent="0.25">
      <c r="A3840" s="13" t="s">
        <v>7759</v>
      </c>
      <c r="B3840" s="13" t="s">
        <v>10</v>
      </c>
      <c r="C3840" s="14">
        <v>1243.51</v>
      </c>
      <c r="D3840" s="13" t="s">
        <v>20</v>
      </c>
      <c r="E3840" s="13" t="s">
        <v>1024</v>
      </c>
      <c r="F3840" s="15">
        <v>39600</v>
      </c>
      <c r="G3840" s="14">
        <v>49242996</v>
      </c>
      <c r="H3840" s="13" t="s">
        <v>4113</v>
      </c>
    </row>
    <row r="3841" spans="1:8" ht="15.75" customHeight="1" x14ac:dyDescent="0.25">
      <c r="A3841" s="13" t="s">
        <v>7759</v>
      </c>
      <c r="B3841" s="13" t="s">
        <v>28</v>
      </c>
      <c r="C3841" s="14">
        <v>1247.99</v>
      </c>
      <c r="D3841" s="13" t="s">
        <v>26</v>
      </c>
      <c r="E3841" s="13" t="s">
        <v>2205</v>
      </c>
      <c r="F3841" s="15">
        <v>39600</v>
      </c>
      <c r="G3841" s="14">
        <v>49420404</v>
      </c>
      <c r="H3841" s="13" t="s">
        <v>4115</v>
      </c>
    </row>
    <row r="3842" spans="1:8" ht="15.75" customHeight="1" x14ac:dyDescent="0.25">
      <c r="A3842" s="13" t="s">
        <v>7759</v>
      </c>
      <c r="B3842" s="13" t="s">
        <v>10</v>
      </c>
      <c r="C3842" s="14">
        <v>1265</v>
      </c>
      <c r="D3842" s="13" t="s">
        <v>70</v>
      </c>
      <c r="E3842" s="13" t="s">
        <v>1024</v>
      </c>
      <c r="F3842" s="15">
        <v>39600</v>
      </c>
      <c r="G3842" s="14">
        <v>50094000</v>
      </c>
      <c r="H3842" s="13" t="s">
        <v>4116</v>
      </c>
    </row>
    <row r="3843" spans="1:8" ht="15.75" customHeight="1" x14ac:dyDescent="0.25">
      <c r="A3843" s="13" t="s">
        <v>7759</v>
      </c>
      <c r="B3843" s="13" t="s">
        <v>10</v>
      </c>
      <c r="C3843" s="14">
        <v>1270.75</v>
      </c>
      <c r="D3843" s="13" t="s">
        <v>80</v>
      </c>
      <c r="E3843" s="13" t="s">
        <v>1024</v>
      </c>
      <c r="F3843" s="15">
        <v>39600</v>
      </c>
      <c r="G3843" s="14">
        <v>50321700</v>
      </c>
      <c r="H3843" s="16" t="s">
        <v>4117</v>
      </c>
    </row>
    <row r="3844" spans="1:8" ht="15.75" customHeight="1" x14ac:dyDescent="0.25">
      <c r="A3844" s="13" t="s">
        <v>7759</v>
      </c>
      <c r="B3844" s="13" t="s">
        <v>10</v>
      </c>
      <c r="C3844" s="14">
        <v>1273.05</v>
      </c>
      <c r="D3844" s="13" t="s">
        <v>14</v>
      </c>
      <c r="E3844" s="13" t="s">
        <v>4118</v>
      </c>
      <c r="F3844" s="15">
        <v>39600</v>
      </c>
      <c r="G3844" s="14">
        <v>50412780</v>
      </c>
      <c r="H3844" s="13" t="s">
        <v>4119</v>
      </c>
    </row>
    <row r="3845" spans="1:8" ht="15.75" customHeight="1" x14ac:dyDescent="0.25">
      <c r="A3845" s="13" t="s">
        <v>7759</v>
      </c>
      <c r="B3845" s="13" t="s">
        <v>10</v>
      </c>
      <c r="C3845" s="14">
        <v>1274.1099999999999</v>
      </c>
      <c r="D3845" s="13" t="s">
        <v>26</v>
      </c>
      <c r="E3845" s="13" t="s">
        <v>1024</v>
      </c>
      <c r="F3845" s="15">
        <v>39600</v>
      </c>
      <c r="G3845" s="14">
        <v>50454756</v>
      </c>
      <c r="H3845" s="13" t="s">
        <v>4120</v>
      </c>
    </row>
    <row r="3846" spans="1:8" ht="15.75" customHeight="1" x14ac:dyDescent="0.25">
      <c r="A3846" s="13" t="s">
        <v>7759</v>
      </c>
      <c r="B3846" s="13" t="s">
        <v>10</v>
      </c>
      <c r="C3846" s="14">
        <v>1281.67</v>
      </c>
      <c r="D3846" s="13" t="s">
        <v>11</v>
      </c>
      <c r="E3846" s="13" t="s">
        <v>4121</v>
      </c>
      <c r="F3846" s="15">
        <v>39600</v>
      </c>
      <c r="G3846" s="14">
        <v>50754132</v>
      </c>
      <c r="H3846" s="16" t="s">
        <v>4122</v>
      </c>
    </row>
    <row r="3847" spans="1:8" ht="15.75" customHeight="1" x14ac:dyDescent="0.25">
      <c r="A3847" s="13" t="s">
        <v>7759</v>
      </c>
      <c r="B3847" s="13" t="s">
        <v>10</v>
      </c>
      <c r="C3847" s="14">
        <v>1284.92</v>
      </c>
      <c r="D3847" s="13" t="s">
        <v>23</v>
      </c>
      <c r="E3847" s="13" t="s">
        <v>1024</v>
      </c>
      <c r="F3847" s="15">
        <v>39600</v>
      </c>
      <c r="G3847" s="14">
        <v>50882832</v>
      </c>
      <c r="H3847" s="16" t="s">
        <v>4123</v>
      </c>
    </row>
    <row r="3848" spans="1:8" ht="15.75" customHeight="1" x14ac:dyDescent="0.25">
      <c r="A3848" s="13" t="s">
        <v>7759</v>
      </c>
      <c r="B3848" s="13" t="s">
        <v>10</v>
      </c>
      <c r="C3848" s="14">
        <v>1299.5</v>
      </c>
      <c r="D3848" s="13" t="s">
        <v>75</v>
      </c>
      <c r="E3848" s="13" t="s">
        <v>4124</v>
      </c>
      <c r="F3848" s="15">
        <v>39600</v>
      </c>
      <c r="G3848" s="14">
        <v>51460200</v>
      </c>
      <c r="H3848" s="13" t="s">
        <v>4125</v>
      </c>
    </row>
    <row r="3849" spans="1:8" ht="15.75" customHeight="1" x14ac:dyDescent="0.25">
      <c r="A3849" s="13" t="s">
        <v>7759</v>
      </c>
      <c r="B3849" s="13" t="s">
        <v>10</v>
      </c>
      <c r="C3849" s="14">
        <v>1313.65</v>
      </c>
      <c r="D3849" s="13" t="s">
        <v>33</v>
      </c>
      <c r="E3849" s="13" t="s">
        <v>1024</v>
      </c>
      <c r="F3849" s="15">
        <v>39600</v>
      </c>
      <c r="G3849" s="14">
        <v>52020540</v>
      </c>
      <c r="H3849" s="13" t="s">
        <v>4126</v>
      </c>
    </row>
    <row r="3850" spans="1:8" ht="15.75" customHeight="1" x14ac:dyDescent="0.25">
      <c r="A3850" s="13" t="s">
        <v>7759</v>
      </c>
      <c r="B3850" s="13" t="s">
        <v>10</v>
      </c>
      <c r="C3850" s="14">
        <v>1320</v>
      </c>
      <c r="D3850" s="13" t="s">
        <v>38</v>
      </c>
      <c r="E3850" s="13" t="s">
        <v>4127</v>
      </c>
      <c r="F3850" s="15">
        <v>39600</v>
      </c>
      <c r="G3850" s="14">
        <v>52272000</v>
      </c>
      <c r="H3850" s="16" t="s">
        <v>4128</v>
      </c>
    </row>
    <row r="3851" spans="1:8" ht="15.75" customHeight="1" x14ac:dyDescent="0.25">
      <c r="A3851" s="13" t="s">
        <v>7759</v>
      </c>
      <c r="B3851" s="13" t="s">
        <v>28</v>
      </c>
      <c r="C3851" s="14">
        <v>1320</v>
      </c>
      <c r="D3851" s="13" t="s">
        <v>38</v>
      </c>
      <c r="E3851" s="13" t="s">
        <v>4129</v>
      </c>
      <c r="F3851" s="15">
        <v>39600</v>
      </c>
      <c r="G3851" s="14">
        <v>52272000</v>
      </c>
      <c r="H3851" s="16" t="s">
        <v>4130</v>
      </c>
    </row>
    <row r="3852" spans="1:8" ht="15.75" customHeight="1" x14ac:dyDescent="0.25">
      <c r="A3852" s="13" t="s">
        <v>7759</v>
      </c>
      <c r="B3852" s="13" t="s">
        <v>10</v>
      </c>
      <c r="C3852" s="14">
        <v>1344.35</v>
      </c>
      <c r="D3852" s="13" t="s">
        <v>35</v>
      </c>
      <c r="E3852" s="13" t="s">
        <v>4131</v>
      </c>
      <c r="F3852" s="15">
        <v>39600</v>
      </c>
      <c r="G3852" s="14">
        <v>53236260</v>
      </c>
      <c r="H3852" s="16" t="s">
        <v>4132</v>
      </c>
    </row>
    <row r="3853" spans="1:8" ht="15.75" customHeight="1" x14ac:dyDescent="0.25">
      <c r="A3853" s="13" t="s">
        <v>7759</v>
      </c>
      <c r="B3853" s="13" t="s">
        <v>10</v>
      </c>
      <c r="C3853" s="14">
        <v>1403</v>
      </c>
      <c r="D3853" s="13" t="s">
        <v>17</v>
      </c>
      <c r="E3853" s="13" t="s">
        <v>1024</v>
      </c>
      <c r="F3853" s="15">
        <v>39600</v>
      </c>
      <c r="G3853" s="14">
        <v>55558800</v>
      </c>
      <c r="H3853" s="13" t="s">
        <v>4126</v>
      </c>
    </row>
    <row r="3854" spans="1:8" ht="15.75" customHeight="1" x14ac:dyDescent="0.25">
      <c r="A3854" s="13" t="s">
        <v>7759</v>
      </c>
      <c r="B3854" s="13" t="s">
        <v>10</v>
      </c>
      <c r="C3854" s="14">
        <v>2116.27</v>
      </c>
      <c r="D3854" s="13" t="s">
        <v>43</v>
      </c>
      <c r="E3854" s="13" t="s">
        <v>4133</v>
      </c>
      <c r="F3854" s="15">
        <v>39600</v>
      </c>
      <c r="G3854" s="14">
        <v>83804292</v>
      </c>
      <c r="H3854" s="16" t="s">
        <v>4134</v>
      </c>
    </row>
    <row r="3855" spans="1:8" ht="15.75" customHeight="1" x14ac:dyDescent="0.25">
      <c r="A3855" s="13" t="s">
        <v>7759</v>
      </c>
      <c r="B3855" s="13" t="s">
        <v>28</v>
      </c>
      <c r="C3855" s="14">
        <v>2316.31</v>
      </c>
      <c r="D3855" s="13" t="s">
        <v>20</v>
      </c>
      <c r="E3855" s="13" t="s">
        <v>2205</v>
      </c>
      <c r="F3855" s="15">
        <v>39600</v>
      </c>
      <c r="G3855" s="14">
        <v>91725876</v>
      </c>
      <c r="H3855" s="16" t="s">
        <v>4135</v>
      </c>
    </row>
    <row r="3856" spans="1:8" ht="15.75" customHeight="1" x14ac:dyDescent="0.25">
      <c r="C3856" s="10"/>
      <c r="F3856" s="17"/>
      <c r="G3856" s="10"/>
    </row>
    <row r="3857" spans="1:8" ht="15.75" customHeight="1" x14ac:dyDescent="0.25">
      <c r="A3857" s="41" t="s">
        <v>4136</v>
      </c>
      <c r="B3857" s="42"/>
      <c r="C3857" s="42"/>
      <c r="D3857" s="42"/>
      <c r="E3857" s="42"/>
      <c r="F3857" s="42"/>
      <c r="G3857" s="42"/>
      <c r="H3857" s="43"/>
    </row>
    <row r="3858" spans="1:8" ht="15.75" customHeight="1" x14ac:dyDescent="0.25">
      <c r="C3858" s="10"/>
      <c r="E3858" s="11" t="s">
        <v>7571</v>
      </c>
      <c r="F3858" s="12">
        <v>12000</v>
      </c>
      <c r="G3858" s="10"/>
    </row>
    <row r="3859" spans="1:8" ht="15.75" customHeight="1" x14ac:dyDescent="0.25">
      <c r="A3859" s="13" t="s">
        <v>0</v>
      </c>
      <c r="B3859" s="13" t="s">
        <v>1</v>
      </c>
      <c r="C3859" s="13" t="s">
        <v>2</v>
      </c>
      <c r="D3859" s="13" t="s">
        <v>4</v>
      </c>
      <c r="E3859" s="13" t="s">
        <v>5</v>
      </c>
      <c r="F3859" s="13" t="s">
        <v>6</v>
      </c>
      <c r="G3859" s="13" t="s">
        <v>7</v>
      </c>
      <c r="H3859" s="13" t="s">
        <v>8</v>
      </c>
    </row>
    <row r="3860" spans="1:8" ht="15.75" customHeight="1" x14ac:dyDescent="0.25">
      <c r="A3860" s="13" t="s">
        <v>7760</v>
      </c>
      <c r="B3860" s="13" t="s">
        <v>10</v>
      </c>
      <c r="C3860" s="14">
        <v>3616</v>
      </c>
      <c r="D3860" s="13" t="s">
        <v>70</v>
      </c>
      <c r="E3860" s="13" t="s">
        <v>95</v>
      </c>
      <c r="F3860" s="15">
        <v>12000</v>
      </c>
      <c r="G3860" s="14">
        <v>43392000</v>
      </c>
      <c r="H3860" s="13" t="s">
        <v>4137</v>
      </c>
    </row>
    <row r="3861" spans="1:8" ht="15.75" customHeight="1" x14ac:dyDescent="0.25">
      <c r="A3861" s="13" t="s">
        <v>7760</v>
      </c>
      <c r="B3861" s="13" t="s">
        <v>10</v>
      </c>
      <c r="C3861" s="14">
        <v>3665.73</v>
      </c>
      <c r="D3861" s="13" t="s">
        <v>80</v>
      </c>
      <c r="E3861" s="13" t="s">
        <v>95</v>
      </c>
      <c r="F3861" s="15">
        <v>12000</v>
      </c>
      <c r="G3861" s="14">
        <v>43988760</v>
      </c>
      <c r="H3861" s="16" t="s">
        <v>4138</v>
      </c>
    </row>
    <row r="3862" spans="1:8" ht="15.75" customHeight="1" x14ac:dyDescent="0.25">
      <c r="A3862" s="13" t="s">
        <v>7760</v>
      </c>
      <c r="B3862" s="13" t="s">
        <v>10</v>
      </c>
      <c r="C3862" s="14">
        <v>3789.49</v>
      </c>
      <c r="D3862" s="13" t="s">
        <v>33</v>
      </c>
      <c r="E3862" s="13" t="s">
        <v>95</v>
      </c>
      <c r="F3862" s="15">
        <v>12000</v>
      </c>
      <c r="G3862" s="14">
        <v>45473880</v>
      </c>
      <c r="H3862" s="13" t="s">
        <v>4139</v>
      </c>
    </row>
    <row r="3863" spans="1:8" ht="15.75" customHeight="1" x14ac:dyDescent="0.25">
      <c r="A3863" s="13" t="s">
        <v>7760</v>
      </c>
      <c r="B3863" s="13" t="s">
        <v>10</v>
      </c>
      <c r="C3863" s="14">
        <v>3807.28</v>
      </c>
      <c r="D3863" s="13" t="s">
        <v>20</v>
      </c>
      <c r="E3863" s="13" t="s">
        <v>95</v>
      </c>
      <c r="F3863" s="15">
        <v>12000</v>
      </c>
      <c r="G3863" s="14">
        <v>45687360</v>
      </c>
      <c r="H3863" s="16" t="s">
        <v>4140</v>
      </c>
    </row>
    <row r="3864" spans="1:8" ht="15.75" customHeight="1" x14ac:dyDescent="0.25">
      <c r="A3864" s="13" t="s">
        <v>7760</v>
      </c>
      <c r="B3864" s="13" t="s">
        <v>10</v>
      </c>
      <c r="C3864" s="14">
        <v>3848.18</v>
      </c>
      <c r="D3864" s="13" t="s">
        <v>14</v>
      </c>
      <c r="E3864" s="13" t="s">
        <v>4142</v>
      </c>
      <c r="F3864" s="15">
        <v>12000</v>
      </c>
      <c r="G3864" s="14">
        <v>46178160</v>
      </c>
      <c r="H3864" s="13" t="s">
        <v>4143</v>
      </c>
    </row>
    <row r="3865" spans="1:8" ht="15.75" customHeight="1" x14ac:dyDescent="0.25">
      <c r="A3865" s="13" t="s">
        <v>7760</v>
      </c>
      <c r="B3865" s="13" t="s">
        <v>10</v>
      </c>
      <c r="C3865" s="14">
        <v>3878.04</v>
      </c>
      <c r="D3865" s="13" t="s">
        <v>35</v>
      </c>
      <c r="E3865" s="13" t="s">
        <v>4144</v>
      </c>
      <c r="F3865" s="15">
        <v>12000</v>
      </c>
      <c r="G3865" s="14">
        <v>46536480</v>
      </c>
      <c r="H3865" s="16" t="s">
        <v>4145</v>
      </c>
    </row>
    <row r="3866" spans="1:8" ht="15.75" customHeight="1" x14ac:dyDescent="0.25">
      <c r="A3866" s="13" t="s">
        <v>7760</v>
      </c>
      <c r="B3866" s="13" t="s">
        <v>10</v>
      </c>
      <c r="C3866" s="14">
        <v>3897.44</v>
      </c>
      <c r="D3866" s="13" t="s">
        <v>26</v>
      </c>
      <c r="E3866" s="13" t="s">
        <v>95</v>
      </c>
      <c r="F3866" s="15">
        <v>12000</v>
      </c>
      <c r="G3866" s="14">
        <v>46769280</v>
      </c>
      <c r="H3866" s="13" t="s">
        <v>4146</v>
      </c>
    </row>
    <row r="3867" spans="1:8" ht="15.75" customHeight="1" x14ac:dyDescent="0.25">
      <c r="A3867" s="13" t="s">
        <v>7760</v>
      </c>
      <c r="B3867" s="13" t="s">
        <v>10</v>
      </c>
      <c r="C3867" s="14">
        <v>3914</v>
      </c>
      <c r="D3867" s="13" t="s">
        <v>75</v>
      </c>
      <c r="E3867" s="13" t="s">
        <v>4147</v>
      </c>
      <c r="F3867" s="15">
        <v>12000</v>
      </c>
      <c r="G3867" s="14">
        <v>46968000</v>
      </c>
      <c r="H3867" s="13" t="s">
        <v>4148</v>
      </c>
    </row>
    <row r="3868" spans="1:8" ht="15.75" customHeight="1" x14ac:dyDescent="0.25">
      <c r="A3868" s="13" t="s">
        <v>7760</v>
      </c>
      <c r="B3868" s="13" t="s">
        <v>10</v>
      </c>
      <c r="C3868" s="14">
        <v>4083</v>
      </c>
      <c r="D3868" s="13" t="s">
        <v>38</v>
      </c>
      <c r="E3868" s="13" t="s">
        <v>4149</v>
      </c>
      <c r="F3868" s="15">
        <v>12000</v>
      </c>
      <c r="G3868" s="14">
        <v>48996000</v>
      </c>
      <c r="H3868" s="13" t="s">
        <v>4150</v>
      </c>
    </row>
    <row r="3869" spans="1:8" ht="15.75" customHeight="1" x14ac:dyDescent="0.25">
      <c r="A3869" s="13" t="s">
        <v>7760</v>
      </c>
      <c r="B3869" s="13" t="s">
        <v>28</v>
      </c>
      <c r="C3869" s="14">
        <v>4339.91</v>
      </c>
      <c r="D3869" s="13" t="s">
        <v>17</v>
      </c>
      <c r="E3869" s="13" t="s">
        <v>95</v>
      </c>
      <c r="F3869" s="15">
        <v>1200</v>
      </c>
      <c r="G3869" s="14">
        <v>5207892</v>
      </c>
      <c r="H3869" s="13" t="s">
        <v>4151</v>
      </c>
    </row>
    <row r="3870" spans="1:8" ht="15.75" customHeight="1" x14ac:dyDescent="0.25">
      <c r="A3870" s="13" t="s">
        <v>7760</v>
      </c>
      <c r="B3870" s="13" t="s">
        <v>10</v>
      </c>
      <c r="C3870" s="14">
        <v>4444.78</v>
      </c>
      <c r="D3870" s="13" t="s">
        <v>67</v>
      </c>
      <c r="E3870" s="13" t="s">
        <v>95</v>
      </c>
      <c r="F3870" s="15">
        <v>12000</v>
      </c>
      <c r="G3870" s="14">
        <v>53337360</v>
      </c>
      <c r="H3870" s="16" t="s">
        <v>4152</v>
      </c>
    </row>
    <row r="3871" spans="1:8" ht="15.75" customHeight="1" x14ac:dyDescent="0.25">
      <c r="A3871" s="13" t="s">
        <v>7760</v>
      </c>
      <c r="B3871" s="13" t="s">
        <v>10</v>
      </c>
      <c r="C3871" s="14">
        <v>4766.2299999999996</v>
      </c>
      <c r="D3871" s="13" t="s">
        <v>43</v>
      </c>
      <c r="E3871" s="13" t="s">
        <v>4142</v>
      </c>
      <c r="F3871" s="15">
        <v>12000</v>
      </c>
      <c r="G3871" s="14">
        <v>57194760</v>
      </c>
      <c r="H3871" s="16" t="s">
        <v>4153</v>
      </c>
    </row>
    <row r="3872" spans="1:8" ht="15.75" customHeight="1" x14ac:dyDescent="0.25">
      <c r="A3872" s="13" t="s">
        <v>7760</v>
      </c>
      <c r="B3872" s="13" t="s">
        <v>28</v>
      </c>
      <c r="C3872" s="14">
        <v>5592.63</v>
      </c>
      <c r="D3872" s="13" t="s">
        <v>26</v>
      </c>
      <c r="E3872" s="13" t="s">
        <v>106</v>
      </c>
      <c r="F3872" s="15">
        <v>12000</v>
      </c>
      <c r="G3872" s="14">
        <v>67111560</v>
      </c>
      <c r="H3872" s="13" t="s">
        <v>4154</v>
      </c>
    </row>
    <row r="3873" spans="1:8" ht="15.75" customHeight="1" x14ac:dyDescent="0.25">
      <c r="A3873" s="13" t="s">
        <v>7760</v>
      </c>
      <c r="B3873" s="13" t="s">
        <v>10</v>
      </c>
      <c r="C3873" s="14">
        <v>6086.46</v>
      </c>
      <c r="D3873" s="13" t="s">
        <v>17</v>
      </c>
      <c r="E3873" s="13" t="s">
        <v>106</v>
      </c>
      <c r="F3873" s="15">
        <v>1200</v>
      </c>
      <c r="G3873" s="14">
        <v>7303752</v>
      </c>
      <c r="H3873" s="13" t="s">
        <v>4155</v>
      </c>
    </row>
    <row r="3874" spans="1:8" ht="15.75" customHeight="1" x14ac:dyDescent="0.25">
      <c r="C3874" s="10"/>
      <c r="F3874" s="17"/>
      <c r="G3874" s="10"/>
    </row>
    <row r="3875" spans="1:8" ht="15.75" customHeight="1" x14ac:dyDescent="0.25">
      <c r="A3875" s="41" t="s">
        <v>4156</v>
      </c>
      <c r="B3875" s="42"/>
      <c r="C3875" s="42"/>
      <c r="D3875" s="42"/>
      <c r="E3875" s="42"/>
      <c r="F3875" s="42"/>
      <c r="G3875" s="42"/>
      <c r="H3875" s="43"/>
    </row>
    <row r="3876" spans="1:8" ht="15.75" customHeight="1" x14ac:dyDescent="0.25">
      <c r="C3876" s="10"/>
      <c r="E3876" s="11" t="s">
        <v>7571</v>
      </c>
      <c r="F3876" s="12">
        <v>600000</v>
      </c>
      <c r="G3876" s="10"/>
    </row>
    <row r="3877" spans="1:8" ht="15.75" customHeight="1" x14ac:dyDescent="0.25">
      <c r="A3877" s="13" t="s">
        <v>0</v>
      </c>
      <c r="B3877" s="13" t="s">
        <v>1</v>
      </c>
      <c r="C3877" s="13" t="s">
        <v>2</v>
      </c>
      <c r="D3877" s="13" t="s">
        <v>4</v>
      </c>
      <c r="E3877" s="13" t="s">
        <v>5</v>
      </c>
      <c r="F3877" s="13" t="s">
        <v>6</v>
      </c>
      <c r="G3877" s="13" t="s">
        <v>7</v>
      </c>
      <c r="H3877" s="13" t="s">
        <v>8</v>
      </c>
    </row>
    <row r="3878" spans="1:8" ht="15.75" customHeight="1" x14ac:dyDescent="0.25">
      <c r="A3878" s="13" t="s">
        <v>7761</v>
      </c>
      <c r="B3878" s="13" t="s">
        <v>28</v>
      </c>
      <c r="C3878" s="14">
        <v>129.31</v>
      </c>
      <c r="D3878" s="13" t="s">
        <v>20</v>
      </c>
      <c r="E3878" s="13" t="s">
        <v>87</v>
      </c>
      <c r="F3878" s="15">
        <v>600000</v>
      </c>
      <c r="G3878" s="14">
        <v>77586000</v>
      </c>
      <c r="H3878" s="16" t="s">
        <v>4158</v>
      </c>
    </row>
    <row r="3879" spans="1:8" ht="15.75" customHeight="1" x14ac:dyDescent="0.25">
      <c r="A3879" s="13" t="s">
        <v>7761</v>
      </c>
      <c r="B3879" s="13" t="s">
        <v>10</v>
      </c>
      <c r="C3879" s="14">
        <v>133.33000000000001</v>
      </c>
      <c r="D3879" s="13" t="s">
        <v>38</v>
      </c>
      <c r="E3879" s="13" t="s">
        <v>4159</v>
      </c>
      <c r="F3879" s="15">
        <v>600000</v>
      </c>
      <c r="G3879" s="14">
        <v>79998000</v>
      </c>
      <c r="H3879" s="16" t="s">
        <v>4160</v>
      </c>
    </row>
    <row r="3880" spans="1:8" ht="15.75" customHeight="1" x14ac:dyDescent="0.25">
      <c r="A3880" s="13" t="s">
        <v>7761</v>
      </c>
      <c r="B3880" s="13" t="s">
        <v>28</v>
      </c>
      <c r="C3880" s="14">
        <v>133.33000000000001</v>
      </c>
      <c r="D3880" s="13" t="s">
        <v>38</v>
      </c>
      <c r="E3880" s="13" t="s">
        <v>4161</v>
      </c>
      <c r="F3880" s="15">
        <v>600000</v>
      </c>
      <c r="G3880" s="14">
        <v>79998000</v>
      </c>
      <c r="H3880" s="16" t="s">
        <v>4162</v>
      </c>
    </row>
    <row r="3881" spans="1:8" ht="15.75" customHeight="1" x14ac:dyDescent="0.25">
      <c r="A3881" s="13" t="s">
        <v>7761</v>
      </c>
      <c r="B3881" s="13" t="s">
        <v>10</v>
      </c>
      <c r="C3881" s="14">
        <v>134.15</v>
      </c>
      <c r="D3881" s="13" t="s">
        <v>33</v>
      </c>
      <c r="E3881" s="13" t="s">
        <v>87</v>
      </c>
      <c r="F3881" s="15">
        <v>600000</v>
      </c>
      <c r="G3881" s="14">
        <v>80490000</v>
      </c>
      <c r="H3881" s="13" t="s">
        <v>4163</v>
      </c>
    </row>
    <row r="3882" spans="1:8" ht="15.75" customHeight="1" x14ac:dyDescent="0.25">
      <c r="A3882" s="13" t="s">
        <v>7761</v>
      </c>
      <c r="B3882" s="13" t="s">
        <v>10</v>
      </c>
      <c r="C3882" s="14">
        <v>179.82</v>
      </c>
      <c r="D3882" s="13" t="s">
        <v>26</v>
      </c>
      <c r="E3882" s="13" t="s">
        <v>87</v>
      </c>
      <c r="F3882" s="15">
        <v>600000</v>
      </c>
      <c r="G3882" s="14">
        <v>107892000</v>
      </c>
      <c r="H3882" s="16" t="s">
        <v>4164</v>
      </c>
    </row>
    <row r="3883" spans="1:8" ht="15.75" customHeight="1" x14ac:dyDescent="0.25">
      <c r="A3883" s="13" t="s">
        <v>7761</v>
      </c>
      <c r="B3883" s="13" t="s">
        <v>10</v>
      </c>
      <c r="C3883" s="14">
        <v>191.37</v>
      </c>
      <c r="D3883" s="13" t="s">
        <v>43</v>
      </c>
      <c r="E3883" s="13" t="s">
        <v>4165</v>
      </c>
      <c r="F3883" s="15">
        <v>600000</v>
      </c>
      <c r="G3883" s="14">
        <v>114822000</v>
      </c>
      <c r="H3883" s="16" t="s">
        <v>4166</v>
      </c>
    </row>
    <row r="3884" spans="1:8" ht="15.75" customHeight="1" x14ac:dyDescent="0.25">
      <c r="A3884" s="13" t="s">
        <v>7761</v>
      </c>
      <c r="B3884" s="13" t="s">
        <v>10</v>
      </c>
      <c r="C3884" s="14">
        <v>251.11</v>
      </c>
      <c r="D3884" s="13" t="s">
        <v>14</v>
      </c>
      <c r="E3884" s="13" t="s">
        <v>4167</v>
      </c>
      <c r="F3884" s="15">
        <v>600000</v>
      </c>
      <c r="G3884" s="14">
        <v>150666000</v>
      </c>
      <c r="H3884" s="16" t="s">
        <v>4168</v>
      </c>
    </row>
    <row r="3885" spans="1:8" ht="15.75" customHeight="1" x14ac:dyDescent="0.25">
      <c r="A3885" s="13" t="s">
        <v>7761</v>
      </c>
      <c r="B3885" s="13" t="s">
        <v>10</v>
      </c>
      <c r="C3885" s="14">
        <v>360</v>
      </c>
      <c r="D3885" s="13" t="s">
        <v>80</v>
      </c>
      <c r="E3885" s="13" t="s">
        <v>306</v>
      </c>
      <c r="F3885" s="15">
        <v>600000</v>
      </c>
      <c r="G3885" s="14">
        <v>216000000</v>
      </c>
      <c r="H3885" s="16" t="s">
        <v>4169</v>
      </c>
    </row>
    <row r="3886" spans="1:8" ht="15.75" customHeight="1" x14ac:dyDescent="0.25">
      <c r="A3886" s="13" t="s">
        <v>7761</v>
      </c>
      <c r="B3886" s="13" t="s">
        <v>10</v>
      </c>
      <c r="C3886" s="14">
        <v>362.76</v>
      </c>
      <c r="D3886" s="13" t="s">
        <v>20</v>
      </c>
      <c r="E3886" s="13" t="s">
        <v>306</v>
      </c>
      <c r="F3886" s="15">
        <v>600000</v>
      </c>
      <c r="G3886" s="14">
        <v>217656000</v>
      </c>
      <c r="H3886" s="16" t="s">
        <v>4170</v>
      </c>
    </row>
    <row r="3887" spans="1:8" ht="15.75" customHeight="1" x14ac:dyDescent="0.25">
      <c r="A3887" s="13" t="s">
        <v>7761</v>
      </c>
      <c r="B3887" s="13" t="s">
        <v>28</v>
      </c>
      <c r="C3887" s="14">
        <v>383.95</v>
      </c>
      <c r="D3887" s="13" t="s">
        <v>26</v>
      </c>
      <c r="E3887" s="13" t="s">
        <v>263</v>
      </c>
      <c r="F3887" s="15">
        <v>600000</v>
      </c>
      <c r="G3887" s="14">
        <v>230370000</v>
      </c>
      <c r="H3887" s="13" t="s">
        <v>4171</v>
      </c>
    </row>
    <row r="3888" spans="1:8" ht="15.75" customHeight="1" x14ac:dyDescent="0.25">
      <c r="A3888" s="13" t="s">
        <v>7761</v>
      </c>
      <c r="B3888" s="13" t="s">
        <v>382</v>
      </c>
      <c r="C3888" s="14">
        <v>408.11</v>
      </c>
      <c r="D3888" s="13" t="s">
        <v>26</v>
      </c>
      <c r="E3888" s="13" t="s">
        <v>1349</v>
      </c>
      <c r="F3888" s="15">
        <v>600000</v>
      </c>
      <c r="G3888" s="14">
        <v>244866000</v>
      </c>
      <c r="H3888" s="13" t="s">
        <v>4172</v>
      </c>
    </row>
    <row r="3889" spans="1:8" ht="15.75" customHeight="1" x14ac:dyDescent="0.25">
      <c r="A3889" s="13" t="s">
        <v>7761</v>
      </c>
      <c r="B3889" s="13" t="s">
        <v>10</v>
      </c>
      <c r="C3889" s="14">
        <v>530.21</v>
      </c>
      <c r="D3889" s="13" t="s">
        <v>109</v>
      </c>
      <c r="E3889" s="13" t="s">
        <v>87</v>
      </c>
      <c r="F3889" s="15">
        <v>600000</v>
      </c>
      <c r="G3889" s="14">
        <v>318126000</v>
      </c>
      <c r="H3889" s="16" t="s">
        <v>4173</v>
      </c>
    </row>
    <row r="3890" spans="1:8" ht="15.75" customHeight="1" x14ac:dyDescent="0.25">
      <c r="A3890" s="13" t="s">
        <v>7761</v>
      </c>
      <c r="B3890" s="13" t="s">
        <v>28</v>
      </c>
      <c r="C3890" s="14">
        <v>630.13</v>
      </c>
      <c r="D3890" s="13" t="s">
        <v>14</v>
      </c>
      <c r="E3890" s="13" t="s">
        <v>4174</v>
      </c>
      <c r="F3890" s="15">
        <v>600000</v>
      </c>
      <c r="G3890" s="14">
        <v>378078000</v>
      </c>
      <c r="H3890" s="16" t="s">
        <v>4175</v>
      </c>
    </row>
    <row r="3891" spans="1:8" ht="15.75" customHeight="1" x14ac:dyDescent="0.25">
      <c r="A3891" s="13" t="s">
        <v>7761</v>
      </c>
      <c r="B3891" s="13" t="s">
        <v>45</v>
      </c>
      <c r="C3891" s="14">
        <v>911.24</v>
      </c>
      <c r="D3891" s="13" t="s">
        <v>26</v>
      </c>
      <c r="E3891" s="13" t="s">
        <v>300</v>
      </c>
      <c r="F3891" s="15">
        <v>600000</v>
      </c>
      <c r="G3891" s="14">
        <v>546744000</v>
      </c>
      <c r="H3891" s="13" t="s">
        <v>4176</v>
      </c>
    </row>
    <row r="3892" spans="1:8" ht="15.75" customHeight="1" x14ac:dyDescent="0.25">
      <c r="A3892" s="13" t="s">
        <v>7761</v>
      </c>
      <c r="B3892" s="13" t="s">
        <v>382</v>
      </c>
      <c r="C3892" s="14">
        <v>1189.55</v>
      </c>
      <c r="D3892" s="13" t="s">
        <v>20</v>
      </c>
      <c r="E3892" s="13" t="s">
        <v>300</v>
      </c>
      <c r="F3892" s="15">
        <v>600000</v>
      </c>
      <c r="G3892" s="14">
        <v>713730000</v>
      </c>
      <c r="H3892" s="16" t="s">
        <v>4177</v>
      </c>
    </row>
    <row r="3893" spans="1:8" ht="15.75" customHeight="1" x14ac:dyDescent="0.25">
      <c r="A3893" s="13" t="s">
        <v>7761</v>
      </c>
      <c r="B3893" s="13" t="s">
        <v>45</v>
      </c>
      <c r="C3893" s="14">
        <v>1201.3800000000001</v>
      </c>
      <c r="D3893" s="13" t="s">
        <v>20</v>
      </c>
      <c r="E3893" s="13" t="s">
        <v>2205</v>
      </c>
      <c r="F3893" s="15">
        <v>600000</v>
      </c>
      <c r="G3893" s="14">
        <v>720828000</v>
      </c>
      <c r="H3893" s="16" t="s">
        <v>4178</v>
      </c>
    </row>
    <row r="3894" spans="1:8" ht="15.75" customHeight="1" x14ac:dyDescent="0.25">
      <c r="A3894" s="13" t="s">
        <v>7761</v>
      </c>
      <c r="B3894" s="13" t="s">
        <v>10</v>
      </c>
      <c r="C3894" s="14">
        <v>1318.4</v>
      </c>
      <c r="D3894" s="13" t="s">
        <v>17</v>
      </c>
      <c r="E3894" s="13" t="s">
        <v>300</v>
      </c>
      <c r="F3894" s="15">
        <v>12000</v>
      </c>
      <c r="G3894" s="14">
        <v>15820800</v>
      </c>
      <c r="H3894" s="13" t="s">
        <v>4179</v>
      </c>
    </row>
    <row r="3895" spans="1:8" ht="15.75" customHeight="1" x14ac:dyDescent="0.25">
      <c r="C3895" s="10"/>
      <c r="F3895" s="17"/>
      <c r="G3895" s="10"/>
    </row>
    <row r="3896" spans="1:8" ht="15.75" customHeight="1" x14ac:dyDescent="0.25">
      <c r="A3896" s="41" t="s">
        <v>4180</v>
      </c>
      <c r="B3896" s="42"/>
      <c r="C3896" s="42"/>
      <c r="D3896" s="42"/>
      <c r="E3896" s="42"/>
      <c r="F3896" s="42"/>
      <c r="G3896" s="42"/>
      <c r="H3896" s="43"/>
    </row>
    <row r="3897" spans="1:8" ht="15.75" customHeight="1" x14ac:dyDescent="0.25">
      <c r="C3897" s="10"/>
      <c r="E3897" s="11" t="s">
        <v>7571</v>
      </c>
      <c r="F3897" s="12">
        <v>1800</v>
      </c>
      <c r="G3897" s="10"/>
    </row>
    <row r="3898" spans="1:8" ht="15.75" customHeight="1" x14ac:dyDescent="0.25">
      <c r="A3898" s="13" t="s">
        <v>0</v>
      </c>
      <c r="B3898" s="13" t="s">
        <v>1</v>
      </c>
      <c r="C3898" s="13" t="s">
        <v>2</v>
      </c>
      <c r="D3898" s="13" t="s">
        <v>4</v>
      </c>
      <c r="E3898" s="13" t="s">
        <v>5</v>
      </c>
      <c r="F3898" s="13" t="s">
        <v>6</v>
      </c>
      <c r="G3898" s="13" t="s">
        <v>7</v>
      </c>
      <c r="H3898" s="13" t="s">
        <v>8</v>
      </c>
    </row>
    <row r="3899" spans="1:8" ht="15.75" customHeight="1" x14ac:dyDescent="0.25">
      <c r="A3899" s="13" t="s">
        <v>7762</v>
      </c>
      <c r="B3899" s="13" t="s">
        <v>10</v>
      </c>
      <c r="C3899" s="14">
        <v>4251</v>
      </c>
      <c r="D3899" s="13" t="s">
        <v>70</v>
      </c>
      <c r="E3899" s="13" t="s">
        <v>71</v>
      </c>
      <c r="F3899" s="15">
        <v>1800</v>
      </c>
      <c r="G3899" s="14">
        <v>7651800</v>
      </c>
      <c r="H3899" s="13" t="s">
        <v>379</v>
      </c>
    </row>
    <row r="3900" spans="1:8" ht="15.75" customHeight="1" x14ac:dyDescent="0.25">
      <c r="A3900" s="13" t="s">
        <v>7762</v>
      </c>
      <c r="B3900" s="13" t="s">
        <v>10</v>
      </c>
      <c r="C3900" s="14">
        <v>4346.43</v>
      </c>
      <c r="D3900" s="13" t="s">
        <v>20</v>
      </c>
      <c r="E3900" s="13" t="s">
        <v>73</v>
      </c>
      <c r="F3900" s="15">
        <v>1800</v>
      </c>
      <c r="G3900" s="14">
        <v>7823574</v>
      </c>
      <c r="H3900" s="16" t="s">
        <v>4182</v>
      </c>
    </row>
    <row r="3901" spans="1:8" ht="15.75" customHeight="1" x14ac:dyDescent="0.25">
      <c r="A3901" s="13" t="s">
        <v>7762</v>
      </c>
      <c r="B3901" s="13" t="s">
        <v>10</v>
      </c>
      <c r="C3901" s="14">
        <v>4431.82</v>
      </c>
      <c r="D3901" s="13" t="s">
        <v>23</v>
      </c>
      <c r="E3901" s="13" t="s">
        <v>73</v>
      </c>
      <c r="F3901" s="15">
        <v>1800</v>
      </c>
      <c r="G3901" s="14">
        <v>7977276</v>
      </c>
      <c r="H3901" s="16" t="s">
        <v>4183</v>
      </c>
    </row>
    <row r="3902" spans="1:8" ht="15.75" customHeight="1" x14ac:dyDescent="0.25">
      <c r="A3902" s="13" t="s">
        <v>7762</v>
      </c>
      <c r="B3902" s="13" t="s">
        <v>28</v>
      </c>
      <c r="C3902" s="14">
        <v>4434.87</v>
      </c>
      <c r="D3902" s="13" t="s">
        <v>33</v>
      </c>
      <c r="E3902" s="13" t="s">
        <v>73</v>
      </c>
      <c r="F3902" s="15">
        <v>1800</v>
      </c>
      <c r="G3902" s="14">
        <v>7982766</v>
      </c>
      <c r="H3902" s="13" t="s">
        <v>4184</v>
      </c>
    </row>
    <row r="3903" spans="1:8" ht="15.75" customHeight="1" x14ac:dyDescent="0.25">
      <c r="A3903" s="13" t="s">
        <v>7762</v>
      </c>
      <c r="B3903" s="13" t="s">
        <v>10</v>
      </c>
      <c r="C3903" s="14">
        <v>4500.8</v>
      </c>
      <c r="D3903" s="13" t="s">
        <v>11</v>
      </c>
      <c r="E3903" s="13" t="s">
        <v>4185</v>
      </c>
      <c r="F3903" s="15">
        <v>1800</v>
      </c>
      <c r="G3903" s="14">
        <v>8101440</v>
      </c>
      <c r="H3903" s="13" t="s">
        <v>4186</v>
      </c>
    </row>
    <row r="3904" spans="1:8" ht="15.75" customHeight="1" x14ac:dyDescent="0.25">
      <c r="A3904" s="13" t="s">
        <v>7762</v>
      </c>
      <c r="B3904" s="13" t="s">
        <v>10</v>
      </c>
      <c r="C3904" s="14">
        <v>4640</v>
      </c>
      <c r="D3904" s="13" t="s">
        <v>35</v>
      </c>
      <c r="E3904" s="13" t="s">
        <v>4187</v>
      </c>
      <c r="F3904" s="15">
        <v>1800</v>
      </c>
      <c r="G3904" s="14">
        <v>8352000</v>
      </c>
      <c r="H3904" s="16" t="s">
        <v>4188</v>
      </c>
    </row>
    <row r="3905" spans="1:8" ht="15.75" customHeight="1" x14ac:dyDescent="0.25">
      <c r="A3905" s="13" t="s">
        <v>7762</v>
      </c>
      <c r="B3905" s="13" t="s">
        <v>10</v>
      </c>
      <c r="C3905" s="14">
        <v>4953</v>
      </c>
      <c r="D3905" s="13" t="s">
        <v>17</v>
      </c>
      <c r="E3905" s="13" t="s">
        <v>73</v>
      </c>
      <c r="F3905" s="15">
        <v>1800</v>
      </c>
      <c r="G3905" s="14">
        <v>8915400</v>
      </c>
      <c r="H3905" s="13" t="s">
        <v>4189</v>
      </c>
    </row>
    <row r="3906" spans="1:8" ht="15.75" customHeight="1" x14ac:dyDescent="0.25">
      <c r="A3906" s="13" t="s">
        <v>7762</v>
      </c>
      <c r="B3906" s="13" t="s">
        <v>10</v>
      </c>
      <c r="C3906" s="14">
        <v>6836</v>
      </c>
      <c r="D3906" s="13" t="s">
        <v>38</v>
      </c>
      <c r="E3906" s="13" t="s">
        <v>4190</v>
      </c>
      <c r="F3906" s="15">
        <v>1800</v>
      </c>
      <c r="G3906" s="14">
        <v>12304800</v>
      </c>
      <c r="H3906" s="16" t="s">
        <v>4191</v>
      </c>
    </row>
    <row r="3907" spans="1:8" ht="15.75" customHeight="1" x14ac:dyDescent="0.25">
      <c r="A3907" s="13" t="s">
        <v>7762</v>
      </c>
      <c r="B3907" s="13" t="s">
        <v>28</v>
      </c>
      <c r="C3907" s="14">
        <v>6836</v>
      </c>
      <c r="D3907" s="13" t="s">
        <v>38</v>
      </c>
      <c r="E3907" s="13" t="s">
        <v>4192</v>
      </c>
      <c r="F3907" s="15">
        <v>1800</v>
      </c>
      <c r="G3907" s="14">
        <v>12304800</v>
      </c>
      <c r="H3907" s="16" t="s">
        <v>4193</v>
      </c>
    </row>
    <row r="3908" spans="1:8" ht="15.75" customHeight="1" x14ac:dyDescent="0.25">
      <c r="A3908" s="13" t="s">
        <v>7762</v>
      </c>
      <c r="B3908" s="13" t="s">
        <v>10</v>
      </c>
      <c r="C3908" s="14">
        <v>8015.13</v>
      </c>
      <c r="D3908" s="13" t="s">
        <v>43</v>
      </c>
      <c r="E3908" s="13" t="s">
        <v>4194</v>
      </c>
      <c r="F3908" s="15">
        <v>1800</v>
      </c>
      <c r="G3908" s="14">
        <v>14427234</v>
      </c>
      <c r="H3908" s="16" t="s">
        <v>4195</v>
      </c>
    </row>
    <row r="3909" spans="1:8" ht="15.75" customHeight="1" x14ac:dyDescent="0.25">
      <c r="A3909" s="13" t="s">
        <v>7762</v>
      </c>
      <c r="B3909" s="13" t="s">
        <v>10</v>
      </c>
      <c r="C3909" s="14">
        <v>8140.74</v>
      </c>
      <c r="D3909" s="13" t="s">
        <v>80</v>
      </c>
      <c r="E3909" s="13" t="s">
        <v>1272</v>
      </c>
      <c r="F3909" s="15">
        <v>1800</v>
      </c>
      <c r="G3909" s="14">
        <v>14653332</v>
      </c>
      <c r="H3909" s="16" t="s">
        <v>4196</v>
      </c>
    </row>
    <row r="3910" spans="1:8" ht="15.75" customHeight="1" x14ac:dyDescent="0.25">
      <c r="A3910" s="13" t="s">
        <v>7762</v>
      </c>
      <c r="B3910" s="13" t="s">
        <v>28</v>
      </c>
      <c r="C3910" s="14">
        <v>8354</v>
      </c>
      <c r="D3910" s="13" t="s">
        <v>70</v>
      </c>
      <c r="E3910" s="13" t="s">
        <v>1268</v>
      </c>
      <c r="F3910" s="15">
        <v>1800</v>
      </c>
      <c r="G3910" s="14">
        <v>15037200</v>
      </c>
      <c r="H3910" s="13" t="s">
        <v>4197</v>
      </c>
    </row>
    <row r="3911" spans="1:8" ht="15.75" customHeight="1" x14ac:dyDescent="0.25">
      <c r="A3911" s="13" t="s">
        <v>7762</v>
      </c>
      <c r="B3911" s="13" t="s">
        <v>10</v>
      </c>
      <c r="C3911" s="14">
        <v>8509.6</v>
      </c>
      <c r="D3911" s="13" t="s">
        <v>171</v>
      </c>
      <c r="E3911" s="13" t="s">
        <v>4198</v>
      </c>
      <c r="F3911" s="15">
        <v>1800</v>
      </c>
      <c r="G3911" s="14">
        <v>15317280</v>
      </c>
      <c r="H3911" s="16" t="s">
        <v>4199</v>
      </c>
    </row>
    <row r="3912" spans="1:8" ht="15.75" customHeight="1" x14ac:dyDescent="0.25">
      <c r="A3912" s="13" t="s">
        <v>7762</v>
      </c>
      <c r="B3912" s="13" t="s">
        <v>45</v>
      </c>
      <c r="C3912" s="14">
        <v>8547.27</v>
      </c>
      <c r="D3912" s="13" t="s">
        <v>20</v>
      </c>
      <c r="E3912" s="13" t="s">
        <v>1272</v>
      </c>
      <c r="F3912" s="15">
        <v>1800</v>
      </c>
      <c r="G3912" s="14">
        <v>15385086</v>
      </c>
      <c r="H3912" s="16" t="s">
        <v>4200</v>
      </c>
    </row>
    <row r="3913" spans="1:8" ht="15.75" customHeight="1" x14ac:dyDescent="0.25">
      <c r="A3913" s="13" t="s">
        <v>7762</v>
      </c>
      <c r="B3913" s="13" t="s">
        <v>28</v>
      </c>
      <c r="C3913" s="14">
        <v>8740.9</v>
      </c>
      <c r="D3913" s="13" t="s">
        <v>11</v>
      </c>
      <c r="E3913" s="13" t="s">
        <v>4201</v>
      </c>
      <c r="F3913" s="15">
        <v>1800</v>
      </c>
      <c r="G3913" s="14">
        <v>15733620</v>
      </c>
      <c r="H3913" s="13" t="s">
        <v>4202</v>
      </c>
    </row>
    <row r="3914" spans="1:8" ht="15.75" customHeight="1" x14ac:dyDescent="0.25">
      <c r="A3914" s="13" t="s">
        <v>7762</v>
      </c>
      <c r="B3914" s="13" t="s">
        <v>10</v>
      </c>
      <c r="C3914" s="14">
        <v>8757.9599999999991</v>
      </c>
      <c r="D3914" s="13" t="s">
        <v>33</v>
      </c>
      <c r="E3914" s="13" t="s">
        <v>446</v>
      </c>
      <c r="F3914" s="15">
        <v>1800</v>
      </c>
      <c r="G3914" s="14">
        <v>15764328</v>
      </c>
      <c r="H3914" s="13" t="s">
        <v>4203</v>
      </c>
    </row>
    <row r="3915" spans="1:8" ht="15.75" customHeight="1" x14ac:dyDescent="0.25">
      <c r="A3915" s="13" t="s">
        <v>7762</v>
      </c>
      <c r="B3915" s="13" t="s">
        <v>10</v>
      </c>
      <c r="C3915" s="14">
        <v>8772.2999999999993</v>
      </c>
      <c r="D3915" s="13" t="s">
        <v>201</v>
      </c>
      <c r="E3915" s="13" t="s">
        <v>446</v>
      </c>
      <c r="F3915" s="15">
        <v>1800</v>
      </c>
      <c r="G3915" s="14">
        <v>15790140</v>
      </c>
      <c r="H3915" s="16" t="s">
        <v>4204</v>
      </c>
    </row>
    <row r="3916" spans="1:8" ht="15.75" customHeight="1" x14ac:dyDescent="0.25">
      <c r="A3916" s="13" t="s">
        <v>7762</v>
      </c>
      <c r="B3916" s="13" t="s">
        <v>10</v>
      </c>
      <c r="C3916" s="14">
        <v>8803.57</v>
      </c>
      <c r="D3916" s="13" t="s">
        <v>14</v>
      </c>
      <c r="E3916" s="13" t="s">
        <v>4205</v>
      </c>
      <c r="F3916" s="15">
        <v>1800</v>
      </c>
      <c r="G3916" s="14">
        <v>15846426</v>
      </c>
      <c r="H3916" s="13" t="s">
        <v>4206</v>
      </c>
    </row>
    <row r="3917" spans="1:8" ht="15.75" customHeight="1" x14ac:dyDescent="0.25">
      <c r="A3917" s="13" t="s">
        <v>7762</v>
      </c>
      <c r="B3917" s="13" t="s">
        <v>10</v>
      </c>
      <c r="C3917" s="14">
        <v>9099.6299999999992</v>
      </c>
      <c r="D3917" s="13" t="s">
        <v>26</v>
      </c>
      <c r="E3917" s="13" t="s">
        <v>446</v>
      </c>
      <c r="F3917" s="15">
        <v>1800</v>
      </c>
      <c r="G3917" s="14">
        <v>16379334</v>
      </c>
      <c r="H3917" s="13" t="s">
        <v>4207</v>
      </c>
    </row>
    <row r="3918" spans="1:8" ht="15.75" customHeight="1" x14ac:dyDescent="0.25">
      <c r="A3918" s="13" t="s">
        <v>7762</v>
      </c>
      <c r="B3918" s="13" t="s">
        <v>28</v>
      </c>
      <c r="C3918" s="14">
        <v>9670</v>
      </c>
      <c r="D3918" s="13" t="s">
        <v>17</v>
      </c>
      <c r="E3918" s="13" t="s">
        <v>4208</v>
      </c>
      <c r="F3918" s="15">
        <v>1800</v>
      </c>
      <c r="G3918" s="14">
        <v>17406000</v>
      </c>
      <c r="H3918" s="13" t="s">
        <v>4209</v>
      </c>
    </row>
    <row r="3919" spans="1:8" ht="15.75" customHeight="1" x14ac:dyDescent="0.25">
      <c r="A3919" s="13" t="s">
        <v>7762</v>
      </c>
      <c r="B3919" s="13" t="s">
        <v>28</v>
      </c>
      <c r="C3919" s="14">
        <v>9694.7900000000009</v>
      </c>
      <c r="D3919" s="13" t="s">
        <v>14</v>
      </c>
      <c r="E3919" s="13" t="s">
        <v>4210</v>
      </c>
      <c r="F3919" s="15">
        <v>1800</v>
      </c>
      <c r="G3919" s="14">
        <v>17450622</v>
      </c>
      <c r="H3919" s="13" t="s">
        <v>4211</v>
      </c>
    </row>
    <row r="3920" spans="1:8" ht="15.75" customHeight="1" x14ac:dyDescent="0.25">
      <c r="A3920" s="13" t="s">
        <v>7762</v>
      </c>
      <c r="B3920" s="13" t="s">
        <v>28</v>
      </c>
      <c r="C3920" s="14">
        <v>15375.12</v>
      </c>
      <c r="D3920" s="13" t="s">
        <v>20</v>
      </c>
      <c r="E3920" s="13" t="s">
        <v>1382</v>
      </c>
      <c r="F3920" s="15">
        <v>1800</v>
      </c>
      <c r="G3920" s="14">
        <v>27675216</v>
      </c>
      <c r="H3920" s="13" t="s">
        <v>4212</v>
      </c>
    </row>
    <row r="3921" spans="1:8" ht="15.75" customHeight="1" x14ac:dyDescent="0.25">
      <c r="A3921" s="13" t="s">
        <v>7762</v>
      </c>
      <c r="B3921" s="13" t="s">
        <v>28</v>
      </c>
      <c r="C3921" s="14">
        <v>16142.38</v>
      </c>
      <c r="D3921" s="13" t="s">
        <v>26</v>
      </c>
      <c r="E3921" s="13" t="s">
        <v>87</v>
      </c>
      <c r="F3921" s="15">
        <v>1800</v>
      </c>
      <c r="G3921" s="14">
        <v>29056284</v>
      </c>
      <c r="H3921" s="13" t="s">
        <v>4213</v>
      </c>
    </row>
    <row r="3922" spans="1:8" ht="15.75" customHeight="1" x14ac:dyDescent="0.25">
      <c r="A3922" s="13" t="s">
        <v>7762</v>
      </c>
      <c r="B3922" s="13" t="s">
        <v>45</v>
      </c>
      <c r="C3922" s="14">
        <v>19397.439999999999</v>
      </c>
      <c r="D3922" s="13" t="s">
        <v>26</v>
      </c>
      <c r="E3922" s="13" t="s">
        <v>1840</v>
      </c>
      <c r="F3922" s="15">
        <v>1800</v>
      </c>
      <c r="G3922" s="14">
        <v>34915392</v>
      </c>
      <c r="H3922" s="13" t="s">
        <v>4214</v>
      </c>
    </row>
    <row r="3923" spans="1:8" ht="15.75" customHeight="1" x14ac:dyDescent="0.25">
      <c r="C3923" s="10"/>
      <c r="F3923" s="17"/>
      <c r="G3923" s="10"/>
    </row>
    <row r="3924" spans="1:8" ht="15.75" customHeight="1" x14ac:dyDescent="0.25">
      <c r="A3924" s="41" t="s">
        <v>4215</v>
      </c>
      <c r="B3924" s="42"/>
      <c r="C3924" s="42"/>
      <c r="D3924" s="42"/>
      <c r="E3924" s="42"/>
      <c r="F3924" s="42"/>
      <c r="G3924" s="42"/>
      <c r="H3924" s="43"/>
    </row>
    <row r="3925" spans="1:8" ht="15.75" customHeight="1" x14ac:dyDescent="0.25">
      <c r="C3925" s="10"/>
      <c r="E3925" s="11" t="s">
        <v>7571</v>
      </c>
      <c r="F3925" s="12">
        <v>420000</v>
      </c>
      <c r="G3925" s="10"/>
    </row>
    <row r="3926" spans="1:8" ht="15.75" customHeight="1" x14ac:dyDescent="0.25">
      <c r="A3926" s="13" t="s">
        <v>0</v>
      </c>
      <c r="B3926" s="13" t="s">
        <v>1</v>
      </c>
      <c r="C3926" s="13" t="s">
        <v>2</v>
      </c>
      <c r="D3926" s="13" t="s">
        <v>4</v>
      </c>
      <c r="E3926" s="13" t="s">
        <v>5</v>
      </c>
      <c r="F3926" s="13" t="s">
        <v>6</v>
      </c>
      <c r="G3926" s="13" t="s">
        <v>7</v>
      </c>
      <c r="H3926" s="13" t="s">
        <v>8</v>
      </c>
    </row>
    <row r="3927" spans="1:8" ht="15.75" customHeight="1" x14ac:dyDescent="0.25">
      <c r="A3927" s="13" t="s">
        <v>7763</v>
      </c>
      <c r="B3927" s="13" t="s">
        <v>10</v>
      </c>
      <c r="C3927" s="14">
        <v>345.61</v>
      </c>
      <c r="D3927" s="13" t="s">
        <v>11</v>
      </c>
      <c r="E3927" s="13" t="s">
        <v>4217</v>
      </c>
      <c r="F3927" s="15">
        <v>420000</v>
      </c>
      <c r="G3927" s="14">
        <v>145156200</v>
      </c>
      <c r="H3927" s="13" t="s">
        <v>4218</v>
      </c>
    </row>
    <row r="3928" spans="1:8" ht="15.75" customHeight="1" x14ac:dyDescent="0.25">
      <c r="A3928" s="13" t="s">
        <v>7763</v>
      </c>
      <c r="B3928" s="13" t="s">
        <v>10</v>
      </c>
      <c r="C3928" s="14">
        <v>360</v>
      </c>
      <c r="D3928" s="13" t="s">
        <v>80</v>
      </c>
      <c r="E3928" s="13" t="s">
        <v>837</v>
      </c>
      <c r="F3928" s="15">
        <v>420000</v>
      </c>
      <c r="G3928" s="14">
        <v>151200000</v>
      </c>
      <c r="H3928" s="16" t="s">
        <v>4219</v>
      </c>
    </row>
    <row r="3929" spans="1:8" ht="15.75" customHeight="1" x14ac:dyDescent="0.25">
      <c r="A3929" s="13" t="s">
        <v>7763</v>
      </c>
      <c r="B3929" s="13" t="s">
        <v>10</v>
      </c>
      <c r="C3929" s="14">
        <v>364.28</v>
      </c>
      <c r="D3929" s="13" t="s">
        <v>26</v>
      </c>
      <c r="E3929" s="13" t="s">
        <v>837</v>
      </c>
      <c r="F3929" s="15">
        <v>420000</v>
      </c>
      <c r="G3929" s="14">
        <v>152997600</v>
      </c>
      <c r="H3929" s="13" t="s">
        <v>4220</v>
      </c>
    </row>
    <row r="3930" spans="1:8" ht="15.75" customHeight="1" x14ac:dyDescent="0.25">
      <c r="A3930" s="13" t="s">
        <v>7763</v>
      </c>
      <c r="B3930" s="13" t="s">
        <v>28</v>
      </c>
      <c r="C3930" s="14">
        <v>383.32</v>
      </c>
      <c r="D3930" s="13" t="s">
        <v>20</v>
      </c>
      <c r="E3930" s="13" t="s">
        <v>87</v>
      </c>
      <c r="F3930" s="15">
        <v>420000</v>
      </c>
      <c r="G3930" s="14">
        <v>160994400</v>
      </c>
      <c r="H3930" s="16" t="s">
        <v>4221</v>
      </c>
    </row>
    <row r="3931" spans="1:8" ht="15.75" customHeight="1" x14ac:dyDescent="0.25">
      <c r="A3931" s="13" t="s">
        <v>7763</v>
      </c>
      <c r="B3931" s="13" t="s">
        <v>45</v>
      </c>
      <c r="C3931" s="14">
        <v>383.47</v>
      </c>
      <c r="D3931" s="13" t="s">
        <v>20</v>
      </c>
      <c r="E3931" s="13" t="s">
        <v>837</v>
      </c>
      <c r="F3931" s="15">
        <v>420000</v>
      </c>
      <c r="G3931" s="14">
        <v>161057400</v>
      </c>
      <c r="H3931" s="16" t="s">
        <v>4222</v>
      </c>
    </row>
    <row r="3932" spans="1:8" ht="15.75" customHeight="1" x14ac:dyDescent="0.25">
      <c r="A3932" s="13" t="s">
        <v>7763</v>
      </c>
      <c r="B3932" s="13" t="s">
        <v>10</v>
      </c>
      <c r="C3932" s="14">
        <v>386.92</v>
      </c>
      <c r="D3932" s="13" t="s">
        <v>14</v>
      </c>
      <c r="E3932" s="13" t="s">
        <v>4223</v>
      </c>
      <c r="F3932" s="15">
        <v>420000</v>
      </c>
      <c r="G3932" s="14">
        <v>162506400</v>
      </c>
      <c r="H3932" s="13" t="s">
        <v>4224</v>
      </c>
    </row>
    <row r="3933" spans="1:8" ht="15.75" customHeight="1" x14ac:dyDescent="0.25">
      <c r="A3933" s="13" t="s">
        <v>7763</v>
      </c>
      <c r="B3933" s="13" t="s">
        <v>10</v>
      </c>
      <c r="C3933" s="14">
        <v>394.78</v>
      </c>
      <c r="D3933" s="13" t="s">
        <v>38</v>
      </c>
      <c r="E3933" s="13" t="s">
        <v>4225</v>
      </c>
      <c r="F3933" s="15">
        <v>420000</v>
      </c>
      <c r="G3933" s="14">
        <v>165807600</v>
      </c>
      <c r="H3933" s="13" t="s">
        <v>4226</v>
      </c>
    </row>
    <row r="3934" spans="1:8" ht="15.75" customHeight="1" x14ac:dyDescent="0.25">
      <c r="A3934" s="13" t="s">
        <v>7763</v>
      </c>
      <c r="B3934" s="13" t="s">
        <v>28</v>
      </c>
      <c r="C3934" s="14">
        <v>394.78</v>
      </c>
      <c r="D3934" s="13" t="s">
        <v>38</v>
      </c>
      <c r="E3934" s="13" t="s">
        <v>4227</v>
      </c>
      <c r="F3934" s="15">
        <v>420000</v>
      </c>
      <c r="G3934" s="14">
        <v>165807600</v>
      </c>
      <c r="H3934" s="16" t="s">
        <v>4228</v>
      </c>
    </row>
    <row r="3935" spans="1:8" ht="15.75" customHeight="1" x14ac:dyDescent="0.25">
      <c r="A3935" s="13" t="s">
        <v>7763</v>
      </c>
      <c r="B3935" s="13" t="s">
        <v>45</v>
      </c>
      <c r="C3935" s="14">
        <v>409.87</v>
      </c>
      <c r="D3935" s="13" t="s">
        <v>26</v>
      </c>
      <c r="E3935" s="13" t="s">
        <v>87</v>
      </c>
      <c r="F3935" s="15">
        <v>420000</v>
      </c>
      <c r="G3935" s="14">
        <v>172145400</v>
      </c>
      <c r="H3935" s="13" t="s">
        <v>4229</v>
      </c>
    </row>
    <row r="3936" spans="1:8" ht="15.75" customHeight="1" x14ac:dyDescent="0.25">
      <c r="A3936" s="13" t="s">
        <v>7763</v>
      </c>
      <c r="B3936" s="13" t="s">
        <v>28</v>
      </c>
      <c r="C3936" s="14">
        <v>423.27</v>
      </c>
      <c r="D3936" s="13" t="s">
        <v>26</v>
      </c>
      <c r="E3936" s="13" t="s">
        <v>820</v>
      </c>
      <c r="F3936" s="15">
        <v>420000</v>
      </c>
      <c r="G3936" s="14">
        <v>177773400</v>
      </c>
      <c r="H3936" s="16" t="s">
        <v>4230</v>
      </c>
    </row>
    <row r="3937" spans="1:8" ht="15.75" customHeight="1" x14ac:dyDescent="0.25">
      <c r="A3937" s="13" t="s">
        <v>7763</v>
      </c>
      <c r="B3937" s="13" t="s">
        <v>10</v>
      </c>
      <c r="C3937" s="14">
        <v>432</v>
      </c>
      <c r="D3937" s="13" t="s">
        <v>109</v>
      </c>
      <c r="E3937" s="13" t="s">
        <v>837</v>
      </c>
      <c r="F3937" s="15">
        <v>420000</v>
      </c>
      <c r="G3937" s="14">
        <v>181440000</v>
      </c>
      <c r="H3937" s="16" t="s">
        <v>4231</v>
      </c>
    </row>
    <row r="3938" spans="1:8" ht="15.75" customHeight="1" x14ac:dyDescent="0.25">
      <c r="A3938" s="13" t="s">
        <v>7763</v>
      </c>
      <c r="B3938" s="13" t="s">
        <v>45</v>
      </c>
      <c r="C3938" s="14">
        <v>433.36</v>
      </c>
      <c r="D3938" s="13" t="s">
        <v>14</v>
      </c>
      <c r="E3938" s="13" t="s">
        <v>4232</v>
      </c>
      <c r="F3938" s="15">
        <v>420000</v>
      </c>
      <c r="G3938" s="14">
        <v>182011200</v>
      </c>
      <c r="H3938" s="13" t="s">
        <v>4233</v>
      </c>
    </row>
    <row r="3939" spans="1:8" ht="15.75" customHeight="1" x14ac:dyDescent="0.25">
      <c r="A3939" s="13" t="s">
        <v>7763</v>
      </c>
      <c r="B3939" s="13" t="s">
        <v>413</v>
      </c>
      <c r="C3939" s="14">
        <v>441.89</v>
      </c>
      <c r="D3939" s="13" t="s">
        <v>20</v>
      </c>
      <c r="E3939" s="13" t="s">
        <v>306</v>
      </c>
      <c r="F3939" s="15">
        <v>420000</v>
      </c>
      <c r="G3939" s="14">
        <v>185593800</v>
      </c>
      <c r="H3939" s="16" t="s">
        <v>4234</v>
      </c>
    </row>
    <row r="3940" spans="1:8" ht="15.75" customHeight="1" x14ac:dyDescent="0.25">
      <c r="A3940" s="13" t="s">
        <v>7763</v>
      </c>
      <c r="B3940" s="13" t="s">
        <v>10</v>
      </c>
      <c r="C3940" s="14">
        <v>455.6</v>
      </c>
      <c r="D3940" s="13" t="s">
        <v>67</v>
      </c>
      <c r="E3940" s="13" t="s">
        <v>837</v>
      </c>
      <c r="F3940" s="15">
        <v>420000</v>
      </c>
      <c r="G3940" s="14">
        <v>191352000</v>
      </c>
      <c r="H3940" s="16" t="s">
        <v>4235</v>
      </c>
    </row>
    <row r="3941" spans="1:8" ht="15.75" customHeight="1" x14ac:dyDescent="0.25">
      <c r="A3941" s="13" t="s">
        <v>7763</v>
      </c>
      <c r="B3941" s="13" t="s">
        <v>382</v>
      </c>
      <c r="C3941" s="14">
        <v>467.24</v>
      </c>
      <c r="D3941" s="13" t="s">
        <v>26</v>
      </c>
      <c r="E3941" s="13" t="s">
        <v>263</v>
      </c>
      <c r="F3941" s="15">
        <v>420000</v>
      </c>
      <c r="G3941" s="14">
        <v>196240800</v>
      </c>
      <c r="H3941" s="13" t="s">
        <v>4236</v>
      </c>
    </row>
    <row r="3942" spans="1:8" ht="15.75" customHeight="1" x14ac:dyDescent="0.25">
      <c r="A3942" s="13" t="s">
        <v>7763</v>
      </c>
      <c r="B3942" s="13" t="s">
        <v>28</v>
      </c>
      <c r="C3942" s="14">
        <v>482.4</v>
      </c>
      <c r="D3942" s="13" t="s">
        <v>67</v>
      </c>
      <c r="E3942" s="13" t="s">
        <v>820</v>
      </c>
      <c r="F3942" s="15">
        <v>420000</v>
      </c>
      <c r="G3942" s="14">
        <v>202608000</v>
      </c>
      <c r="H3942" s="16" t="s">
        <v>4237</v>
      </c>
    </row>
    <row r="3943" spans="1:8" ht="15.75" customHeight="1" x14ac:dyDescent="0.25">
      <c r="A3943" s="13" t="s">
        <v>7763</v>
      </c>
      <c r="B3943" s="13" t="s">
        <v>10</v>
      </c>
      <c r="C3943" s="14">
        <v>495.87</v>
      </c>
      <c r="D3943" s="13" t="s">
        <v>33</v>
      </c>
      <c r="E3943" s="13" t="s">
        <v>87</v>
      </c>
      <c r="F3943" s="15">
        <v>420000</v>
      </c>
      <c r="G3943" s="14">
        <v>208265400</v>
      </c>
      <c r="H3943" s="13" t="s">
        <v>4238</v>
      </c>
    </row>
    <row r="3944" spans="1:8" ht="15.75" customHeight="1" x14ac:dyDescent="0.25">
      <c r="A3944" s="13" t="s">
        <v>7763</v>
      </c>
      <c r="B3944" s="13" t="s">
        <v>10</v>
      </c>
      <c r="C3944" s="14">
        <v>514.26</v>
      </c>
      <c r="D3944" s="13" t="s">
        <v>20</v>
      </c>
      <c r="E3944" s="13" t="s">
        <v>40</v>
      </c>
      <c r="F3944" s="15">
        <v>420000</v>
      </c>
      <c r="G3944" s="14">
        <v>215989200</v>
      </c>
      <c r="H3944" s="16" t="s">
        <v>4239</v>
      </c>
    </row>
    <row r="3945" spans="1:8" ht="15.75" customHeight="1" x14ac:dyDescent="0.25">
      <c r="A3945" s="13" t="s">
        <v>7763</v>
      </c>
      <c r="B3945" s="13" t="s">
        <v>10</v>
      </c>
      <c r="C3945" s="14">
        <v>606.71</v>
      </c>
      <c r="D3945" s="13" t="s">
        <v>43</v>
      </c>
      <c r="E3945" s="13" t="s">
        <v>4240</v>
      </c>
      <c r="F3945" s="15">
        <v>420000</v>
      </c>
      <c r="G3945" s="14">
        <v>254818200</v>
      </c>
      <c r="H3945" s="16" t="s">
        <v>4241</v>
      </c>
    </row>
    <row r="3946" spans="1:8" ht="15.75" customHeight="1" x14ac:dyDescent="0.25">
      <c r="A3946" s="13" t="s">
        <v>7763</v>
      </c>
      <c r="B3946" s="13" t="s">
        <v>413</v>
      </c>
      <c r="C3946" s="14">
        <v>1140.26</v>
      </c>
      <c r="D3946" s="13" t="s">
        <v>26</v>
      </c>
      <c r="E3946" s="13" t="s">
        <v>1349</v>
      </c>
      <c r="F3946" s="15">
        <v>420000</v>
      </c>
      <c r="G3946" s="14">
        <v>478909200</v>
      </c>
      <c r="H3946" s="13" t="s">
        <v>4242</v>
      </c>
    </row>
    <row r="3947" spans="1:8" ht="15.75" customHeight="1" x14ac:dyDescent="0.25">
      <c r="A3947" s="13" t="s">
        <v>7763</v>
      </c>
      <c r="B3947" s="13" t="s">
        <v>28</v>
      </c>
      <c r="C3947" s="14">
        <v>1373.47</v>
      </c>
      <c r="D3947" s="13" t="s">
        <v>33</v>
      </c>
      <c r="E3947" s="13" t="s">
        <v>160</v>
      </c>
      <c r="F3947" s="15">
        <v>420000</v>
      </c>
      <c r="G3947" s="14">
        <v>576857400</v>
      </c>
      <c r="H3947" s="13" t="s">
        <v>4243</v>
      </c>
    </row>
    <row r="3948" spans="1:8" ht="15.75" customHeight="1" x14ac:dyDescent="0.25">
      <c r="A3948" s="13" t="s">
        <v>7763</v>
      </c>
      <c r="B3948" s="13" t="s">
        <v>28</v>
      </c>
      <c r="C3948" s="14">
        <v>1564.06</v>
      </c>
      <c r="D3948" s="13" t="s">
        <v>14</v>
      </c>
      <c r="E3948" s="13" t="s">
        <v>4244</v>
      </c>
      <c r="F3948" s="15">
        <v>420000</v>
      </c>
      <c r="G3948" s="14">
        <v>656905200</v>
      </c>
      <c r="H3948" s="13" t="s">
        <v>4245</v>
      </c>
    </row>
    <row r="3949" spans="1:8" ht="15.75" customHeight="1" x14ac:dyDescent="0.25">
      <c r="A3949" s="13" t="s">
        <v>7763</v>
      </c>
      <c r="B3949" s="13" t="s">
        <v>382</v>
      </c>
      <c r="C3949" s="14">
        <v>3001.65</v>
      </c>
      <c r="D3949" s="13" t="s">
        <v>20</v>
      </c>
      <c r="E3949" s="13" t="s">
        <v>160</v>
      </c>
      <c r="F3949" s="15">
        <v>420000</v>
      </c>
      <c r="G3949" s="14">
        <v>1260693000</v>
      </c>
      <c r="H3949" s="16" t="s">
        <v>4246</v>
      </c>
    </row>
    <row r="3950" spans="1:8" ht="15.75" customHeight="1" x14ac:dyDescent="0.25">
      <c r="C3950" s="10"/>
      <c r="F3950" s="17"/>
      <c r="G3950" s="10"/>
    </row>
    <row r="3951" spans="1:8" ht="15.75" customHeight="1" x14ac:dyDescent="0.25">
      <c r="A3951" s="41" t="s">
        <v>4247</v>
      </c>
      <c r="B3951" s="42"/>
      <c r="C3951" s="42"/>
      <c r="D3951" s="42"/>
      <c r="E3951" s="42"/>
      <c r="F3951" s="42"/>
      <c r="G3951" s="42"/>
      <c r="H3951" s="43"/>
    </row>
    <row r="3952" spans="1:8" ht="15.75" customHeight="1" x14ac:dyDescent="0.25">
      <c r="C3952" s="10"/>
      <c r="E3952" s="11" t="s">
        <v>7571</v>
      </c>
      <c r="F3952" s="12">
        <v>432000</v>
      </c>
      <c r="G3952" s="10"/>
    </row>
    <row r="3953" spans="1:8" ht="15.75" customHeight="1" x14ac:dyDescent="0.25">
      <c r="A3953" s="13" t="s">
        <v>0</v>
      </c>
      <c r="B3953" s="13" t="s">
        <v>1</v>
      </c>
      <c r="C3953" s="13" t="s">
        <v>2</v>
      </c>
      <c r="D3953" s="13" t="s">
        <v>4</v>
      </c>
      <c r="E3953" s="13" t="s">
        <v>5</v>
      </c>
      <c r="F3953" s="13" t="s">
        <v>6</v>
      </c>
      <c r="G3953" s="13" t="s">
        <v>7</v>
      </c>
      <c r="H3953" s="13" t="s">
        <v>8</v>
      </c>
    </row>
    <row r="3954" spans="1:8" ht="15.75" customHeight="1" x14ac:dyDescent="0.25">
      <c r="A3954" s="13" t="s">
        <v>7764</v>
      </c>
      <c r="B3954" s="13" t="s">
        <v>10</v>
      </c>
      <c r="C3954" s="14">
        <v>200.81</v>
      </c>
      <c r="D3954" s="13" t="s">
        <v>80</v>
      </c>
      <c r="E3954" s="13" t="s">
        <v>1373</v>
      </c>
      <c r="F3954" s="15">
        <v>432000</v>
      </c>
      <c r="G3954" s="14">
        <v>86749920</v>
      </c>
      <c r="H3954" s="16" t="s">
        <v>4248</v>
      </c>
    </row>
    <row r="3955" spans="1:8" ht="15.75" customHeight="1" x14ac:dyDescent="0.25">
      <c r="A3955" s="13" t="s">
        <v>7764</v>
      </c>
      <c r="B3955" s="13" t="s">
        <v>45</v>
      </c>
      <c r="C3955" s="14">
        <v>211.86</v>
      </c>
      <c r="D3955" s="13" t="s">
        <v>26</v>
      </c>
      <c r="E3955" s="13" t="s">
        <v>820</v>
      </c>
      <c r="F3955" s="15">
        <v>432000</v>
      </c>
      <c r="G3955" s="14">
        <v>91523520</v>
      </c>
      <c r="H3955" s="16" t="s">
        <v>4249</v>
      </c>
    </row>
    <row r="3956" spans="1:8" ht="15.75" customHeight="1" x14ac:dyDescent="0.25">
      <c r="A3956" s="13" t="s">
        <v>7764</v>
      </c>
      <c r="B3956" s="13" t="s">
        <v>10</v>
      </c>
      <c r="C3956" s="14">
        <v>224.03</v>
      </c>
      <c r="D3956" s="13" t="s">
        <v>14</v>
      </c>
      <c r="E3956" s="13" t="s">
        <v>4250</v>
      </c>
      <c r="F3956" s="15">
        <v>432000</v>
      </c>
      <c r="G3956" s="14">
        <v>96780960</v>
      </c>
      <c r="H3956" s="13" t="s">
        <v>4251</v>
      </c>
    </row>
    <row r="3957" spans="1:8" ht="15.75" customHeight="1" x14ac:dyDescent="0.25">
      <c r="A3957" s="13" t="s">
        <v>7764</v>
      </c>
      <c r="B3957" s="13" t="s">
        <v>10</v>
      </c>
      <c r="C3957" s="14">
        <v>234.12</v>
      </c>
      <c r="D3957" s="13" t="s">
        <v>11</v>
      </c>
      <c r="E3957" s="13" t="s">
        <v>4252</v>
      </c>
      <c r="F3957" s="15">
        <v>432000</v>
      </c>
      <c r="G3957" s="14">
        <v>101139840</v>
      </c>
      <c r="H3957" s="16" t="s">
        <v>4253</v>
      </c>
    </row>
    <row r="3958" spans="1:8" ht="15.75" customHeight="1" x14ac:dyDescent="0.25">
      <c r="A3958" s="13" t="s">
        <v>7764</v>
      </c>
      <c r="B3958" s="13" t="s">
        <v>28</v>
      </c>
      <c r="C3958" s="14">
        <v>239.62</v>
      </c>
      <c r="D3958" s="13" t="s">
        <v>26</v>
      </c>
      <c r="E3958" s="13" t="s">
        <v>263</v>
      </c>
      <c r="F3958" s="15">
        <v>432000</v>
      </c>
      <c r="G3958" s="14">
        <v>103515840</v>
      </c>
      <c r="H3958" s="13" t="s">
        <v>4254</v>
      </c>
    </row>
    <row r="3959" spans="1:8" ht="15.75" customHeight="1" x14ac:dyDescent="0.25">
      <c r="A3959" s="13" t="s">
        <v>7764</v>
      </c>
      <c r="B3959" s="13" t="s">
        <v>10</v>
      </c>
      <c r="C3959" s="14">
        <v>241.2</v>
      </c>
      <c r="D3959" s="13" t="s">
        <v>67</v>
      </c>
      <c r="E3959" s="13" t="s">
        <v>820</v>
      </c>
      <c r="F3959" s="15">
        <v>432000</v>
      </c>
      <c r="G3959" s="14">
        <v>104198400</v>
      </c>
      <c r="H3959" s="16" t="s">
        <v>4255</v>
      </c>
    </row>
    <row r="3960" spans="1:8" ht="15.75" customHeight="1" x14ac:dyDescent="0.25">
      <c r="A3960" s="13" t="s">
        <v>7764</v>
      </c>
      <c r="B3960" s="13" t="s">
        <v>10</v>
      </c>
      <c r="C3960" s="14">
        <v>246.99</v>
      </c>
      <c r="D3960" s="13" t="s">
        <v>26</v>
      </c>
      <c r="E3960" s="13" t="s">
        <v>837</v>
      </c>
      <c r="F3960" s="15">
        <v>432000</v>
      </c>
      <c r="G3960" s="14">
        <v>106699680</v>
      </c>
      <c r="H3960" s="13" t="s">
        <v>4220</v>
      </c>
    </row>
    <row r="3961" spans="1:8" ht="15.75" customHeight="1" x14ac:dyDescent="0.25">
      <c r="A3961" s="13" t="s">
        <v>7764</v>
      </c>
      <c r="B3961" s="13" t="s">
        <v>45</v>
      </c>
      <c r="C3961" s="14">
        <v>250.73</v>
      </c>
      <c r="D3961" s="13" t="s">
        <v>20</v>
      </c>
      <c r="E3961" s="13" t="s">
        <v>87</v>
      </c>
      <c r="F3961" s="15">
        <v>432000</v>
      </c>
      <c r="G3961" s="14">
        <v>108315360</v>
      </c>
      <c r="H3961" s="16" t="s">
        <v>4256</v>
      </c>
    </row>
    <row r="3962" spans="1:8" ht="15.75" customHeight="1" x14ac:dyDescent="0.25">
      <c r="A3962" s="13" t="s">
        <v>7764</v>
      </c>
      <c r="B3962" s="13" t="s">
        <v>28</v>
      </c>
      <c r="C3962" s="14">
        <v>259.72000000000003</v>
      </c>
      <c r="D3962" s="13" t="s">
        <v>20</v>
      </c>
      <c r="E3962" s="13" t="s">
        <v>87</v>
      </c>
      <c r="F3962" s="15">
        <v>432000</v>
      </c>
      <c r="G3962" s="14">
        <v>112199040</v>
      </c>
      <c r="H3962" s="16" t="s">
        <v>4257</v>
      </c>
    </row>
    <row r="3963" spans="1:8" ht="15.75" customHeight="1" x14ac:dyDescent="0.25">
      <c r="A3963" s="13" t="s">
        <v>7764</v>
      </c>
      <c r="B3963" s="13" t="s">
        <v>10</v>
      </c>
      <c r="C3963" s="14">
        <v>262.95</v>
      </c>
      <c r="D3963" s="13" t="s">
        <v>33</v>
      </c>
      <c r="E3963" s="13" t="s">
        <v>87</v>
      </c>
      <c r="F3963" s="15">
        <v>432000</v>
      </c>
      <c r="G3963" s="14">
        <v>113594400</v>
      </c>
      <c r="H3963" s="13" t="s">
        <v>4258</v>
      </c>
    </row>
    <row r="3964" spans="1:8" ht="15.75" customHeight="1" x14ac:dyDescent="0.25">
      <c r="A3964" s="13" t="s">
        <v>7764</v>
      </c>
      <c r="B3964" s="13" t="s">
        <v>382</v>
      </c>
      <c r="C3964" s="14">
        <v>269.92</v>
      </c>
      <c r="D3964" s="13" t="s">
        <v>26</v>
      </c>
      <c r="E3964" s="13" t="s">
        <v>87</v>
      </c>
      <c r="F3964" s="15">
        <v>432000</v>
      </c>
      <c r="G3964" s="14">
        <v>116605440</v>
      </c>
      <c r="H3964" s="13" t="s">
        <v>4229</v>
      </c>
    </row>
    <row r="3965" spans="1:8" ht="15.75" customHeight="1" x14ac:dyDescent="0.25">
      <c r="A3965" s="13" t="s">
        <v>7764</v>
      </c>
      <c r="B3965" s="13" t="s">
        <v>413</v>
      </c>
      <c r="C3965" s="14">
        <v>270.42</v>
      </c>
      <c r="D3965" s="13" t="s">
        <v>20</v>
      </c>
      <c r="E3965" s="13" t="s">
        <v>837</v>
      </c>
      <c r="F3965" s="15">
        <v>432000</v>
      </c>
      <c r="G3965" s="14">
        <v>116821440</v>
      </c>
      <c r="H3965" s="16" t="s">
        <v>4259</v>
      </c>
    </row>
    <row r="3966" spans="1:8" ht="15.75" customHeight="1" x14ac:dyDescent="0.25">
      <c r="A3966" s="13" t="s">
        <v>7764</v>
      </c>
      <c r="B3966" s="13" t="s">
        <v>10</v>
      </c>
      <c r="C3966" s="14">
        <v>282</v>
      </c>
      <c r="D3966" s="13" t="s">
        <v>38</v>
      </c>
      <c r="E3966" s="13" t="s">
        <v>4260</v>
      </c>
      <c r="F3966" s="15">
        <v>432000</v>
      </c>
      <c r="G3966" s="14">
        <v>121824000</v>
      </c>
      <c r="H3966" s="13" t="s">
        <v>4261</v>
      </c>
    </row>
    <row r="3967" spans="1:8" ht="15.75" customHeight="1" x14ac:dyDescent="0.25">
      <c r="A3967" s="13" t="s">
        <v>7764</v>
      </c>
      <c r="B3967" s="13" t="s">
        <v>28</v>
      </c>
      <c r="C3967" s="14">
        <v>282</v>
      </c>
      <c r="D3967" s="13" t="s">
        <v>38</v>
      </c>
      <c r="E3967" s="13" t="s">
        <v>4262</v>
      </c>
      <c r="F3967" s="15">
        <v>432000</v>
      </c>
      <c r="G3967" s="14">
        <v>121824000</v>
      </c>
      <c r="H3967" s="16" t="s">
        <v>4263</v>
      </c>
    </row>
    <row r="3968" spans="1:8" ht="15.75" customHeight="1" x14ac:dyDescent="0.25">
      <c r="A3968" s="13" t="s">
        <v>7764</v>
      </c>
      <c r="B3968" s="13" t="s">
        <v>382</v>
      </c>
      <c r="C3968" s="14">
        <v>290.64</v>
      </c>
      <c r="D3968" s="13" t="s">
        <v>20</v>
      </c>
      <c r="E3968" s="13" t="s">
        <v>40</v>
      </c>
      <c r="F3968" s="15">
        <v>432000</v>
      </c>
      <c r="G3968" s="14">
        <v>125556480</v>
      </c>
      <c r="H3968" s="16" t="s">
        <v>4264</v>
      </c>
    </row>
    <row r="3969" spans="1:8" ht="15.75" customHeight="1" x14ac:dyDescent="0.25">
      <c r="A3969" s="13" t="s">
        <v>7764</v>
      </c>
      <c r="B3969" s="13" t="s">
        <v>460</v>
      </c>
      <c r="C3969" s="14">
        <v>294.10000000000002</v>
      </c>
      <c r="D3969" s="13" t="s">
        <v>20</v>
      </c>
      <c r="E3969" s="13" t="s">
        <v>306</v>
      </c>
      <c r="F3969" s="15">
        <v>432000</v>
      </c>
      <c r="G3969" s="14">
        <v>127051200</v>
      </c>
      <c r="H3969" s="16" t="s">
        <v>4265</v>
      </c>
    </row>
    <row r="3970" spans="1:8" ht="15.75" customHeight="1" x14ac:dyDescent="0.25">
      <c r="A3970" s="13" t="s">
        <v>7764</v>
      </c>
      <c r="B3970" s="13" t="s">
        <v>10</v>
      </c>
      <c r="C3970" s="14">
        <v>303.75</v>
      </c>
      <c r="D3970" s="13" t="s">
        <v>109</v>
      </c>
      <c r="E3970" s="13" t="s">
        <v>837</v>
      </c>
      <c r="F3970" s="15">
        <v>432000</v>
      </c>
      <c r="G3970" s="14">
        <v>131220000</v>
      </c>
      <c r="H3970" s="16" t="s">
        <v>4231</v>
      </c>
    </row>
    <row r="3971" spans="1:8" ht="15.75" customHeight="1" x14ac:dyDescent="0.25">
      <c r="A3971" s="13" t="s">
        <v>7764</v>
      </c>
      <c r="B3971" s="13" t="s">
        <v>28</v>
      </c>
      <c r="C3971" s="14">
        <v>321.60000000000002</v>
      </c>
      <c r="D3971" s="13" t="s">
        <v>67</v>
      </c>
      <c r="E3971" s="13" t="s">
        <v>837</v>
      </c>
      <c r="F3971" s="15">
        <v>432000</v>
      </c>
      <c r="G3971" s="14">
        <v>138931200</v>
      </c>
      <c r="H3971" s="16" t="s">
        <v>4266</v>
      </c>
    </row>
    <row r="3972" spans="1:8" ht="15.75" customHeight="1" x14ac:dyDescent="0.25">
      <c r="A3972" s="13" t="s">
        <v>7764</v>
      </c>
      <c r="B3972" s="13" t="s">
        <v>10</v>
      </c>
      <c r="C3972" s="14">
        <v>454.33</v>
      </c>
      <c r="D3972" s="13" t="s">
        <v>43</v>
      </c>
      <c r="E3972" s="13" t="s">
        <v>4240</v>
      </c>
      <c r="F3972" s="15">
        <v>432000</v>
      </c>
      <c r="G3972" s="14">
        <v>196270560</v>
      </c>
      <c r="H3972" s="16" t="s">
        <v>4267</v>
      </c>
    </row>
    <row r="3973" spans="1:8" ht="15.75" customHeight="1" x14ac:dyDescent="0.25">
      <c r="A3973" s="13" t="s">
        <v>7764</v>
      </c>
      <c r="B3973" s="13" t="s">
        <v>28</v>
      </c>
      <c r="C3973" s="14">
        <v>733.11</v>
      </c>
      <c r="D3973" s="13" t="s">
        <v>14</v>
      </c>
      <c r="E3973" s="13" t="s">
        <v>4268</v>
      </c>
      <c r="F3973" s="15">
        <v>432000</v>
      </c>
      <c r="G3973" s="14">
        <v>316703520</v>
      </c>
      <c r="H3973" s="13" t="s">
        <v>4269</v>
      </c>
    </row>
    <row r="3974" spans="1:8" ht="15.75" customHeight="1" x14ac:dyDescent="0.25">
      <c r="A3974" s="13" t="s">
        <v>7764</v>
      </c>
      <c r="B3974" s="13" t="s">
        <v>434</v>
      </c>
      <c r="C3974" s="14">
        <v>787.99</v>
      </c>
      <c r="D3974" s="13" t="s">
        <v>26</v>
      </c>
      <c r="E3974" s="13" t="s">
        <v>1349</v>
      </c>
      <c r="F3974" s="15">
        <v>432000</v>
      </c>
      <c r="G3974" s="14">
        <v>340411680</v>
      </c>
      <c r="H3974" s="13" t="s">
        <v>4270</v>
      </c>
    </row>
    <row r="3975" spans="1:8" ht="15.75" customHeight="1" x14ac:dyDescent="0.25">
      <c r="A3975" s="13" t="s">
        <v>7764</v>
      </c>
      <c r="B3975" s="13" t="s">
        <v>413</v>
      </c>
      <c r="C3975" s="14">
        <v>865.21</v>
      </c>
      <c r="D3975" s="13" t="s">
        <v>26</v>
      </c>
      <c r="E3975" s="13" t="s">
        <v>300</v>
      </c>
      <c r="F3975" s="15">
        <v>432000</v>
      </c>
      <c r="G3975" s="14">
        <v>373770720</v>
      </c>
      <c r="H3975" s="13" t="s">
        <v>4271</v>
      </c>
    </row>
    <row r="3976" spans="1:8" ht="15.75" customHeight="1" x14ac:dyDescent="0.25">
      <c r="A3976" s="13" t="s">
        <v>7764</v>
      </c>
      <c r="B3976" s="13" t="s">
        <v>28</v>
      </c>
      <c r="C3976" s="14">
        <v>870.67</v>
      </c>
      <c r="D3976" s="13" t="s">
        <v>33</v>
      </c>
      <c r="E3976" s="13" t="s">
        <v>160</v>
      </c>
      <c r="F3976" s="15">
        <v>432000</v>
      </c>
      <c r="G3976" s="14">
        <v>376129440</v>
      </c>
      <c r="H3976" s="13" t="s">
        <v>4243</v>
      </c>
    </row>
    <row r="3977" spans="1:8" ht="15.75" customHeight="1" x14ac:dyDescent="0.25">
      <c r="A3977" s="13" t="s">
        <v>7764</v>
      </c>
      <c r="B3977" s="13" t="s">
        <v>10</v>
      </c>
      <c r="C3977" s="14">
        <v>1236.83</v>
      </c>
      <c r="D3977" s="13" t="s">
        <v>20</v>
      </c>
      <c r="E3977" s="13" t="s">
        <v>291</v>
      </c>
      <c r="F3977" s="15">
        <v>432000</v>
      </c>
      <c r="G3977" s="14">
        <v>534310560</v>
      </c>
      <c r="H3977" s="16" t="s">
        <v>4272</v>
      </c>
    </row>
    <row r="3978" spans="1:8" ht="15.75" customHeight="1" x14ac:dyDescent="0.25">
      <c r="A3978" s="13" t="s">
        <v>7764</v>
      </c>
      <c r="B3978" s="13" t="s">
        <v>434</v>
      </c>
      <c r="C3978" s="14">
        <v>1376.43</v>
      </c>
      <c r="D3978" s="13" t="s">
        <v>20</v>
      </c>
      <c r="E3978" s="13" t="s">
        <v>160</v>
      </c>
      <c r="F3978" s="15">
        <v>432000</v>
      </c>
      <c r="G3978" s="14">
        <v>594617760</v>
      </c>
      <c r="H3978" s="16" t="s">
        <v>4273</v>
      </c>
    </row>
    <row r="3979" spans="1:8" ht="15.75" customHeight="1" x14ac:dyDescent="0.25">
      <c r="C3979" s="10"/>
      <c r="F3979" s="17"/>
      <c r="G3979" s="10"/>
    </row>
    <row r="3980" spans="1:8" ht="15.75" customHeight="1" x14ac:dyDescent="0.25">
      <c r="A3980" s="41" t="s">
        <v>4274</v>
      </c>
      <c r="B3980" s="42"/>
      <c r="C3980" s="42"/>
      <c r="D3980" s="42"/>
      <c r="E3980" s="42"/>
      <c r="F3980" s="42"/>
      <c r="G3980" s="42"/>
      <c r="H3980" s="43"/>
    </row>
    <row r="3981" spans="1:8" ht="15.75" customHeight="1" x14ac:dyDescent="0.25">
      <c r="C3981" s="10"/>
      <c r="E3981" s="11" t="s">
        <v>7571</v>
      </c>
      <c r="F3981" s="12">
        <v>1200</v>
      </c>
      <c r="G3981" s="10"/>
    </row>
    <row r="3982" spans="1:8" ht="15.75" customHeight="1" x14ac:dyDescent="0.25">
      <c r="A3982" s="13" t="s">
        <v>0</v>
      </c>
      <c r="B3982" s="13" t="s">
        <v>1</v>
      </c>
      <c r="C3982" s="13" t="s">
        <v>2</v>
      </c>
      <c r="D3982" s="13" t="s">
        <v>4</v>
      </c>
      <c r="E3982" s="13" t="s">
        <v>5</v>
      </c>
      <c r="F3982" s="13" t="s">
        <v>6</v>
      </c>
      <c r="G3982" s="13" t="s">
        <v>7</v>
      </c>
      <c r="H3982" s="13" t="s">
        <v>8</v>
      </c>
    </row>
    <row r="3983" spans="1:8" ht="15.75" customHeight="1" x14ac:dyDescent="0.25">
      <c r="A3983" s="13" t="s">
        <v>7765</v>
      </c>
      <c r="B3983" s="13" t="s">
        <v>28</v>
      </c>
      <c r="C3983" s="14">
        <v>5897.41</v>
      </c>
      <c r="D3983" s="13" t="s">
        <v>26</v>
      </c>
      <c r="E3983" s="13" t="s">
        <v>300</v>
      </c>
      <c r="F3983" s="15">
        <v>1200</v>
      </c>
      <c r="G3983" s="14">
        <v>7076892</v>
      </c>
      <c r="H3983" s="13" t="s">
        <v>4271</v>
      </c>
    </row>
    <row r="3984" spans="1:8" ht="15.75" customHeight="1" x14ac:dyDescent="0.25">
      <c r="A3984" s="13" t="s">
        <v>7765</v>
      </c>
      <c r="B3984" s="13" t="s">
        <v>10</v>
      </c>
      <c r="C3984" s="14">
        <v>5991.76</v>
      </c>
      <c r="D3984" s="13" t="s">
        <v>467</v>
      </c>
      <c r="E3984" s="13" t="s">
        <v>468</v>
      </c>
      <c r="F3984" s="15">
        <v>240</v>
      </c>
      <c r="G3984" s="14">
        <v>1438022.4</v>
      </c>
      <c r="H3984" s="16" t="s">
        <v>4276</v>
      </c>
    </row>
    <row r="3985" spans="1:8" ht="15.75" customHeight="1" x14ac:dyDescent="0.25">
      <c r="A3985" s="13" t="s">
        <v>7765</v>
      </c>
      <c r="B3985" s="13" t="s">
        <v>10</v>
      </c>
      <c r="C3985" s="14">
        <v>6214.07</v>
      </c>
      <c r="D3985" s="13" t="s">
        <v>14</v>
      </c>
      <c r="E3985" s="13" t="s">
        <v>4277</v>
      </c>
      <c r="F3985" s="15">
        <v>1200</v>
      </c>
      <c r="G3985" s="14">
        <v>7456884</v>
      </c>
      <c r="H3985" s="13" t="s">
        <v>4278</v>
      </c>
    </row>
    <row r="3986" spans="1:8" ht="15.75" customHeight="1" x14ac:dyDescent="0.25">
      <c r="A3986" s="13" t="s">
        <v>7765</v>
      </c>
      <c r="B3986" s="13" t="s">
        <v>28</v>
      </c>
      <c r="C3986" s="14">
        <v>6265.16</v>
      </c>
      <c r="D3986" s="13" t="s">
        <v>14</v>
      </c>
      <c r="E3986" s="13" t="s">
        <v>4279</v>
      </c>
      <c r="F3986" s="15">
        <v>1200</v>
      </c>
      <c r="G3986" s="14">
        <v>7518192</v>
      </c>
      <c r="H3986" s="13" t="s">
        <v>4280</v>
      </c>
    </row>
    <row r="3987" spans="1:8" ht="15.75" customHeight="1" x14ac:dyDescent="0.25">
      <c r="A3987" s="13" t="s">
        <v>7765</v>
      </c>
      <c r="B3987" s="13" t="s">
        <v>10</v>
      </c>
      <c r="C3987" s="14">
        <v>6329.66</v>
      </c>
      <c r="D3987" s="13" t="s">
        <v>26</v>
      </c>
      <c r="E3987" s="13" t="s">
        <v>470</v>
      </c>
      <c r="F3987" s="15">
        <v>1200</v>
      </c>
      <c r="G3987" s="14">
        <v>7595592</v>
      </c>
      <c r="H3987" s="16" t="s">
        <v>4281</v>
      </c>
    </row>
    <row r="3988" spans="1:8" ht="15.75" customHeight="1" x14ac:dyDescent="0.25">
      <c r="A3988" s="13" t="s">
        <v>7765</v>
      </c>
      <c r="B3988" s="13" t="s">
        <v>10</v>
      </c>
      <c r="C3988" s="14">
        <v>6383</v>
      </c>
      <c r="D3988" s="13" t="s">
        <v>70</v>
      </c>
      <c r="E3988" s="13" t="s">
        <v>470</v>
      </c>
      <c r="F3988" s="15">
        <v>1200</v>
      </c>
      <c r="G3988" s="14">
        <v>7659600</v>
      </c>
      <c r="H3988" s="13" t="s">
        <v>4282</v>
      </c>
    </row>
    <row r="3989" spans="1:8" ht="15.75" customHeight="1" x14ac:dyDescent="0.25">
      <c r="A3989" s="13" t="s">
        <v>7765</v>
      </c>
      <c r="B3989" s="13" t="s">
        <v>10</v>
      </c>
      <c r="C3989" s="14">
        <v>6547.27</v>
      </c>
      <c r="D3989" s="13" t="s">
        <v>20</v>
      </c>
      <c r="E3989" s="13" t="s">
        <v>1776</v>
      </c>
      <c r="F3989" s="15">
        <v>1200</v>
      </c>
      <c r="G3989" s="14">
        <v>7856724</v>
      </c>
      <c r="H3989" s="16" t="s">
        <v>4283</v>
      </c>
    </row>
    <row r="3990" spans="1:8" ht="15.75" customHeight="1" x14ac:dyDescent="0.25">
      <c r="A3990" s="13" t="s">
        <v>7765</v>
      </c>
      <c r="B3990" s="13" t="s">
        <v>10</v>
      </c>
      <c r="C3990" s="14">
        <v>6658.35</v>
      </c>
      <c r="D3990" s="13" t="s">
        <v>33</v>
      </c>
      <c r="E3990" s="13" t="s">
        <v>470</v>
      </c>
      <c r="F3990" s="15">
        <v>1200</v>
      </c>
      <c r="G3990" s="14">
        <v>7990020</v>
      </c>
      <c r="H3990" s="13" t="s">
        <v>4284</v>
      </c>
    </row>
    <row r="3991" spans="1:8" ht="15.75" customHeight="1" x14ac:dyDescent="0.25">
      <c r="A3991" s="13" t="s">
        <v>7765</v>
      </c>
      <c r="B3991" s="13" t="s">
        <v>10</v>
      </c>
      <c r="C3991" s="14">
        <v>6793.42</v>
      </c>
      <c r="D3991" s="13" t="s">
        <v>35</v>
      </c>
      <c r="E3991" s="13" t="s">
        <v>470</v>
      </c>
      <c r="F3991" s="15">
        <v>1200</v>
      </c>
      <c r="G3991" s="14">
        <v>8152104</v>
      </c>
      <c r="H3991" s="16" t="s">
        <v>4285</v>
      </c>
    </row>
    <row r="3992" spans="1:8" ht="15.75" customHeight="1" x14ac:dyDescent="0.25">
      <c r="A3992" s="13" t="s">
        <v>7765</v>
      </c>
      <c r="B3992" s="13" t="s">
        <v>10</v>
      </c>
      <c r="C3992" s="14">
        <v>6906.12</v>
      </c>
      <c r="D3992" s="13" t="s">
        <v>43</v>
      </c>
      <c r="E3992" s="13" t="s">
        <v>470</v>
      </c>
      <c r="F3992" s="15">
        <v>1200</v>
      </c>
      <c r="G3992" s="14">
        <v>8287344</v>
      </c>
      <c r="H3992" s="13" t="s">
        <v>4286</v>
      </c>
    </row>
    <row r="3993" spans="1:8" ht="15.75" customHeight="1" x14ac:dyDescent="0.25">
      <c r="A3993" s="13" t="s">
        <v>7765</v>
      </c>
      <c r="B3993" s="13" t="s">
        <v>10</v>
      </c>
      <c r="C3993" s="14">
        <v>7731.9</v>
      </c>
      <c r="D3993" s="13" t="s">
        <v>17</v>
      </c>
      <c r="E3993" s="13" t="s">
        <v>470</v>
      </c>
      <c r="F3993" s="15">
        <v>1200</v>
      </c>
      <c r="G3993" s="14">
        <v>9278280</v>
      </c>
      <c r="H3993" s="13" t="s">
        <v>4287</v>
      </c>
    </row>
    <row r="3994" spans="1:8" ht="15.75" customHeight="1" x14ac:dyDescent="0.25">
      <c r="A3994" s="13" t="s">
        <v>7765</v>
      </c>
      <c r="B3994" s="13" t="s">
        <v>28</v>
      </c>
      <c r="C3994" s="14">
        <v>11357.04</v>
      </c>
      <c r="D3994" s="13" t="s">
        <v>20</v>
      </c>
      <c r="E3994" s="13" t="s">
        <v>300</v>
      </c>
      <c r="F3994" s="15">
        <v>1200</v>
      </c>
      <c r="G3994" s="14">
        <v>13628448</v>
      </c>
      <c r="H3994" s="16" t="s">
        <v>4288</v>
      </c>
    </row>
    <row r="3995" spans="1:8" ht="15.75" customHeight="1" x14ac:dyDescent="0.25">
      <c r="A3995" s="13" t="s">
        <v>7765</v>
      </c>
      <c r="B3995" s="13" t="s">
        <v>10</v>
      </c>
      <c r="C3995" s="14">
        <v>39131</v>
      </c>
      <c r="D3995" s="13" t="s">
        <v>38</v>
      </c>
      <c r="E3995" s="13" t="s">
        <v>4289</v>
      </c>
      <c r="F3995" s="15">
        <v>1200</v>
      </c>
      <c r="G3995" s="14">
        <v>46957200</v>
      </c>
      <c r="H3995" s="16" t="s">
        <v>4290</v>
      </c>
    </row>
    <row r="3996" spans="1:8" ht="15.75" customHeight="1" x14ac:dyDescent="0.25">
      <c r="A3996" s="13" t="s">
        <v>7765</v>
      </c>
      <c r="B3996" s="13" t="s">
        <v>45</v>
      </c>
      <c r="C3996" s="14">
        <v>67374.11</v>
      </c>
      <c r="D3996" s="13" t="s">
        <v>26</v>
      </c>
      <c r="E3996" s="13" t="s">
        <v>1349</v>
      </c>
      <c r="F3996" s="15">
        <v>1200</v>
      </c>
      <c r="G3996" s="14">
        <v>80848932</v>
      </c>
      <c r="H3996" s="13" t="s">
        <v>4270</v>
      </c>
    </row>
    <row r="3997" spans="1:8" ht="15.75" customHeight="1" x14ac:dyDescent="0.25">
      <c r="C3997" s="10"/>
      <c r="F3997" s="17"/>
      <c r="G3997" s="10"/>
    </row>
    <row r="3998" spans="1:8" ht="15.75" customHeight="1" x14ac:dyDescent="0.25">
      <c r="A3998" s="41" t="s">
        <v>4291</v>
      </c>
      <c r="B3998" s="42"/>
      <c r="C3998" s="42"/>
      <c r="D3998" s="42"/>
      <c r="E3998" s="42"/>
      <c r="F3998" s="42"/>
      <c r="G3998" s="42"/>
      <c r="H3998" s="43"/>
    </row>
    <row r="3999" spans="1:8" ht="15.75" customHeight="1" x14ac:dyDescent="0.25">
      <c r="C3999" s="10"/>
      <c r="E3999" s="11" t="s">
        <v>7571</v>
      </c>
      <c r="F3999" s="12">
        <v>120000</v>
      </c>
      <c r="G3999" s="10"/>
    </row>
    <row r="4000" spans="1:8" ht="15.75" customHeight="1" x14ac:dyDescent="0.25">
      <c r="A4000" s="13" t="s">
        <v>0</v>
      </c>
      <c r="B4000" s="13" t="s">
        <v>1</v>
      </c>
      <c r="C4000" s="13" t="s">
        <v>2</v>
      </c>
      <c r="D4000" s="13" t="s">
        <v>4</v>
      </c>
      <c r="E4000" s="13" t="s">
        <v>5</v>
      </c>
      <c r="F4000" s="13" t="s">
        <v>6</v>
      </c>
      <c r="G4000" s="13" t="s">
        <v>7</v>
      </c>
      <c r="H4000" s="13" t="s">
        <v>8</v>
      </c>
    </row>
    <row r="4001" spans="1:8" ht="15.75" customHeight="1" x14ac:dyDescent="0.25">
      <c r="A4001" s="13" t="s">
        <v>7766</v>
      </c>
      <c r="B4001" s="13" t="s">
        <v>10</v>
      </c>
      <c r="C4001" s="14">
        <v>273.27</v>
      </c>
      <c r="D4001" s="13" t="s">
        <v>20</v>
      </c>
      <c r="E4001" s="13" t="s">
        <v>40</v>
      </c>
      <c r="F4001" s="15">
        <v>120000</v>
      </c>
      <c r="G4001" s="14">
        <v>32792400</v>
      </c>
      <c r="H4001" s="16" t="s">
        <v>4292</v>
      </c>
    </row>
    <row r="4002" spans="1:8" ht="15.75" customHeight="1" x14ac:dyDescent="0.25">
      <c r="A4002" s="13" t="s">
        <v>7766</v>
      </c>
      <c r="B4002" s="13" t="s">
        <v>10</v>
      </c>
      <c r="C4002" s="14">
        <v>287.70999999999998</v>
      </c>
      <c r="D4002" s="13" t="s">
        <v>43</v>
      </c>
      <c r="E4002" s="13" t="s">
        <v>4293</v>
      </c>
      <c r="F4002" s="15">
        <v>120000</v>
      </c>
      <c r="G4002" s="14">
        <v>34525200</v>
      </c>
      <c r="H4002" s="16" t="s">
        <v>4294</v>
      </c>
    </row>
    <row r="4003" spans="1:8" ht="15.75" customHeight="1" x14ac:dyDescent="0.25">
      <c r="A4003" s="13" t="s">
        <v>7766</v>
      </c>
      <c r="B4003" s="13" t="s">
        <v>10</v>
      </c>
      <c r="C4003" s="14">
        <v>308.97000000000003</v>
      </c>
      <c r="D4003" s="13" t="s">
        <v>26</v>
      </c>
      <c r="E4003" s="13" t="s">
        <v>40</v>
      </c>
      <c r="F4003" s="15">
        <v>120000</v>
      </c>
      <c r="G4003" s="14">
        <v>37076400</v>
      </c>
      <c r="H4003" s="13" t="s">
        <v>4295</v>
      </c>
    </row>
    <row r="4004" spans="1:8" ht="15.75" customHeight="1" x14ac:dyDescent="0.25">
      <c r="A4004" s="13" t="s">
        <v>7766</v>
      </c>
      <c r="B4004" s="13" t="s">
        <v>10</v>
      </c>
      <c r="C4004" s="14">
        <v>402.23</v>
      </c>
      <c r="D4004" s="13" t="s">
        <v>14</v>
      </c>
      <c r="E4004" s="13" t="s">
        <v>4296</v>
      </c>
      <c r="F4004" s="15">
        <v>120000</v>
      </c>
      <c r="G4004" s="14">
        <v>48267600</v>
      </c>
      <c r="H4004" s="13" t="s">
        <v>4297</v>
      </c>
    </row>
    <row r="4005" spans="1:8" ht="15.75" customHeight="1" x14ac:dyDescent="0.25">
      <c r="A4005" s="13" t="s">
        <v>7766</v>
      </c>
      <c r="B4005" s="13" t="s">
        <v>10</v>
      </c>
      <c r="C4005" s="14">
        <v>631</v>
      </c>
      <c r="D4005" s="13" t="s">
        <v>38</v>
      </c>
      <c r="E4005" s="13" t="s">
        <v>4298</v>
      </c>
      <c r="F4005" s="15">
        <v>120000</v>
      </c>
      <c r="G4005" s="14">
        <v>75720000</v>
      </c>
      <c r="H4005" s="16" t="s">
        <v>4299</v>
      </c>
    </row>
    <row r="4006" spans="1:8" ht="15.75" customHeight="1" x14ac:dyDescent="0.25">
      <c r="A4006" s="13" t="s">
        <v>7766</v>
      </c>
      <c r="B4006" s="13" t="s">
        <v>28</v>
      </c>
      <c r="C4006" s="14">
        <v>631</v>
      </c>
      <c r="D4006" s="13" t="s">
        <v>38</v>
      </c>
      <c r="E4006" s="13" t="s">
        <v>4300</v>
      </c>
      <c r="F4006" s="15">
        <v>120000</v>
      </c>
      <c r="G4006" s="14">
        <v>75720000</v>
      </c>
      <c r="H4006" s="16" t="s">
        <v>4301</v>
      </c>
    </row>
    <row r="4007" spans="1:8" ht="15.75" customHeight="1" x14ac:dyDescent="0.25">
      <c r="A4007" s="13" t="s">
        <v>7766</v>
      </c>
      <c r="B4007" s="13" t="s">
        <v>28</v>
      </c>
      <c r="C4007" s="14">
        <v>687.3</v>
      </c>
      <c r="D4007" s="13" t="s">
        <v>20</v>
      </c>
      <c r="E4007" s="13" t="s">
        <v>1382</v>
      </c>
      <c r="F4007" s="15">
        <v>120000</v>
      </c>
      <c r="G4007" s="14">
        <v>82476000</v>
      </c>
      <c r="H4007" s="16" t="s">
        <v>4302</v>
      </c>
    </row>
    <row r="4008" spans="1:8" ht="15.75" customHeight="1" x14ac:dyDescent="0.25">
      <c r="C4008" s="10"/>
      <c r="F4008" s="17"/>
      <c r="G4008" s="10"/>
    </row>
    <row r="4009" spans="1:8" ht="15.75" customHeight="1" x14ac:dyDescent="0.25">
      <c r="A4009" s="41" t="s">
        <v>4303</v>
      </c>
      <c r="B4009" s="42"/>
      <c r="C4009" s="42"/>
      <c r="D4009" s="42"/>
      <c r="E4009" s="42"/>
      <c r="F4009" s="42"/>
      <c r="G4009" s="42"/>
      <c r="H4009" s="43"/>
    </row>
    <row r="4010" spans="1:8" ht="15.75" customHeight="1" x14ac:dyDescent="0.25">
      <c r="C4010" s="10"/>
      <c r="E4010" s="11" t="s">
        <v>7571</v>
      </c>
      <c r="F4010" s="12">
        <v>3000</v>
      </c>
      <c r="G4010" s="10"/>
    </row>
    <row r="4011" spans="1:8" ht="15.75" customHeight="1" x14ac:dyDescent="0.25">
      <c r="A4011" s="13" t="s">
        <v>0</v>
      </c>
      <c r="B4011" s="13" t="s">
        <v>1</v>
      </c>
      <c r="C4011" s="13" t="s">
        <v>2</v>
      </c>
      <c r="D4011" s="13" t="s">
        <v>4</v>
      </c>
      <c r="E4011" s="13" t="s">
        <v>5</v>
      </c>
      <c r="F4011" s="13" t="s">
        <v>6</v>
      </c>
      <c r="G4011" s="13" t="s">
        <v>7</v>
      </c>
      <c r="H4011" s="13" t="s">
        <v>8</v>
      </c>
    </row>
    <row r="4012" spans="1:8" ht="15.75" customHeight="1" x14ac:dyDescent="0.25">
      <c r="A4012" s="13" t="s">
        <v>7767</v>
      </c>
      <c r="B4012" s="13" t="s">
        <v>10</v>
      </c>
      <c r="C4012" s="14">
        <v>222.77</v>
      </c>
      <c r="D4012" s="13" t="s">
        <v>467</v>
      </c>
      <c r="E4012" s="13" t="s">
        <v>468</v>
      </c>
      <c r="F4012" s="15">
        <v>600</v>
      </c>
      <c r="G4012" s="14">
        <v>133662</v>
      </c>
      <c r="H4012" s="16" t="s">
        <v>4304</v>
      </c>
    </row>
    <row r="4013" spans="1:8" ht="15.75" customHeight="1" x14ac:dyDescent="0.25">
      <c r="A4013" s="13" t="s">
        <v>7767</v>
      </c>
      <c r="B4013" s="13" t="s">
        <v>10</v>
      </c>
      <c r="C4013" s="14">
        <v>3125</v>
      </c>
      <c r="D4013" s="13" t="s">
        <v>67</v>
      </c>
      <c r="E4013" s="13" t="s">
        <v>68</v>
      </c>
      <c r="F4013" s="15">
        <v>3000</v>
      </c>
      <c r="G4013" s="14">
        <v>9375000</v>
      </c>
      <c r="H4013" s="16" t="s">
        <v>4305</v>
      </c>
    </row>
    <row r="4014" spans="1:8" ht="15.75" customHeight="1" x14ac:dyDescent="0.25">
      <c r="A4014" s="13" t="s">
        <v>7767</v>
      </c>
      <c r="B4014" s="13" t="s">
        <v>10</v>
      </c>
      <c r="C4014" s="14">
        <v>3675</v>
      </c>
      <c r="D4014" s="13" t="s">
        <v>366</v>
      </c>
      <c r="E4014" s="13" t="s">
        <v>367</v>
      </c>
      <c r="F4014" s="15">
        <v>3000</v>
      </c>
      <c r="G4014" s="14">
        <v>11025000</v>
      </c>
      <c r="H4014" s="16" t="s">
        <v>4306</v>
      </c>
    </row>
    <row r="4015" spans="1:8" ht="15.75" customHeight="1" x14ac:dyDescent="0.25">
      <c r="A4015" s="13" t="s">
        <v>7767</v>
      </c>
      <c r="B4015" s="13" t="s">
        <v>10</v>
      </c>
      <c r="C4015" s="14">
        <v>4933.62</v>
      </c>
      <c r="D4015" s="13" t="s">
        <v>26</v>
      </c>
      <c r="E4015" s="13" t="s">
        <v>470</v>
      </c>
      <c r="F4015" s="15">
        <v>3000</v>
      </c>
      <c r="G4015" s="14">
        <v>14800860</v>
      </c>
      <c r="H4015" s="16" t="s">
        <v>4307</v>
      </c>
    </row>
    <row r="4016" spans="1:8" ht="15.75" customHeight="1" x14ac:dyDescent="0.25">
      <c r="A4016" s="13" t="s">
        <v>7767</v>
      </c>
      <c r="B4016" s="13" t="s">
        <v>10</v>
      </c>
      <c r="C4016" s="14">
        <v>5031.7</v>
      </c>
      <c r="D4016" s="13" t="s">
        <v>70</v>
      </c>
      <c r="E4016" s="13" t="s">
        <v>470</v>
      </c>
      <c r="F4016" s="15">
        <v>3000</v>
      </c>
      <c r="G4016" s="14">
        <v>15095100</v>
      </c>
      <c r="H4016" s="13" t="s">
        <v>4308</v>
      </c>
    </row>
    <row r="4017" spans="1:8" ht="15.75" customHeight="1" x14ac:dyDescent="0.25">
      <c r="A4017" s="13" t="s">
        <v>7767</v>
      </c>
      <c r="B4017" s="13" t="s">
        <v>10</v>
      </c>
      <c r="C4017" s="14">
        <v>5206.66</v>
      </c>
      <c r="D4017" s="13" t="s">
        <v>20</v>
      </c>
      <c r="E4017" s="13" t="s">
        <v>1776</v>
      </c>
      <c r="F4017" s="15">
        <v>3000</v>
      </c>
      <c r="G4017" s="14">
        <v>15619980</v>
      </c>
      <c r="H4017" s="16" t="s">
        <v>4309</v>
      </c>
    </row>
    <row r="4018" spans="1:8" ht="15.75" customHeight="1" x14ac:dyDescent="0.25">
      <c r="A4018" s="13" t="s">
        <v>7767</v>
      </c>
      <c r="B4018" s="13" t="s">
        <v>10</v>
      </c>
      <c r="C4018" s="14">
        <v>5296.35</v>
      </c>
      <c r="D4018" s="13" t="s">
        <v>33</v>
      </c>
      <c r="E4018" s="13" t="s">
        <v>470</v>
      </c>
      <c r="F4018" s="15">
        <v>3000</v>
      </c>
      <c r="G4018" s="14">
        <v>15889050</v>
      </c>
      <c r="H4018" s="13" t="s">
        <v>4310</v>
      </c>
    </row>
    <row r="4019" spans="1:8" ht="15.75" customHeight="1" x14ac:dyDescent="0.25">
      <c r="A4019" s="13" t="s">
        <v>7767</v>
      </c>
      <c r="B4019" s="13" t="s">
        <v>10</v>
      </c>
      <c r="C4019" s="14">
        <v>5403.86</v>
      </c>
      <c r="D4019" s="13" t="s">
        <v>35</v>
      </c>
      <c r="E4019" s="13" t="s">
        <v>470</v>
      </c>
      <c r="F4019" s="15">
        <v>3000</v>
      </c>
      <c r="G4019" s="14">
        <v>16211580</v>
      </c>
      <c r="H4019" s="16" t="s">
        <v>4311</v>
      </c>
    </row>
    <row r="4020" spans="1:8" ht="15.75" customHeight="1" x14ac:dyDescent="0.25">
      <c r="A4020" s="13" t="s">
        <v>7767</v>
      </c>
      <c r="B4020" s="13" t="s">
        <v>10</v>
      </c>
      <c r="C4020" s="14">
        <v>5823.12</v>
      </c>
      <c r="D4020" s="13" t="s">
        <v>38</v>
      </c>
      <c r="E4020" s="13" t="s">
        <v>4312</v>
      </c>
      <c r="F4020" s="15">
        <v>3000</v>
      </c>
      <c r="G4020" s="14">
        <v>17469360</v>
      </c>
      <c r="H4020" s="16" t="s">
        <v>4313</v>
      </c>
    </row>
    <row r="4021" spans="1:8" ht="15.75" customHeight="1" x14ac:dyDescent="0.25">
      <c r="A4021" s="13" t="s">
        <v>7767</v>
      </c>
      <c r="B4021" s="13" t="s">
        <v>10</v>
      </c>
      <c r="C4021" s="14">
        <v>6362.5</v>
      </c>
      <c r="D4021" s="13" t="s">
        <v>17</v>
      </c>
      <c r="E4021" s="13" t="s">
        <v>470</v>
      </c>
      <c r="F4021" s="15">
        <v>3000</v>
      </c>
      <c r="G4021" s="14">
        <v>19087500</v>
      </c>
      <c r="H4021" s="13" t="s">
        <v>4314</v>
      </c>
    </row>
    <row r="4022" spans="1:8" ht="15.75" customHeight="1" x14ac:dyDescent="0.25">
      <c r="A4022" s="13" t="s">
        <v>7767</v>
      </c>
      <c r="B4022" s="13" t="s">
        <v>10</v>
      </c>
      <c r="C4022" s="14">
        <v>6666.69</v>
      </c>
      <c r="D4022" s="13" t="s">
        <v>43</v>
      </c>
      <c r="E4022" s="13" t="s">
        <v>470</v>
      </c>
      <c r="F4022" s="15">
        <v>3000</v>
      </c>
      <c r="G4022" s="14">
        <v>20000070</v>
      </c>
      <c r="H4022" s="16" t="s">
        <v>4315</v>
      </c>
    </row>
    <row r="4023" spans="1:8" ht="15.75" customHeight="1" x14ac:dyDescent="0.25">
      <c r="C4023" s="10"/>
      <c r="F4023" s="17"/>
      <c r="G4023" s="10"/>
    </row>
    <row r="4024" spans="1:8" ht="15.75" customHeight="1" x14ac:dyDescent="0.25">
      <c r="A4024" s="41" t="s">
        <v>4316</v>
      </c>
      <c r="B4024" s="42"/>
      <c r="C4024" s="42"/>
      <c r="D4024" s="42"/>
      <c r="E4024" s="42"/>
      <c r="F4024" s="42"/>
      <c r="G4024" s="42"/>
      <c r="H4024" s="43"/>
    </row>
    <row r="4025" spans="1:8" ht="15.75" customHeight="1" x14ac:dyDescent="0.25">
      <c r="C4025" s="10"/>
      <c r="E4025" s="11" t="s">
        <v>7571</v>
      </c>
      <c r="F4025" s="12">
        <v>24000</v>
      </c>
      <c r="G4025" s="10"/>
    </row>
    <row r="4026" spans="1:8" ht="15.75" customHeight="1" x14ac:dyDescent="0.25">
      <c r="A4026" s="13" t="s">
        <v>0</v>
      </c>
      <c r="B4026" s="13" t="s">
        <v>1</v>
      </c>
      <c r="C4026" s="13" t="s">
        <v>2</v>
      </c>
      <c r="D4026" s="13" t="s">
        <v>4</v>
      </c>
      <c r="E4026" s="13" t="s">
        <v>5</v>
      </c>
      <c r="F4026" s="13" t="s">
        <v>6</v>
      </c>
      <c r="G4026" s="13" t="s">
        <v>7</v>
      </c>
      <c r="H4026" s="13" t="s">
        <v>8</v>
      </c>
    </row>
    <row r="4027" spans="1:8" ht="15.75" customHeight="1" x14ac:dyDescent="0.25">
      <c r="A4027" s="13" t="s">
        <v>7768</v>
      </c>
      <c r="B4027" s="13" t="s">
        <v>10</v>
      </c>
      <c r="C4027" s="14">
        <v>122.79</v>
      </c>
      <c r="D4027" s="13" t="s">
        <v>33</v>
      </c>
      <c r="E4027" s="13" t="s">
        <v>1057</v>
      </c>
      <c r="F4027" s="15">
        <v>24000</v>
      </c>
      <c r="G4027" s="14">
        <v>2946960</v>
      </c>
      <c r="H4027" s="13" t="s">
        <v>4318</v>
      </c>
    </row>
    <row r="4028" spans="1:8" ht="15.75" customHeight="1" x14ac:dyDescent="0.25">
      <c r="A4028" s="13" t="s">
        <v>7768</v>
      </c>
      <c r="B4028" s="13" t="s">
        <v>45</v>
      </c>
      <c r="C4028" s="14">
        <v>149.85</v>
      </c>
      <c r="D4028" s="13" t="s">
        <v>70</v>
      </c>
      <c r="E4028" s="13" t="s">
        <v>2256</v>
      </c>
      <c r="F4028" s="15">
        <v>24000</v>
      </c>
      <c r="G4028" s="14">
        <v>3596400</v>
      </c>
      <c r="H4028" s="13" t="s">
        <v>1134</v>
      </c>
    </row>
    <row r="4029" spans="1:8" ht="15.75" customHeight="1" x14ac:dyDescent="0.25">
      <c r="A4029" s="13" t="s">
        <v>7768</v>
      </c>
      <c r="B4029" s="13" t="s">
        <v>10</v>
      </c>
      <c r="C4029" s="14">
        <v>151.80000000000001</v>
      </c>
      <c r="D4029" s="13" t="s">
        <v>11</v>
      </c>
      <c r="E4029" s="13" t="s">
        <v>4319</v>
      </c>
      <c r="F4029" s="15">
        <v>24000</v>
      </c>
      <c r="G4029" s="14">
        <v>3643200</v>
      </c>
      <c r="H4029" s="13" t="s">
        <v>4320</v>
      </c>
    </row>
    <row r="4030" spans="1:8" ht="15.75" customHeight="1" x14ac:dyDescent="0.25">
      <c r="A4030" s="13" t="s">
        <v>7768</v>
      </c>
      <c r="B4030" s="13" t="s">
        <v>10</v>
      </c>
      <c r="C4030" s="14">
        <v>155.25</v>
      </c>
      <c r="D4030" s="13" t="s">
        <v>75</v>
      </c>
      <c r="E4030" s="13" t="s">
        <v>1057</v>
      </c>
      <c r="F4030" s="15">
        <v>24000</v>
      </c>
      <c r="G4030" s="14">
        <v>3726000</v>
      </c>
      <c r="H4030" s="16" t="s">
        <v>4321</v>
      </c>
    </row>
    <row r="4031" spans="1:8" ht="15.75" customHeight="1" x14ac:dyDescent="0.25">
      <c r="A4031" s="13" t="s">
        <v>7768</v>
      </c>
      <c r="B4031" s="13" t="s">
        <v>10</v>
      </c>
      <c r="C4031" s="14">
        <v>156.6</v>
      </c>
      <c r="D4031" s="13" t="s">
        <v>35</v>
      </c>
      <c r="E4031" s="13" t="s">
        <v>4322</v>
      </c>
      <c r="F4031" s="15">
        <v>24000</v>
      </c>
      <c r="G4031" s="14">
        <v>3758400</v>
      </c>
      <c r="H4031" s="16" t="s">
        <v>4323</v>
      </c>
    </row>
    <row r="4032" spans="1:8" ht="15.75" customHeight="1" x14ac:dyDescent="0.25">
      <c r="A4032" s="13" t="s">
        <v>7768</v>
      </c>
      <c r="B4032" s="13" t="s">
        <v>10</v>
      </c>
      <c r="C4032" s="14">
        <v>162</v>
      </c>
      <c r="D4032" s="13" t="s">
        <v>14</v>
      </c>
      <c r="E4032" s="13" t="s">
        <v>4324</v>
      </c>
      <c r="F4032" s="15">
        <v>24000</v>
      </c>
      <c r="G4032" s="14">
        <v>3888000</v>
      </c>
      <c r="H4032" s="13" t="s">
        <v>4325</v>
      </c>
    </row>
    <row r="4033" spans="1:8" ht="15.75" customHeight="1" x14ac:dyDescent="0.25">
      <c r="A4033" s="13" t="s">
        <v>7768</v>
      </c>
      <c r="B4033" s="13" t="s">
        <v>45</v>
      </c>
      <c r="C4033" s="14">
        <v>165.7</v>
      </c>
      <c r="D4033" s="13" t="s">
        <v>20</v>
      </c>
      <c r="E4033" s="13" t="s">
        <v>2256</v>
      </c>
      <c r="F4033" s="15">
        <v>24000</v>
      </c>
      <c r="G4033" s="14">
        <v>3976800</v>
      </c>
      <c r="H4033" s="16" t="s">
        <v>4326</v>
      </c>
    </row>
    <row r="4034" spans="1:8" ht="15.75" customHeight="1" x14ac:dyDescent="0.25">
      <c r="A4034" s="13" t="s">
        <v>7768</v>
      </c>
      <c r="B4034" s="13" t="s">
        <v>10</v>
      </c>
      <c r="C4034" s="14">
        <v>242.63</v>
      </c>
      <c r="D4034" s="13" t="s">
        <v>23</v>
      </c>
      <c r="E4034" s="13" t="s">
        <v>389</v>
      </c>
      <c r="F4034" s="15">
        <v>24000</v>
      </c>
      <c r="G4034" s="14">
        <v>5823120</v>
      </c>
      <c r="H4034" s="16" t="s">
        <v>4327</v>
      </c>
    </row>
    <row r="4035" spans="1:8" ht="15.75" customHeight="1" x14ac:dyDescent="0.25">
      <c r="A4035" s="13" t="s">
        <v>7768</v>
      </c>
      <c r="B4035" s="13" t="s">
        <v>28</v>
      </c>
      <c r="C4035" s="14">
        <v>244.73</v>
      </c>
      <c r="D4035" s="13" t="s">
        <v>33</v>
      </c>
      <c r="E4035" s="13" t="s">
        <v>389</v>
      </c>
      <c r="F4035" s="15">
        <v>24000</v>
      </c>
      <c r="G4035" s="14">
        <v>5873520</v>
      </c>
      <c r="H4035" s="13" t="s">
        <v>4328</v>
      </c>
    </row>
    <row r="4036" spans="1:8" ht="15.75" customHeight="1" x14ac:dyDescent="0.25">
      <c r="A4036" s="13" t="s">
        <v>7768</v>
      </c>
      <c r="B4036" s="13" t="s">
        <v>382</v>
      </c>
      <c r="C4036" s="14">
        <v>245.32</v>
      </c>
      <c r="D4036" s="13" t="s">
        <v>20</v>
      </c>
      <c r="E4036" s="13" t="s">
        <v>389</v>
      </c>
      <c r="F4036" s="15">
        <v>24000</v>
      </c>
      <c r="G4036" s="14">
        <v>5887680</v>
      </c>
      <c r="H4036" s="16" t="s">
        <v>4329</v>
      </c>
    </row>
    <row r="4037" spans="1:8" ht="15.75" customHeight="1" x14ac:dyDescent="0.25">
      <c r="A4037" s="13" t="s">
        <v>7768</v>
      </c>
      <c r="B4037" s="13" t="s">
        <v>28</v>
      </c>
      <c r="C4037" s="14">
        <v>251.6</v>
      </c>
      <c r="D4037" s="13" t="s">
        <v>75</v>
      </c>
      <c r="E4037" s="13" t="s">
        <v>4330</v>
      </c>
      <c r="F4037" s="15">
        <v>24000</v>
      </c>
      <c r="G4037" s="14">
        <v>6038400</v>
      </c>
      <c r="H4037" s="16" t="s">
        <v>4331</v>
      </c>
    </row>
    <row r="4038" spans="1:8" ht="15.75" customHeight="1" x14ac:dyDescent="0.25">
      <c r="A4038" s="13" t="s">
        <v>7768</v>
      </c>
      <c r="B4038" s="13" t="s">
        <v>10</v>
      </c>
      <c r="C4038" s="14">
        <v>259.63</v>
      </c>
      <c r="D4038" s="13" t="s">
        <v>26</v>
      </c>
      <c r="E4038" s="13" t="s">
        <v>389</v>
      </c>
      <c r="F4038" s="15">
        <v>24000</v>
      </c>
      <c r="G4038" s="14">
        <v>6231120</v>
      </c>
      <c r="H4038" s="13" t="s">
        <v>4332</v>
      </c>
    </row>
    <row r="4039" spans="1:8" ht="15.75" customHeight="1" x14ac:dyDescent="0.25">
      <c r="A4039" s="13" t="s">
        <v>7768</v>
      </c>
      <c r="B4039" s="13" t="s">
        <v>10</v>
      </c>
      <c r="C4039" s="14">
        <v>260.36</v>
      </c>
      <c r="D4039" s="13" t="s">
        <v>38</v>
      </c>
      <c r="E4039" s="13" t="s">
        <v>4333</v>
      </c>
      <c r="F4039" s="15">
        <v>24000</v>
      </c>
      <c r="G4039" s="14">
        <v>6248640</v>
      </c>
      <c r="H4039" s="13" t="s">
        <v>4334</v>
      </c>
    </row>
    <row r="4040" spans="1:8" ht="15.75" customHeight="1" x14ac:dyDescent="0.25">
      <c r="A4040" s="13" t="s">
        <v>7768</v>
      </c>
      <c r="B4040" s="13" t="s">
        <v>45</v>
      </c>
      <c r="C4040" s="14">
        <v>261.97000000000003</v>
      </c>
      <c r="D4040" s="13" t="s">
        <v>17</v>
      </c>
      <c r="E4040" s="13" t="s">
        <v>389</v>
      </c>
      <c r="F4040" s="15">
        <v>24000</v>
      </c>
      <c r="G4040" s="14">
        <v>6287280</v>
      </c>
      <c r="H4040" s="13" t="s">
        <v>4335</v>
      </c>
    </row>
    <row r="4041" spans="1:8" ht="15.75" customHeight="1" x14ac:dyDescent="0.25">
      <c r="A4041" s="13" t="s">
        <v>7768</v>
      </c>
      <c r="B4041" s="13" t="s">
        <v>28</v>
      </c>
      <c r="C4041" s="14">
        <v>268.33999999999997</v>
      </c>
      <c r="D4041" s="13" t="s">
        <v>70</v>
      </c>
      <c r="E4041" s="13" t="s">
        <v>398</v>
      </c>
      <c r="F4041" s="15">
        <v>24000</v>
      </c>
      <c r="G4041" s="14">
        <v>6440160</v>
      </c>
      <c r="H4041" s="13" t="s">
        <v>4336</v>
      </c>
    </row>
    <row r="4042" spans="1:8" ht="15.75" customHeight="1" x14ac:dyDescent="0.25">
      <c r="A4042" s="13" t="s">
        <v>7768</v>
      </c>
      <c r="B4042" s="13" t="s">
        <v>10</v>
      </c>
      <c r="C4042" s="14">
        <v>289.89</v>
      </c>
      <c r="D4042" s="13" t="s">
        <v>109</v>
      </c>
      <c r="E4042" s="13" t="s">
        <v>389</v>
      </c>
      <c r="F4042" s="15">
        <v>24000</v>
      </c>
      <c r="G4042" s="14">
        <v>6957360</v>
      </c>
      <c r="H4042" s="16" t="s">
        <v>4337</v>
      </c>
    </row>
    <row r="4043" spans="1:8" ht="15.75" customHeight="1" x14ac:dyDescent="0.25">
      <c r="A4043" s="13" t="s">
        <v>7768</v>
      </c>
      <c r="B4043" s="13" t="s">
        <v>28</v>
      </c>
      <c r="C4043" s="14">
        <v>351.82</v>
      </c>
      <c r="D4043" s="13" t="s">
        <v>26</v>
      </c>
      <c r="E4043" s="13" t="s">
        <v>470</v>
      </c>
      <c r="F4043" s="15">
        <v>24000</v>
      </c>
      <c r="G4043" s="14">
        <v>8443680</v>
      </c>
      <c r="H4043" s="16" t="s">
        <v>4338</v>
      </c>
    </row>
    <row r="4044" spans="1:8" ht="15.75" customHeight="1" x14ac:dyDescent="0.25">
      <c r="A4044" s="13" t="s">
        <v>7768</v>
      </c>
      <c r="B4044" s="13" t="s">
        <v>10</v>
      </c>
      <c r="C4044" s="14">
        <v>359</v>
      </c>
      <c r="D4044" s="13" t="s">
        <v>70</v>
      </c>
      <c r="E4044" s="13" t="s">
        <v>470</v>
      </c>
      <c r="F4044" s="15">
        <v>24000</v>
      </c>
      <c r="G4044" s="14">
        <v>8616000</v>
      </c>
      <c r="H4044" s="13" t="s">
        <v>4339</v>
      </c>
    </row>
    <row r="4045" spans="1:8" ht="15.75" customHeight="1" x14ac:dyDescent="0.25">
      <c r="A4045" s="13" t="s">
        <v>7768</v>
      </c>
      <c r="B4045" s="13" t="s">
        <v>434</v>
      </c>
      <c r="C4045" s="14">
        <v>370.9</v>
      </c>
      <c r="D4045" s="13" t="s">
        <v>20</v>
      </c>
      <c r="E4045" s="13" t="s">
        <v>1776</v>
      </c>
      <c r="F4045" s="15">
        <v>24000</v>
      </c>
      <c r="G4045" s="14">
        <v>8901600</v>
      </c>
      <c r="H4045" s="16" t="s">
        <v>4340</v>
      </c>
    </row>
    <row r="4046" spans="1:8" ht="15.75" customHeight="1" x14ac:dyDescent="0.25">
      <c r="A4046" s="13" t="s">
        <v>7768</v>
      </c>
      <c r="B4046" s="13" t="s">
        <v>413</v>
      </c>
      <c r="C4046" s="14">
        <v>382.67</v>
      </c>
      <c r="D4046" s="13" t="s">
        <v>20</v>
      </c>
      <c r="E4046" s="13" t="s">
        <v>87</v>
      </c>
      <c r="F4046" s="15">
        <v>24000</v>
      </c>
      <c r="G4046" s="14">
        <v>9184080</v>
      </c>
      <c r="H4046" s="16" t="s">
        <v>4341</v>
      </c>
    </row>
    <row r="4047" spans="1:8" ht="15.75" customHeight="1" x14ac:dyDescent="0.25">
      <c r="A4047" s="13" t="s">
        <v>7768</v>
      </c>
      <c r="B4047" s="13" t="s">
        <v>45</v>
      </c>
      <c r="C4047" s="14">
        <v>399.62</v>
      </c>
      <c r="D4047" s="13" t="s">
        <v>26</v>
      </c>
      <c r="E4047" s="13" t="s">
        <v>87</v>
      </c>
      <c r="F4047" s="15">
        <v>24000</v>
      </c>
      <c r="G4047" s="14">
        <v>9590880</v>
      </c>
      <c r="H4047" s="13" t="s">
        <v>4342</v>
      </c>
    </row>
    <row r="4048" spans="1:8" ht="15.75" customHeight="1" x14ac:dyDescent="0.25">
      <c r="A4048" s="13" t="s">
        <v>7768</v>
      </c>
      <c r="B4048" s="13" t="s">
        <v>28</v>
      </c>
      <c r="C4048" s="14">
        <v>456.25</v>
      </c>
      <c r="D4048" s="13" t="s">
        <v>17</v>
      </c>
      <c r="E4048" s="13" t="s">
        <v>470</v>
      </c>
      <c r="F4048" s="15">
        <v>24000</v>
      </c>
      <c r="G4048" s="14">
        <v>10950000</v>
      </c>
      <c r="H4048" s="13" t="s">
        <v>4310</v>
      </c>
    </row>
    <row r="4049" spans="1:8" ht="15.75" customHeight="1" x14ac:dyDescent="0.25">
      <c r="A4049" s="13" t="s">
        <v>7768</v>
      </c>
      <c r="B4049" s="13" t="s">
        <v>28</v>
      </c>
      <c r="C4049" s="14">
        <v>458.35</v>
      </c>
      <c r="D4049" s="13" t="s">
        <v>20</v>
      </c>
      <c r="E4049" s="13" t="s">
        <v>21</v>
      </c>
      <c r="F4049" s="15">
        <v>24000</v>
      </c>
      <c r="G4049" s="14">
        <v>11000400</v>
      </c>
      <c r="H4049" s="16" t="s">
        <v>4343</v>
      </c>
    </row>
    <row r="4050" spans="1:8" ht="15.75" customHeight="1" x14ac:dyDescent="0.25">
      <c r="A4050" s="13" t="s">
        <v>7768</v>
      </c>
      <c r="B4050" s="13" t="s">
        <v>382</v>
      </c>
      <c r="C4050" s="14">
        <v>474.29</v>
      </c>
      <c r="D4050" s="13" t="s">
        <v>26</v>
      </c>
      <c r="E4050" s="13" t="s">
        <v>21</v>
      </c>
      <c r="F4050" s="15">
        <v>24000</v>
      </c>
      <c r="G4050" s="14">
        <v>11382960</v>
      </c>
      <c r="H4050" s="16" t="s">
        <v>4344</v>
      </c>
    </row>
    <row r="4051" spans="1:8" ht="15.75" customHeight="1" x14ac:dyDescent="0.25">
      <c r="A4051" s="13" t="s">
        <v>7768</v>
      </c>
      <c r="B4051" s="13" t="s">
        <v>10</v>
      </c>
      <c r="C4051" s="14">
        <v>572.07000000000005</v>
      </c>
      <c r="D4051" s="13" t="s">
        <v>17</v>
      </c>
      <c r="E4051" s="13" t="s">
        <v>21</v>
      </c>
      <c r="F4051" s="15">
        <v>24000</v>
      </c>
      <c r="G4051" s="14">
        <v>13729680</v>
      </c>
      <c r="H4051" s="13" t="s">
        <v>4345</v>
      </c>
    </row>
    <row r="4052" spans="1:8" ht="15.75" customHeight="1" x14ac:dyDescent="0.25">
      <c r="A4052" s="13" t="s">
        <v>7768</v>
      </c>
      <c r="B4052" s="13" t="s">
        <v>413</v>
      </c>
      <c r="C4052" s="14">
        <v>1597.46</v>
      </c>
      <c r="D4052" s="13" t="s">
        <v>26</v>
      </c>
      <c r="E4052" s="13" t="s">
        <v>300</v>
      </c>
      <c r="F4052" s="15">
        <v>24000</v>
      </c>
      <c r="G4052" s="14">
        <v>38339040</v>
      </c>
      <c r="H4052" s="16" t="s">
        <v>4346</v>
      </c>
    </row>
    <row r="4053" spans="1:8" ht="15.75" customHeight="1" x14ac:dyDescent="0.25">
      <c r="A4053" s="13" t="s">
        <v>7768</v>
      </c>
      <c r="B4053" s="13" t="s">
        <v>10</v>
      </c>
      <c r="C4053" s="14">
        <v>1728.56</v>
      </c>
      <c r="D4053" s="13" t="s">
        <v>20</v>
      </c>
      <c r="E4053" s="13" t="s">
        <v>614</v>
      </c>
      <c r="F4053" s="15">
        <v>24000</v>
      </c>
      <c r="G4053" s="14">
        <v>41485440</v>
      </c>
      <c r="H4053" s="16" t="s">
        <v>4347</v>
      </c>
    </row>
    <row r="4054" spans="1:8" ht="15.75" customHeight="1" x14ac:dyDescent="0.25">
      <c r="C4054" s="10"/>
      <c r="F4054" s="17"/>
      <c r="G4054" s="10"/>
    </row>
    <row r="4055" spans="1:8" ht="15.75" customHeight="1" x14ac:dyDescent="0.25">
      <c r="A4055" s="41" t="s">
        <v>4348</v>
      </c>
      <c r="B4055" s="42"/>
      <c r="C4055" s="42"/>
      <c r="D4055" s="42"/>
      <c r="E4055" s="42"/>
      <c r="F4055" s="42"/>
      <c r="G4055" s="42"/>
      <c r="H4055" s="43"/>
    </row>
    <row r="4056" spans="1:8" ht="15.75" customHeight="1" x14ac:dyDescent="0.25">
      <c r="C4056" s="10"/>
      <c r="E4056" s="11" t="s">
        <v>7571</v>
      </c>
      <c r="F4056" s="12">
        <v>840000</v>
      </c>
      <c r="G4056" s="10"/>
    </row>
    <row r="4057" spans="1:8" ht="15.75" customHeight="1" x14ac:dyDescent="0.25">
      <c r="A4057" s="13" t="s">
        <v>0</v>
      </c>
      <c r="B4057" s="13" t="s">
        <v>1</v>
      </c>
      <c r="C4057" s="13" t="s">
        <v>2</v>
      </c>
      <c r="D4057" s="13" t="s">
        <v>4</v>
      </c>
      <c r="E4057" s="13" t="s">
        <v>5</v>
      </c>
      <c r="F4057" s="13" t="s">
        <v>6</v>
      </c>
      <c r="G4057" s="13" t="s">
        <v>7</v>
      </c>
      <c r="H4057" s="13" t="s">
        <v>8</v>
      </c>
    </row>
    <row r="4058" spans="1:8" ht="15.75" customHeight="1" x14ac:dyDescent="0.25">
      <c r="A4058" s="13" t="s">
        <v>7769</v>
      </c>
      <c r="B4058" s="13" t="s">
        <v>28</v>
      </c>
      <c r="C4058" s="14">
        <v>42.7</v>
      </c>
      <c r="D4058" s="13" t="s">
        <v>17</v>
      </c>
      <c r="E4058" s="13" t="s">
        <v>24</v>
      </c>
      <c r="F4058" s="15">
        <v>60000</v>
      </c>
      <c r="G4058" s="14">
        <v>2562000</v>
      </c>
      <c r="H4058" s="13" t="s">
        <v>4350</v>
      </c>
    </row>
    <row r="4059" spans="1:8" ht="15.75" customHeight="1" x14ac:dyDescent="0.25">
      <c r="A4059" s="13" t="s">
        <v>7769</v>
      </c>
      <c r="B4059" s="13" t="s">
        <v>10</v>
      </c>
      <c r="C4059" s="14">
        <v>50.4</v>
      </c>
      <c r="D4059" s="13" t="s">
        <v>38</v>
      </c>
      <c r="E4059" s="13" t="s">
        <v>4351</v>
      </c>
      <c r="F4059" s="15">
        <v>840000</v>
      </c>
      <c r="G4059" s="14">
        <v>42336000</v>
      </c>
      <c r="H4059" s="13" t="s">
        <v>4352</v>
      </c>
    </row>
    <row r="4060" spans="1:8" ht="15.75" customHeight="1" x14ac:dyDescent="0.25">
      <c r="A4060" s="13" t="s">
        <v>7769</v>
      </c>
      <c r="B4060" s="13" t="s">
        <v>28</v>
      </c>
      <c r="C4060" s="14">
        <v>53.04</v>
      </c>
      <c r="D4060" s="13" t="s">
        <v>33</v>
      </c>
      <c r="E4060" s="13" t="s">
        <v>24</v>
      </c>
      <c r="F4060" s="15">
        <v>840000</v>
      </c>
      <c r="G4060" s="14">
        <v>44553600</v>
      </c>
      <c r="H4060" s="13" t="s">
        <v>4353</v>
      </c>
    </row>
    <row r="4061" spans="1:8" ht="15.75" customHeight="1" x14ac:dyDescent="0.25">
      <c r="A4061" s="13" t="s">
        <v>7769</v>
      </c>
      <c r="B4061" s="13" t="s">
        <v>10</v>
      </c>
      <c r="C4061" s="14">
        <v>57.44</v>
      </c>
      <c r="D4061" s="13" t="s">
        <v>26</v>
      </c>
      <c r="E4061" s="13" t="s">
        <v>533</v>
      </c>
      <c r="F4061" s="15">
        <v>840000</v>
      </c>
      <c r="G4061" s="14">
        <v>48249600</v>
      </c>
      <c r="H4061" s="16" t="s">
        <v>4354</v>
      </c>
    </row>
    <row r="4062" spans="1:8" ht="15.75" customHeight="1" x14ac:dyDescent="0.25">
      <c r="A4062" s="13" t="s">
        <v>7769</v>
      </c>
      <c r="B4062" s="13" t="s">
        <v>10</v>
      </c>
      <c r="C4062" s="14">
        <v>63.4</v>
      </c>
      <c r="D4062" s="13" t="s">
        <v>20</v>
      </c>
      <c r="E4062" s="13" t="s">
        <v>166</v>
      </c>
      <c r="F4062" s="15">
        <v>840000</v>
      </c>
      <c r="G4062" s="14">
        <v>53256000</v>
      </c>
      <c r="H4062" s="16" t="s">
        <v>4355</v>
      </c>
    </row>
    <row r="4063" spans="1:8" ht="15.75" customHeight="1" x14ac:dyDescent="0.25">
      <c r="A4063" s="13" t="s">
        <v>7769</v>
      </c>
      <c r="B4063" s="13" t="s">
        <v>10</v>
      </c>
      <c r="C4063" s="14">
        <v>64.7</v>
      </c>
      <c r="D4063" s="13" t="s">
        <v>14</v>
      </c>
      <c r="E4063" s="13" t="s">
        <v>4356</v>
      </c>
      <c r="F4063" s="15">
        <v>840000</v>
      </c>
      <c r="G4063" s="14">
        <v>54348000</v>
      </c>
      <c r="H4063" s="13" t="s">
        <v>4357</v>
      </c>
    </row>
    <row r="4064" spans="1:8" ht="15.75" customHeight="1" x14ac:dyDescent="0.25">
      <c r="A4064" s="13" t="s">
        <v>7769</v>
      </c>
      <c r="B4064" s="13" t="s">
        <v>10</v>
      </c>
      <c r="C4064" s="14">
        <v>68.05</v>
      </c>
      <c r="D4064" s="13" t="s">
        <v>80</v>
      </c>
      <c r="E4064" s="13" t="s">
        <v>166</v>
      </c>
      <c r="F4064" s="15">
        <v>840000</v>
      </c>
      <c r="G4064" s="14">
        <v>57162000</v>
      </c>
      <c r="H4064" s="16" t="s">
        <v>4358</v>
      </c>
    </row>
    <row r="4065" spans="1:8" ht="15.75" customHeight="1" x14ac:dyDescent="0.25">
      <c r="A4065" s="13" t="s">
        <v>7769</v>
      </c>
      <c r="B4065" s="13" t="s">
        <v>10</v>
      </c>
      <c r="C4065" s="14">
        <v>68.63</v>
      </c>
      <c r="D4065" s="13" t="s">
        <v>11</v>
      </c>
      <c r="E4065" s="13" t="s">
        <v>4359</v>
      </c>
      <c r="F4065" s="15">
        <v>840000</v>
      </c>
      <c r="G4065" s="14">
        <v>57649200</v>
      </c>
      <c r="H4065" s="13" t="s">
        <v>4360</v>
      </c>
    </row>
    <row r="4066" spans="1:8" ht="15.75" customHeight="1" x14ac:dyDescent="0.25">
      <c r="A4066" s="13" t="s">
        <v>7769</v>
      </c>
      <c r="B4066" s="13" t="s">
        <v>10</v>
      </c>
      <c r="C4066" s="14">
        <v>68.97</v>
      </c>
      <c r="D4066" s="13" t="s">
        <v>171</v>
      </c>
      <c r="E4066" s="13" t="s">
        <v>4361</v>
      </c>
      <c r="F4066" s="15">
        <v>840000</v>
      </c>
      <c r="G4066" s="14">
        <v>57934800</v>
      </c>
      <c r="H4066" s="16" t="s">
        <v>4362</v>
      </c>
    </row>
    <row r="4067" spans="1:8" ht="15.75" customHeight="1" x14ac:dyDescent="0.25">
      <c r="A4067" s="13" t="s">
        <v>7769</v>
      </c>
      <c r="B4067" s="13" t="s">
        <v>10</v>
      </c>
      <c r="C4067" s="14">
        <v>69.95</v>
      </c>
      <c r="D4067" s="13" t="s">
        <v>177</v>
      </c>
      <c r="E4067" s="13" t="s">
        <v>178</v>
      </c>
      <c r="F4067" s="15">
        <v>840000</v>
      </c>
      <c r="G4067" s="14">
        <v>58758000</v>
      </c>
      <c r="H4067" s="13" t="s">
        <v>4363</v>
      </c>
    </row>
    <row r="4068" spans="1:8" ht="15.75" customHeight="1" x14ac:dyDescent="0.25">
      <c r="A4068" s="13" t="s">
        <v>7769</v>
      </c>
      <c r="B4068" s="13" t="s">
        <v>10</v>
      </c>
      <c r="C4068" s="14">
        <v>70.34</v>
      </c>
      <c r="D4068" s="13" t="s">
        <v>33</v>
      </c>
      <c r="E4068" s="13" t="s">
        <v>166</v>
      </c>
      <c r="F4068" s="15">
        <v>840000</v>
      </c>
      <c r="G4068" s="14">
        <v>59085600</v>
      </c>
      <c r="H4068" s="13" t="s">
        <v>4364</v>
      </c>
    </row>
    <row r="4069" spans="1:8" ht="15.75" customHeight="1" x14ac:dyDescent="0.25">
      <c r="A4069" s="13" t="s">
        <v>7769</v>
      </c>
      <c r="B4069" s="13" t="s">
        <v>10</v>
      </c>
      <c r="C4069" s="14">
        <v>72.95</v>
      </c>
      <c r="D4069" s="13" t="s">
        <v>43</v>
      </c>
      <c r="E4069" s="13" t="s">
        <v>544</v>
      </c>
      <c r="F4069" s="15">
        <v>840000</v>
      </c>
      <c r="G4069" s="14">
        <v>61278000</v>
      </c>
      <c r="H4069" s="16" t="s">
        <v>4365</v>
      </c>
    </row>
    <row r="4070" spans="1:8" ht="15.75" customHeight="1" x14ac:dyDescent="0.25">
      <c r="A4070" s="13" t="s">
        <v>7769</v>
      </c>
      <c r="B4070" s="13" t="s">
        <v>10</v>
      </c>
      <c r="C4070" s="14">
        <v>74.27</v>
      </c>
      <c r="D4070" s="13" t="s">
        <v>35</v>
      </c>
      <c r="E4070" s="13" t="s">
        <v>166</v>
      </c>
      <c r="F4070" s="15">
        <v>840000</v>
      </c>
      <c r="G4070" s="14">
        <v>62386800</v>
      </c>
      <c r="H4070" s="16" t="s">
        <v>4366</v>
      </c>
    </row>
    <row r="4071" spans="1:8" ht="15.75" customHeight="1" x14ac:dyDescent="0.25">
      <c r="A4071" s="13" t="s">
        <v>7769</v>
      </c>
      <c r="B4071" s="13" t="s">
        <v>10</v>
      </c>
      <c r="C4071" s="14">
        <v>74.5</v>
      </c>
      <c r="D4071" s="13" t="s">
        <v>109</v>
      </c>
      <c r="E4071" s="13" t="s">
        <v>166</v>
      </c>
      <c r="F4071" s="15">
        <v>840000</v>
      </c>
      <c r="G4071" s="14">
        <v>62580000</v>
      </c>
      <c r="H4071" s="16" t="s">
        <v>4367</v>
      </c>
    </row>
    <row r="4072" spans="1:8" ht="15.75" customHeight="1" x14ac:dyDescent="0.25">
      <c r="A4072" s="13" t="s">
        <v>7769</v>
      </c>
      <c r="B4072" s="13" t="s">
        <v>10</v>
      </c>
      <c r="C4072" s="14">
        <v>76.97</v>
      </c>
      <c r="D4072" s="13" t="s">
        <v>17</v>
      </c>
      <c r="E4072" s="13" t="s">
        <v>166</v>
      </c>
      <c r="F4072" s="15">
        <v>60000</v>
      </c>
      <c r="G4072" s="14">
        <v>4618200</v>
      </c>
      <c r="H4072" s="13" t="s">
        <v>4368</v>
      </c>
    </row>
    <row r="4073" spans="1:8" ht="15.75" customHeight="1" x14ac:dyDescent="0.25">
      <c r="A4073" s="13" t="s">
        <v>7769</v>
      </c>
      <c r="B4073" s="13" t="s">
        <v>28</v>
      </c>
      <c r="C4073" s="14">
        <v>91.82</v>
      </c>
      <c r="D4073" s="13" t="s">
        <v>26</v>
      </c>
      <c r="E4073" s="13" t="s">
        <v>24</v>
      </c>
      <c r="F4073" s="15">
        <v>840000</v>
      </c>
      <c r="G4073" s="14">
        <v>77128800</v>
      </c>
      <c r="H4073" s="13" t="s">
        <v>4369</v>
      </c>
    </row>
    <row r="4074" spans="1:8" ht="15.75" customHeight="1" x14ac:dyDescent="0.25">
      <c r="A4074" s="13" t="s">
        <v>7769</v>
      </c>
      <c r="B4074" s="13" t="s">
        <v>28</v>
      </c>
      <c r="C4074" s="14">
        <v>167</v>
      </c>
      <c r="D4074" s="13" t="s">
        <v>20</v>
      </c>
      <c r="E4074" s="13" t="s">
        <v>24</v>
      </c>
      <c r="F4074" s="15">
        <v>840000</v>
      </c>
      <c r="G4074" s="14">
        <v>140280000</v>
      </c>
      <c r="H4074" s="16" t="s">
        <v>4370</v>
      </c>
    </row>
    <row r="4075" spans="1:8" ht="15.75" customHeight="1" x14ac:dyDescent="0.25">
      <c r="C4075" s="10"/>
      <c r="F4075" s="17"/>
      <c r="G4075" s="10"/>
    </row>
    <row r="4076" spans="1:8" ht="15.75" customHeight="1" x14ac:dyDescent="0.25">
      <c r="A4076" s="41" t="s">
        <v>4371</v>
      </c>
      <c r="B4076" s="42"/>
      <c r="C4076" s="42"/>
      <c r="D4076" s="42"/>
      <c r="E4076" s="42"/>
      <c r="F4076" s="42"/>
      <c r="G4076" s="42"/>
      <c r="H4076" s="43"/>
    </row>
    <row r="4077" spans="1:8" ht="15.75" customHeight="1" x14ac:dyDescent="0.25">
      <c r="C4077" s="10"/>
      <c r="E4077" s="11" t="s">
        <v>7571</v>
      </c>
      <c r="F4077" s="12">
        <v>6000</v>
      </c>
      <c r="G4077" s="10"/>
    </row>
    <row r="4078" spans="1:8" ht="15.75" customHeight="1" x14ac:dyDescent="0.25">
      <c r="A4078" s="13" t="s">
        <v>0</v>
      </c>
      <c r="B4078" s="13" t="s">
        <v>1</v>
      </c>
      <c r="C4078" s="13" t="s">
        <v>2</v>
      </c>
      <c r="D4078" s="13" t="s">
        <v>4</v>
      </c>
      <c r="E4078" s="13" t="s">
        <v>5</v>
      </c>
      <c r="F4078" s="13" t="s">
        <v>6</v>
      </c>
      <c r="G4078" s="13" t="s">
        <v>7</v>
      </c>
      <c r="H4078" s="13" t="s">
        <v>8</v>
      </c>
    </row>
    <row r="4079" spans="1:8" ht="15.75" customHeight="1" x14ac:dyDescent="0.25">
      <c r="A4079" s="13" t="s">
        <v>7770</v>
      </c>
      <c r="B4079" s="13" t="s">
        <v>10</v>
      </c>
      <c r="C4079" s="14">
        <v>1005.61</v>
      </c>
      <c r="D4079" s="13" t="s">
        <v>11</v>
      </c>
      <c r="E4079" s="13" t="s">
        <v>4373</v>
      </c>
      <c r="F4079" s="15">
        <v>6000</v>
      </c>
      <c r="G4079" s="14">
        <v>6033660</v>
      </c>
      <c r="H4079" s="13" t="s">
        <v>4374</v>
      </c>
    </row>
    <row r="4080" spans="1:8" ht="15.75" customHeight="1" x14ac:dyDescent="0.25">
      <c r="A4080" s="13" t="s">
        <v>7770</v>
      </c>
      <c r="B4080" s="13" t="s">
        <v>10</v>
      </c>
      <c r="C4080" s="14">
        <v>1005.98</v>
      </c>
      <c r="D4080" s="13" t="s">
        <v>177</v>
      </c>
      <c r="E4080" s="13" t="s">
        <v>1071</v>
      </c>
      <c r="F4080" s="15">
        <v>6000</v>
      </c>
      <c r="G4080" s="14">
        <v>6035880</v>
      </c>
      <c r="H4080" s="16" t="s">
        <v>4375</v>
      </c>
    </row>
    <row r="4081" spans="1:8" ht="15.75" customHeight="1" x14ac:dyDescent="0.25">
      <c r="A4081" s="13" t="s">
        <v>7770</v>
      </c>
      <c r="B4081" s="13" t="s">
        <v>10</v>
      </c>
      <c r="C4081" s="14">
        <v>1014.5</v>
      </c>
      <c r="D4081" s="13" t="s">
        <v>75</v>
      </c>
      <c r="E4081" s="13" t="s">
        <v>1057</v>
      </c>
      <c r="F4081" s="15">
        <v>6000</v>
      </c>
      <c r="G4081" s="14">
        <v>6087000</v>
      </c>
      <c r="H4081" s="16" t="s">
        <v>4376</v>
      </c>
    </row>
    <row r="4082" spans="1:8" ht="15.75" customHeight="1" x14ac:dyDescent="0.25">
      <c r="A4082" s="13" t="s">
        <v>7770</v>
      </c>
      <c r="B4082" s="13" t="s">
        <v>10</v>
      </c>
      <c r="C4082" s="14">
        <v>1032.4000000000001</v>
      </c>
      <c r="D4082" s="13" t="s">
        <v>35</v>
      </c>
      <c r="E4082" s="13" t="s">
        <v>1057</v>
      </c>
      <c r="F4082" s="15">
        <v>6000</v>
      </c>
      <c r="G4082" s="14">
        <v>6194400</v>
      </c>
      <c r="H4082" s="16" t="s">
        <v>4377</v>
      </c>
    </row>
    <row r="4083" spans="1:8" ht="15.75" customHeight="1" x14ac:dyDescent="0.25">
      <c r="A4083" s="13" t="s">
        <v>7770</v>
      </c>
      <c r="B4083" s="13" t="s">
        <v>10</v>
      </c>
      <c r="C4083" s="14">
        <v>1092.44</v>
      </c>
      <c r="D4083" s="13" t="s">
        <v>20</v>
      </c>
      <c r="E4083" s="13" t="s">
        <v>2256</v>
      </c>
      <c r="F4083" s="15">
        <v>6000</v>
      </c>
      <c r="G4083" s="14">
        <v>6554640</v>
      </c>
      <c r="H4083" s="16" t="s">
        <v>4378</v>
      </c>
    </row>
    <row r="4084" spans="1:8" ht="15.75" customHeight="1" x14ac:dyDescent="0.25">
      <c r="A4084" s="13" t="s">
        <v>7770</v>
      </c>
      <c r="B4084" s="13" t="s">
        <v>10</v>
      </c>
      <c r="C4084" s="14">
        <v>1461.54</v>
      </c>
      <c r="D4084" s="13" t="s">
        <v>38</v>
      </c>
      <c r="E4084" s="13" t="s">
        <v>4379</v>
      </c>
      <c r="F4084" s="15">
        <v>6000</v>
      </c>
      <c r="G4084" s="14">
        <v>8769240</v>
      </c>
      <c r="H4084" s="13" t="s">
        <v>4380</v>
      </c>
    </row>
    <row r="4085" spans="1:8" ht="15.75" customHeight="1" x14ac:dyDescent="0.25">
      <c r="C4085" s="10"/>
      <c r="F4085" s="17"/>
      <c r="G4085" s="10"/>
    </row>
    <row r="4086" spans="1:8" ht="15.75" customHeight="1" x14ac:dyDescent="0.25">
      <c r="A4086" s="41" t="s">
        <v>4381</v>
      </c>
      <c r="B4086" s="42"/>
      <c r="C4086" s="42"/>
      <c r="D4086" s="42"/>
      <c r="E4086" s="42"/>
      <c r="F4086" s="42"/>
      <c r="G4086" s="42"/>
      <c r="H4086" s="43"/>
    </row>
    <row r="4087" spans="1:8" ht="15.75" customHeight="1" x14ac:dyDescent="0.25">
      <c r="C4087" s="10"/>
      <c r="E4087" s="11" t="s">
        <v>7571</v>
      </c>
      <c r="F4087" s="12">
        <v>12000</v>
      </c>
      <c r="G4087" s="10"/>
    </row>
    <row r="4088" spans="1:8" ht="15.75" customHeight="1" x14ac:dyDescent="0.25">
      <c r="A4088" s="13" t="s">
        <v>0</v>
      </c>
      <c r="B4088" s="13" t="s">
        <v>1</v>
      </c>
      <c r="C4088" s="13" t="s">
        <v>2</v>
      </c>
      <c r="D4088" s="13" t="s">
        <v>4</v>
      </c>
      <c r="E4088" s="13" t="s">
        <v>5</v>
      </c>
      <c r="F4088" s="13" t="s">
        <v>6</v>
      </c>
      <c r="G4088" s="13" t="s">
        <v>7</v>
      </c>
      <c r="H4088" s="13" t="s">
        <v>8</v>
      </c>
    </row>
    <row r="4089" spans="1:8" ht="15.75" customHeight="1" x14ac:dyDescent="0.25">
      <c r="A4089" s="13" t="s">
        <v>7771</v>
      </c>
      <c r="B4089" s="13" t="s">
        <v>10</v>
      </c>
      <c r="C4089" s="14">
        <v>655.68</v>
      </c>
      <c r="D4089" s="13" t="s">
        <v>20</v>
      </c>
      <c r="E4089" s="13" t="s">
        <v>166</v>
      </c>
      <c r="F4089" s="15">
        <v>12000</v>
      </c>
      <c r="G4089" s="14">
        <v>7868160</v>
      </c>
      <c r="H4089" s="16" t="s">
        <v>4383</v>
      </c>
    </row>
    <row r="4090" spans="1:8" ht="15.75" customHeight="1" x14ac:dyDescent="0.25">
      <c r="A4090" s="13" t="s">
        <v>7771</v>
      </c>
      <c r="B4090" s="13" t="s">
        <v>10</v>
      </c>
      <c r="C4090" s="14">
        <v>667.61</v>
      </c>
      <c r="D4090" s="13" t="s">
        <v>14</v>
      </c>
      <c r="E4090" s="13" t="s">
        <v>4384</v>
      </c>
      <c r="F4090" s="15">
        <v>12000</v>
      </c>
      <c r="G4090" s="14">
        <v>8011320</v>
      </c>
      <c r="H4090" s="13" t="s">
        <v>4385</v>
      </c>
    </row>
    <row r="4091" spans="1:8" ht="15.75" customHeight="1" x14ac:dyDescent="0.25">
      <c r="A4091" s="13" t="s">
        <v>7771</v>
      </c>
      <c r="B4091" s="13" t="s">
        <v>10</v>
      </c>
      <c r="C4091" s="14">
        <v>708.3</v>
      </c>
      <c r="D4091" s="13" t="s">
        <v>11</v>
      </c>
      <c r="E4091" s="13" t="s">
        <v>4386</v>
      </c>
      <c r="F4091" s="15">
        <v>12000</v>
      </c>
      <c r="G4091" s="14">
        <v>8499600</v>
      </c>
      <c r="H4091" s="13" t="s">
        <v>4387</v>
      </c>
    </row>
    <row r="4092" spans="1:8" ht="15.75" customHeight="1" x14ac:dyDescent="0.25">
      <c r="A4092" s="13" t="s">
        <v>7771</v>
      </c>
      <c r="B4092" s="13" t="s">
        <v>10</v>
      </c>
      <c r="C4092" s="14">
        <v>724.15</v>
      </c>
      <c r="D4092" s="13" t="s">
        <v>177</v>
      </c>
      <c r="E4092" s="13" t="s">
        <v>178</v>
      </c>
      <c r="F4092" s="15">
        <v>12000</v>
      </c>
      <c r="G4092" s="14">
        <v>8689800</v>
      </c>
      <c r="H4092" s="16" t="s">
        <v>4388</v>
      </c>
    </row>
    <row r="4093" spans="1:8" ht="15.75" customHeight="1" x14ac:dyDescent="0.25">
      <c r="A4093" s="13" t="s">
        <v>7771</v>
      </c>
      <c r="B4093" s="13" t="s">
        <v>10</v>
      </c>
      <c r="C4093" s="14">
        <v>725.98</v>
      </c>
      <c r="D4093" s="13" t="s">
        <v>33</v>
      </c>
      <c r="E4093" s="13" t="s">
        <v>166</v>
      </c>
      <c r="F4093" s="15">
        <v>12000</v>
      </c>
      <c r="G4093" s="14">
        <v>8711760</v>
      </c>
      <c r="H4093" s="13" t="s">
        <v>4389</v>
      </c>
    </row>
    <row r="4094" spans="1:8" ht="15.75" customHeight="1" x14ac:dyDescent="0.25">
      <c r="A4094" s="13" t="s">
        <v>7771</v>
      </c>
      <c r="B4094" s="13" t="s">
        <v>10</v>
      </c>
      <c r="C4094" s="14">
        <v>732.85</v>
      </c>
      <c r="D4094" s="13" t="s">
        <v>38</v>
      </c>
      <c r="E4094" s="16" t="s">
        <v>4390</v>
      </c>
      <c r="F4094" s="15">
        <v>12000</v>
      </c>
      <c r="G4094" s="14">
        <v>8794200</v>
      </c>
      <c r="H4094" s="16" t="s">
        <v>4391</v>
      </c>
    </row>
    <row r="4095" spans="1:8" ht="15.75" customHeight="1" x14ac:dyDescent="0.25">
      <c r="A4095" s="13" t="s">
        <v>7771</v>
      </c>
      <c r="B4095" s="13" t="s">
        <v>28</v>
      </c>
      <c r="C4095" s="14">
        <v>732.85</v>
      </c>
      <c r="D4095" s="13" t="s">
        <v>38</v>
      </c>
      <c r="E4095" s="13" t="s">
        <v>4392</v>
      </c>
      <c r="F4095" s="15">
        <v>12000</v>
      </c>
      <c r="G4095" s="14">
        <v>8794200</v>
      </c>
      <c r="H4095" s="16" t="s">
        <v>4393</v>
      </c>
    </row>
    <row r="4096" spans="1:8" ht="15.75" customHeight="1" x14ac:dyDescent="0.25">
      <c r="A4096" s="13" t="s">
        <v>7771</v>
      </c>
      <c r="B4096" s="13" t="s">
        <v>10</v>
      </c>
      <c r="C4096" s="14">
        <v>743.58</v>
      </c>
      <c r="D4096" s="13" t="s">
        <v>35</v>
      </c>
      <c r="E4096" s="13" t="s">
        <v>4394</v>
      </c>
      <c r="F4096" s="15">
        <v>12000</v>
      </c>
      <c r="G4096" s="14">
        <v>8922960</v>
      </c>
      <c r="H4096" s="16" t="s">
        <v>4395</v>
      </c>
    </row>
    <row r="4097" spans="1:8" ht="15.75" customHeight="1" x14ac:dyDescent="0.25">
      <c r="A4097" s="13" t="s">
        <v>7771</v>
      </c>
      <c r="B4097" s="13" t="s">
        <v>28</v>
      </c>
      <c r="C4097" s="14">
        <v>748.65</v>
      </c>
      <c r="D4097" s="13" t="s">
        <v>20</v>
      </c>
      <c r="E4097" s="13" t="s">
        <v>21</v>
      </c>
      <c r="F4097" s="15">
        <v>12000</v>
      </c>
      <c r="G4097" s="14">
        <v>8983800</v>
      </c>
      <c r="H4097" s="16" t="s">
        <v>4396</v>
      </c>
    </row>
    <row r="4098" spans="1:8" ht="15.75" customHeight="1" x14ac:dyDescent="0.25">
      <c r="A4098" s="13" t="s">
        <v>7771</v>
      </c>
      <c r="B4098" s="13" t="s">
        <v>10</v>
      </c>
      <c r="C4098" s="14">
        <v>848.69</v>
      </c>
      <c r="D4098" s="13" t="s">
        <v>17</v>
      </c>
      <c r="E4098" s="13" t="s">
        <v>166</v>
      </c>
      <c r="F4098" s="15">
        <v>12000</v>
      </c>
      <c r="G4098" s="14">
        <v>10184280</v>
      </c>
      <c r="H4098" s="13" t="s">
        <v>4397</v>
      </c>
    </row>
    <row r="4099" spans="1:8" ht="15.75" customHeight="1" x14ac:dyDescent="0.25">
      <c r="A4099" s="13" t="s">
        <v>7771</v>
      </c>
      <c r="B4099" s="13" t="s">
        <v>10</v>
      </c>
      <c r="C4099" s="14">
        <v>914.2</v>
      </c>
      <c r="D4099" s="13" t="s">
        <v>23</v>
      </c>
      <c r="E4099" s="13" t="s">
        <v>389</v>
      </c>
      <c r="F4099" s="15">
        <v>12000</v>
      </c>
      <c r="G4099" s="14">
        <v>10970400</v>
      </c>
      <c r="H4099" s="16" t="s">
        <v>4398</v>
      </c>
    </row>
    <row r="4100" spans="1:8" ht="15.75" customHeight="1" x14ac:dyDescent="0.25">
      <c r="A4100" s="13" t="s">
        <v>7771</v>
      </c>
      <c r="B4100" s="13" t="s">
        <v>45</v>
      </c>
      <c r="C4100" s="14">
        <v>924.33</v>
      </c>
      <c r="D4100" s="13" t="s">
        <v>20</v>
      </c>
      <c r="E4100" s="13" t="s">
        <v>389</v>
      </c>
      <c r="F4100" s="15">
        <v>12000</v>
      </c>
      <c r="G4100" s="14">
        <v>11091960</v>
      </c>
      <c r="H4100" s="16" t="s">
        <v>4399</v>
      </c>
    </row>
    <row r="4101" spans="1:8" ht="15.75" customHeight="1" x14ac:dyDescent="0.25">
      <c r="A4101" s="13" t="s">
        <v>7771</v>
      </c>
      <c r="B4101" s="13" t="s">
        <v>28</v>
      </c>
      <c r="C4101" s="14">
        <v>1015.05</v>
      </c>
      <c r="D4101" s="13" t="s">
        <v>17</v>
      </c>
      <c r="E4101" s="13" t="s">
        <v>389</v>
      </c>
      <c r="F4101" s="15">
        <v>12000</v>
      </c>
      <c r="G4101" s="14">
        <v>12180600</v>
      </c>
      <c r="H4101" s="13" t="s">
        <v>4400</v>
      </c>
    </row>
    <row r="4102" spans="1:8" ht="15.75" customHeight="1" x14ac:dyDescent="0.25">
      <c r="A4102" s="13" t="s">
        <v>7771</v>
      </c>
      <c r="B4102" s="13" t="s">
        <v>10</v>
      </c>
      <c r="C4102" s="14">
        <v>1092.24</v>
      </c>
      <c r="D4102" s="13" t="s">
        <v>109</v>
      </c>
      <c r="E4102" s="13" t="s">
        <v>389</v>
      </c>
      <c r="F4102" s="15">
        <v>12000</v>
      </c>
      <c r="G4102" s="14">
        <v>13106880</v>
      </c>
      <c r="H4102" s="16" t="s">
        <v>4401</v>
      </c>
    </row>
    <row r="4103" spans="1:8" ht="15.75" customHeight="1" x14ac:dyDescent="0.25">
      <c r="A4103" s="13" t="s">
        <v>7771</v>
      </c>
      <c r="B4103" s="13" t="s">
        <v>382</v>
      </c>
      <c r="C4103" s="14">
        <v>2619.87</v>
      </c>
      <c r="D4103" s="13" t="s">
        <v>20</v>
      </c>
      <c r="E4103" s="13" t="s">
        <v>87</v>
      </c>
      <c r="F4103" s="15">
        <v>12000</v>
      </c>
      <c r="G4103" s="14">
        <v>31438440</v>
      </c>
      <c r="H4103" s="13" t="s">
        <v>4402</v>
      </c>
    </row>
    <row r="4104" spans="1:8" ht="15.75" customHeight="1" x14ac:dyDescent="0.25">
      <c r="A4104" s="13" t="s">
        <v>7771</v>
      </c>
      <c r="B4104" s="13" t="s">
        <v>413</v>
      </c>
      <c r="C4104" s="14">
        <v>3984.76</v>
      </c>
      <c r="D4104" s="13" t="s">
        <v>20</v>
      </c>
      <c r="E4104" s="13" t="s">
        <v>843</v>
      </c>
      <c r="F4104" s="15">
        <v>12000</v>
      </c>
      <c r="G4104" s="14">
        <v>47817120</v>
      </c>
      <c r="H4104" s="16" t="s">
        <v>4403</v>
      </c>
    </row>
    <row r="4105" spans="1:8" ht="15.75" customHeight="1" x14ac:dyDescent="0.25">
      <c r="C4105" s="10"/>
      <c r="F4105" s="17"/>
      <c r="G4105" s="10"/>
    </row>
    <row r="4106" spans="1:8" ht="15.75" customHeight="1" x14ac:dyDescent="0.25">
      <c r="A4106" s="41" t="s">
        <v>4404</v>
      </c>
      <c r="B4106" s="42"/>
      <c r="C4106" s="42"/>
      <c r="D4106" s="42"/>
      <c r="E4106" s="42"/>
      <c r="F4106" s="42"/>
      <c r="G4106" s="42"/>
      <c r="H4106" s="43"/>
    </row>
    <row r="4107" spans="1:8" ht="15.75" customHeight="1" x14ac:dyDescent="0.25">
      <c r="C4107" s="10"/>
      <c r="E4107" s="11" t="s">
        <v>7571</v>
      </c>
      <c r="F4107" s="12">
        <v>240</v>
      </c>
      <c r="G4107" s="10"/>
    </row>
    <row r="4108" spans="1:8" ht="15.75" customHeight="1" x14ac:dyDescent="0.25">
      <c r="A4108" s="13" t="s">
        <v>0</v>
      </c>
      <c r="B4108" s="13" t="s">
        <v>1</v>
      </c>
      <c r="C4108" s="13" t="s">
        <v>2</v>
      </c>
      <c r="D4108" s="13" t="s">
        <v>4</v>
      </c>
      <c r="E4108" s="13" t="s">
        <v>5</v>
      </c>
      <c r="F4108" s="13" t="s">
        <v>6</v>
      </c>
      <c r="G4108" s="13" t="s">
        <v>7</v>
      </c>
      <c r="H4108" s="13" t="s">
        <v>8</v>
      </c>
    </row>
    <row r="4109" spans="1:8" ht="15.75" customHeight="1" x14ac:dyDescent="0.25">
      <c r="A4109" s="13" t="s">
        <v>7772</v>
      </c>
      <c r="B4109" s="13" t="s">
        <v>10</v>
      </c>
      <c r="C4109" s="14">
        <v>365277.56</v>
      </c>
      <c r="D4109" s="13" t="s">
        <v>14</v>
      </c>
      <c r="E4109" s="13" t="s">
        <v>4406</v>
      </c>
      <c r="F4109" s="15">
        <v>240</v>
      </c>
      <c r="G4109" s="14">
        <v>87666614.400000006</v>
      </c>
      <c r="H4109" s="13" t="s">
        <v>4407</v>
      </c>
    </row>
    <row r="4110" spans="1:8" ht="15.75" customHeight="1" x14ac:dyDescent="0.25">
      <c r="A4110" s="13" t="s">
        <v>7772</v>
      </c>
      <c r="B4110" s="13" t="s">
        <v>10</v>
      </c>
      <c r="C4110" s="14">
        <v>372064.84</v>
      </c>
      <c r="D4110" s="13" t="s">
        <v>20</v>
      </c>
      <c r="E4110" s="13" t="s">
        <v>147</v>
      </c>
      <c r="F4110" s="15">
        <v>240</v>
      </c>
      <c r="G4110" s="14">
        <v>89295561.599999994</v>
      </c>
      <c r="H4110" s="16" t="s">
        <v>4408</v>
      </c>
    </row>
    <row r="4111" spans="1:8" ht="15.75" customHeight="1" x14ac:dyDescent="0.25">
      <c r="A4111" s="13" t="s">
        <v>7772</v>
      </c>
      <c r="B4111" s="13" t="s">
        <v>10</v>
      </c>
      <c r="C4111" s="14">
        <v>410441</v>
      </c>
      <c r="D4111" s="13" t="s">
        <v>38</v>
      </c>
      <c r="E4111" s="13" t="s">
        <v>4409</v>
      </c>
      <c r="F4111" s="15">
        <v>240</v>
      </c>
      <c r="G4111" s="14">
        <v>98505840</v>
      </c>
      <c r="H4111" s="16" t="s">
        <v>4410</v>
      </c>
    </row>
    <row r="4112" spans="1:8" ht="15.75" customHeight="1" x14ac:dyDescent="0.25">
      <c r="A4112" s="13" t="s">
        <v>7772</v>
      </c>
      <c r="B4112" s="13" t="s">
        <v>28</v>
      </c>
      <c r="C4112" s="14">
        <v>436394.58</v>
      </c>
      <c r="D4112" s="13" t="s">
        <v>20</v>
      </c>
      <c r="E4112" s="13" t="s">
        <v>147</v>
      </c>
      <c r="F4112" s="15">
        <v>240</v>
      </c>
      <c r="G4112" s="14">
        <v>104734699.2</v>
      </c>
      <c r="H4112" s="16" t="s">
        <v>4411</v>
      </c>
    </row>
    <row r="4113" spans="1:8" ht="15.75" customHeight="1" x14ac:dyDescent="0.25">
      <c r="C4113" s="10"/>
      <c r="F4113" s="17"/>
      <c r="G4113" s="10"/>
    </row>
    <row r="4114" spans="1:8" ht="15.75" customHeight="1" x14ac:dyDescent="0.25">
      <c r="A4114" s="41" t="s">
        <v>4412</v>
      </c>
      <c r="B4114" s="42"/>
      <c r="C4114" s="42"/>
      <c r="D4114" s="42"/>
      <c r="E4114" s="42"/>
      <c r="F4114" s="42"/>
      <c r="G4114" s="42"/>
      <c r="H4114" s="43"/>
    </row>
    <row r="4115" spans="1:8" ht="15.75" customHeight="1" x14ac:dyDescent="0.25">
      <c r="C4115" s="10"/>
      <c r="E4115" s="11" t="s">
        <v>7571</v>
      </c>
      <c r="F4115" s="12">
        <v>240</v>
      </c>
      <c r="G4115" s="10"/>
    </row>
    <row r="4116" spans="1:8" ht="15.75" customHeight="1" x14ac:dyDescent="0.25">
      <c r="A4116" s="13" t="s">
        <v>0</v>
      </c>
      <c r="B4116" s="13" t="s">
        <v>1</v>
      </c>
      <c r="C4116" s="13" t="s">
        <v>2</v>
      </c>
      <c r="D4116" s="13" t="s">
        <v>4</v>
      </c>
      <c r="E4116" s="13" t="s">
        <v>5</v>
      </c>
      <c r="F4116" s="13" t="s">
        <v>6</v>
      </c>
      <c r="G4116" s="13" t="s">
        <v>7</v>
      </c>
      <c r="H4116" s="13" t="s">
        <v>8</v>
      </c>
    </row>
    <row r="4117" spans="1:8" ht="15.75" customHeight="1" x14ac:dyDescent="0.25">
      <c r="A4117" s="13" t="s">
        <v>7773</v>
      </c>
      <c r="B4117" s="13" t="s">
        <v>10</v>
      </c>
      <c r="C4117" s="14">
        <v>204330.7</v>
      </c>
      <c r="D4117" s="13" t="s">
        <v>467</v>
      </c>
      <c r="E4117" s="13" t="s">
        <v>468</v>
      </c>
      <c r="F4117" s="15">
        <v>48</v>
      </c>
      <c r="G4117" s="14">
        <v>9807873.5999999996</v>
      </c>
      <c r="H4117" s="16" t="s">
        <v>4414</v>
      </c>
    </row>
    <row r="4118" spans="1:8" ht="15.75" customHeight="1" x14ac:dyDescent="0.25">
      <c r="A4118" s="13" t="s">
        <v>7773</v>
      </c>
      <c r="B4118" s="13" t="s">
        <v>10</v>
      </c>
      <c r="C4118" s="14">
        <v>210246.32</v>
      </c>
      <c r="D4118" s="13" t="s">
        <v>26</v>
      </c>
      <c r="E4118" s="13" t="s">
        <v>470</v>
      </c>
      <c r="F4118" s="15">
        <v>240</v>
      </c>
      <c r="G4118" s="14">
        <v>50459116.799999997</v>
      </c>
      <c r="H4118" s="16" t="s">
        <v>4415</v>
      </c>
    </row>
    <row r="4119" spans="1:8" ht="15.75" customHeight="1" x14ac:dyDescent="0.25">
      <c r="A4119" s="13" t="s">
        <v>7773</v>
      </c>
      <c r="B4119" s="13" t="s">
        <v>10</v>
      </c>
      <c r="C4119" s="14">
        <v>254826</v>
      </c>
      <c r="D4119" s="13" t="s">
        <v>70</v>
      </c>
      <c r="E4119" s="13" t="s">
        <v>470</v>
      </c>
      <c r="F4119" s="15">
        <v>240</v>
      </c>
      <c r="G4119" s="14">
        <v>61158240</v>
      </c>
      <c r="H4119" s="13" t="s">
        <v>4416</v>
      </c>
    </row>
    <row r="4120" spans="1:8" ht="15.75" customHeight="1" x14ac:dyDescent="0.25">
      <c r="A4120" s="13" t="s">
        <v>7773</v>
      </c>
      <c r="B4120" s="13" t="s">
        <v>10</v>
      </c>
      <c r="C4120" s="14">
        <v>257921.05</v>
      </c>
      <c r="D4120" s="13" t="s">
        <v>38</v>
      </c>
      <c r="E4120" s="13" t="s">
        <v>4417</v>
      </c>
      <c r="F4120" s="15">
        <v>240</v>
      </c>
      <c r="G4120" s="14">
        <v>61901052</v>
      </c>
      <c r="H4120" s="16" t="s">
        <v>4418</v>
      </c>
    </row>
    <row r="4121" spans="1:8" ht="15.75" customHeight="1" x14ac:dyDescent="0.25">
      <c r="A4121" s="13" t="s">
        <v>7773</v>
      </c>
      <c r="B4121" s="13" t="s">
        <v>10</v>
      </c>
      <c r="C4121" s="14">
        <v>263187.5</v>
      </c>
      <c r="D4121" s="13" t="s">
        <v>17</v>
      </c>
      <c r="E4121" s="13" t="s">
        <v>470</v>
      </c>
      <c r="F4121" s="15">
        <v>240</v>
      </c>
      <c r="G4121" s="14">
        <v>63165000</v>
      </c>
      <c r="H4121" s="13" t="s">
        <v>4419</v>
      </c>
    </row>
    <row r="4122" spans="1:8" ht="15.75" customHeight="1" x14ac:dyDescent="0.25">
      <c r="A4122" s="13" t="s">
        <v>7773</v>
      </c>
      <c r="B4122" s="13" t="s">
        <v>10</v>
      </c>
      <c r="C4122" s="14">
        <v>263195.14</v>
      </c>
      <c r="D4122" s="13" t="s">
        <v>20</v>
      </c>
      <c r="E4122" s="13" t="s">
        <v>1776</v>
      </c>
      <c r="F4122" s="15">
        <v>240</v>
      </c>
      <c r="G4122" s="14">
        <v>63166833.600000001</v>
      </c>
      <c r="H4122" s="16" t="s">
        <v>4420</v>
      </c>
    </row>
    <row r="4123" spans="1:8" ht="15.75" customHeight="1" x14ac:dyDescent="0.25">
      <c r="A4123" s="13" t="s">
        <v>7773</v>
      </c>
      <c r="B4123" s="13" t="s">
        <v>10</v>
      </c>
      <c r="C4123" s="14">
        <v>269123</v>
      </c>
      <c r="D4123" s="13" t="s">
        <v>67</v>
      </c>
      <c r="E4123" s="13" t="s">
        <v>470</v>
      </c>
      <c r="F4123" s="15">
        <v>240</v>
      </c>
      <c r="G4123" s="14">
        <v>64589520</v>
      </c>
      <c r="H4123" s="16" t="s">
        <v>4421</v>
      </c>
    </row>
    <row r="4124" spans="1:8" ht="15.75" customHeight="1" x14ac:dyDescent="0.25">
      <c r="A4124" s="13" t="s">
        <v>7773</v>
      </c>
      <c r="B4124" s="13" t="s">
        <v>10</v>
      </c>
      <c r="C4124" s="14">
        <v>269855.65000000002</v>
      </c>
      <c r="D4124" s="13" t="s">
        <v>33</v>
      </c>
      <c r="E4124" s="13" t="s">
        <v>470</v>
      </c>
      <c r="F4124" s="15">
        <v>240</v>
      </c>
      <c r="G4124" s="14">
        <v>64765356</v>
      </c>
      <c r="H4124" s="13" t="s">
        <v>4422</v>
      </c>
    </row>
    <row r="4125" spans="1:8" ht="15.75" customHeight="1" x14ac:dyDescent="0.25">
      <c r="A4125" s="13" t="s">
        <v>7773</v>
      </c>
      <c r="B4125" s="13" t="s">
        <v>10</v>
      </c>
      <c r="C4125" s="14">
        <v>273702</v>
      </c>
      <c r="D4125" s="13" t="s">
        <v>35</v>
      </c>
      <c r="E4125" s="13" t="s">
        <v>470</v>
      </c>
      <c r="F4125" s="15">
        <v>240</v>
      </c>
      <c r="G4125" s="14">
        <v>65688480</v>
      </c>
      <c r="H4125" s="16" t="s">
        <v>4423</v>
      </c>
    </row>
    <row r="4126" spans="1:8" ht="15.75" customHeight="1" x14ac:dyDescent="0.25">
      <c r="A4126" s="13" t="s">
        <v>7773</v>
      </c>
      <c r="B4126" s="13" t="s">
        <v>10</v>
      </c>
      <c r="C4126" s="14">
        <v>297710.67</v>
      </c>
      <c r="D4126" s="13" t="s">
        <v>43</v>
      </c>
      <c r="E4126" s="13" t="s">
        <v>470</v>
      </c>
      <c r="F4126" s="15">
        <v>240</v>
      </c>
      <c r="G4126" s="14">
        <v>71450560.799999997</v>
      </c>
      <c r="H4126" s="16" t="s">
        <v>4424</v>
      </c>
    </row>
    <row r="4127" spans="1:8" ht="15.75" customHeight="1" x14ac:dyDescent="0.25">
      <c r="A4127" s="13" t="s">
        <v>7773</v>
      </c>
      <c r="B4127" s="13" t="s">
        <v>10</v>
      </c>
      <c r="C4127" s="14">
        <v>304375.5</v>
      </c>
      <c r="D4127" s="13" t="s">
        <v>7584</v>
      </c>
      <c r="E4127" s="13" t="s">
        <v>470</v>
      </c>
      <c r="F4127" s="15">
        <v>240</v>
      </c>
      <c r="G4127" s="14">
        <v>73050120</v>
      </c>
      <c r="H4127" s="13" t="s">
        <v>4425</v>
      </c>
    </row>
    <row r="4128" spans="1:8" ht="15.75" customHeight="1" x14ac:dyDescent="0.25">
      <c r="C4128" s="10"/>
      <c r="F4128" s="17"/>
      <c r="G4128" s="10"/>
    </row>
    <row r="4129" spans="1:8" ht="15.75" customHeight="1" x14ac:dyDescent="0.25">
      <c r="A4129" s="41" t="s">
        <v>4426</v>
      </c>
      <c r="B4129" s="42"/>
      <c r="C4129" s="42"/>
      <c r="D4129" s="42"/>
      <c r="E4129" s="42"/>
      <c r="F4129" s="42"/>
      <c r="G4129" s="42"/>
      <c r="H4129" s="43"/>
    </row>
    <row r="4130" spans="1:8" ht="15.75" customHeight="1" x14ac:dyDescent="0.25">
      <c r="C4130" s="10"/>
      <c r="E4130" s="11" t="s">
        <v>7571</v>
      </c>
      <c r="F4130" s="12">
        <v>2400000</v>
      </c>
      <c r="G4130" s="10"/>
    </row>
    <row r="4131" spans="1:8" ht="15.75" customHeight="1" x14ac:dyDescent="0.25">
      <c r="A4131" s="13" t="s">
        <v>0</v>
      </c>
      <c r="B4131" s="13" t="s">
        <v>1</v>
      </c>
      <c r="C4131" s="13" t="s">
        <v>2</v>
      </c>
      <c r="D4131" s="13" t="s">
        <v>4</v>
      </c>
      <c r="E4131" s="13" t="s">
        <v>5</v>
      </c>
      <c r="F4131" s="13" t="s">
        <v>6</v>
      </c>
      <c r="G4131" s="13" t="s">
        <v>7</v>
      </c>
      <c r="H4131" s="13" t="s">
        <v>8</v>
      </c>
    </row>
    <row r="4132" spans="1:8" ht="15.75" customHeight="1" x14ac:dyDescent="0.25">
      <c r="A4132" s="13" t="s">
        <v>7774</v>
      </c>
      <c r="B4132" s="13" t="s">
        <v>10</v>
      </c>
      <c r="C4132" s="14">
        <v>98.4</v>
      </c>
      <c r="D4132" s="13" t="s">
        <v>14</v>
      </c>
      <c r="E4132" s="13" t="s">
        <v>4427</v>
      </c>
      <c r="F4132" s="15">
        <v>2400000</v>
      </c>
      <c r="G4132" s="14">
        <v>236160000</v>
      </c>
      <c r="H4132" s="13" t="s">
        <v>4428</v>
      </c>
    </row>
    <row r="4133" spans="1:8" ht="15.75" customHeight="1" x14ac:dyDescent="0.25">
      <c r="A4133" s="13" t="s">
        <v>7774</v>
      </c>
      <c r="B4133" s="13" t="s">
        <v>28</v>
      </c>
      <c r="C4133" s="14">
        <v>99.27</v>
      </c>
      <c r="D4133" s="13" t="s">
        <v>26</v>
      </c>
      <c r="E4133" s="13" t="s">
        <v>4429</v>
      </c>
      <c r="F4133" s="15">
        <v>2400000</v>
      </c>
      <c r="G4133" s="14">
        <v>238248000</v>
      </c>
      <c r="H4133" s="16" t="s">
        <v>4430</v>
      </c>
    </row>
    <row r="4134" spans="1:8" ht="15.75" customHeight="1" x14ac:dyDescent="0.25">
      <c r="A4134" s="13" t="s">
        <v>7774</v>
      </c>
      <c r="B4134" s="13" t="s">
        <v>10</v>
      </c>
      <c r="C4134" s="14">
        <v>160</v>
      </c>
      <c r="D4134" s="13" t="s">
        <v>406</v>
      </c>
      <c r="E4134" s="13" t="s">
        <v>4432</v>
      </c>
      <c r="F4134" s="15">
        <v>2400000</v>
      </c>
      <c r="G4134" s="14">
        <v>384000000</v>
      </c>
      <c r="H4134" s="13" t="s">
        <v>4433</v>
      </c>
    </row>
    <row r="4135" spans="1:8" ht="15.75" customHeight="1" x14ac:dyDescent="0.25">
      <c r="A4135" s="13" t="s">
        <v>7774</v>
      </c>
      <c r="B4135" s="13" t="s">
        <v>10</v>
      </c>
      <c r="C4135" s="14">
        <v>210.98</v>
      </c>
      <c r="D4135" s="13" t="s">
        <v>26</v>
      </c>
      <c r="E4135" s="13" t="s">
        <v>4434</v>
      </c>
      <c r="F4135" s="15">
        <v>2400000</v>
      </c>
      <c r="G4135" s="14">
        <v>506352000</v>
      </c>
      <c r="H4135" s="13" t="s">
        <v>4435</v>
      </c>
    </row>
    <row r="4136" spans="1:8" ht="15.75" customHeight="1" x14ac:dyDescent="0.25">
      <c r="A4136" s="13" t="s">
        <v>7774</v>
      </c>
      <c r="B4136" s="13" t="s">
        <v>10</v>
      </c>
      <c r="C4136" s="14">
        <v>216.14</v>
      </c>
      <c r="D4136" s="13" t="s">
        <v>33</v>
      </c>
      <c r="E4136" s="13" t="s">
        <v>87</v>
      </c>
      <c r="F4136" s="15">
        <v>2400000</v>
      </c>
      <c r="G4136" s="14">
        <v>518736000</v>
      </c>
      <c r="H4136" s="13" t="s">
        <v>4436</v>
      </c>
    </row>
    <row r="4137" spans="1:8" ht="15.75" customHeight="1" x14ac:dyDescent="0.25">
      <c r="A4137" s="13" t="s">
        <v>7774</v>
      </c>
      <c r="B4137" s="13" t="s">
        <v>10</v>
      </c>
      <c r="C4137" s="14">
        <v>221.54</v>
      </c>
      <c r="D4137" s="13" t="s">
        <v>20</v>
      </c>
      <c r="E4137" s="13" t="s">
        <v>614</v>
      </c>
      <c r="F4137" s="15">
        <v>2400000</v>
      </c>
      <c r="G4137" s="14">
        <v>531696000</v>
      </c>
      <c r="H4137" s="16" t="s">
        <v>4437</v>
      </c>
    </row>
    <row r="4138" spans="1:8" ht="15.75" customHeight="1" x14ac:dyDescent="0.25">
      <c r="A4138" s="13" t="s">
        <v>7774</v>
      </c>
      <c r="B4138" s="13" t="s">
        <v>45</v>
      </c>
      <c r="C4138" s="14">
        <v>223.78</v>
      </c>
      <c r="D4138" s="13" t="s">
        <v>26</v>
      </c>
      <c r="E4138" s="13" t="s">
        <v>4438</v>
      </c>
      <c r="F4138" s="15">
        <v>2400000</v>
      </c>
      <c r="G4138" s="14">
        <v>537072000</v>
      </c>
      <c r="H4138" s="13" t="s">
        <v>4439</v>
      </c>
    </row>
    <row r="4139" spans="1:8" ht="15.75" customHeight="1" x14ac:dyDescent="0.25">
      <c r="A4139" s="13" t="s">
        <v>7774</v>
      </c>
      <c r="B4139" s="13" t="s">
        <v>28</v>
      </c>
      <c r="C4139" s="14">
        <v>224.17</v>
      </c>
      <c r="D4139" s="13" t="s">
        <v>14</v>
      </c>
      <c r="E4139" s="13" t="s">
        <v>4440</v>
      </c>
      <c r="F4139" s="15">
        <v>2400000</v>
      </c>
      <c r="G4139" s="14">
        <v>538008000</v>
      </c>
      <c r="H4139" s="13" t="s">
        <v>4441</v>
      </c>
    </row>
    <row r="4140" spans="1:8" ht="15.75" customHeight="1" x14ac:dyDescent="0.25">
      <c r="A4140" s="13" t="s">
        <v>7774</v>
      </c>
      <c r="B4140" s="13" t="s">
        <v>10</v>
      </c>
      <c r="C4140" s="14">
        <v>250.82</v>
      </c>
      <c r="D4140" s="13" t="s">
        <v>43</v>
      </c>
      <c r="E4140" s="13" t="s">
        <v>407</v>
      </c>
      <c r="F4140" s="15">
        <v>2400000</v>
      </c>
      <c r="G4140" s="14">
        <v>601968000</v>
      </c>
      <c r="H4140" s="13" t="s">
        <v>4442</v>
      </c>
    </row>
    <row r="4141" spans="1:8" ht="15.75" customHeight="1" x14ac:dyDescent="0.25">
      <c r="A4141" s="13" t="s">
        <v>7774</v>
      </c>
      <c r="B4141" s="13" t="s">
        <v>10</v>
      </c>
      <c r="C4141" s="14">
        <v>306.64</v>
      </c>
      <c r="D4141" s="13" t="s">
        <v>38</v>
      </c>
      <c r="E4141" s="13" t="s">
        <v>4443</v>
      </c>
      <c r="F4141" s="15">
        <v>2400000</v>
      </c>
      <c r="G4141" s="14">
        <v>735936000</v>
      </c>
      <c r="H4141" s="16" t="s">
        <v>4444</v>
      </c>
    </row>
    <row r="4142" spans="1:8" ht="15.75" customHeight="1" x14ac:dyDescent="0.25">
      <c r="A4142" s="13" t="s">
        <v>7774</v>
      </c>
      <c r="B4142" s="13" t="s">
        <v>28</v>
      </c>
      <c r="C4142" s="14">
        <v>306.64</v>
      </c>
      <c r="D4142" s="13" t="s">
        <v>38</v>
      </c>
      <c r="E4142" s="13" t="s">
        <v>4445</v>
      </c>
      <c r="F4142" s="15">
        <v>2400000</v>
      </c>
      <c r="G4142" s="14">
        <v>735936000</v>
      </c>
      <c r="H4142" s="16" t="s">
        <v>4446</v>
      </c>
    </row>
    <row r="4143" spans="1:8" ht="15.75" customHeight="1" x14ac:dyDescent="0.25">
      <c r="C4143" s="10"/>
      <c r="F4143" s="17"/>
      <c r="G4143" s="10"/>
    </row>
    <row r="4144" spans="1:8" ht="15.75" customHeight="1" x14ac:dyDescent="0.25">
      <c r="A4144" s="41" t="s">
        <v>4447</v>
      </c>
      <c r="B4144" s="42"/>
      <c r="C4144" s="42"/>
      <c r="D4144" s="42"/>
      <c r="E4144" s="42"/>
      <c r="F4144" s="42"/>
      <c r="G4144" s="42"/>
      <c r="H4144" s="43"/>
    </row>
    <row r="4145" spans="1:8" ht="15.75" customHeight="1" x14ac:dyDescent="0.25">
      <c r="C4145" s="10"/>
      <c r="E4145" s="11" t="s">
        <v>7571</v>
      </c>
      <c r="F4145" s="12">
        <v>2160000</v>
      </c>
      <c r="G4145" s="10"/>
    </row>
    <row r="4146" spans="1:8" ht="15.75" customHeight="1" x14ac:dyDescent="0.25">
      <c r="A4146" s="13" t="s">
        <v>0</v>
      </c>
      <c r="B4146" s="13" t="s">
        <v>1</v>
      </c>
      <c r="C4146" s="13" t="s">
        <v>2</v>
      </c>
      <c r="D4146" s="13" t="s">
        <v>4</v>
      </c>
      <c r="E4146" s="13" t="s">
        <v>5</v>
      </c>
      <c r="F4146" s="13" t="s">
        <v>6</v>
      </c>
      <c r="G4146" s="13" t="s">
        <v>7</v>
      </c>
      <c r="H4146" s="13" t="s">
        <v>8</v>
      </c>
    </row>
    <row r="4147" spans="1:8" ht="15.75" customHeight="1" x14ac:dyDescent="0.25">
      <c r="A4147" s="13" t="s">
        <v>7775</v>
      </c>
      <c r="B4147" s="13" t="s">
        <v>10</v>
      </c>
      <c r="C4147" s="14">
        <v>53.2</v>
      </c>
      <c r="D4147" s="13" t="s">
        <v>14</v>
      </c>
      <c r="E4147" s="13" t="s">
        <v>4448</v>
      </c>
      <c r="F4147" s="15">
        <v>2160000</v>
      </c>
      <c r="G4147" s="14">
        <v>114912000</v>
      </c>
      <c r="H4147" s="13" t="s">
        <v>4449</v>
      </c>
    </row>
    <row r="4148" spans="1:8" ht="15.75" customHeight="1" x14ac:dyDescent="0.25">
      <c r="A4148" s="13" t="s">
        <v>7775</v>
      </c>
      <c r="B4148" s="13" t="s">
        <v>28</v>
      </c>
      <c r="C4148" s="14">
        <v>53.99</v>
      </c>
      <c r="D4148" s="13" t="s">
        <v>26</v>
      </c>
      <c r="E4148" s="13" t="s">
        <v>4429</v>
      </c>
      <c r="F4148" s="15">
        <v>2160000</v>
      </c>
      <c r="G4148" s="14">
        <v>116618400</v>
      </c>
      <c r="H4148" s="16" t="s">
        <v>4450</v>
      </c>
    </row>
    <row r="4149" spans="1:8" ht="15.75" customHeight="1" x14ac:dyDescent="0.25">
      <c r="A4149" s="13" t="s">
        <v>7775</v>
      </c>
      <c r="B4149" s="13" t="s">
        <v>10</v>
      </c>
      <c r="C4149" s="14">
        <v>106.22</v>
      </c>
      <c r="D4149" s="13" t="s">
        <v>20</v>
      </c>
      <c r="E4149" s="13" t="s">
        <v>2305</v>
      </c>
      <c r="F4149" s="15">
        <v>2160000</v>
      </c>
      <c r="G4149" s="14">
        <v>229435200</v>
      </c>
      <c r="H4149" s="16" t="s">
        <v>4452</v>
      </c>
    </row>
    <row r="4150" spans="1:8" ht="15.75" customHeight="1" x14ac:dyDescent="0.25">
      <c r="A4150" s="13" t="s">
        <v>7775</v>
      </c>
      <c r="B4150" s="13" t="s">
        <v>45</v>
      </c>
      <c r="C4150" s="14">
        <v>107.06</v>
      </c>
      <c r="D4150" s="13" t="s">
        <v>26</v>
      </c>
      <c r="E4150" s="13" t="s">
        <v>4438</v>
      </c>
      <c r="F4150" s="15">
        <v>2160000</v>
      </c>
      <c r="G4150" s="14">
        <v>231249600</v>
      </c>
      <c r="H4150" s="13" t="s">
        <v>4439</v>
      </c>
    </row>
    <row r="4151" spans="1:8" ht="15.75" customHeight="1" x14ac:dyDescent="0.25">
      <c r="A4151" s="13" t="s">
        <v>7775</v>
      </c>
      <c r="B4151" s="13" t="s">
        <v>28</v>
      </c>
      <c r="C4151" s="14">
        <v>107.41</v>
      </c>
      <c r="D4151" s="13" t="s">
        <v>14</v>
      </c>
      <c r="E4151" s="13" t="s">
        <v>4453</v>
      </c>
      <c r="F4151" s="15">
        <v>2160000</v>
      </c>
      <c r="G4151" s="14">
        <v>232005600</v>
      </c>
      <c r="H4151" s="16" t="s">
        <v>4454</v>
      </c>
    </row>
    <row r="4152" spans="1:8" ht="15.75" customHeight="1" x14ac:dyDescent="0.25">
      <c r="A4152" s="13" t="s">
        <v>7775</v>
      </c>
      <c r="B4152" s="13" t="s">
        <v>10</v>
      </c>
      <c r="C4152" s="14">
        <v>135</v>
      </c>
      <c r="D4152" s="13" t="s">
        <v>406</v>
      </c>
      <c r="E4152" s="13" t="s">
        <v>4432</v>
      </c>
      <c r="F4152" s="15">
        <v>2160000</v>
      </c>
      <c r="G4152" s="14">
        <v>291600000</v>
      </c>
      <c r="H4152" s="16" t="s">
        <v>4455</v>
      </c>
    </row>
    <row r="4153" spans="1:8" ht="15.75" customHeight="1" x14ac:dyDescent="0.25">
      <c r="A4153" s="13" t="s">
        <v>7775</v>
      </c>
      <c r="B4153" s="13" t="s">
        <v>10</v>
      </c>
      <c r="C4153" s="14">
        <v>146.91999999999999</v>
      </c>
      <c r="D4153" s="13" t="s">
        <v>38</v>
      </c>
      <c r="E4153" s="13" t="s">
        <v>4456</v>
      </c>
      <c r="F4153" s="15">
        <v>2160000</v>
      </c>
      <c r="G4153" s="14">
        <v>317347200</v>
      </c>
      <c r="H4153" s="16" t="s">
        <v>4457</v>
      </c>
    </row>
    <row r="4154" spans="1:8" ht="15.75" customHeight="1" x14ac:dyDescent="0.25">
      <c r="A4154" s="13" t="s">
        <v>7775</v>
      </c>
      <c r="B4154" s="13" t="s">
        <v>10</v>
      </c>
      <c r="C4154" s="14">
        <v>164.12</v>
      </c>
      <c r="D4154" s="13" t="s">
        <v>43</v>
      </c>
      <c r="E4154" s="13" t="s">
        <v>614</v>
      </c>
      <c r="F4154" s="15">
        <v>2160000</v>
      </c>
      <c r="G4154" s="14">
        <v>354499200</v>
      </c>
      <c r="H4154" s="16" t="s">
        <v>4458</v>
      </c>
    </row>
    <row r="4155" spans="1:8" ht="15.75" customHeight="1" x14ac:dyDescent="0.25">
      <c r="A4155" s="13" t="s">
        <v>7775</v>
      </c>
      <c r="B4155" s="13" t="s">
        <v>10</v>
      </c>
      <c r="C4155" s="14">
        <v>165.07</v>
      </c>
      <c r="D4155" s="13" t="s">
        <v>26</v>
      </c>
      <c r="E4155" s="13" t="s">
        <v>4434</v>
      </c>
      <c r="F4155" s="15">
        <v>2160000</v>
      </c>
      <c r="G4155" s="14">
        <v>356551200</v>
      </c>
      <c r="H4155" s="13" t="s">
        <v>4435</v>
      </c>
    </row>
    <row r="4156" spans="1:8" ht="15.75" customHeight="1" x14ac:dyDescent="0.25">
      <c r="A4156" s="13" t="s">
        <v>7775</v>
      </c>
      <c r="B4156" s="13" t="s">
        <v>28</v>
      </c>
      <c r="C4156" s="14">
        <v>165.66</v>
      </c>
      <c r="D4156" s="13" t="s">
        <v>20</v>
      </c>
      <c r="E4156" s="13" t="s">
        <v>87</v>
      </c>
      <c r="F4156" s="15">
        <v>2160000</v>
      </c>
      <c r="G4156" s="14">
        <v>357825600</v>
      </c>
      <c r="H4156" s="16" t="s">
        <v>4459</v>
      </c>
    </row>
    <row r="4157" spans="1:8" ht="15.75" customHeight="1" x14ac:dyDescent="0.25">
      <c r="A4157" s="13" t="s">
        <v>7775</v>
      </c>
      <c r="B4157" s="13" t="s">
        <v>10</v>
      </c>
      <c r="C4157" s="14">
        <v>169.1</v>
      </c>
      <c r="D4157" s="13" t="s">
        <v>33</v>
      </c>
      <c r="E4157" s="13" t="s">
        <v>87</v>
      </c>
      <c r="F4157" s="15">
        <v>2160000</v>
      </c>
      <c r="G4157" s="14">
        <v>365256000</v>
      </c>
      <c r="H4157" s="13" t="s">
        <v>4436</v>
      </c>
    </row>
    <row r="4158" spans="1:8" ht="15.75" customHeight="1" x14ac:dyDescent="0.25">
      <c r="C4158" s="10"/>
      <c r="F4158" s="17"/>
      <c r="G4158" s="10"/>
    </row>
    <row r="4159" spans="1:8" ht="15.75" customHeight="1" x14ac:dyDescent="0.25">
      <c r="A4159" s="41" t="s">
        <v>4460</v>
      </c>
      <c r="B4159" s="42"/>
      <c r="C4159" s="42"/>
      <c r="D4159" s="42"/>
      <c r="E4159" s="42"/>
      <c r="F4159" s="42"/>
      <c r="G4159" s="42"/>
      <c r="H4159" s="43"/>
    </row>
    <row r="4160" spans="1:8" ht="15.75" customHeight="1" x14ac:dyDescent="0.25">
      <c r="C4160" s="10"/>
      <c r="E4160" s="11" t="s">
        <v>7571</v>
      </c>
      <c r="F4160" s="12">
        <v>600000</v>
      </c>
      <c r="G4160" s="10"/>
    </row>
    <row r="4161" spans="1:8" ht="15.75" customHeight="1" x14ac:dyDescent="0.25">
      <c r="A4161" s="13" t="s">
        <v>0</v>
      </c>
      <c r="B4161" s="13" t="s">
        <v>1</v>
      </c>
      <c r="C4161" s="13" t="s">
        <v>2</v>
      </c>
      <c r="D4161" s="13" t="s">
        <v>4</v>
      </c>
      <c r="E4161" s="13" t="s">
        <v>5</v>
      </c>
      <c r="F4161" s="13" t="s">
        <v>6</v>
      </c>
      <c r="G4161" s="13" t="s">
        <v>7</v>
      </c>
      <c r="H4161" s="13" t="s">
        <v>8</v>
      </c>
    </row>
    <row r="4162" spans="1:8" ht="15.75" customHeight="1" x14ac:dyDescent="0.25">
      <c r="A4162" s="13" t="s">
        <v>7776</v>
      </c>
      <c r="B4162" s="13" t="s">
        <v>10</v>
      </c>
      <c r="C4162" s="14">
        <v>35.31</v>
      </c>
      <c r="D4162" s="13" t="s">
        <v>14</v>
      </c>
      <c r="E4162" s="13" t="s">
        <v>4427</v>
      </c>
      <c r="F4162" s="15">
        <v>600000</v>
      </c>
      <c r="G4162" s="14">
        <v>21186000</v>
      </c>
      <c r="H4162" s="13" t="s">
        <v>4449</v>
      </c>
    </row>
    <row r="4163" spans="1:8" ht="15.75" customHeight="1" x14ac:dyDescent="0.25">
      <c r="A4163" s="13" t="s">
        <v>7776</v>
      </c>
      <c r="B4163" s="13" t="s">
        <v>28</v>
      </c>
      <c r="C4163" s="14">
        <v>35.71</v>
      </c>
      <c r="D4163" s="13" t="s">
        <v>26</v>
      </c>
      <c r="E4163" s="13" t="s">
        <v>4429</v>
      </c>
      <c r="F4163" s="15">
        <v>600000</v>
      </c>
      <c r="G4163" s="14">
        <v>21426000</v>
      </c>
      <c r="H4163" s="16" t="s">
        <v>4461</v>
      </c>
    </row>
    <row r="4164" spans="1:8" ht="15.75" customHeight="1" x14ac:dyDescent="0.25">
      <c r="A4164" s="13" t="s">
        <v>7776</v>
      </c>
      <c r="B4164" s="13" t="s">
        <v>10</v>
      </c>
      <c r="C4164" s="14">
        <v>70.790000000000006</v>
      </c>
      <c r="D4164" s="13" t="s">
        <v>20</v>
      </c>
      <c r="E4164" s="13" t="s">
        <v>614</v>
      </c>
      <c r="F4164" s="15">
        <v>600000</v>
      </c>
      <c r="G4164" s="14">
        <v>42474000</v>
      </c>
      <c r="H4164" s="16" t="s">
        <v>4462</v>
      </c>
    </row>
    <row r="4165" spans="1:8" ht="15.75" customHeight="1" x14ac:dyDescent="0.25">
      <c r="A4165" s="13" t="s">
        <v>7776</v>
      </c>
      <c r="B4165" s="13" t="s">
        <v>45</v>
      </c>
      <c r="C4165" s="14">
        <v>71.12</v>
      </c>
      <c r="D4165" s="13" t="s">
        <v>26</v>
      </c>
      <c r="E4165" s="13" t="s">
        <v>4438</v>
      </c>
      <c r="F4165" s="15">
        <v>600000</v>
      </c>
      <c r="G4165" s="14">
        <v>42672000</v>
      </c>
      <c r="H4165" s="13" t="s">
        <v>4439</v>
      </c>
    </row>
    <row r="4166" spans="1:8" ht="15.75" customHeight="1" x14ac:dyDescent="0.25">
      <c r="A4166" s="13" t="s">
        <v>7776</v>
      </c>
      <c r="B4166" s="13" t="s">
        <v>28</v>
      </c>
      <c r="C4166" s="14">
        <v>71.25</v>
      </c>
      <c r="D4166" s="13" t="s">
        <v>14</v>
      </c>
      <c r="E4166" s="13" t="s">
        <v>4440</v>
      </c>
      <c r="F4166" s="15">
        <v>600000</v>
      </c>
      <c r="G4166" s="14">
        <v>42750000</v>
      </c>
      <c r="H4166" s="13" t="s">
        <v>4463</v>
      </c>
    </row>
    <row r="4167" spans="1:8" ht="15.75" customHeight="1" x14ac:dyDescent="0.25">
      <c r="A4167" s="13" t="s">
        <v>7776</v>
      </c>
      <c r="B4167" s="13" t="s">
        <v>10</v>
      </c>
      <c r="C4167" s="14">
        <v>100.04</v>
      </c>
      <c r="D4167" s="13" t="s">
        <v>38</v>
      </c>
      <c r="E4167" s="13" t="s">
        <v>4464</v>
      </c>
      <c r="F4167" s="15">
        <v>600000</v>
      </c>
      <c r="G4167" s="14">
        <v>60024000</v>
      </c>
      <c r="H4167" s="16" t="s">
        <v>4465</v>
      </c>
    </row>
    <row r="4168" spans="1:8" ht="15.75" customHeight="1" x14ac:dyDescent="0.25">
      <c r="A4168" s="13" t="s">
        <v>7776</v>
      </c>
      <c r="B4168" s="13" t="s">
        <v>10</v>
      </c>
      <c r="C4168" s="14">
        <v>108.95</v>
      </c>
      <c r="D4168" s="13" t="s">
        <v>43</v>
      </c>
      <c r="E4168" s="13" t="s">
        <v>614</v>
      </c>
      <c r="F4168" s="15">
        <v>600000</v>
      </c>
      <c r="G4168" s="14">
        <v>65370000</v>
      </c>
      <c r="H4168" s="16" t="s">
        <v>4466</v>
      </c>
    </row>
    <row r="4169" spans="1:8" ht="15.75" customHeight="1" x14ac:dyDescent="0.25">
      <c r="A4169" s="13" t="s">
        <v>7776</v>
      </c>
      <c r="B4169" s="13" t="s">
        <v>28</v>
      </c>
      <c r="C4169" s="14">
        <v>159.54</v>
      </c>
      <c r="D4169" s="13" t="s">
        <v>20</v>
      </c>
      <c r="E4169" s="13" t="s">
        <v>87</v>
      </c>
      <c r="F4169" s="15">
        <v>600000</v>
      </c>
      <c r="G4169" s="14">
        <v>95724000</v>
      </c>
      <c r="H4169" s="13" t="s">
        <v>4467</v>
      </c>
    </row>
    <row r="4170" spans="1:8" ht="15.75" customHeight="1" x14ac:dyDescent="0.25">
      <c r="A4170" s="13" t="s">
        <v>7776</v>
      </c>
      <c r="B4170" s="13" t="s">
        <v>10</v>
      </c>
      <c r="C4170" s="14">
        <v>159.62</v>
      </c>
      <c r="D4170" s="13" t="s">
        <v>26</v>
      </c>
      <c r="E4170" s="13" t="s">
        <v>4434</v>
      </c>
      <c r="F4170" s="15">
        <v>600000</v>
      </c>
      <c r="G4170" s="14">
        <v>95772000</v>
      </c>
      <c r="H4170" s="13" t="s">
        <v>4435</v>
      </c>
    </row>
    <row r="4171" spans="1:8" ht="15.75" customHeight="1" x14ac:dyDescent="0.25">
      <c r="A4171" s="13" t="s">
        <v>7776</v>
      </c>
      <c r="B4171" s="13" t="s">
        <v>10</v>
      </c>
      <c r="C4171" s="14">
        <v>162.72999999999999</v>
      </c>
      <c r="D4171" s="13" t="s">
        <v>33</v>
      </c>
      <c r="E4171" s="13" t="s">
        <v>87</v>
      </c>
      <c r="F4171" s="15">
        <v>600000</v>
      </c>
      <c r="G4171" s="14">
        <v>97638000</v>
      </c>
      <c r="H4171" s="13" t="s">
        <v>4436</v>
      </c>
    </row>
    <row r="4172" spans="1:8" ht="15.75" customHeight="1" x14ac:dyDescent="0.25">
      <c r="C4172" s="10"/>
      <c r="F4172" s="17"/>
      <c r="G4172" s="10"/>
    </row>
    <row r="4173" spans="1:8" ht="15.75" customHeight="1" x14ac:dyDescent="0.25">
      <c r="A4173" s="41" t="s">
        <v>4468</v>
      </c>
      <c r="B4173" s="42"/>
      <c r="C4173" s="42"/>
      <c r="D4173" s="42"/>
      <c r="E4173" s="42"/>
      <c r="F4173" s="42"/>
      <c r="G4173" s="42"/>
      <c r="H4173" s="43"/>
    </row>
    <row r="4174" spans="1:8" ht="15.75" customHeight="1" x14ac:dyDescent="0.25">
      <c r="C4174" s="10"/>
      <c r="E4174" s="11" t="s">
        <v>7571</v>
      </c>
      <c r="F4174" s="12">
        <v>24000</v>
      </c>
      <c r="G4174" s="10"/>
    </row>
    <row r="4175" spans="1:8" ht="15.75" customHeight="1" x14ac:dyDescent="0.25">
      <c r="A4175" s="13" t="s">
        <v>0</v>
      </c>
      <c r="B4175" s="13" t="s">
        <v>1</v>
      </c>
      <c r="C4175" s="13" t="s">
        <v>2</v>
      </c>
      <c r="D4175" s="13" t="s">
        <v>4</v>
      </c>
      <c r="E4175" s="13" t="s">
        <v>5</v>
      </c>
      <c r="F4175" s="13" t="s">
        <v>6</v>
      </c>
      <c r="G4175" s="13" t="s">
        <v>7</v>
      </c>
      <c r="H4175" s="13" t="s">
        <v>8</v>
      </c>
    </row>
    <row r="4176" spans="1:8" ht="15.75" customHeight="1" x14ac:dyDescent="0.25">
      <c r="A4176" s="13" t="s">
        <v>7777</v>
      </c>
      <c r="B4176" s="13" t="s">
        <v>10</v>
      </c>
      <c r="C4176" s="14">
        <v>62.14</v>
      </c>
      <c r="D4176" s="13" t="s">
        <v>14</v>
      </c>
      <c r="E4176" s="13" t="s">
        <v>4448</v>
      </c>
      <c r="F4176" s="15">
        <v>24000</v>
      </c>
      <c r="G4176" s="14">
        <v>1491360</v>
      </c>
      <c r="H4176" s="13" t="s">
        <v>4469</v>
      </c>
    </row>
    <row r="4177" spans="1:8" ht="15.75" customHeight="1" x14ac:dyDescent="0.25">
      <c r="A4177" s="13" t="s">
        <v>7777</v>
      </c>
      <c r="B4177" s="13" t="s">
        <v>28</v>
      </c>
      <c r="C4177" s="14">
        <v>75.64</v>
      </c>
      <c r="D4177" s="13" t="s">
        <v>26</v>
      </c>
      <c r="E4177" s="13" t="s">
        <v>4429</v>
      </c>
      <c r="F4177" s="15">
        <v>24000</v>
      </c>
      <c r="G4177" s="14">
        <v>1815360</v>
      </c>
      <c r="H4177" s="16" t="s">
        <v>4461</v>
      </c>
    </row>
    <row r="4178" spans="1:8" ht="15.75" customHeight="1" x14ac:dyDescent="0.25">
      <c r="A4178" s="13" t="s">
        <v>7777</v>
      </c>
      <c r="B4178" s="13" t="s">
        <v>10</v>
      </c>
      <c r="C4178" s="14">
        <v>149.58000000000001</v>
      </c>
      <c r="D4178" s="13" t="s">
        <v>20</v>
      </c>
      <c r="E4178" s="13" t="s">
        <v>614</v>
      </c>
      <c r="F4178" s="15">
        <v>24000</v>
      </c>
      <c r="G4178" s="14">
        <v>3589920</v>
      </c>
      <c r="H4178" s="16" t="s">
        <v>4471</v>
      </c>
    </row>
    <row r="4179" spans="1:8" ht="15.75" customHeight="1" x14ac:dyDescent="0.25">
      <c r="A4179" s="13" t="s">
        <v>7777</v>
      </c>
      <c r="B4179" s="13" t="s">
        <v>45</v>
      </c>
      <c r="C4179" s="14">
        <v>149.96</v>
      </c>
      <c r="D4179" s="13" t="s">
        <v>26</v>
      </c>
      <c r="E4179" s="13" t="s">
        <v>4438</v>
      </c>
      <c r="F4179" s="15">
        <v>24000</v>
      </c>
      <c r="G4179" s="14">
        <v>3599040</v>
      </c>
      <c r="H4179" s="13" t="s">
        <v>4439</v>
      </c>
    </row>
    <row r="4180" spans="1:8" ht="15.75" customHeight="1" x14ac:dyDescent="0.25">
      <c r="A4180" s="13" t="s">
        <v>7777</v>
      </c>
      <c r="B4180" s="13" t="s">
        <v>28</v>
      </c>
      <c r="C4180" s="14">
        <v>150.55000000000001</v>
      </c>
      <c r="D4180" s="13" t="s">
        <v>14</v>
      </c>
      <c r="E4180" s="13" t="s">
        <v>4440</v>
      </c>
      <c r="F4180" s="15">
        <v>24000</v>
      </c>
      <c r="G4180" s="14">
        <v>3613200</v>
      </c>
      <c r="H4180" s="13" t="s">
        <v>4472</v>
      </c>
    </row>
    <row r="4181" spans="1:8" ht="15.75" customHeight="1" x14ac:dyDescent="0.25">
      <c r="A4181" s="13" t="s">
        <v>7777</v>
      </c>
      <c r="B4181" s="13" t="s">
        <v>10</v>
      </c>
      <c r="C4181" s="14">
        <v>183.62</v>
      </c>
      <c r="D4181" s="13" t="s">
        <v>26</v>
      </c>
      <c r="E4181" s="13" t="s">
        <v>4434</v>
      </c>
      <c r="F4181" s="15">
        <v>24000</v>
      </c>
      <c r="G4181" s="14">
        <v>4406880</v>
      </c>
      <c r="H4181" s="13" t="s">
        <v>4435</v>
      </c>
    </row>
    <row r="4182" spans="1:8" ht="15.75" customHeight="1" x14ac:dyDescent="0.25">
      <c r="A4182" s="13" t="s">
        <v>7777</v>
      </c>
      <c r="B4182" s="13" t="s">
        <v>28</v>
      </c>
      <c r="C4182" s="14">
        <v>185.18</v>
      </c>
      <c r="D4182" s="13" t="s">
        <v>20</v>
      </c>
      <c r="E4182" s="13" t="s">
        <v>87</v>
      </c>
      <c r="F4182" s="15">
        <v>24000</v>
      </c>
      <c r="G4182" s="14">
        <v>4444320</v>
      </c>
      <c r="H4182" s="16" t="s">
        <v>4473</v>
      </c>
    </row>
    <row r="4183" spans="1:8" ht="15.75" customHeight="1" x14ac:dyDescent="0.25">
      <c r="A4183" s="13" t="s">
        <v>7777</v>
      </c>
      <c r="B4183" s="13" t="s">
        <v>10</v>
      </c>
      <c r="C4183" s="14">
        <v>187.97</v>
      </c>
      <c r="D4183" s="13" t="s">
        <v>33</v>
      </c>
      <c r="E4183" s="13" t="s">
        <v>87</v>
      </c>
      <c r="F4183" s="15">
        <v>24000</v>
      </c>
      <c r="G4183" s="14">
        <v>4511280</v>
      </c>
      <c r="H4183" s="13" t="s">
        <v>4474</v>
      </c>
    </row>
    <row r="4184" spans="1:8" ht="15.75" customHeight="1" x14ac:dyDescent="0.25">
      <c r="A4184" s="13" t="s">
        <v>7777</v>
      </c>
      <c r="B4184" s="13" t="s">
        <v>10</v>
      </c>
      <c r="C4184" s="14">
        <v>199.13</v>
      </c>
      <c r="D4184" s="13" t="s">
        <v>43</v>
      </c>
      <c r="E4184" s="13" t="s">
        <v>4475</v>
      </c>
      <c r="F4184" s="15">
        <v>24000</v>
      </c>
      <c r="G4184" s="14">
        <v>4779120</v>
      </c>
      <c r="H4184" s="16" t="s">
        <v>4476</v>
      </c>
    </row>
    <row r="4185" spans="1:8" ht="15.75" customHeight="1" x14ac:dyDescent="0.25">
      <c r="A4185" s="13" t="s">
        <v>7777</v>
      </c>
      <c r="B4185" s="13" t="s">
        <v>10</v>
      </c>
      <c r="C4185" s="14">
        <v>247.13</v>
      </c>
      <c r="D4185" s="13" t="s">
        <v>38</v>
      </c>
      <c r="E4185" s="13" t="s">
        <v>4477</v>
      </c>
      <c r="F4185" s="15">
        <v>24000</v>
      </c>
      <c r="G4185" s="14">
        <v>5931120</v>
      </c>
      <c r="H4185" s="16" t="s">
        <v>4478</v>
      </c>
    </row>
    <row r="4186" spans="1:8" ht="15.75" customHeight="1" x14ac:dyDescent="0.25">
      <c r="A4186" s="13" t="s">
        <v>7777</v>
      </c>
      <c r="B4186" s="13" t="s">
        <v>28</v>
      </c>
      <c r="C4186" s="14">
        <v>247.13</v>
      </c>
      <c r="D4186" s="13" t="s">
        <v>38</v>
      </c>
      <c r="E4186" s="13" t="s">
        <v>4479</v>
      </c>
      <c r="F4186" s="15">
        <v>24000</v>
      </c>
      <c r="G4186" s="14">
        <v>5931120</v>
      </c>
      <c r="H4186" s="16" t="s">
        <v>4480</v>
      </c>
    </row>
    <row r="4187" spans="1:8" ht="15.75" customHeight="1" x14ac:dyDescent="0.25">
      <c r="C4187" s="10"/>
      <c r="F4187" s="17"/>
      <c r="G4187" s="10"/>
    </row>
    <row r="4188" spans="1:8" ht="15.75" customHeight="1" x14ac:dyDescent="0.25">
      <c r="A4188" s="41" t="s">
        <v>4481</v>
      </c>
      <c r="B4188" s="42"/>
      <c r="C4188" s="42"/>
      <c r="D4188" s="42"/>
      <c r="E4188" s="42"/>
      <c r="F4188" s="42"/>
      <c r="G4188" s="42"/>
      <c r="H4188" s="43"/>
    </row>
    <row r="4189" spans="1:8" ht="15.75" customHeight="1" x14ac:dyDescent="0.25">
      <c r="C4189" s="10"/>
      <c r="E4189" s="11" t="s">
        <v>7571</v>
      </c>
      <c r="F4189" s="12">
        <v>1200</v>
      </c>
      <c r="G4189" s="10"/>
    </row>
    <row r="4190" spans="1:8" ht="15.75" customHeight="1" x14ac:dyDescent="0.25">
      <c r="A4190" s="13" t="s">
        <v>0</v>
      </c>
      <c r="B4190" s="13" t="s">
        <v>1</v>
      </c>
      <c r="C4190" s="13" t="s">
        <v>2</v>
      </c>
      <c r="D4190" s="13" t="s">
        <v>4</v>
      </c>
      <c r="E4190" s="13" t="s">
        <v>5</v>
      </c>
      <c r="F4190" s="13" t="s">
        <v>6</v>
      </c>
      <c r="G4190" s="13" t="s">
        <v>7</v>
      </c>
      <c r="H4190" s="13" t="s">
        <v>8</v>
      </c>
    </row>
    <row r="4191" spans="1:8" ht="15.75" customHeight="1" x14ac:dyDescent="0.25">
      <c r="A4191" s="13" t="s">
        <v>7778</v>
      </c>
      <c r="B4191" s="13" t="s">
        <v>28</v>
      </c>
      <c r="C4191" s="14">
        <v>7505</v>
      </c>
      <c r="D4191" s="13" t="s">
        <v>70</v>
      </c>
      <c r="E4191" s="13" t="s">
        <v>3981</v>
      </c>
      <c r="F4191" s="15">
        <v>1200</v>
      </c>
      <c r="G4191" s="14">
        <v>9006000</v>
      </c>
      <c r="H4191" s="13" t="s">
        <v>4483</v>
      </c>
    </row>
    <row r="4192" spans="1:8" ht="15.75" customHeight="1" x14ac:dyDescent="0.25">
      <c r="A4192" s="13" t="s">
        <v>7778</v>
      </c>
      <c r="B4192" s="13" t="s">
        <v>10</v>
      </c>
      <c r="C4192" s="14">
        <v>7910</v>
      </c>
      <c r="D4192" s="13" t="s">
        <v>75</v>
      </c>
      <c r="E4192" s="13" t="s">
        <v>3983</v>
      </c>
      <c r="F4192" s="15">
        <v>1200</v>
      </c>
      <c r="G4192" s="14">
        <v>9492000</v>
      </c>
      <c r="H4192" s="16" t="s">
        <v>4484</v>
      </c>
    </row>
    <row r="4193" spans="1:8" ht="15.75" customHeight="1" x14ac:dyDescent="0.25">
      <c r="A4193" s="13" t="s">
        <v>7778</v>
      </c>
      <c r="B4193" s="13" t="s">
        <v>10</v>
      </c>
      <c r="C4193" s="14">
        <v>7971.66</v>
      </c>
      <c r="D4193" s="13" t="s">
        <v>20</v>
      </c>
      <c r="E4193" s="13" t="s">
        <v>911</v>
      </c>
      <c r="F4193" s="15">
        <v>1200</v>
      </c>
      <c r="G4193" s="14">
        <v>9565992</v>
      </c>
      <c r="H4193" s="16" t="s">
        <v>4485</v>
      </c>
    </row>
    <row r="4194" spans="1:8" ht="15.75" customHeight="1" x14ac:dyDescent="0.25">
      <c r="A4194" s="13" t="s">
        <v>7778</v>
      </c>
      <c r="B4194" s="13" t="s">
        <v>10</v>
      </c>
      <c r="C4194" s="14">
        <v>7972.58</v>
      </c>
      <c r="D4194" s="13" t="s">
        <v>35</v>
      </c>
      <c r="E4194" s="13" t="s">
        <v>1321</v>
      </c>
      <c r="F4194" s="15">
        <v>1200</v>
      </c>
      <c r="G4194" s="14">
        <v>9567096</v>
      </c>
      <c r="H4194" s="16" t="s">
        <v>4486</v>
      </c>
    </row>
    <row r="4195" spans="1:8" ht="15.75" customHeight="1" x14ac:dyDescent="0.25">
      <c r="A4195" s="13" t="s">
        <v>7778</v>
      </c>
      <c r="B4195" s="13" t="s">
        <v>10</v>
      </c>
      <c r="C4195" s="14">
        <v>8600</v>
      </c>
      <c r="D4195" s="13" t="s">
        <v>70</v>
      </c>
      <c r="E4195" s="13" t="s">
        <v>95</v>
      </c>
      <c r="F4195" s="15">
        <v>1200</v>
      </c>
      <c r="G4195" s="14">
        <v>10320000</v>
      </c>
      <c r="H4195" s="13" t="s">
        <v>4487</v>
      </c>
    </row>
    <row r="4196" spans="1:8" ht="15.75" customHeight="1" x14ac:dyDescent="0.25">
      <c r="A4196" s="13" t="s">
        <v>7778</v>
      </c>
      <c r="B4196" s="13" t="s">
        <v>10</v>
      </c>
      <c r="C4196" s="14">
        <v>9898.52</v>
      </c>
      <c r="D4196" s="13" t="s">
        <v>33</v>
      </c>
      <c r="E4196" s="13" t="s">
        <v>1543</v>
      </c>
      <c r="F4196" s="15">
        <v>150</v>
      </c>
      <c r="G4196" s="14">
        <v>1484778</v>
      </c>
      <c r="H4196" s="13" t="s">
        <v>4488</v>
      </c>
    </row>
    <row r="4197" spans="1:8" ht="15.75" customHeight="1" x14ac:dyDescent="0.25">
      <c r="A4197" s="13" t="s">
        <v>7778</v>
      </c>
      <c r="B4197" s="13" t="s">
        <v>10</v>
      </c>
      <c r="C4197" s="14">
        <v>9975.85</v>
      </c>
      <c r="D4197" s="13" t="s">
        <v>43</v>
      </c>
      <c r="E4197" s="13" t="s">
        <v>95</v>
      </c>
      <c r="F4197" s="15">
        <v>1200</v>
      </c>
      <c r="G4197" s="14">
        <v>11971020</v>
      </c>
      <c r="H4197" s="16" t="s">
        <v>4489</v>
      </c>
    </row>
    <row r="4198" spans="1:8" ht="15.75" customHeight="1" x14ac:dyDescent="0.25">
      <c r="A4198" s="13" t="s">
        <v>7778</v>
      </c>
      <c r="B4198" s="13" t="s">
        <v>10</v>
      </c>
      <c r="C4198" s="14">
        <v>14529.63</v>
      </c>
      <c r="D4198" s="13" t="s">
        <v>26</v>
      </c>
      <c r="E4198" s="13" t="s">
        <v>1543</v>
      </c>
      <c r="F4198" s="15">
        <v>1200</v>
      </c>
      <c r="G4198" s="14">
        <v>17435556</v>
      </c>
      <c r="H4198" s="13" t="s">
        <v>4490</v>
      </c>
    </row>
    <row r="4199" spans="1:8" ht="15.75" customHeight="1" x14ac:dyDescent="0.25">
      <c r="A4199" s="13" t="s">
        <v>7778</v>
      </c>
      <c r="B4199" s="13" t="s">
        <v>28</v>
      </c>
      <c r="C4199" s="14">
        <v>16646.12</v>
      </c>
      <c r="D4199" s="13" t="s">
        <v>20</v>
      </c>
      <c r="E4199" s="13" t="s">
        <v>1543</v>
      </c>
      <c r="F4199" s="15">
        <v>1200</v>
      </c>
      <c r="G4199" s="14">
        <v>19975344</v>
      </c>
      <c r="H4199" s="16" t="s">
        <v>4491</v>
      </c>
    </row>
    <row r="4200" spans="1:8" ht="15.75" customHeight="1" x14ac:dyDescent="0.25">
      <c r="A4200" s="13" t="s">
        <v>7778</v>
      </c>
      <c r="B4200" s="13" t="s">
        <v>28</v>
      </c>
      <c r="C4200" s="14">
        <v>17142.580000000002</v>
      </c>
      <c r="D4200" s="13" t="s">
        <v>33</v>
      </c>
      <c r="E4200" s="13" t="s">
        <v>1543</v>
      </c>
      <c r="F4200" s="15">
        <v>1200</v>
      </c>
      <c r="G4200" s="14">
        <v>20571096</v>
      </c>
      <c r="H4200" s="13" t="s">
        <v>4492</v>
      </c>
    </row>
    <row r="4201" spans="1:8" ht="15.75" customHeight="1" x14ac:dyDescent="0.25">
      <c r="C4201" s="10"/>
      <c r="F4201" s="17"/>
      <c r="G4201" s="10"/>
    </row>
    <row r="4202" spans="1:8" ht="15.75" customHeight="1" x14ac:dyDescent="0.25">
      <c r="A4202" s="41" t="s">
        <v>4493</v>
      </c>
      <c r="B4202" s="42"/>
      <c r="C4202" s="42"/>
      <c r="D4202" s="42"/>
      <c r="E4202" s="42"/>
      <c r="F4202" s="42"/>
      <c r="G4202" s="42"/>
      <c r="H4202" s="43"/>
    </row>
    <row r="4203" spans="1:8" ht="15.75" customHeight="1" x14ac:dyDescent="0.25">
      <c r="C4203" s="10"/>
      <c r="E4203" s="11" t="s">
        <v>7571</v>
      </c>
      <c r="F4203" s="12">
        <v>24000</v>
      </c>
      <c r="G4203" s="10"/>
    </row>
    <row r="4204" spans="1:8" ht="15.75" customHeight="1" x14ac:dyDescent="0.25">
      <c r="A4204" s="13" t="s">
        <v>0</v>
      </c>
      <c r="B4204" s="13" t="s">
        <v>1</v>
      </c>
      <c r="C4204" s="13" t="s">
        <v>2</v>
      </c>
      <c r="D4204" s="13" t="s">
        <v>4</v>
      </c>
      <c r="E4204" s="13" t="s">
        <v>5</v>
      </c>
      <c r="F4204" s="13" t="s">
        <v>6</v>
      </c>
      <c r="G4204" s="13" t="s">
        <v>7</v>
      </c>
      <c r="H4204" s="13" t="s">
        <v>8</v>
      </c>
    </row>
    <row r="4205" spans="1:8" ht="15.75" customHeight="1" x14ac:dyDescent="0.25">
      <c r="A4205" s="13" t="s">
        <v>7779</v>
      </c>
      <c r="B4205" s="13" t="s">
        <v>10</v>
      </c>
      <c r="C4205" s="14">
        <v>584.22</v>
      </c>
      <c r="D4205" s="13" t="s">
        <v>26</v>
      </c>
      <c r="E4205" s="13" t="s">
        <v>1543</v>
      </c>
      <c r="F4205" s="15">
        <v>24000</v>
      </c>
      <c r="G4205" s="14">
        <v>14021280</v>
      </c>
      <c r="H4205" s="13" t="s">
        <v>4490</v>
      </c>
    </row>
    <row r="4206" spans="1:8" ht="15.75" customHeight="1" x14ac:dyDescent="0.25">
      <c r="A4206" s="13" t="s">
        <v>7779</v>
      </c>
      <c r="B4206" s="13" t="s">
        <v>10</v>
      </c>
      <c r="C4206" s="14">
        <v>664.35</v>
      </c>
      <c r="D4206" s="13" t="s">
        <v>20</v>
      </c>
      <c r="E4206" s="13" t="s">
        <v>1543</v>
      </c>
      <c r="F4206" s="15">
        <v>24000</v>
      </c>
      <c r="G4206" s="14">
        <v>15944400</v>
      </c>
      <c r="H4206" s="16" t="s">
        <v>4495</v>
      </c>
    </row>
    <row r="4207" spans="1:8" ht="15.75" customHeight="1" x14ac:dyDescent="0.25">
      <c r="A4207" s="13" t="s">
        <v>7779</v>
      </c>
      <c r="B4207" s="13" t="s">
        <v>10</v>
      </c>
      <c r="C4207" s="14">
        <v>689.58</v>
      </c>
      <c r="D4207" s="13" t="s">
        <v>33</v>
      </c>
      <c r="E4207" s="13" t="s">
        <v>1543</v>
      </c>
      <c r="F4207" s="15">
        <v>24000</v>
      </c>
      <c r="G4207" s="14">
        <v>16549920</v>
      </c>
      <c r="H4207" s="13" t="s">
        <v>4492</v>
      </c>
    </row>
    <row r="4208" spans="1:8" ht="15.75" customHeight="1" x14ac:dyDescent="0.25">
      <c r="A4208" s="13" t="s">
        <v>7779</v>
      </c>
      <c r="B4208" s="13" t="s">
        <v>10</v>
      </c>
      <c r="C4208" s="14">
        <v>799</v>
      </c>
      <c r="D4208" s="13" t="s">
        <v>38</v>
      </c>
      <c r="E4208" s="13" t="s">
        <v>4496</v>
      </c>
      <c r="F4208" s="15">
        <v>24000</v>
      </c>
      <c r="G4208" s="14">
        <v>19176000</v>
      </c>
      <c r="H4208" s="16" t="s">
        <v>4497</v>
      </c>
    </row>
    <row r="4209" spans="1:8" ht="15.75" customHeight="1" x14ac:dyDescent="0.25">
      <c r="A4209" s="13" t="s">
        <v>7779</v>
      </c>
      <c r="B4209" s="13" t="s">
        <v>10</v>
      </c>
      <c r="C4209" s="14">
        <v>831.9</v>
      </c>
      <c r="D4209" s="13" t="s">
        <v>17</v>
      </c>
      <c r="E4209" s="13" t="s">
        <v>4498</v>
      </c>
      <c r="F4209" s="15">
        <v>24000</v>
      </c>
      <c r="G4209" s="14">
        <v>19965600</v>
      </c>
      <c r="H4209" s="13" t="s">
        <v>4492</v>
      </c>
    </row>
    <row r="4210" spans="1:8" ht="15.75" customHeight="1" x14ac:dyDescent="0.25">
      <c r="A4210" s="13" t="s">
        <v>7779</v>
      </c>
      <c r="B4210" s="13" t="s">
        <v>10</v>
      </c>
      <c r="C4210" s="14">
        <v>967.16</v>
      </c>
      <c r="D4210" s="13" t="s">
        <v>43</v>
      </c>
      <c r="E4210" s="13" t="s">
        <v>4499</v>
      </c>
      <c r="F4210" s="15">
        <v>24000</v>
      </c>
      <c r="G4210" s="14">
        <v>23211840</v>
      </c>
      <c r="H4210" s="16" t="s">
        <v>4500</v>
      </c>
    </row>
    <row r="4211" spans="1:8" ht="15.75" customHeight="1" x14ac:dyDescent="0.25">
      <c r="C4211" s="10"/>
      <c r="F4211" s="17"/>
      <c r="G4211" s="10"/>
    </row>
    <row r="4212" spans="1:8" ht="15.75" customHeight="1" x14ac:dyDescent="0.25">
      <c r="A4212" s="41" t="s">
        <v>4501</v>
      </c>
      <c r="B4212" s="42"/>
      <c r="C4212" s="42"/>
      <c r="D4212" s="42"/>
      <c r="E4212" s="42"/>
      <c r="F4212" s="42"/>
      <c r="G4212" s="42"/>
      <c r="H4212" s="43"/>
    </row>
    <row r="4213" spans="1:8" ht="15.75" customHeight="1" x14ac:dyDescent="0.25">
      <c r="C4213" s="10"/>
      <c r="E4213" s="11" t="s">
        <v>7571</v>
      </c>
      <c r="F4213" s="12">
        <v>96000</v>
      </c>
      <c r="G4213" s="10"/>
    </row>
    <row r="4214" spans="1:8" ht="15.75" customHeight="1" x14ac:dyDescent="0.25">
      <c r="A4214" s="13" t="s">
        <v>0</v>
      </c>
      <c r="B4214" s="13" t="s">
        <v>1</v>
      </c>
      <c r="C4214" s="13" t="s">
        <v>2</v>
      </c>
      <c r="D4214" s="13" t="s">
        <v>4</v>
      </c>
      <c r="E4214" s="13" t="s">
        <v>5</v>
      </c>
      <c r="F4214" s="13" t="s">
        <v>6</v>
      </c>
      <c r="G4214" s="13" t="s">
        <v>7</v>
      </c>
      <c r="H4214" s="13" t="s">
        <v>8</v>
      </c>
    </row>
    <row r="4215" spans="1:8" ht="15.75" customHeight="1" x14ac:dyDescent="0.25">
      <c r="A4215" s="13" t="s">
        <v>7780</v>
      </c>
      <c r="B4215" s="13" t="s">
        <v>28</v>
      </c>
      <c r="C4215" s="14">
        <v>282.36</v>
      </c>
      <c r="D4215" s="13" t="s">
        <v>20</v>
      </c>
      <c r="E4215" s="13" t="s">
        <v>1355</v>
      </c>
      <c r="F4215" s="15">
        <v>96000</v>
      </c>
      <c r="G4215" s="14">
        <v>27106560</v>
      </c>
      <c r="H4215" s="16" t="s">
        <v>4503</v>
      </c>
    </row>
    <row r="4216" spans="1:8" ht="15.75" customHeight="1" x14ac:dyDescent="0.25">
      <c r="A4216" s="13" t="s">
        <v>7780</v>
      </c>
      <c r="B4216" s="13" t="s">
        <v>10</v>
      </c>
      <c r="C4216" s="14">
        <v>294</v>
      </c>
      <c r="D4216" s="13" t="s">
        <v>70</v>
      </c>
      <c r="E4216" s="13" t="s">
        <v>71</v>
      </c>
      <c r="F4216" s="15">
        <v>96000</v>
      </c>
      <c r="G4216" s="14">
        <v>28224000</v>
      </c>
      <c r="H4216" s="13" t="s">
        <v>4504</v>
      </c>
    </row>
    <row r="4217" spans="1:8" ht="15.75" customHeight="1" x14ac:dyDescent="0.25">
      <c r="A4217" s="13" t="s">
        <v>7780</v>
      </c>
      <c r="B4217" s="13" t="s">
        <v>10</v>
      </c>
      <c r="C4217" s="14">
        <v>298.86</v>
      </c>
      <c r="D4217" s="13" t="s">
        <v>26</v>
      </c>
      <c r="E4217" s="13" t="s">
        <v>1355</v>
      </c>
      <c r="F4217" s="15">
        <v>96000</v>
      </c>
      <c r="G4217" s="14">
        <v>28690560</v>
      </c>
      <c r="H4217" s="16" t="s">
        <v>4505</v>
      </c>
    </row>
    <row r="4218" spans="1:8" ht="15.75" customHeight="1" x14ac:dyDescent="0.25">
      <c r="A4218" s="13" t="s">
        <v>7780</v>
      </c>
      <c r="B4218" s="13" t="s">
        <v>10</v>
      </c>
      <c r="C4218" s="14">
        <v>299</v>
      </c>
      <c r="D4218" s="13" t="s">
        <v>14</v>
      </c>
      <c r="E4218" s="13" t="s">
        <v>4506</v>
      </c>
      <c r="F4218" s="15">
        <v>96000</v>
      </c>
      <c r="G4218" s="14">
        <v>28704000</v>
      </c>
      <c r="H4218" s="13" t="s">
        <v>4507</v>
      </c>
    </row>
    <row r="4219" spans="1:8" ht="15.75" customHeight="1" x14ac:dyDescent="0.25">
      <c r="A4219" s="13" t="s">
        <v>7780</v>
      </c>
      <c r="B4219" s="13" t="s">
        <v>10</v>
      </c>
      <c r="C4219" s="14">
        <v>300.86</v>
      </c>
      <c r="D4219" s="13" t="s">
        <v>20</v>
      </c>
      <c r="E4219" s="13" t="s">
        <v>71</v>
      </c>
      <c r="F4219" s="15">
        <v>96000</v>
      </c>
      <c r="G4219" s="14">
        <v>28882560</v>
      </c>
      <c r="H4219" s="13" t="s">
        <v>4508</v>
      </c>
    </row>
    <row r="4220" spans="1:8" ht="15.75" customHeight="1" x14ac:dyDescent="0.25">
      <c r="A4220" s="13" t="s">
        <v>7780</v>
      </c>
      <c r="B4220" s="13" t="s">
        <v>10</v>
      </c>
      <c r="C4220" s="14">
        <v>302.37</v>
      </c>
      <c r="D4220" s="13" t="s">
        <v>11</v>
      </c>
      <c r="E4220" s="16" t="s">
        <v>4509</v>
      </c>
      <c r="F4220" s="15">
        <v>96000</v>
      </c>
      <c r="G4220" s="14">
        <v>29027520</v>
      </c>
      <c r="H4220" s="13" t="s">
        <v>4510</v>
      </c>
    </row>
    <row r="4221" spans="1:8" ht="15.75" customHeight="1" x14ac:dyDescent="0.25">
      <c r="A4221" s="13" t="s">
        <v>7780</v>
      </c>
      <c r="B4221" s="13" t="s">
        <v>28</v>
      </c>
      <c r="C4221" s="14">
        <v>302.39999999999998</v>
      </c>
      <c r="D4221" s="13" t="s">
        <v>75</v>
      </c>
      <c r="E4221" s="13" t="s">
        <v>446</v>
      </c>
      <c r="F4221" s="15">
        <v>96000</v>
      </c>
      <c r="G4221" s="14">
        <v>29030400</v>
      </c>
      <c r="H4221" s="16" t="s">
        <v>4511</v>
      </c>
    </row>
    <row r="4222" spans="1:8" ht="15.75" customHeight="1" x14ac:dyDescent="0.25">
      <c r="A4222" s="13" t="s">
        <v>7780</v>
      </c>
      <c r="B4222" s="13" t="s">
        <v>28</v>
      </c>
      <c r="C4222" s="14">
        <v>304.12</v>
      </c>
      <c r="D4222" s="13" t="s">
        <v>26</v>
      </c>
      <c r="E4222" s="13" t="s">
        <v>345</v>
      </c>
      <c r="F4222" s="15">
        <v>96000</v>
      </c>
      <c r="G4222" s="14">
        <v>29195520</v>
      </c>
      <c r="H4222" s="16" t="s">
        <v>4512</v>
      </c>
    </row>
    <row r="4223" spans="1:8" ht="15.75" customHeight="1" x14ac:dyDescent="0.25">
      <c r="A4223" s="13" t="s">
        <v>7780</v>
      </c>
      <c r="B4223" s="13" t="s">
        <v>10</v>
      </c>
      <c r="C4223" s="14">
        <v>305.16000000000003</v>
      </c>
      <c r="D4223" s="13" t="s">
        <v>38</v>
      </c>
      <c r="E4223" s="13" t="s">
        <v>4513</v>
      </c>
      <c r="F4223" s="15">
        <v>96000</v>
      </c>
      <c r="G4223" s="14">
        <v>29295360</v>
      </c>
      <c r="H4223" s="16" t="s">
        <v>4514</v>
      </c>
    </row>
    <row r="4224" spans="1:8" ht="15.75" customHeight="1" x14ac:dyDescent="0.25">
      <c r="A4224" s="13" t="s">
        <v>7780</v>
      </c>
      <c r="B4224" s="13" t="s">
        <v>28</v>
      </c>
      <c r="C4224" s="14">
        <v>305.16000000000003</v>
      </c>
      <c r="D4224" s="13" t="s">
        <v>38</v>
      </c>
      <c r="E4224" s="13" t="s">
        <v>4515</v>
      </c>
      <c r="F4224" s="15">
        <v>96000</v>
      </c>
      <c r="G4224" s="14">
        <v>29295360</v>
      </c>
      <c r="H4224" s="16" t="s">
        <v>4516</v>
      </c>
    </row>
    <row r="4225" spans="1:8" ht="15.75" customHeight="1" x14ac:dyDescent="0.25">
      <c r="A4225" s="13" t="s">
        <v>7780</v>
      </c>
      <c r="B4225" s="13" t="s">
        <v>10</v>
      </c>
      <c r="C4225" s="14">
        <v>306.82</v>
      </c>
      <c r="D4225" s="13" t="s">
        <v>23</v>
      </c>
      <c r="E4225" s="13" t="s">
        <v>446</v>
      </c>
      <c r="F4225" s="15">
        <v>96000</v>
      </c>
      <c r="G4225" s="14">
        <v>29454720</v>
      </c>
      <c r="H4225" s="16" t="s">
        <v>4517</v>
      </c>
    </row>
    <row r="4226" spans="1:8" ht="15.75" customHeight="1" x14ac:dyDescent="0.25">
      <c r="A4226" s="13" t="s">
        <v>7780</v>
      </c>
      <c r="B4226" s="13" t="s">
        <v>10</v>
      </c>
      <c r="C4226" s="14">
        <v>306.98</v>
      </c>
      <c r="D4226" s="13" t="s">
        <v>33</v>
      </c>
      <c r="E4226" s="13" t="s">
        <v>446</v>
      </c>
      <c r="F4226" s="15">
        <v>96000</v>
      </c>
      <c r="G4226" s="14">
        <v>29470080</v>
      </c>
      <c r="H4226" s="13" t="s">
        <v>4518</v>
      </c>
    </row>
    <row r="4227" spans="1:8" ht="15.75" customHeight="1" x14ac:dyDescent="0.25">
      <c r="A4227" s="13" t="s">
        <v>7780</v>
      </c>
      <c r="B4227" s="13" t="s">
        <v>10</v>
      </c>
      <c r="C4227" s="14">
        <v>310</v>
      </c>
      <c r="D4227" s="13" t="s">
        <v>75</v>
      </c>
      <c r="E4227" s="13" t="s">
        <v>73</v>
      </c>
      <c r="F4227" s="15">
        <v>96000</v>
      </c>
      <c r="G4227" s="14">
        <v>29760000</v>
      </c>
      <c r="H4227" s="16" t="s">
        <v>4519</v>
      </c>
    </row>
    <row r="4228" spans="1:8" ht="15.75" customHeight="1" x14ac:dyDescent="0.25">
      <c r="A4228" s="13" t="s">
        <v>7780</v>
      </c>
      <c r="B4228" s="13" t="s">
        <v>10</v>
      </c>
      <c r="C4228" s="14">
        <v>313.2</v>
      </c>
      <c r="D4228" s="13" t="s">
        <v>35</v>
      </c>
      <c r="E4228" s="13" t="s">
        <v>73</v>
      </c>
      <c r="F4228" s="15">
        <v>96000</v>
      </c>
      <c r="G4228" s="14">
        <v>30067200</v>
      </c>
      <c r="H4228" s="16" t="s">
        <v>4520</v>
      </c>
    </row>
    <row r="4229" spans="1:8" ht="15.75" customHeight="1" x14ac:dyDescent="0.25">
      <c r="A4229" s="13" t="s">
        <v>7780</v>
      </c>
      <c r="B4229" s="13" t="s">
        <v>28</v>
      </c>
      <c r="C4229" s="14">
        <v>327</v>
      </c>
      <c r="D4229" s="13" t="s">
        <v>70</v>
      </c>
      <c r="E4229" s="13" t="s">
        <v>1268</v>
      </c>
      <c r="F4229" s="15">
        <v>96000</v>
      </c>
      <c r="G4229" s="14">
        <v>31392000</v>
      </c>
      <c r="H4229" s="13" t="s">
        <v>4521</v>
      </c>
    </row>
    <row r="4230" spans="1:8" ht="15.75" customHeight="1" x14ac:dyDescent="0.25">
      <c r="A4230" s="13" t="s">
        <v>7780</v>
      </c>
      <c r="B4230" s="13" t="s">
        <v>45</v>
      </c>
      <c r="C4230" s="14">
        <v>331.46</v>
      </c>
      <c r="D4230" s="13" t="s">
        <v>20</v>
      </c>
      <c r="E4230" s="13" t="s">
        <v>1272</v>
      </c>
      <c r="F4230" s="15">
        <v>96000</v>
      </c>
      <c r="G4230" s="14">
        <v>31820160</v>
      </c>
      <c r="H4230" s="16" t="s">
        <v>4522</v>
      </c>
    </row>
    <row r="4231" spans="1:8" ht="15.75" customHeight="1" x14ac:dyDescent="0.25">
      <c r="A4231" s="13" t="s">
        <v>7780</v>
      </c>
      <c r="B4231" s="13" t="s">
        <v>10</v>
      </c>
      <c r="C4231" s="14">
        <v>333</v>
      </c>
      <c r="D4231" s="13" t="s">
        <v>171</v>
      </c>
      <c r="E4231" s="13" t="s">
        <v>4523</v>
      </c>
      <c r="F4231" s="15">
        <v>96000</v>
      </c>
      <c r="G4231" s="14">
        <v>31968000</v>
      </c>
      <c r="H4231" s="16" t="s">
        <v>4524</v>
      </c>
    </row>
    <row r="4232" spans="1:8" ht="15.75" customHeight="1" x14ac:dyDescent="0.25">
      <c r="A4232" s="13" t="s">
        <v>7780</v>
      </c>
      <c r="B4232" s="13" t="s">
        <v>10</v>
      </c>
      <c r="C4232" s="14">
        <v>334.8</v>
      </c>
      <c r="D4232" s="13" t="s">
        <v>17</v>
      </c>
      <c r="E4232" s="13" t="s">
        <v>73</v>
      </c>
      <c r="F4232" s="15">
        <v>12000</v>
      </c>
      <c r="G4232" s="14">
        <v>4017600</v>
      </c>
      <c r="H4232" s="13" t="s">
        <v>4525</v>
      </c>
    </row>
    <row r="4233" spans="1:8" ht="15.75" customHeight="1" x14ac:dyDescent="0.25">
      <c r="A4233" s="13" t="s">
        <v>7780</v>
      </c>
      <c r="B4233" s="13" t="s">
        <v>28</v>
      </c>
      <c r="C4233" s="14">
        <v>338.97</v>
      </c>
      <c r="D4233" s="13" t="s">
        <v>11</v>
      </c>
      <c r="E4233" s="16" t="s">
        <v>4526</v>
      </c>
      <c r="F4233" s="15">
        <v>96000</v>
      </c>
      <c r="G4233" s="14">
        <v>32541120</v>
      </c>
      <c r="H4233" s="13" t="s">
        <v>4527</v>
      </c>
    </row>
    <row r="4234" spans="1:8" ht="15.75" customHeight="1" x14ac:dyDescent="0.25">
      <c r="A4234" s="13" t="s">
        <v>7780</v>
      </c>
      <c r="B4234" s="13" t="s">
        <v>10</v>
      </c>
      <c r="C4234" s="14">
        <v>340.2</v>
      </c>
      <c r="D4234" s="13" t="s">
        <v>201</v>
      </c>
      <c r="E4234" s="13" t="s">
        <v>446</v>
      </c>
      <c r="F4234" s="15">
        <v>96000</v>
      </c>
      <c r="G4234" s="14">
        <v>32659200</v>
      </c>
      <c r="H4234" s="16" t="s">
        <v>4528</v>
      </c>
    </row>
    <row r="4235" spans="1:8" ht="15.75" customHeight="1" x14ac:dyDescent="0.25">
      <c r="A4235" s="13" t="s">
        <v>7780</v>
      </c>
      <c r="B4235" s="13" t="s">
        <v>10</v>
      </c>
      <c r="C4235" s="14">
        <v>341.95</v>
      </c>
      <c r="D4235" s="13" t="s">
        <v>177</v>
      </c>
      <c r="E4235" s="13" t="s">
        <v>1272</v>
      </c>
      <c r="F4235" s="15">
        <v>96000</v>
      </c>
      <c r="G4235" s="14">
        <v>32827200</v>
      </c>
      <c r="H4235" s="13" t="s">
        <v>4529</v>
      </c>
    </row>
    <row r="4236" spans="1:8" ht="15.75" customHeight="1" x14ac:dyDescent="0.25">
      <c r="A4236" s="13" t="s">
        <v>7780</v>
      </c>
      <c r="B4236" s="13" t="s">
        <v>10</v>
      </c>
      <c r="C4236" s="14">
        <v>345</v>
      </c>
      <c r="D4236" s="13" t="s">
        <v>366</v>
      </c>
      <c r="E4236" s="13" t="s">
        <v>367</v>
      </c>
      <c r="F4236" s="15">
        <v>96000</v>
      </c>
      <c r="G4236" s="14">
        <v>33120000</v>
      </c>
      <c r="H4236" s="16" t="s">
        <v>4530</v>
      </c>
    </row>
    <row r="4237" spans="1:8" ht="15.75" customHeight="1" x14ac:dyDescent="0.25">
      <c r="A4237" s="13" t="s">
        <v>7780</v>
      </c>
      <c r="B4237" s="13" t="s">
        <v>45</v>
      </c>
      <c r="C4237" s="14">
        <v>353.26</v>
      </c>
      <c r="D4237" s="13" t="s">
        <v>26</v>
      </c>
      <c r="E4237" s="13" t="s">
        <v>446</v>
      </c>
      <c r="F4237" s="15">
        <v>96000</v>
      </c>
      <c r="G4237" s="14">
        <v>33912960</v>
      </c>
      <c r="H4237" s="16" t="s">
        <v>4531</v>
      </c>
    </row>
    <row r="4238" spans="1:8" ht="15.75" customHeight="1" x14ac:dyDescent="0.25">
      <c r="A4238" s="13" t="s">
        <v>7780</v>
      </c>
      <c r="B4238" s="13" t="s">
        <v>10</v>
      </c>
      <c r="C4238" s="14">
        <v>355.5</v>
      </c>
      <c r="D4238" s="13" t="s">
        <v>765</v>
      </c>
      <c r="E4238" s="13" t="s">
        <v>1272</v>
      </c>
      <c r="F4238" s="15">
        <v>96000</v>
      </c>
      <c r="G4238" s="14">
        <v>34128000</v>
      </c>
      <c r="H4238" s="13" t="s">
        <v>4532</v>
      </c>
    </row>
    <row r="4239" spans="1:8" ht="15.75" customHeight="1" x14ac:dyDescent="0.25">
      <c r="A4239" s="13" t="s">
        <v>7780</v>
      </c>
      <c r="B4239" s="13" t="s">
        <v>28</v>
      </c>
      <c r="C4239" s="14">
        <v>375</v>
      </c>
      <c r="D4239" s="13" t="s">
        <v>17</v>
      </c>
      <c r="E4239" s="13" t="s">
        <v>446</v>
      </c>
      <c r="F4239" s="15">
        <v>96000</v>
      </c>
      <c r="G4239" s="14">
        <v>36000000</v>
      </c>
      <c r="H4239" s="16" t="s">
        <v>4533</v>
      </c>
    </row>
    <row r="4240" spans="1:8" ht="15.75" customHeight="1" x14ac:dyDescent="0.25">
      <c r="A4240" s="13" t="s">
        <v>7780</v>
      </c>
      <c r="B4240" s="13" t="s">
        <v>10</v>
      </c>
      <c r="C4240" s="14">
        <v>414.82</v>
      </c>
      <c r="D4240" s="13" t="s">
        <v>43</v>
      </c>
      <c r="E4240" s="13" t="s">
        <v>1355</v>
      </c>
      <c r="F4240" s="15">
        <v>96000</v>
      </c>
      <c r="G4240" s="14">
        <v>39822720</v>
      </c>
      <c r="H4240" s="16" t="s">
        <v>4534</v>
      </c>
    </row>
    <row r="4241" spans="1:8" ht="15.75" customHeight="1" x14ac:dyDescent="0.25">
      <c r="A4241" s="13" t="s">
        <v>7780</v>
      </c>
      <c r="B4241" s="13" t="s">
        <v>45</v>
      </c>
      <c r="C4241" s="14">
        <v>420</v>
      </c>
      <c r="D4241" s="13" t="s">
        <v>70</v>
      </c>
      <c r="E4241" s="13" t="s">
        <v>1314</v>
      </c>
      <c r="F4241" s="15">
        <v>96000</v>
      </c>
      <c r="G4241" s="14">
        <v>40320000</v>
      </c>
      <c r="H4241" s="13" t="s">
        <v>4535</v>
      </c>
    </row>
    <row r="4242" spans="1:8" ht="15.75" customHeight="1" x14ac:dyDescent="0.25">
      <c r="C4242" s="10"/>
      <c r="F4242" s="17"/>
      <c r="G4242" s="10"/>
    </row>
    <row r="4243" spans="1:8" ht="15.75" customHeight="1" x14ac:dyDescent="0.25">
      <c r="A4243" s="41" t="s">
        <v>4536</v>
      </c>
      <c r="B4243" s="42"/>
      <c r="C4243" s="42"/>
      <c r="D4243" s="42"/>
      <c r="E4243" s="42"/>
      <c r="F4243" s="42"/>
      <c r="G4243" s="42"/>
      <c r="H4243" s="43"/>
    </row>
    <row r="4244" spans="1:8" ht="15.75" customHeight="1" x14ac:dyDescent="0.25">
      <c r="C4244" s="10"/>
      <c r="E4244" s="11" t="s">
        <v>7571</v>
      </c>
      <c r="F4244" s="12">
        <v>8400</v>
      </c>
      <c r="G4244" s="10"/>
    </row>
    <row r="4245" spans="1:8" ht="15.75" customHeight="1" x14ac:dyDescent="0.25">
      <c r="A4245" s="13" t="s">
        <v>0</v>
      </c>
      <c r="B4245" s="13" t="s">
        <v>1</v>
      </c>
      <c r="C4245" s="13" t="s">
        <v>2</v>
      </c>
      <c r="D4245" s="13" t="s">
        <v>4</v>
      </c>
      <c r="E4245" s="13" t="s">
        <v>5</v>
      </c>
      <c r="F4245" s="13" t="s">
        <v>6</v>
      </c>
      <c r="G4245" s="13" t="s">
        <v>7</v>
      </c>
      <c r="H4245" s="13" t="s">
        <v>8</v>
      </c>
    </row>
    <row r="4246" spans="1:8" ht="15.75" customHeight="1" x14ac:dyDescent="0.25">
      <c r="A4246" s="13" t="s">
        <v>7781</v>
      </c>
      <c r="B4246" s="13" t="s">
        <v>10</v>
      </c>
      <c r="C4246" s="14">
        <v>1351</v>
      </c>
      <c r="D4246" s="13" t="s">
        <v>70</v>
      </c>
      <c r="E4246" s="13" t="s">
        <v>95</v>
      </c>
      <c r="F4246" s="15">
        <v>8400</v>
      </c>
      <c r="G4246" s="14">
        <v>11348400</v>
      </c>
      <c r="H4246" s="13" t="s">
        <v>4538</v>
      </c>
    </row>
    <row r="4247" spans="1:8" ht="15.75" customHeight="1" x14ac:dyDescent="0.25">
      <c r="A4247" s="13" t="s">
        <v>7781</v>
      </c>
      <c r="B4247" s="13" t="s">
        <v>10</v>
      </c>
      <c r="C4247" s="14">
        <v>1370.2</v>
      </c>
      <c r="D4247" s="13" t="s">
        <v>80</v>
      </c>
      <c r="E4247" s="13" t="s">
        <v>95</v>
      </c>
      <c r="F4247" s="15">
        <v>8400</v>
      </c>
      <c r="G4247" s="14">
        <v>11509680</v>
      </c>
      <c r="H4247" s="16" t="s">
        <v>4539</v>
      </c>
    </row>
    <row r="4248" spans="1:8" ht="15.75" customHeight="1" x14ac:dyDescent="0.25">
      <c r="A4248" s="13" t="s">
        <v>7781</v>
      </c>
      <c r="B4248" s="13" t="s">
        <v>10</v>
      </c>
      <c r="C4248" s="14">
        <v>1416.45</v>
      </c>
      <c r="D4248" s="13" t="s">
        <v>33</v>
      </c>
      <c r="E4248" s="13" t="s">
        <v>95</v>
      </c>
      <c r="F4248" s="15">
        <v>8400</v>
      </c>
      <c r="G4248" s="14">
        <v>11898180</v>
      </c>
      <c r="H4248" s="13" t="s">
        <v>4540</v>
      </c>
    </row>
    <row r="4249" spans="1:8" ht="15.75" customHeight="1" x14ac:dyDescent="0.25">
      <c r="A4249" s="13" t="s">
        <v>7781</v>
      </c>
      <c r="B4249" s="13" t="s">
        <v>10</v>
      </c>
      <c r="C4249" s="14">
        <v>1423.11</v>
      </c>
      <c r="D4249" s="13" t="s">
        <v>20</v>
      </c>
      <c r="E4249" s="13" t="s">
        <v>95</v>
      </c>
      <c r="F4249" s="15">
        <v>8400</v>
      </c>
      <c r="G4249" s="14">
        <v>11954124</v>
      </c>
      <c r="H4249" s="16" t="s">
        <v>4541</v>
      </c>
    </row>
    <row r="4250" spans="1:8" ht="15.75" customHeight="1" x14ac:dyDescent="0.25">
      <c r="A4250" s="13" t="s">
        <v>7781</v>
      </c>
      <c r="B4250" s="13" t="s">
        <v>10</v>
      </c>
      <c r="C4250" s="14">
        <v>1426</v>
      </c>
      <c r="D4250" s="13" t="s">
        <v>35</v>
      </c>
      <c r="E4250" s="13" t="s">
        <v>4542</v>
      </c>
      <c r="F4250" s="15">
        <v>8400</v>
      </c>
      <c r="G4250" s="14">
        <v>11978400</v>
      </c>
      <c r="H4250" s="16" t="s">
        <v>4543</v>
      </c>
    </row>
    <row r="4251" spans="1:8" ht="15.75" customHeight="1" x14ac:dyDescent="0.25">
      <c r="A4251" s="13" t="s">
        <v>7781</v>
      </c>
      <c r="B4251" s="13" t="s">
        <v>10</v>
      </c>
      <c r="C4251" s="14">
        <v>1438.4</v>
      </c>
      <c r="D4251" s="13" t="s">
        <v>14</v>
      </c>
      <c r="E4251" s="13" t="s">
        <v>4544</v>
      </c>
      <c r="F4251" s="15">
        <v>8400</v>
      </c>
      <c r="G4251" s="14">
        <v>12082560</v>
      </c>
      <c r="H4251" s="13" t="s">
        <v>4545</v>
      </c>
    </row>
    <row r="4252" spans="1:8" ht="15.75" customHeight="1" x14ac:dyDescent="0.25">
      <c r="A4252" s="13" t="s">
        <v>7781</v>
      </c>
      <c r="B4252" s="13" t="s">
        <v>10</v>
      </c>
      <c r="C4252" s="14">
        <v>1448.59</v>
      </c>
      <c r="D4252" s="13" t="s">
        <v>26</v>
      </c>
      <c r="E4252" s="13" t="s">
        <v>95</v>
      </c>
      <c r="F4252" s="15">
        <v>8400</v>
      </c>
      <c r="G4252" s="14">
        <v>12168156</v>
      </c>
      <c r="H4252" s="13" t="s">
        <v>4546</v>
      </c>
    </row>
    <row r="4253" spans="1:8" ht="15.75" customHeight="1" x14ac:dyDescent="0.25">
      <c r="A4253" s="13" t="s">
        <v>7781</v>
      </c>
      <c r="B4253" s="13" t="s">
        <v>10</v>
      </c>
      <c r="C4253" s="14">
        <v>1450.8</v>
      </c>
      <c r="D4253" s="13" t="s">
        <v>75</v>
      </c>
      <c r="E4253" s="13" t="s">
        <v>95</v>
      </c>
      <c r="F4253" s="15">
        <v>8400</v>
      </c>
      <c r="G4253" s="14">
        <v>12186720</v>
      </c>
      <c r="H4253" s="16" t="s">
        <v>4547</v>
      </c>
    </row>
    <row r="4254" spans="1:8" ht="15.75" customHeight="1" x14ac:dyDescent="0.25">
      <c r="A4254" s="13" t="s">
        <v>7781</v>
      </c>
      <c r="B4254" s="13" t="s">
        <v>10</v>
      </c>
      <c r="C4254" s="14">
        <v>1514.2</v>
      </c>
      <c r="D4254" s="13" t="s">
        <v>67</v>
      </c>
      <c r="E4254" s="13" t="s">
        <v>4548</v>
      </c>
      <c r="F4254" s="15">
        <v>8400</v>
      </c>
      <c r="G4254" s="14">
        <v>12719280</v>
      </c>
      <c r="H4254" s="16" t="s">
        <v>4549</v>
      </c>
    </row>
    <row r="4255" spans="1:8" ht="15.75" customHeight="1" x14ac:dyDescent="0.25">
      <c r="A4255" s="13" t="s">
        <v>7781</v>
      </c>
      <c r="B4255" s="13" t="s">
        <v>10</v>
      </c>
      <c r="C4255" s="14">
        <v>1533.78</v>
      </c>
      <c r="D4255" s="13" t="s">
        <v>38</v>
      </c>
      <c r="E4255" s="13" t="s">
        <v>4550</v>
      </c>
      <c r="F4255" s="15">
        <v>8400</v>
      </c>
      <c r="G4255" s="14">
        <v>12883752</v>
      </c>
      <c r="H4255" s="13" t="s">
        <v>4551</v>
      </c>
    </row>
    <row r="4256" spans="1:8" ht="15.75" customHeight="1" x14ac:dyDescent="0.25">
      <c r="A4256" s="13" t="s">
        <v>7781</v>
      </c>
      <c r="B4256" s="13" t="s">
        <v>28</v>
      </c>
      <c r="C4256" s="14">
        <v>1533.78</v>
      </c>
      <c r="D4256" s="13" t="s">
        <v>38</v>
      </c>
      <c r="E4256" s="13" t="s">
        <v>4552</v>
      </c>
      <c r="F4256" s="15">
        <v>8400</v>
      </c>
      <c r="G4256" s="14">
        <v>12883752</v>
      </c>
      <c r="H4256" s="16" t="s">
        <v>4553</v>
      </c>
    </row>
    <row r="4257" spans="1:8" ht="15.75" customHeight="1" x14ac:dyDescent="0.25">
      <c r="A4257" s="13" t="s">
        <v>7781</v>
      </c>
      <c r="B4257" s="13" t="s">
        <v>10</v>
      </c>
      <c r="C4257" s="14">
        <v>1600</v>
      </c>
      <c r="D4257" s="13" t="s">
        <v>109</v>
      </c>
      <c r="E4257" s="13" t="s">
        <v>4548</v>
      </c>
      <c r="F4257" s="15">
        <v>8400</v>
      </c>
      <c r="G4257" s="14">
        <v>13440000</v>
      </c>
      <c r="H4257" s="16" t="s">
        <v>4554</v>
      </c>
    </row>
    <row r="4258" spans="1:8" ht="15.75" customHeight="1" x14ac:dyDescent="0.25">
      <c r="A4258" s="13" t="s">
        <v>7781</v>
      </c>
      <c r="B4258" s="13" t="s">
        <v>28</v>
      </c>
      <c r="C4258" s="14">
        <v>1661.6</v>
      </c>
      <c r="D4258" s="13" t="s">
        <v>67</v>
      </c>
      <c r="E4258" s="13" t="s">
        <v>95</v>
      </c>
      <c r="F4258" s="15">
        <v>8400</v>
      </c>
      <c r="G4258" s="14">
        <v>13957440</v>
      </c>
      <c r="H4258" s="16" t="s">
        <v>4555</v>
      </c>
    </row>
    <row r="4259" spans="1:8" ht="15.75" customHeight="1" x14ac:dyDescent="0.25">
      <c r="A4259" s="13" t="s">
        <v>7781</v>
      </c>
      <c r="B4259" s="13" t="s">
        <v>10</v>
      </c>
      <c r="C4259" s="14">
        <v>1679.46</v>
      </c>
      <c r="D4259" s="13" t="s">
        <v>17</v>
      </c>
      <c r="E4259" s="13" t="s">
        <v>95</v>
      </c>
      <c r="F4259" s="15">
        <v>8400</v>
      </c>
      <c r="G4259" s="14">
        <v>14107464</v>
      </c>
      <c r="H4259" s="13" t="s">
        <v>4540</v>
      </c>
    </row>
    <row r="4260" spans="1:8" ht="15.75" customHeight="1" x14ac:dyDescent="0.25">
      <c r="A4260" s="13" t="s">
        <v>7781</v>
      </c>
      <c r="B4260" s="13" t="s">
        <v>28</v>
      </c>
      <c r="C4260" s="14">
        <v>1908.7</v>
      </c>
      <c r="D4260" s="13" t="s">
        <v>20</v>
      </c>
      <c r="E4260" s="13" t="s">
        <v>911</v>
      </c>
      <c r="F4260" s="15">
        <v>8400</v>
      </c>
      <c r="G4260" s="14">
        <v>16033080</v>
      </c>
      <c r="H4260" s="16" t="s">
        <v>4556</v>
      </c>
    </row>
    <row r="4261" spans="1:8" ht="15.75" customHeight="1" x14ac:dyDescent="0.25">
      <c r="A4261" s="13" t="s">
        <v>7781</v>
      </c>
      <c r="B4261" s="13" t="s">
        <v>10</v>
      </c>
      <c r="C4261" s="14">
        <v>2155.8000000000002</v>
      </c>
      <c r="D4261" s="13" t="s">
        <v>43</v>
      </c>
      <c r="E4261" s="13" t="s">
        <v>95</v>
      </c>
      <c r="F4261" s="15">
        <v>8400</v>
      </c>
      <c r="G4261" s="14">
        <v>18108720</v>
      </c>
      <c r="H4261" s="16" t="s">
        <v>4557</v>
      </c>
    </row>
    <row r="4262" spans="1:8" ht="15.75" customHeight="1" x14ac:dyDescent="0.25">
      <c r="A4262" s="13" t="s">
        <v>7781</v>
      </c>
      <c r="B4262" s="13" t="s">
        <v>28</v>
      </c>
      <c r="C4262" s="14">
        <v>3765</v>
      </c>
      <c r="D4262" s="13" t="s">
        <v>70</v>
      </c>
      <c r="E4262" s="13" t="s">
        <v>1268</v>
      </c>
      <c r="F4262" s="15">
        <v>8400</v>
      </c>
      <c r="G4262" s="14">
        <v>31626000</v>
      </c>
      <c r="H4262" s="13" t="s">
        <v>4558</v>
      </c>
    </row>
    <row r="4263" spans="1:8" ht="15.75" customHeight="1" x14ac:dyDescent="0.25">
      <c r="A4263" s="13" t="s">
        <v>7781</v>
      </c>
      <c r="B4263" s="13" t="s">
        <v>45</v>
      </c>
      <c r="C4263" s="14">
        <v>3851.57</v>
      </c>
      <c r="D4263" s="13" t="s">
        <v>20</v>
      </c>
      <c r="E4263" s="13" t="s">
        <v>1630</v>
      </c>
      <c r="F4263" s="15">
        <v>8400</v>
      </c>
      <c r="G4263" s="14">
        <v>32353188</v>
      </c>
      <c r="H4263" s="16" t="s">
        <v>4559</v>
      </c>
    </row>
    <row r="4264" spans="1:8" ht="15.75" customHeight="1" x14ac:dyDescent="0.25">
      <c r="A4264" s="13" t="s">
        <v>7781</v>
      </c>
      <c r="B4264" s="13" t="s">
        <v>10</v>
      </c>
      <c r="C4264" s="14">
        <v>3869.46</v>
      </c>
      <c r="D4264" s="13" t="s">
        <v>171</v>
      </c>
      <c r="E4264" s="13" t="s">
        <v>4523</v>
      </c>
      <c r="F4264" s="15">
        <v>8400</v>
      </c>
      <c r="G4264" s="14">
        <v>32503464</v>
      </c>
      <c r="H4264" s="16" t="s">
        <v>4560</v>
      </c>
    </row>
    <row r="4265" spans="1:8" ht="15.75" customHeight="1" x14ac:dyDescent="0.25">
      <c r="A4265" s="13" t="s">
        <v>7781</v>
      </c>
      <c r="B4265" s="13" t="s">
        <v>10</v>
      </c>
      <c r="C4265" s="14">
        <v>3953</v>
      </c>
      <c r="D4265" s="13" t="s">
        <v>201</v>
      </c>
      <c r="E4265" s="13" t="s">
        <v>446</v>
      </c>
      <c r="F4265" s="15">
        <v>8400</v>
      </c>
      <c r="G4265" s="14">
        <v>33205200</v>
      </c>
      <c r="H4265" s="16" t="s">
        <v>4561</v>
      </c>
    </row>
    <row r="4266" spans="1:8" ht="15.75" customHeight="1" x14ac:dyDescent="0.25">
      <c r="A4266" s="13" t="s">
        <v>7781</v>
      </c>
      <c r="B4266" s="13" t="s">
        <v>10</v>
      </c>
      <c r="C4266" s="14">
        <v>3964.97</v>
      </c>
      <c r="D4266" s="13" t="s">
        <v>11</v>
      </c>
      <c r="E4266" s="16" t="s">
        <v>4562</v>
      </c>
      <c r="F4266" s="15">
        <v>8400</v>
      </c>
      <c r="G4266" s="14">
        <v>33305748</v>
      </c>
      <c r="H4266" s="13" t="s">
        <v>4563</v>
      </c>
    </row>
    <row r="4267" spans="1:8" ht="15.75" customHeight="1" x14ac:dyDescent="0.25">
      <c r="A4267" s="13" t="s">
        <v>7781</v>
      </c>
      <c r="B4267" s="13" t="s">
        <v>10</v>
      </c>
      <c r="C4267" s="14">
        <v>3973.85</v>
      </c>
      <c r="D4267" s="13" t="s">
        <v>177</v>
      </c>
      <c r="E4267" s="13" t="s">
        <v>1272</v>
      </c>
      <c r="F4267" s="15">
        <v>8400</v>
      </c>
      <c r="G4267" s="14">
        <v>33380340</v>
      </c>
      <c r="H4267" s="13" t="s">
        <v>4529</v>
      </c>
    </row>
    <row r="4268" spans="1:8" ht="15.75" customHeight="1" x14ac:dyDescent="0.25">
      <c r="A4268" s="13" t="s">
        <v>7781</v>
      </c>
      <c r="B4268" s="13" t="s">
        <v>10</v>
      </c>
      <c r="C4268" s="14">
        <v>4148.34</v>
      </c>
      <c r="D4268" s="13" t="s">
        <v>765</v>
      </c>
      <c r="E4268" s="13" t="s">
        <v>1272</v>
      </c>
      <c r="F4268" s="15">
        <v>8400</v>
      </c>
      <c r="G4268" s="14">
        <v>34846056</v>
      </c>
      <c r="H4268" s="13" t="s">
        <v>4532</v>
      </c>
    </row>
    <row r="4269" spans="1:8" ht="15.75" customHeight="1" x14ac:dyDescent="0.25">
      <c r="A4269" s="13" t="s">
        <v>7781</v>
      </c>
      <c r="B4269" s="13" t="s">
        <v>28</v>
      </c>
      <c r="C4269" s="14">
        <v>4462.08</v>
      </c>
      <c r="D4269" s="13" t="s">
        <v>17</v>
      </c>
      <c r="E4269" s="13" t="s">
        <v>446</v>
      </c>
      <c r="F4269" s="15">
        <v>8400</v>
      </c>
      <c r="G4269" s="14">
        <v>37481472</v>
      </c>
      <c r="H4269" s="13" t="s">
        <v>4518</v>
      </c>
    </row>
    <row r="4270" spans="1:8" ht="15.75" customHeight="1" x14ac:dyDescent="0.25">
      <c r="A4270" s="13" t="s">
        <v>7781</v>
      </c>
      <c r="B4270" s="13" t="s">
        <v>28</v>
      </c>
      <c r="C4270" s="14">
        <v>4569.82</v>
      </c>
      <c r="D4270" s="13" t="s">
        <v>26</v>
      </c>
      <c r="E4270" s="13" t="s">
        <v>446</v>
      </c>
      <c r="F4270" s="15">
        <v>8400</v>
      </c>
      <c r="G4270" s="14">
        <v>38386488</v>
      </c>
      <c r="H4270" s="16" t="s">
        <v>4531</v>
      </c>
    </row>
    <row r="4271" spans="1:8" ht="15.75" customHeight="1" x14ac:dyDescent="0.25">
      <c r="C4271" s="10"/>
      <c r="F4271" s="17"/>
      <c r="G4271" s="10"/>
    </row>
    <row r="4272" spans="1:8" ht="15.75" customHeight="1" x14ac:dyDescent="0.25">
      <c r="A4272" s="41" t="s">
        <v>4564</v>
      </c>
      <c r="B4272" s="42"/>
      <c r="C4272" s="42"/>
      <c r="D4272" s="42"/>
      <c r="E4272" s="42"/>
      <c r="F4272" s="42"/>
      <c r="G4272" s="42"/>
      <c r="H4272" s="43"/>
    </row>
    <row r="4273" spans="1:8" ht="15.75" customHeight="1" x14ac:dyDescent="0.25">
      <c r="C4273" s="10"/>
      <c r="E4273" s="11" t="s">
        <v>7571</v>
      </c>
      <c r="F4273" s="12">
        <v>42000</v>
      </c>
      <c r="G4273" s="10"/>
    </row>
    <row r="4274" spans="1:8" ht="15.75" customHeight="1" x14ac:dyDescent="0.25">
      <c r="A4274" s="13" t="s">
        <v>0</v>
      </c>
      <c r="B4274" s="13" t="s">
        <v>1</v>
      </c>
      <c r="C4274" s="13" t="s">
        <v>2</v>
      </c>
      <c r="D4274" s="13" t="s">
        <v>4</v>
      </c>
      <c r="E4274" s="13" t="s">
        <v>5</v>
      </c>
      <c r="F4274" s="13" t="s">
        <v>6</v>
      </c>
      <c r="G4274" s="13" t="s">
        <v>7</v>
      </c>
      <c r="H4274" s="13" t="s">
        <v>8</v>
      </c>
    </row>
    <row r="4275" spans="1:8" ht="15.75" customHeight="1" x14ac:dyDescent="0.25">
      <c r="A4275" s="13" t="s">
        <v>7782</v>
      </c>
      <c r="B4275" s="13" t="s">
        <v>10</v>
      </c>
      <c r="C4275" s="14">
        <v>25.93</v>
      </c>
      <c r="D4275" s="13" t="s">
        <v>70</v>
      </c>
      <c r="E4275" s="13" t="s">
        <v>2761</v>
      </c>
      <c r="F4275" s="15">
        <v>42000</v>
      </c>
      <c r="G4275" s="14">
        <v>1089060</v>
      </c>
      <c r="H4275" s="13" t="s">
        <v>4566</v>
      </c>
    </row>
    <row r="4276" spans="1:8" ht="15.75" customHeight="1" x14ac:dyDescent="0.25">
      <c r="A4276" s="13" t="s">
        <v>7782</v>
      </c>
      <c r="B4276" s="13" t="s">
        <v>10</v>
      </c>
      <c r="C4276" s="14">
        <v>26.04</v>
      </c>
      <c r="D4276" s="13" t="s">
        <v>20</v>
      </c>
      <c r="E4276" s="13" t="s">
        <v>166</v>
      </c>
      <c r="F4276" s="15">
        <v>42000</v>
      </c>
      <c r="G4276" s="14">
        <v>1093680</v>
      </c>
      <c r="H4276" s="16" t="s">
        <v>4567</v>
      </c>
    </row>
    <row r="4277" spans="1:8" ht="15.75" customHeight="1" x14ac:dyDescent="0.25">
      <c r="A4277" s="13" t="s">
        <v>7782</v>
      </c>
      <c r="B4277" s="13" t="s">
        <v>10</v>
      </c>
      <c r="C4277" s="14">
        <v>27.08</v>
      </c>
      <c r="D4277" s="13" t="s">
        <v>14</v>
      </c>
      <c r="E4277" s="13" t="s">
        <v>4568</v>
      </c>
      <c r="F4277" s="15">
        <v>42000</v>
      </c>
      <c r="G4277" s="14">
        <v>1137360</v>
      </c>
      <c r="H4277" s="13" t="s">
        <v>4569</v>
      </c>
    </row>
    <row r="4278" spans="1:8" ht="15.75" customHeight="1" x14ac:dyDescent="0.25">
      <c r="A4278" s="13" t="s">
        <v>7782</v>
      </c>
      <c r="B4278" s="13" t="s">
        <v>10</v>
      </c>
      <c r="C4278" s="14">
        <v>27.18</v>
      </c>
      <c r="D4278" s="13" t="s">
        <v>33</v>
      </c>
      <c r="E4278" s="13" t="s">
        <v>95</v>
      </c>
      <c r="F4278" s="15">
        <v>42000</v>
      </c>
      <c r="G4278" s="14">
        <v>1141560</v>
      </c>
      <c r="H4278" s="13" t="s">
        <v>4570</v>
      </c>
    </row>
    <row r="4279" spans="1:8" ht="15.75" customHeight="1" x14ac:dyDescent="0.25">
      <c r="A4279" s="13" t="s">
        <v>7782</v>
      </c>
      <c r="B4279" s="13" t="s">
        <v>28</v>
      </c>
      <c r="C4279" s="14">
        <v>27.31</v>
      </c>
      <c r="D4279" s="13" t="s">
        <v>20</v>
      </c>
      <c r="E4279" s="13" t="s">
        <v>95</v>
      </c>
      <c r="F4279" s="15">
        <v>42000</v>
      </c>
      <c r="G4279" s="14">
        <v>1147020</v>
      </c>
      <c r="H4279" s="13" t="s">
        <v>4571</v>
      </c>
    </row>
    <row r="4280" spans="1:8" ht="15.75" customHeight="1" x14ac:dyDescent="0.25">
      <c r="A4280" s="13" t="s">
        <v>7782</v>
      </c>
      <c r="B4280" s="13" t="s">
        <v>10</v>
      </c>
      <c r="C4280" s="14">
        <v>27.61</v>
      </c>
      <c r="D4280" s="13" t="s">
        <v>35</v>
      </c>
      <c r="E4280" s="13" t="s">
        <v>4572</v>
      </c>
      <c r="F4280" s="15">
        <v>42000</v>
      </c>
      <c r="G4280" s="14">
        <v>1159620</v>
      </c>
      <c r="H4280" s="16" t="s">
        <v>4573</v>
      </c>
    </row>
    <row r="4281" spans="1:8" ht="15.75" customHeight="1" x14ac:dyDescent="0.25">
      <c r="A4281" s="13" t="s">
        <v>7782</v>
      </c>
      <c r="B4281" s="13" t="s">
        <v>10</v>
      </c>
      <c r="C4281" s="14">
        <v>28.27</v>
      </c>
      <c r="D4281" s="13" t="s">
        <v>171</v>
      </c>
      <c r="E4281" s="13" t="s">
        <v>4574</v>
      </c>
      <c r="F4281" s="15">
        <v>42000</v>
      </c>
      <c r="G4281" s="14">
        <v>1187340</v>
      </c>
      <c r="H4281" s="16" t="s">
        <v>4575</v>
      </c>
    </row>
    <row r="4282" spans="1:8" ht="15.75" customHeight="1" x14ac:dyDescent="0.25">
      <c r="A4282" s="13" t="s">
        <v>7782</v>
      </c>
      <c r="B4282" s="13" t="s">
        <v>10</v>
      </c>
      <c r="C4282" s="14">
        <v>28.5</v>
      </c>
      <c r="D4282" s="13" t="s">
        <v>177</v>
      </c>
      <c r="E4282" s="13" t="s">
        <v>178</v>
      </c>
      <c r="F4282" s="15">
        <v>42000</v>
      </c>
      <c r="G4282" s="14">
        <v>1197000</v>
      </c>
      <c r="H4282" s="13" t="s">
        <v>4576</v>
      </c>
    </row>
    <row r="4283" spans="1:8" ht="15.75" customHeight="1" x14ac:dyDescent="0.25">
      <c r="A4283" s="13" t="s">
        <v>7782</v>
      </c>
      <c r="B4283" s="13" t="s">
        <v>10</v>
      </c>
      <c r="C4283" s="14">
        <v>28.62</v>
      </c>
      <c r="D4283" s="13" t="s">
        <v>23</v>
      </c>
      <c r="E4283" s="13" t="s">
        <v>166</v>
      </c>
      <c r="F4283" s="15">
        <v>42000</v>
      </c>
      <c r="G4283" s="14">
        <v>1202040</v>
      </c>
      <c r="H4283" s="16" t="s">
        <v>4577</v>
      </c>
    </row>
    <row r="4284" spans="1:8" ht="15.75" customHeight="1" x14ac:dyDescent="0.25">
      <c r="A4284" s="13" t="s">
        <v>7782</v>
      </c>
      <c r="B4284" s="13" t="s">
        <v>28</v>
      </c>
      <c r="C4284" s="14">
        <v>28.72</v>
      </c>
      <c r="D4284" s="13" t="s">
        <v>14</v>
      </c>
      <c r="E4284" s="13" t="s">
        <v>4578</v>
      </c>
      <c r="F4284" s="15">
        <v>42000</v>
      </c>
      <c r="G4284" s="14">
        <v>1206240</v>
      </c>
      <c r="H4284" s="13" t="s">
        <v>4579</v>
      </c>
    </row>
    <row r="4285" spans="1:8" ht="15.75" customHeight="1" x14ac:dyDescent="0.25">
      <c r="A4285" s="13" t="s">
        <v>7782</v>
      </c>
      <c r="B4285" s="13" t="s">
        <v>10</v>
      </c>
      <c r="C4285" s="14">
        <v>28.77</v>
      </c>
      <c r="D4285" s="13" t="s">
        <v>11</v>
      </c>
      <c r="E4285" s="13" t="s">
        <v>4580</v>
      </c>
      <c r="F4285" s="15">
        <v>42000</v>
      </c>
      <c r="G4285" s="14">
        <v>1208340</v>
      </c>
      <c r="H4285" s="13" t="s">
        <v>4581</v>
      </c>
    </row>
    <row r="4286" spans="1:8" ht="15.75" customHeight="1" x14ac:dyDescent="0.25">
      <c r="A4286" s="13" t="s">
        <v>7782</v>
      </c>
      <c r="B4286" s="13" t="s">
        <v>28</v>
      </c>
      <c r="C4286" s="14">
        <v>28.92</v>
      </c>
      <c r="D4286" s="13" t="s">
        <v>33</v>
      </c>
      <c r="E4286" s="13" t="s">
        <v>73</v>
      </c>
      <c r="F4286" s="15">
        <v>42000</v>
      </c>
      <c r="G4286" s="14">
        <v>1214640</v>
      </c>
      <c r="H4286" s="13" t="s">
        <v>4582</v>
      </c>
    </row>
    <row r="4287" spans="1:8" ht="15.75" customHeight="1" x14ac:dyDescent="0.25">
      <c r="A4287" s="13" t="s">
        <v>7782</v>
      </c>
      <c r="B4287" s="13" t="s">
        <v>45</v>
      </c>
      <c r="C4287" s="14">
        <v>29.28</v>
      </c>
      <c r="D4287" s="13" t="s">
        <v>20</v>
      </c>
      <c r="E4287" s="13" t="s">
        <v>21</v>
      </c>
      <c r="F4287" s="15">
        <v>42000</v>
      </c>
      <c r="G4287" s="14">
        <v>1229760</v>
      </c>
      <c r="H4287" s="13" t="s">
        <v>4583</v>
      </c>
    </row>
    <row r="4288" spans="1:8" ht="15.75" customHeight="1" x14ac:dyDescent="0.25">
      <c r="A4288" s="13" t="s">
        <v>7782</v>
      </c>
      <c r="B4288" s="13" t="s">
        <v>10</v>
      </c>
      <c r="C4288" s="14">
        <v>29.74</v>
      </c>
      <c r="D4288" s="13" t="s">
        <v>26</v>
      </c>
      <c r="E4288" s="13" t="s">
        <v>4584</v>
      </c>
      <c r="F4288" s="15">
        <v>42000</v>
      </c>
      <c r="G4288" s="14">
        <v>1249080</v>
      </c>
      <c r="H4288" s="13" t="s">
        <v>4585</v>
      </c>
    </row>
    <row r="4289" spans="1:8" ht="15.75" customHeight="1" x14ac:dyDescent="0.25">
      <c r="A4289" s="13" t="s">
        <v>7782</v>
      </c>
      <c r="B4289" s="13" t="s">
        <v>10</v>
      </c>
      <c r="C4289" s="14">
        <v>30.54</v>
      </c>
      <c r="D4289" s="13" t="s">
        <v>109</v>
      </c>
      <c r="E4289" s="13" t="s">
        <v>166</v>
      </c>
      <c r="F4289" s="15">
        <v>42000</v>
      </c>
      <c r="G4289" s="14">
        <v>1282680</v>
      </c>
      <c r="H4289" s="16" t="s">
        <v>4586</v>
      </c>
    </row>
    <row r="4290" spans="1:8" ht="15.75" customHeight="1" x14ac:dyDescent="0.25">
      <c r="A4290" s="13" t="s">
        <v>7782</v>
      </c>
      <c r="B4290" s="13" t="s">
        <v>28</v>
      </c>
      <c r="C4290" s="14">
        <v>31.52</v>
      </c>
      <c r="D4290" s="13" t="s">
        <v>26</v>
      </c>
      <c r="E4290" s="13" t="s">
        <v>166</v>
      </c>
      <c r="F4290" s="15">
        <v>42000</v>
      </c>
      <c r="G4290" s="14">
        <v>1323840</v>
      </c>
      <c r="H4290" s="16" t="s">
        <v>4587</v>
      </c>
    </row>
    <row r="4291" spans="1:8" ht="15.75" customHeight="1" x14ac:dyDescent="0.25">
      <c r="A4291" s="13" t="s">
        <v>7782</v>
      </c>
      <c r="B4291" s="13" t="s">
        <v>45</v>
      </c>
      <c r="C4291" s="14">
        <v>31.52</v>
      </c>
      <c r="D4291" s="13" t="s">
        <v>17</v>
      </c>
      <c r="E4291" s="13" t="s">
        <v>95</v>
      </c>
      <c r="F4291" s="15">
        <v>42000</v>
      </c>
      <c r="G4291" s="14">
        <v>1323840</v>
      </c>
      <c r="H4291" s="13" t="s">
        <v>4570</v>
      </c>
    </row>
    <row r="4292" spans="1:8" ht="15.75" customHeight="1" x14ac:dyDescent="0.25">
      <c r="A4292" s="13" t="s">
        <v>7782</v>
      </c>
      <c r="B4292" s="13" t="s">
        <v>45</v>
      </c>
      <c r="C4292" s="14">
        <v>31.92</v>
      </c>
      <c r="D4292" s="13" t="s">
        <v>26</v>
      </c>
      <c r="E4292" s="13" t="s">
        <v>21</v>
      </c>
      <c r="F4292" s="15">
        <v>42000</v>
      </c>
      <c r="G4292" s="14">
        <v>1340640</v>
      </c>
      <c r="H4292" s="13" t="s">
        <v>4588</v>
      </c>
    </row>
    <row r="4293" spans="1:8" ht="15.75" customHeight="1" x14ac:dyDescent="0.25">
      <c r="A4293" s="13" t="s">
        <v>7782</v>
      </c>
      <c r="B4293" s="13" t="s">
        <v>10</v>
      </c>
      <c r="C4293" s="14">
        <v>31.98</v>
      </c>
      <c r="D4293" s="13" t="s">
        <v>17</v>
      </c>
      <c r="E4293" s="13" t="s">
        <v>21</v>
      </c>
      <c r="F4293" s="15">
        <v>42000</v>
      </c>
      <c r="G4293" s="14">
        <v>1343160</v>
      </c>
      <c r="H4293" s="13" t="s">
        <v>4589</v>
      </c>
    </row>
    <row r="4294" spans="1:8" ht="15.75" customHeight="1" x14ac:dyDescent="0.25">
      <c r="A4294" s="13" t="s">
        <v>7782</v>
      </c>
      <c r="B4294" s="13" t="s">
        <v>28</v>
      </c>
      <c r="C4294" s="14">
        <v>33.43</v>
      </c>
      <c r="D4294" s="13" t="s">
        <v>17</v>
      </c>
      <c r="E4294" s="13" t="s">
        <v>166</v>
      </c>
      <c r="F4294" s="15">
        <v>42000</v>
      </c>
      <c r="G4294" s="14">
        <v>1404060</v>
      </c>
      <c r="H4294" s="13" t="s">
        <v>4590</v>
      </c>
    </row>
    <row r="4295" spans="1:8" ht="15.75" customHeight="1" x14ac:dyDescent="0.25">
      <c r="A4295" s="13" t="s">
        <v>7782</v>
      </c>
      <c r="B4295" s="13" t="s">
        <v>10</v>
      </c>
      <c r="C4295" s="14">
        <v>34.380000000000003</v>
      </c>
      <c r="D4295" s="13" t="s">
        <v>43</v>
      </c>
      <c r="E4295" s="13" t="s">
        <v>73</v>
      </c>
      <c r="F4295" s="15">
        <v>42000</v>
      </c>
      <c r="G4295" s="14">
        <v>1443960</v>
      </c>
      <c r="H4295" s="16" t="s">
        <v>4591</v>
      </c>
    </row>
    <row r="4296" spans="1:8" ht="15.75" customHeight="1" x14ac:dyDescent="0.25">
      <c r="A4296" s="13" t="s">
        <v>7782</v>
      </c>
      <c r="B4296" s="13" t="s">
        <v>382</v>
      </c>
      <c r="C4296" s="14">
        <v>46.82</v>
      </c>
      <c r="D4296" s="13" t="s">
        <v>26</v>
      </c>
      <c r="E4296" s="13" t="s">
        <v>24</v>
      </c>
      <c r="F4296" s="15">
        <v>42000</v>
      </c>
      <c r="G4296" s="14">
        <v>1966440</v>
      </c>
      <c r="H4296" s="13" t="s">
        <v>4592</v>
      </c>
    </row>
    <row r="4297" spans="1:8" ht="15.75" customHeight="1" x14ac:dyDescent="0.25">
      <c r="A4297" s="13" t="s">
        <v>7782</v>
      </c>
      <c r="B4297" s="13" t="s">
        <v>382</v>
      </c>
      <c r="C4297" s="14">
        <v>95.73</v>
      </c>
      <c r="D4297" s="13" t="s">
        <v>20</v>
      </c>
      <c r="E4297" s="13" t="s">
        <v>4593</v>
      </c>
      <c r="F4297" s="15">
        <v>42000</v>
      </c>
      <c r="G4297" s="14">
        <v>4020660</v>
      </c>
      <c r="H4297" s="16" t="s">
        <v>4594</v>
      </c>
    </row>
    <row r="4298" spans="1:8" ht="15.75" customHeight="1" x14ac:dyDescent="0.25">
      <c r="A4298" s="13" t="s">
        <v>7782</v>
      </c>
      <c r="B4298" s="13" t="s">
        <v>413</v>
      </c>
      <c r="C4298" s="14">
        <v>133.82</v>
      </c>
      <c r="D4298" s="13" t="s">
        <v>26</v>
      </c>
      <c r="E4298" s="13" t="s">
        <v>225</v>
      </c>
      <c r="F4298" s="15">
        <v>42000</v>
      </c>
      <c r="G4298" s="14">
        <v>5620440</v>
      </c>
      <c r="H4298" s="13" t="s">
        <v>4595</v>
      </c>
    </row>
    <row r="4299" spans="1:8" ht="15.75" customHeight="1" x14ac:dyDescent="0.25">
      <c r="A4299" s="13" t="s">
        <v>7782</v>
      </c>
      <c r="B4299" s="13" t="s">
        <v>413</v>
      </c>
      <c r="C4299" s="14">
        <v>273.64999999999998</v>
      </c>
      <c r="D4299" s="13" t="s">
        <v>20</v>
      </c>
      <c r="E4299" s="13" t="s">
        <v>87</v>
      </c>
      <c r="F4299" s="15">
        <v>42000</v>
      </c>
      <c r="G4299" s="14">
        <v>11493300</v>
      </c>
      <c r="H4299" s="13" t="s">
        <v>4596</v>
      </c>
    </row>
    <row r="4300" spans="1:8" ht="15.75" customHeight="1" x14ac:dyDescent="0.25">
      <c r="A4300" s="13" t="s">
        <v>7782</v>
      </c>
      <c r="B4300" s="13" t="s">
        <v>434</v>
      </c>
      <c r="C4300" s="14">
        <v>296.32</v>
      </c>
      <c r="D4300" s="13" t="s">
        <v>26</v>
      </c>
      <c r="E4300" s="13" t="s">
        <v>87</v>
      </c>
      <c r="F4300" s="15">
        <v>42000</v>
      </c>
      <c r="G4300" s="14">
        <v>12445440</v>
      </c>
      <c r="H4300" s="13" t="s">
        <v>4597</v>
      </c>
    </row>
    <row r="4301" spans="1:8" ht="15.75" customHeight="1" x14ac:dyDescent="0.25">
      <c r="C4301" s="10"/>
      <c r="F4301" s="17"/>
      <c r="G4301" s="10"/>
    </row>
    <row r="4302" spans="1:8" ht="15.75" customHeight="1" x14ac:dyDescent="0.25">
      <c r="A4302" s="41" t="s">
        <v>4598</v>
      </c>
      <c r="B4302" s="42"/>
      <c r="C4302" s="42"/>
      <c r="D4302" s="42"/>
      <c r="E4302" s="42"/>
      <c r="F4302" s="42"/>
      <c r="G4302" s="42"/>
      <c r="H4302" s="43"/>
    </row>
    <row r="4303" spans="1:8" ht="15.75" customHeight="1" x14ac:dyDescent="0.25">
      <c r="C4303" s="10"/>
      <c r="E4303" s="11" t="s">
        <v>7571</v>
      </c>
      <c r="F4303" s="12">
        <v>780000</v>
      </c>
      <c r="G4303" s="10"/>
    </row>
    <row r="4304" spans="1:8" ht="15.75" customHeight="1" x14ac:dyDescent="0.25">
      <c r="A4304" s="13" t="s">
        <v>0</v>
      </c>
      <c r="B4304" s="13" t="s">
        <v>1</v>
      </c>
      <c r="C4304" s="13" t="s">
        <v>2</v>
      </c>
      <c r="D4304" s="13" t="s">
        <v>4</v>
      </c>
      <c r="E4304" s="13" t="s">
        <v>5</v>
      </c>
      <c r="F4304" s="13" t="s">
        <v>6</v>
      </c>
      <c r="G4304" s="13" t="s">
        <v>7</v>
      </c>
      <c r="H4304" s="13" t="s">
        <v>8</v>
      </c>
    </row>
    <row r="4305" spans="1:8" ht="15.75" customHeight="1" x14ac:dyDescent="0.25">
      <c r="A4305" s="13" t="s">
        <v>7783</v>
      </c>
      <c r="B4305" s="13" t="s">
        <v>10</v>
      </c>
      <c r="C4305" s="14">
        <v>18</v>
      </c>
      <c r="D4305" s="13" t="s">
        <v>14</v>
      </c>
      <c r="E4305" s="13" t="s">
        <v>4600</v>
      </c>
      <c r="F4305" s="15">
        <v>780000</v>
      </c>
      <c r="G4305" s="14">
        <v>14040000</v>
      </c>
      <c r="H4305" s="13" t="s">
        <v>4601</v>
      </c>
    </row>
    <row r="4306" spans="1:8" ht="15.75" customHeight="1" x14ac:dyDescent="0.25">
      <c r="A4306" s="13" t="s">
        <v>7783</v>
      </c>
      <c r="B4306" s="13" t="s">
        <v>28</v>
      </c>
      <c r="C4306" s="14">
        <v>28.83</v>
      </c>
      <c r="D4306" s="13" t="s">
        <v>20</v>
      </c>
      <c r="E4306" s="13" t="s">
        <v>166</v>
      </c>
      <c r="F4306" s="15">
        <v>780000</v>
      </c>
      <c r="G4306" s="14">
        <v>22487400</v>
      </c>
      <c r="H4306" s="16" t="s">
        <v>4602</v>
      </c>
    </row>
    <row r="4307" spans="1:8" ht="15.75" customHeight="1" x14ac:dyDescent="0.25">
      <c r="A4307" s="13" t="s">
        <v>7783</v>
      </c>
      <c r="B4307" s="13" t="s">
        <v>28</v>
      </c>
      <c r="C4307" s="14">
        <v>28.92</v>
      </c>
      <c r="D4307" s="13" t="s">
        <v>33</v>
      </c>
      <c r="E4307" s="13" t="s">
        <v>286</v>
      </c>
      <c r="F4307" s="15">
        <v>780000</v>
      </c>
      <c r="G4307" s="14">
        <v>22557600</v>
      </c>
      <c r="H4307" s="13" t="s">
        <v>4603</v>
      </c>
    </row>
    <row r="4308" spans="1:8" ht="15.75" customHeight="1" x14ac:dyDescent="0.25">
      <c r="A4308" s="13" t="s">
        <v>7783</v>
      </c>
      <c r="B4308" s="13" t="s">
        <v>10</v>
      </c>
      <c r="C4308" s="14">
        <v>29.25</v>
      </c>
      <c r="D4308" s="13" t="s">
        <v>23</v>
      </c>
      <c r="E4308" s="13" t="s">
        <v>166</v>
      </c>
      <c r="F4308" s="15">
        <v>780000</v>
      </c>
      <c r="G4308" s="14">
        <v>22815000</v>
      </c>
      <c r="H4308" s="16" t="s">
        <v>4604</v>
      </c>
    </row>
    <row r="4309" spans="1:8" ht="15.75" customHeight="1" x14ac:dyDescent="0.25">
      <c r="A4309" s="13" t="s">
        <v>7783</v>
      </c>
      <c r="B4309" s="13" t="s">
        <v>10</v>
      </c>
      <c r="C4309" s="14">
        <v>29.73</v>
      </c>
      <c r="D4309" s="13" t="s">
        <v>38</v>
      </c>
      <c r="E4309" s="13" t="s">
        <v>4605</v>
      </c>
      <c r="F4309" s="15">
        <v>780000</v>
      </c>
      <c r="G4309" s="14">
        <v>23189400</v>
      </c>
      <c r="H4309" s="13" t="s">
        <v>4606</v>
      </c>
    </row>
    <row r="4310" spans="1:8" ht="15.75" customHeight="1" x14ac:dyDescent="0.25">
      <c r="A4310" s="13" t="s">
        <v>7783</v>
      </c>
      <c r="B4310" s="13" t="s">
        <v>28</v>
      </c>
      <c r="C4310" s="14">
        <v>29.73</v>
      </c>
      <c r="D4310" s="13" t="s">
        <v>38</v>
      </c>
      <c r="E4310" s="13" t="s">
        <v>4607</v>
      </c>
      <c r="F4310" s="15">
        <v>780000</v>
      </c>
      <c r="G4310" s="14">
        <v>23189400</v>
      </c>
      <c r="H4310" s="16" t="s">
        <v>4608</v>
      </c>
    </row>
    <row r="4311" spans="1:8" ht="15.75" customHeight="1" x14ac:dyDescent="0.25">
      <c r="A4311" s="13" t="s">
        <v>7783</v>
      </c>
      <c r="B4311" s="13" t="s">
        <v>10</v>
      </c>
      <c r="C4311" s="14">
        <v>30.88</v>
      </c>
      <c r="D4311" s="13" t="s">
        <v>80</v>
      </c>
      <c r="E4311" s="13" t="s">
        <v>166</v>
      </c>
      <c r="F4311" s="15">
        <v>780000</v>
      </c>
      <c r="G4311" s="14">
        <v>24086400</v>
      </c>
      <c r="H4311" s="16" t="s">
        <v>4609</v>
      </c>
    </row>
    <row r="4312" spans="1:8" ht="15.75" customHeight="1" x14ac:dyDescent="0.25">
      <c r="A4312" s="13" t="s">
        <v>7783</v>
      </c>
      <c r="B4312" s="13" t="s">
        <v>10</v>
      </c>
      <c r="C4312" s="14">
        <v>31.15</v>
      </c>
      <c r="D4312" s="13" t="s">
        <v>11</v>
      </c>
      <c r="E4312" s="13" t="s">
        <v>4610</v>
      </c>
      <c r="F4312" s="15">
        <v>780000</v>
      </c>
      <c r="G4312" s="14">
        <v>24297000</v>
      </c>
      <c r="H4312" s="16" t="s">
        <v>4611</v>
      </c>
    </row>
    <row r="4313" spans="1:8" ht="15.75" customHeight="1" x14ac:dyDescent="0.25">
      <c r="A4313" s="13" t="s">
        <v>7783</v>
      </c>
      <c r="B4313" s="13" t="s">
        <v>10</v>
      </c>
      <c r="C4313" s="14">
        <v>31.3</v>
      </c>
      <c r="D4313" s="13" t="s">
        <v>177</v>
      </c>
      <c r="E4313" s="13" t="s">
        <v>178</v>
      </c>
      <c r="F4313" s="15">
        <v>780000</v>
      </c>
      <c r="G4313" s="14">
        <v>24414000</v>
      </c>
      <c r="H4313" s="13" t="s">
        <v>4612</v>
      </c>
    </row>
    <row r="4314" spans="1:8" ht="15.75" customHeight="1" x14ac:dyDescent="0.25">
      <c r="A4314" s="13" t="s">
        <v>7783</v>
      </c>
      <c r="B4314" s="13" t="s">
        <v>10</v>
      </c>
      <c r="C4314" s="14">
        <v>31.3</v>
      </c>
      <c r="D4314" s="13" t="s">
        <v>171</v>
      </c>
      <c r="E4314" s="13" t="s">
        <v>4613</v>
      </c>
      <c r="F4314" s="15">
        <v>780000</v>
      </c>
      <c r="G4314" s="14">
        <v>24414000</v>
      </c>
      <c r="H4314" s="16" t="s">
        <v>4614</v>
      </c>
    </row>
    <row r="4315" spans="1:8" ht="15.75" customHeight="1" x14ac:dyDescent="0.25">
      <c r="A4315" s="13" t="s">
        <v>7783</v>
      </c>
      <c r="B4315" s="13" t="s">
        <v>10</v>
      </c>
      <c r="C4315" s="14">
        <v>31.92</v>
      </c>
      <c r="D4315" s="13" t="s">
        <v>33</v>
      </c>
      <c r="E4315" s="13" t="s">
        <v>166</v>
      </c>
      <c r="F4315" s="15">
        <v>780000</v>
      </c>
      <c r="G4315" s="14">
        <v>24897600</v>
      </c>
      <c r="H4315" s="13" t="s">
        <v>4615</v>
      </c>
    </row>
    <row r="4316" spans="1:8" ht="15.75" customHeight="1" x14ac:dyDescent="0.25">
      <c r="A4316" s="13" t="s">
        <v>7783</v>
      </c>
      <c r="B4316" s="13" t="s">
        <v>28</v>
      </c>
      <c r="C4316" s="14">
        <v>32.14</v>
      </c>
      <c r="D4316" s="13" t="s">
        <v>26</v>
      </c>
      <c r="E4316" s="13" t="s">
        <v>166</v>
      </c>
      <c r="F4316" s="15">
        <v>780000</v>
      </c>
      <c r="G4316" s="14">
        <v>25069200</v>
      </c>
      <c r="H4316" s="16" t="s">
        <v>4616</v>
      </c>
    </row>
    <row r="4317" spans="1:8" ht="15.75" customHeight="1" x14ac:dyDescent="0.25">
      <c r="A4317" s="13" t="s">
        <v>7783</v>
      </c>
      <c r="B4317" s="13" t="s">
        <v>10</v>
      </c>
      <c r="C4317" s="14">
        <v>33.71</v>
      </c>
      <c r="D4317" s="13" t="s">
        <v>35</v>
      </c>
      <c r="E4317" s="13" t="s">
        <v>166</v>
      </c>
      <c r="F4317" s="15">
        <v>780000</v>
      </c>
      <c r="G4317" s="14">
        <v>26293800</v>
      </c>
      <c r="H4317" s="16" t="s">
        <v>4617</v>
      </c>
    </row>
    <row r="4318" spans="1:8" ht="15.75" customHeight="1" x14ac:dyDescent="0.25">
      <c r="A4318" s="13" t="s">
        <v>7783</v>
      </c>
      <c r="B4318" s="13" t="s">
        <v>10</v>
      </c>
      <c r="C4318" s="14">
        <v>33.82</v>
      </c>
      <c r="D4318" s="13" t="s">
        <v>109</v>
      </c>
      <c r="E4318" s="13" t="s">
        <v>166</v>
      </c>
      <c r="F4318" s="15">
        <v>780000</v>
      </c>
      <c r="G4318" s="14">
        <v>26379600</v>
      </c>
      <c r="H4318" s="16" t="s">
        <v>4618</v>
      </c>
    </row>
    <row r="4319" spans="1:8" ht="15.75" customHeight="1" x14ac:dyDescent="0.25">
      <c r="A4319" s="13" t="s">
        <v>7783</v>
      </c>
      <c r="B4319" s="13" t="s">
        <v>28</v>
      </c>
      <c r="C4319" s="14">
        <v>39.119999999999997</v>
      </c>
      <c r="D4319" s="13" t="s">
        <v>11</v>
      </c>
      <c r="E4319" s="13" t="s">
        <v>4619</v>
      </c>
      <c r="F4319" s="15">
        <v>780000</v>
      </c>
      <c r="G4319" s="14">
        <v>30513600</v>
      </c>
      <c r="H4319" s="13" t="s">
        <v>4620</v>
      </c>
    </row>
    <row r="4320" spans="1:8" ht="15.75" customHeight="1" x14ac:dyDescent="0.25">
      <c r="A4320" s="13" t="s">
        <v>7783</v>
      </c>
      <c r="B4320" s="13" t="s">
        <v>10</v>
      </c>
      <c r="C4320" s="14">
        <v>40.22</v>
      </c>
      <c r="D4320" s="13" t="s">
        <v>20</v>
      </c>
      <c r="E4320" s="13" t="s">
        <v>2297</v>
      </c>
      <c r="F4320" s="15">
        <v>780000</v>
      </c>
      <c r="G4320" s="14">
        <v>31371600</v>
      </c>
      <c r="H4320" s="13" t="s">
        <v>4621</v>
      </c>
    </row>
    <row r="4321" spans="1:8" ht="15.75" customHeight="1" x14ac:dyDescent="0.25">
      <c r="A4321" s="13" t="s">
        <v>7783</v>
      </c>
      <c r="B4321" s="13" t="s">
        <v>45</v>
      </c>
      <c r="C4321" s="14">
        <v>40.86</v>
      </c>
      <c r="D4321" s="13" t="s">
        <v>20</v>
      </c>
      <c r="E4321" s="13" t="s">
        <v>4622</v>
      </c>
      <c r="F4321" s="15">
        <v>780000</v>
      </c>
      <c r="G4321" s="14">
        <v>31870800</v>
      </c>
      <c r="H4321" s="16" t="s">
        <v>4623</v>
      </c>
    </row>
    <row r="4322" spans="1:8" ht="15.75" customHeight="1" x14ac:dyDescent="0.25">
      <c r="A4322" s="13" t="s">
        <v>7783</v>
      </c>
      <c r="B4322" s="13" t="s">
        <v>10</v>
      </c>
      <c r="C4322" s="14">
        <v>42.59</v>
      </c>
      <c r="D4322" s="13" t="s">
        <v>26</v>
      </c>
      <c r="E4322" s="13" t="s">
        <v>263</v>
      </c>
      <c r="F4322" s="15">
        <v>780000</v>
      </c>
      <c r="G4322" s="14">
        <v>33220200</v>
      </c>
      <c r="H4322" s="13" t="s">
        <v>4624</v>
      </c>
    </row>
    <row r="4323" spans="1:8" ht="15.75" customHeight="1" x14ac:dyDescent="0.25">
      <c r="A4323" s="13" t="s">
        <v>7783</v>
      </c>
      <c r="B4323" s="13" t="s">
        <v>10</v>
      </c>
      <c r="C4323" s="14">
        <v>43.4</v>
      </c>
      <c r="D4323" s="13" t="s">
        <v>17</v>
      </c>
      <c r="E4323" s="13" t="s">
        <v>2139</v>
      </c>
      <c r="F4323" s="15">
        <v>120000</v>
      </c>
      <c r="G4323" s="14">
        <v>5208000</v>
      </c>
      <c r="H4323" s="13" t="s">
        <v>4625</v>
      </c>
    </row>
    <row r="4324" spans="1:8" ht="15.75" customHeight="1" x14ac:dyDescent="0.25">
      <c r="A4324" s="13" t="s">
        <v>7783</v>
      </c>
      <c r="B4324" s="13" t="s">
        <v>10</v>
      </c>
      <c r="C4324" s="14">
        <v>44.65</v>
      </c>
      <c r="D4324" s="13" t="s">
        <v>43</v>
      </c>
      <c r="E4324" s="13" t="s">
        <v>166</v>
      </c>
      <c r="F4324" s="15">
        <v>780000</v>
      </c>
      <c r="G4324" s="14">
        <v>34827000</v>
      </c>
      <c r="H4324" s="16" t="s">
        <v>4626</v>
      </c>
    </row>
    <row r="4325" spans="1:8" ht="15.75" customHeight="1" x14ac:dyDescent="0.25">
      <c r="A4325" s="13" t="s">
        <v>7783</v>
      </c>
      <c r="B4325" s="13" t="s">
        <v>28</v>
      </c>
      <c r="C4325" s="14">
        <v>120.23</v>
      </c>
      <c r="D4325" s="13" t="s">
        <v>17</v>
      </c>
      <c r="E4325" s="13" t="s">
        <v>2133</v>
      </c>
      <c r="F4325" s="15">
        <v>120000</v>
      </c>
      <c r="G4325" s="14">
        <v>14427600</v>
      </c>
      <c r="H4325" s="13" t="s">
        <v>4627</v>
      </c>
    </row>
    <row r="4326" spans="1:8" ht="15.75" customHeight="1" x14ac:dyDescent="0.25">
      <c r="A4326" s="13" t="s">
        <v>7783</v>
      </c>
      <c r="B4326" s="13" t="s">
        <v>382</v>
      </c>
      <c r="C4326" s="14">
        <v>195.12</v>
      </c>
      <c r="D4326" s="13" t="s">
        <v>20</v>
      </c>
      <c r="E4326" s="13" t="s">
        <v>4628</v>
      </c>
      <c r="F4326" s="15">
        <v>780000</v>
      </c>
      <c r="G4326" s="14">
        <v>152193600</v>
      </c>
      <c r="H4326" s="16" t="s">
        <v>4629</v>
      </c>
    </row>
    <row r="4327" spans="1:8" ht="15.75" customHeight="1" x14ac:dyDescent="0.25">
      <c r="C4327" s="10"/>
      <c r="F4327" s="17"/>
      <c r="G4327" s="10"/>
    </row>
    <row r="4328" spans="1:8" ht="15.75" customHeight="1" x14ac:dyDescent="0.25">
      <c r="A4328" s="41" t="s">
        <v>4630</v>
      </c>
      <c r="B4328" s="42"/>
      <c r="C4328" s="42"/>
      <c r="D4328" s="42"/>
      <c r="E4328" s="42"/>
      <c r="F4328" s="42"/>
      <c r="G4328" s="42"/>
      <c r="H4328" s="43"/>
    </row>
    <row r="4329" spans="1:8" ht="15.75" customHeight="1" x14ac:dyDescent="0.25">
      <c r="C4329" s="10"/>
      <c r="E4329" s="11" t="s">
        <v>7571</v>
      </c>
      <c r="F4329" s="12">
        <v>43200</v>
      </c>
      <c r="G4329" s="10"/>
    </row>
    <row r="4330" spans="1:8" ht="15.75" customHeight="1" x14ac:dyDescent="0.25">
      <c r="A4330" s="13" t="s">
        <v>0</v>
      </c>
      <c r="B4330" s="13" t="s">
        <v>1</v>
      </c>
      <c r="C4330" s="13" t="s">
        <v>2</v>
      </c>
      <c r="D4330" s="13" t="s">
        <v>4</v>
      </c>
      <c r="E4330" s="13" t="s">
        <v>5</v>
      </c>
      <c r="F4330" s="13" t="s">
        <v>6</v>
      </c>
      <c r="G4330" s="13" t="s">
        <v>7</v>
      </c>
      <c r="H4330" s="13" t="s">
        <v>8</v>
      </c>
    </row>
    <row r="4331" spans="1:8" ht="15.75" customHeight="1" x14ac:dyDescent="0.25">
      <c r="A4331" s="13" t="s">
        <v>7784</v>
      </c>
      <c r="B4331" s="13" t="s">
        <v>10</v>
      </c>
      <c r="C4331" s="14">
        <v>1333.33</v>
      </c>
      <c r="D4331" s="13" t="s">
        <v>38</v>
      </c>
      <c r="E4331" s="13" t="s">
        <v>4632</v>
      </c>
      <c r="F4331" s="15">
        <v>43200</v>
      </c>
      <c r="G4331" s="14">
        <v>57599856</v>
      </c>
      <c r="H4331" s="16" t="s">
        <v>4633</v>
      </c>
    </row>
    <row r="4332" spans="1:8" ht="15.75" customHeight="1" x14ac:dyDescent="0.25">
      <c r="A4332" s="13" t="s">
        <v>7784</v>
      </c>
      <c r="B4332" s="13" t="s">
        <v>28</v>
      </c>
      <c r="C4332" s="14">
        <v>1333.33</v>
      </c>
      <c r="D4332" s="13" t="s">
        <v>38</v>
      </c>
      <c r="E4332" s="13" t="s">
        <v>4634</v>
      </c>
      <c r="F4332" s="15">
        <v>43200</v>
      </c>
      <c r="G4332" s="14">
        <v>57599856</v>
      </c>
      <c r="H4332" s="16" t="s">
        <v>4635</v>
      </c>
    </row>
    <row r="4333" spans="1:8" ht="15.75" customHeight="1" x14ac:dyDescent="0.25">
      <c r="A4333" s="13" t="s">
        <v>7784</v>
      </c>
      <c r="B4333" s="13" t="s">
        <v>10</v>
      </c>
      <c r="C4333" s="14">
        <v>1500.76</v>
      </c>
      <c r="D4333" s="13" t="s">
        <v>20</v>
      </c>
      <c r="E4333" s="13" t="s">
        <v>166</v>
      </c>
      <c r="F4333" s="15">
        <v>43200</v>
      </c>
      <c r="G4333" s="14">
        <v>64832832</v>
      </c>
      <c r="H4333" s="16" t="s">
        <v>4636</v>
      </c>
    </row>
    <row r="4334" spans="1:8" ht="15.75" customHeight="1" x14ac:dyDescent="0.25">
      <c r="A4334" s="13" t="s">
        <v>7784</v>
      </c>
      <c r="B4334" s="13" t="s">
        <v>10</v>
      </c>
      <c r="C4334" s="14">
        <v>1576.52</v>
      </c>
      <c r="D4334" s="13" t="s">
        <v>23</v>
      </c>
      <c r="E4334" s="13" t="s">
        <v>166</v>
      </c>
      <c r="F4334" s="15">
        <v>43200</v>
      </c>
      <c r="G4334" s="14">
        <v>68105664</v>
      </c>
      <c r="H4334" s="16" t="s">
        <v>4637</v>
      </c>
    </row>
    <row r="4335" spans="1:8" ht="15.75" customHeight="1" x14ac:dyDescent="0.25">
      <c r="A4335" s="13" t="s">
        <v>7784</v>
      </c>
      <c r="B4335" s="13" t="s">
        <v>10</v>
      </c>
      <c r="C4335" s="14">
        <v>1610.85</v>
      </c>
      <c r="D4335" s="13" t="s">
        <v>80</v>
      </c>
      <c r="E4335" s="13" t="s">
        <v>1987</v>
      </c>
      <c r="F4335" s="15">
        <v>43200</v>
      </c>
      <c r="G4335" s="14">
        <v>69588720</v>
      </c>
      <c r="H4335" s="16" t="s">
        <v>4638</v>
      </c>
    </row>
    <row r="4336" spans="1:8" ht="15.75" customHeight="1" x14ac:dyDescent="0.25">
      <c r="A4336" s="13" t="s">
        <v>7784</v>
      </c>
      <c r="B4336" s="13" t="s">
        <v>10</v>
      </c>
      <c r="C4336" s="14">
        <v>1624.69</v>
      </c>
      <c r="D4336" s="13" t="s">
        <v>11</v>
      </c>
      <c r="E4336" s="16" t="s">
        <v>4639</v>
      </c>
      <c r="F4336" s="15">
        <v>43200</v>
      </c>
      <c r="G4336" s="14">
        <v>70186608</v>
      </c>
      <c r="H4336" s="13" t="s">
        <v>4640</v>
      </c>
    </row>
    <row r="4337" spans="1:8" ht="15.75" customHeight="1" x14ac:dyDescent="0.25">
      <c r="A4337" s="13" t="s">
        <v>7784</v>
      </c>
      <c r="B4337" s="13" t="s">
        <v>10</v>
      </c>
      <c r="C4337" s="14">
        <v>1632.5</v>
      </c>
      <c r="D4337" s="13" t="s">
        <v>177</v>
      </c>
      <c r="E4337" s="13" t="s">
        <v>178</v>
      </c>
      <c r="F4337" s="15">
        <v>43200</v>
      </c>
      <c r="G4337" s="14">
        <v>70524000</v>
      </c>
      <c r="H4337" s="13" t="s">
        <v>4641</v>
      </c>
    </row>
    <row r="4338" spans="1:8" ht="15.75" customHeight="1" x14ac:dyDescent="0.25">
      <c r="A4338" s="13" t="s">
        <v>7784</v>
      </c>
      <c r="B4338" s="13" t="s">
        <v>10</v>
      </c>
      <c r="C4338" s="14">
        <v>1632.71</v>
      </c>
      <c r="D4338" s="13" t="s">
        <v>171</v>
      </c>
      <c r="E4338" s="13" t="s">
        <v>4642</v>
      </c>
      <c r="F4338" s="15">
        <v>43200</v>
      </c>
      <c r="G4338" s="14">
        <v>70533072</v>
      </c>
      <c r="H4338" s="16" t="s">
        <v>4643</v>
      </c>
    </row>
    <row r="4339" spans="1:8" ht="15.75" customHeight="1" x14ac:dyDescent="0.25">
      <c r="A4339" s="13" t="s">
        <v>7784</v>
      </c>
      <c r="B4339" s="13" t="s">
        <v>10</v>
      </c>
      <c r="C4339" s="14">
        <v>1665.23</v>
      </c>
      <c r="D4339" s="13" t="s">
        <v>33</v>
      </c>
      <c r="E4339" s="13" t="s">
        <v>166</v>
      </c>
      <c r="F4339" s="15">
        <v>43200</v>
      </c>
      <c r="G4339" s="14">
        <v>71937936</v>
      </c>
      <c r="H4339" s="13" t="s">
        <v>4615</v>
      </c>
    </row>
    <row r="4340" spans="1:8" ht="15.75" customHeight="1" x14ac:dyDescent="0.25">
      <c r="A4340" s="13" t="s">
        <v>7784</v>
      </c>
      <c r="B4340" s="13" t="s">
        <v>10</v>
      </c>
      <c r="C4340" s="14">
        <v>1714.23</v>
      </c>
      <c r="D4340" s="13" t="s">
        <v>26</v>
      </c>
      <c r="E4340" s="13" t="s">
        <v>166</v>
      </c>
      <c r="F4340" s="15">
        <v>43200</v>
      </c>
      <c r="G4340" s="14">
        <v>74054736</v>
      </c>
      <c r="H4340" s="16" t="s">
        <v>4644</v>
      </c>
    </row>
    <row r="4341" spans="1:8" ht="15.75" customHeight="1" x14ac:dyDescent="0.25">
      <c r="A4341" s="13" t="s">
        <v>7784</v>
      </c>
      <c r="B4341" s="13" t="s">
        <v>10</v>
      </c>
      <c r="C4341" s="14">
        <v>1758.09</v>
      </c>
      <c r="D4341" s="13" t="s">
        <v>35</v>
      </c>
      <c r="E4341" s="13" t="s">
        <v>166</v>
      </c>
      <c r="F4341" s="15">
        <v>43200</v>
      </c>
      <c r="G4341" s="14">
        <v>75949488</v>
      </c>
      <c r="H4341" s="16" t="s">
        <v>4645</v>
      </c>
    </row>
    <row r="4342" spans="1:8" ht="15.75" customHeight="1" x14ac:dyDescent="0.25">
      <c r="A4342" s="13" t="s">
        <v>7784</v>
      </c>
      <c r="B4342" s="13" t="s">
        <v>10</v>
      </c>
      <c r="C4342" s="14">
        <v>1803.64</v>
      </c>
      <c r="D4342" s="13" t="s">
        <v>67</v>
      </c>
      <c r="E4342" s="13" t="s">
        <v>166</v>
      </c>
      <c r="F4342" s="15">
        <v>43200</v>
      </c>
      <c r="G4342" s="14">
        <v>77917248</v>
      </c>
      <c r="H4342" s="16" t="s">
        <v>4646</v>
      </c>
    </row>
    <row r="4343" spans="1:8" ht="15.75" customHeight="1" x14ac:dyDescent="0.25">
      <c r="A4343" s="13" t="s">
        <v>7784</v>
      </c>
      <c r="B4343" s="13" t="s">
        <v>10</v>
      </c>
      <c r="C4343" s="14">
        <v>1879.38</v>
      </c>
      <c r="D4343" s="13" t="s">
        <v>43</v>
      </c>
      <c r="E4343" s="13" t="s">
        <v>781</v>
      </c>
      <c r="F4343" s="15">
        <v>43200</v>
      </c>
      <c r="G4343" s="14">
        <v>81189216</v>
      </c>
      <c r="H4343" s="13" t="s">
        <v>4647</v>
      </c>
    </row>
    <row r="4344" spans="1:8" ht="15.75" customHeight="1" x14ac:dyDescent="0.25">
      <c r="A4344" s="13" t="s">
        <v>7784</v>
      </c>
      <c r="B4344" s="13" t="s">
        <v>28</v>
      </c>
      <c r="C4344" s="14">
        <v>1907.22</v>
      </c>
      <c r="D4344" s="13" t="s">
        <v>20</v>
      </c>
      <c r="E4344" s="13" t="s">
        <v>461</v>
      </c>
      <c r="F4344" s="15">
        <v>43200</v>
      </c>
      <c r="G4344" s="14">
        <v>82391904</v>
      </c>
      <c r="H4344" s="16" t="s">
        <v>4648</v>
      </c>
    </row>
    <row r="4345" spans="1:8" ht="15.75" customHeight="1" x14ac:dyDescent="0.25">
      <c r="A4345" s="13" t="s">
        <v>7784</v>
      </c>
      <c r="B4345" s="13" t="s">
        <v>28</v>
      </c>
      <c r="C4345" s="14">
        <v>1962.4</v>
      </c>
      <c r="D4345" s="13" t="s">
        <v>17</v>
      </c>
      <c r="E4345" s="13" t="s">
        <v>166</v>
      </c>
      <c r="F4345" s="15">
        <v>12000</v>
      </c>
      <c r="G4345" s="14">
        <v>23548800</v>
      </c>
      <c r="H4345" s="13" t="s">
        <v>4649</v>
      </c>
    </row>
    <row r="4346" spans="1:8" ht="15.75" customHeight="1" x14ac:dyDescent="0.25">
      <c r="A4346" s="13" t="s">
        <v>7784</v>
      </c>
      <c r="B4346" s="13" t="s">
        <v>28</v>
      </c>
      <c r="C4346" s="14">
        <v>2006.32</v>
      </c>
      <c r="D4346" s="13" t="s">
        <v>26</v>
      </c>
      <c r="E4346" s="13" t="s">
        <v>2133</v>
      </c>
      <c r="F4346" s="15">
        <v>43200</v>
      </c>
      <c r="G4346" s="14">
        <v>86673024</v>
      </c>
      <c r="H4346" s="13" t="s">
        <v>4650</v>
      </c>
    </row>
    <row r="4347" spans="1:8" ht="15.75" customHeight="1" x14ac:dyDescent="0.25">
      <c r="A4347" s="13" t="s">
        <v>7784</v>
      </c>
      <c r="B4347" s="13" t="s">
        <v>10</v>
      </c>
      <c r="C4347" s="14">
        <v>2381.2800000000002</v>
      </c>
      <c r="D4347" s="13" t="s">
        <v>17</v>
      </c>
      <c r="E4347" s="13" t="s">
        <v>2133</v>
      </c>
      <c r="F4347" s="15">
        <v>12000</v>
      </c>
      <c r="G4347" s="14">
        <v>28575360</v>
      </c>
      <c r="H4347" s="13" t="s">
        <v>4627</v>
      </c>
    </row>
    <row r="4348" spans="1:8" ht="15.75" customHeight="1" x14ac:dyDescent="0.25">
      <c r="C4348" s="10"/>
      <c r="F4348" s="17"/>
      <c r="G4348" s="10"/>
    </row>
    <row r="4349" spans="1:8" ht="15.75" customHeight="1" x14ac:dyDescent="0.25">
      <c r="A4349" s="41" t="s">
        <v>4651</v>
      </c>
      <c r="B4349" s="42"/>
      <c r="C4349" s="42"/>
      <c r="D4349" s="42"/>
      <c r="E4349" s="42"/>
      <c r="F4349" s="42"/>
      <c r="G4349" s="42"/>
      <c r="H4349" s="43"/>
    </row>
    <row r="4350" spans="1:8" ht="15.75" customHeight="1" x14ac:dyDescent="0.25">
      <c r="C4350" s="10"/>
      <c r="E4350" s="11" t="s">
        <v>7571</v>
      </c>
      <c r="F4350" s="12">
        <v>5280000</v>
      </c>
      <c r="G4350" s="10"/>
    </row>
    <row r="4351" spans="1:8" ht="15.75" customHeight="1" x14ac:dyDescent="0.25">
      <c r="A4351" s="13" t="s">
        <v>0</v>
      </c>
      <c r="B4351" s="13" t="s">
        <v>1</v>
      </c>
      <c r="C4351" s="13" t="s">
        <v>2</v>
      </c>
      <c r="D4351" s="13" t="s">
        <v>4</v>
      </c>
      <c r="E4351" s="13" t="s">
        <v>5</v>
      </c>
      <c r="F4351" s="13" t="s">
        <v>6</v>
      </c>
      <c r="G4351" s="13" t="s">
        <v>7</v>
      </c>
      <c r="H4351" s="13" t="s">
        <v>8</v>
      </c>
    </row>
    <row r="4352" spans="1:8" ht="15.75" customHeight="1" x14ac:dyDescent="0.25">
      <c r="A4352" s="13" t="s">
        <v>7785</v>
      </c>
      <c r="B4352" s="13" t="s">
        <v>10</v>
      </c>
      <c r="C4352" s="14">
        <v>31.86</v>
      </c>
      <c r="D4352" s="13" t="s">
        <v>38</v>
      </c>
      <c r="E4352" s="13" t="s">
        <v>4653</v>
      </c>
      <c r="F4352" s="15">
        <v>5280000</v>
      </c>
      <c r="G4352" s="14">
        <v>168220800</v>
      </c>
      <c r="H4352" s="13" t="s">
        <v>4654</v>
      </c>
    </row>
    <row r="4353" spans="1:8" ht="15.75" customHeight="1" x14ac:dyDescent="0.25">
      <c r="A4353" s="13" t="s">
        <v>7785</v>
      </c>
      <c r="B4353" s="13" t="s">
        <v>28</v>
      </c>
      <c r="C4353" s="14">
        <v>32.729999999999997</v>
      </c>
      <c r="D4353" s="13" t="s">
        <v>38</v>
      </c>
      <c r="E4353" s="13" t="s">
        <v>4655</v>
      </c>
      <c r="F4353" s="15">
        <v>5280000</v>
      </c>
      <c r="G4353" s="14">
        <v>172814400</v>
      </c>
      <c r="H4353" s="16" t="s">
        <v>4656</v>
      </c>
    </row>
    <row r="4354" spans="1:8" ht="15.75" customHeight="1" x14ac:dyDescent="0.25">
      <c r="A4354" s="13" t="s">
        <v>7785</v>
      </c>
      <c r="B4354" s="13" t="s">
        <v>10</v>
      </c>
      <c r="C4354" s="14">
        <v>34.409999999999997</v>
      </c>
      <c r="D4354" s="13" t="s">
        <v>14</v>
      </c>
      <c r="E4354" s="13" t="s">
        <v>4657</v>
      </c>
      <c r="F4354" s="15">
        <v>5280000</v>
      </c>
      <c r="G4354" s="14">
        <v>181684800</v>
      </c>
      <c r="H4354" s="13" t="s">
        <v>4658</v>
      </c>
    </row>
    <row r="4355" spans="1:8" ht="15.75" customHeight="1" x14ac:dyDescent="0.25">
      <c r="A4355" s="13" t="s">
        <v>7785</v>
      </c>
      <c r="B4355" s="13" t="s">
        <v>28</v>
      </c>
      <c r="C4355" s="14">
        <v>34.880000000000003</v>
      </c>
      <c r="D4355" s="13" t="s">
        <v>70</v>
      </c>
      <c r="E4355" s="13" t="s">
        <v>71</v>
      </c>
      <c r="F4355" s="15">
        <v>386000</v>
      </c>
      <c r="G4355" s="14">
        <v>13463680</v>
      </c>
      <c r="H4355" s="13" t="s">
        <v>4659</v>
      </c>
    </row>
    <row r="4356" spans="1:8" ht="15.75" customHeight="1" x14ac:dyDescent="0.25">
      <c r="A4356" s="13" t="s">
        <v>7785</v>
      </c>
      <c r="B4356" s="13" t="s">
        <v>10</v>
      </c>
      <c r="C4356" s="14">
        <v>36.19</v>
      </c>
      <c r="D4356" s="13" t="s">
        <v>20</v>
      </c>
      <c r="E4356" s="13" t="s">
        <v>71</v>
      </c>
      <c r="F4356" s="15">
        <v>5280000</v>
      </c>
      <c r="G4356" s="14">
        <v>191083200</v>
      </c>
      <c r="H4356" s="16" t="s">
        <v>4660</v>
      </c>
    </row>
    <row r="4357" spans="1:8" ht="15.75" customHeight="1" x14ac:dyDescent="0.25">
      <c r="A4357" s="13" t="s">
        <v>7785</v>
      </c>
      <c r="B4357" s="13" t="s">
        <v>10</v>
      </c>
      <c r="C4357" s="14">
        <v>36.93</v>
      </c>
      <c r="D4357" s="13" t="s">
        <v>23</v>
      </c>
      <c r="E4357" s="13" t="s">
        <v>73</v>
      </c>
      <c r="F4357" s="15">
        <v>5280000</v>
      </c>
      <c r="G4357" s="14">
        <v>194990400</v>
      </c>
      <c r="H4357" s="16" t="s">
        <v>4661</v>
      </c>
    </row>
    <row r="4358" spans="1:8" ht="15.75" customHeight="1" x14ac:dyDescent="0.25">
      <c r="A4358" s="13" t="s">
        <v>7785</v>
      </c>
      <c r="B4358" s="13" t="s">
        <v>10</v>
      </c>
      <c r="C4358" s="14">
        <v>36.950000000000003</v>
      </c>
      <c r="D4358" s="13" t="s">
        <v>33</v>
      </c>
      <c r="E4358" s="13" t="s">
        <v>73</v>
      </c>
      <c r="F4358" s="15">
        <v>5280000</v>
      </c>
      <c r="G4358" s="14">
        <v>195096000</v>
      </c>
      <c r="H4358" s="13" t="s">
        <v>4662</v>
      </c>
    </row>
    <row r="4359" spans="1:8" ht="15.75" customHeight="1" x14ac:dyDescent="0.25">
      <c r="A4359" s="13" t="s">
        <v>7785</v>
      </c>
      <c r="B4359" s="13" t="s">
        <v>10</v>
      </c>
      <c r="C4359" s="14">
        <v>39</v>
      </c>
      <c r="D4359" s="13" t="s">
        <v>11</v>
      </c>
      <c r="E4359" s="13" t="s">
        <v>4663</v>
      </c>
      <c r="F4359" s="15">
        <v>5280000</v>
      </c>
      <c r="G4359" s="14">
        <v>205920000</v>
      </c>
      <c r="H4359" s="16" t="s">
        <v>4664</v>
      </c>
    </row>
    <row r="4360" spans="1:8" ht="15.75" customHeight="1" x14ac:dyDescent="0.25">
      <c r="A4360" s="13" t="s">
        <v>7785</v>
      </c>
      <c r="B4360" s="13" t="s">
        <v>10</v>
      </c>
      <c r="C4360" s="14">
        <v>40.6</v>
      </c>
      <c r="D4360" s="13" t="s">
        <v>35</v>
      </c>
      <c r="E4360" s="13" t="s">
        <v>4665</v>
      </c>
      <c r="F4360" s="15">
        <v>5280000</v>
      </c>
      <c r="G4360" s="14">
        <v>214368000</v>
      </c>
      <c r="H4360" s="16" t="s">
        <v>4666</v>
      </c>
    </row>
    <row r="4361" spans="1:8" ht="15.75" customHeight="1" x14ac:dyDescent="0.25">
      <c r="A4361" s="13" t="s">
        <v>7785</v>
      </c>
      <c r="B4361" s="13" t="s">
        <v>10</v>
      </c>
      <c r="C4361" s="14">
        <v>43</v>
      </c>
      <c r="D4361" s="13" t="s">
        <v>70</v>
      </c>
      <c r="E4361" s="13" t="s">
        <v>95</v>
      </c>
      <c r="F4361" s="15">
        <v>5280000</v>
      </c>
      <c r="G4361" s="14">
        <v>227040000</v>
      </c>
      <c r="H4361" s="13" t="s">
        <v>4667</v>
      </c>
    </row>
    <row r="4362" spans="1:8" ht="15.75" customHeight="1" x14ac:dyDescent="0.25">
      <c r="A4362" s="13" t="s">
        <v>7785</v>
      </c>
      <c r="B4362" s="13" t="s">
        <v>10</v>
      </c>
      <c r="C4362" s="14">
        <v>44.1</v>
      </c>
      <c r="D4362" s="13" t="s">
        <v>80</v>
      </c>
      <c r="E4362" s="13" t="s">
        <v>95</v>
      </c>
      <c r="F4362" s="15">
        <v>5280000</v>
      </c>
      <c r="G4362" s="14">
        <v>232848000</v>
      </c>
      <c r="H4362" s="16" t="s">
        <v>4668</v>
      </c>
    </row>
    <row r="4363" spans="1:8" ht="15.75" customHeight="1" x14ac:dyDescent="0.25">
      <c r="A4363" s="13" t="s">
        <v>7785</v>
      </c>
      <c r="B4363" s="13" t="s">
        <v>45</v>
      </c>
      <c r="C4363" s="14">
        <v>45.38</v>
      </c>
      <c r="D4363" s="13" t="s">
        <v>17</v>
      </c>
      <c r="E4363" s="13" t="s">
        <v>24</v>
      </c>
      <c r="F4363" s="15">
        <v>120000</v>
      </c>
      <c r="G4363" s="14">
        <v>5445600</v>
      </c>
      <c r="H4363" s="13" t="s">
        <v>4669</v>
      </c>
    </row>
    <row r="4364" spans="1:8" ht="15.75" customHeight="1" x14ac:dyDescent="0.25">
      <c r="A4364" s="13" t="s">
        <v>7785</v>
      </c>
      <c r="B4364" s="13" t="s">
        <v>45</v>
      </c>
      <c r="C4364" s="14">
        <v>45.45</v>
      </c>
      <c r="D4364" s="13" t="s">
        <v>20</v>
      </c>
      <c r="E4364" s="13" t="s">
        <v>2761</v>
      </c>
      <c r="F4364" s="15">
        <v>5280000</v>
      </c>
      <c r="G4364" s="14">
        <v>239976000</v>
      </c>
      <c r="H4364" s="16" t="s">
        <v>4670</v>
      </c>
    </row>
    <row r="4365" spans="1:8" ht="15.75" customHeight="1" x14ac:dyDescent="0.25">
      <c r="A4365" s="13" t="s">
        <v>7785</v>
      </c>
      <c r="B4365" s="13" t="s">
        <v>28</v>
      </c>
      <c r="C4365" s="14">
        <v>45.46</v>
      </c>
      <c r="D4365" s="13" t="s">
        <v>33</v>
      </c>
      <c r="E4365" s="13" t="s">
        <v>95</v>
      </c>
      <c r="F4365" s="15">
        <v>5280000</v>
      </c>
      <c r="G4365" s="14">
        <v>240028800</v>
      </c>
      <c r="H4365" s="13" t="s">
        <v>4667</v>
      </c>
    </row>
    <row r="4366" spans="1:8" ht="15.75" customHeight="1" x14ac:dyDescent="0.25">
      <c r="A4366" s="13" t="s">
        <v>7785</v>
      </c>
      <c r="B4366" s="13" t="s">
        <v>45</v>
      </c>
      <c r="C4366" s="14">
        <v>46.93</v>
      </c>
      <c r="D4366" s="13" t="s">
        <v>26</v>
      </c>
      <c r="E4366" s="13" t="s">
        <v>95</v>
      </c>
      <c r="F4366" s="15">
        <v>5280000</v>
      </c>
      <c r="G4366" s="14">
        <v>247790400</v>
      </c>
      <c r="H4366" s="13" t="s">
        <v>4671</v>
      </c>
    </row>
    <row r="4367" spans="1:8" ht="15.75" customHeight="1" x14ac:dyDescent="0.25">
      <c r="A4367" s="13" t="s">
        <v>7785</v>
      </c>
      <c r="B4367" s="13" t="s">
        <v>382</v>
      </c>
      <c r="C4367" s="14">
        <v>47.45</v>
      </c>
      <c r="D4367" s="13" t="s">
        <v>20</v>
      </c>
      <c r="E4367" s="13" t="s">
        <v>166</v>
      </c>
      <c r="F4367" s="15">
        <v>5280000</v>
      </c>
      <c r="G4367" s="14">
        <v>250536000</v>
      </c>
      <c r="H4367" s="16" t="s">
        <v>4672</v>
      </c>
    </row>
    <row r="4368" spans="1:8" ht="15.75" customHeight="1" x14ac:dyDescent="0.25">
      <c r="A4368" s="13" t="s">
        <v>7785</v>
      </c>
      <c r="B4368" s="13" t="s">
        <v>413</v>
      </c>
      <c r="C4368" s="14">
        <v>48.85</v>
      </c>
      <c r="D4368" s="13" t="s">
        <v>20</v>
      </c>
      <c r="E4368" s="13" t="s">
        <v>389</v>
      </c>
      <c r="F4368" s="15">
        <v>5280000</v>
      </c>
      <c r="G4368" s="14">
        <v>257928000</v>
      </c>
      <c r="H4368" s="16" t="s">
        <v>4673</v>
      </c>
    </row>
    <row r="4369" spans="1:8" ht="15.75" customHeight="1" x14ac:dyDescent="0.25">
      <c r="A4369" s="13" t="s">
        <v>7785</v>
      </c>
      <c r="B4369" s="13" t="s">
        <v>10</v>
      </c>
      <c r="C4369" s="14">
        <v>51.6</v>
      </c>
      <c r="D4369" s="13" t="s">
        <v>177</v>
      </c>
      <c r="E4369" s="13" t="s">
        <v>178</v>
      </c>
      <c r="F4369" s="15">
        <v>5280000</v>
      </c>
      <c r="G4369" s="14">
        <v>272448000</v>
      </c>
      <c r="H4369" s="13" t="s">
        <v>4674</v>
      </c>
    </row>
    <row r="4370" spans="1:8" ht="15.75" customHeight="1" x14ac:dyDescent="0.25">
      <c r="A4370" s="13" t="s">
        <v>7785</v>
      </c>
      <c r="B4370" s="13" t="s">
        <v>28</v>
      </c>
      <c r="C4370" s="14">
        <v>51.7</v>
      </c>
      <c r="D4370" s="13" t="s">
        <v>171</v>
      </c>
      <c r="E4370" s="13" t="s">
        <v>4675</v>
      </c>
      <c r="F4370" s="15">
        <v>5280000</v>
      </c>
      <c r="G4370" s="14">
        <v>272976000</v>
      </c>
      <c r="H4370" s="16" t="s">
        <v>4676</v>
      </c>
    </row>
    <row r="4371" spans="1:8" ht="15.75" customHeight="1" x14ac:dyDescent="0.25">
      <c r="A4371" s="13" t="s">
        <v>7785</v>
      </c>
      <c r="B4371" s="13" t="s">
        <v>28</v>
      </c>
      <c r="C4371" s="14">
        <v>51.9</v>
      </c>
      <c r="D4371" s="13" t="s">
        <v>11</v>
      </c>
      <c r="E4371" s="13" t="s">
        <v>4677</v>
      </c>
      <c r="F4371" s="15">
        <v>5280000</v>
      </c>
      <c r="G4371" s="14">
        <v>274032000</v>
      </c>
      <c r="H4371" s="13" t="s">
        <v>4678</v>
      </c>
    </row>
    <row r="4372" spans="1:8" ht="15.75" customHeight="1" x14ac:dyDescent="0.25">
      <c r="A4372" s="13" t="s">
        <v>7785</v>
      </c>
      <c r="B4372" s="13" t="s">
        <v>413</v>
      </c>
      <c r="C4372" s="14">
        <v>52.7</v>
      </c>
      <c r="D4372" s="13" t="s">
        <v>17</v>
      </c>
      <c r="E4372" s="13" t="s">
        <v>389</v>
      </c>
      <c r="F4372" s="15">
        <v>120000</v>
      </c>
      <c r="G4372" s="14">
        <v>6324000</v>
      </c>
      <c r="H4372" s="13" t="s">
        <v>4679</v>
      </c>
    </row>
    <row r="4373" spans="1:8" ht="15.75" customHeight="1" x14ac:dyDescent="0.25">
      <c r="A4373" s="13" t="s">
        <v>7785</v>
      </c>
      <c r="B4373" s="13" t="s">
        <v>10</v>
      </c>
      <c r="C4373" s="14">
        <v>53.44</v>
      </c>
      <c r="D4373" s="13" t="s">
        <v>43</v>
      </c>
      <c r="E4373" s="13" t="s">
        <v>4680</v>
      </c>
      <c r="F4373" s="15">
        <v>5280000</v>
      </c>
      <c r="G4373" s="14">
        <v>282163200</v>
      </c>
      <c r="H4373" s="13" t="s">
        <v>4681</v>
      </c>
    </row>
    <row r="4374" spans="1:8" ht="15.75" customHeight="1" x14ac:dyDescent="0.25">
      <c r="A4374" s="13" t="s">
        <v>7785</v>
      </c>
      <c r="B4374" s="13" t="s">
        <v>45</v>
      </c>
      <c r="C4374" s="14">
        <v>53.55</v>
      </c>
      <c r="D4374" s="13" t="s">
        <v>70</v>
      </c>
      <c r="E4374" s="13" t="s">
        <v>398</v>
      </c>
      <c r="F4374" s="15">
        <v>5280000</v>
      </c>
      <c r="G4374" s="14">
        <v>282744000</v>
      </c>
      <c r="H4374" s="13" t="s">
        <v>4682</v>
      </c>
    </row>
    <row r="4375" spans="1:8" ht="15.75" customHeight="1" x14ac:dyDescent="0.25">
      <c r="A4375" s="13" t="s">
        <v>7785</v>
      </c>
      <c r="B4375" s="13" t="s">
        <v>10</v>
      </c>
      <c r="C4375" s="14">
        <v>53.6</v>
      </c>
      <c r="D4375" s="13" t="s">
        <v>67</v>
      </c>
      <c r="E4375" s="13" t="s">
        <v>95</v>
      </c>
      <c r="F4375" s="15">
        <v>5280000</v>
      </c>
      <c r="G4375" s="14">
        <v>283008000</v>
      </c>
      <c r="H4375" s="13" t="s">
        <v>4683</v>
      </c>
    </row>
    <row r="4376" spans="1:8" ht="15.75" customHeight="1" x14ac:dyDescent="0.25">
      <c r="A4376" s="13" t="s">
        <v>7785</v>
      </c>
      <c r="B4376" s="13" t="s">
        <v>382</v>
      </c>
      <c r="C4376" s="14">
        <v>54.27</v>
      </c>
      <c r="D4376" s="13" t="s">
        <v>26</v>
      </c>
      <c r="E4376" s="13" t="s">
        <v>166</v>
      </c>
      <c r="F4376" s="15">
        <v>5280000</v>
      </c>
      <c r="G4376" s="14">
        <v>286545600</v>
      </c>
      <c r="H4376" s="16" t="s">
        <v>4684</v>
      </c>
    </row>
    <row r="4377" spans="1:8" ht="15.75" customHeight="1" x14ac:dyDescent="0.25">
      <c r="A4377" s="13" t="s">
        <v>7785</v>
      </c>
      <c r="B4377" s="13" t="s">
        <v>10</v>
      </c>
      <c r="C4377" s="14">
        <v>55.85</v>
      </c>
      <c r="D4377" s="13" t="s">
        <v>109</v>
      </c>
      <c r="E4377" s="13" t="s">
        <v>166</v>
      </c>
      <c r="F4377" s="15">
        <v>5280000</v>
      </c>
      <c r="G4377" s="14">
        <v>294888000</v>
      </c>
      <c r="H4377" s="16" t="s">
        <v>4685</v>
      </c>
    </row>
    <row r="4378" spans="1:8" ht="15.75" customHeight="1" x14ac:dyDescent="0.25">
      <c r="A4378" s="13" t="s">
        <v>7785</v>
      </c>
      <c r="B4378" s="13" t="s">
        <v>382</v>
      </c>
      <c r="C4378" s="14">
        <v>56.77</v>
      </c>
      <c r="D4378" s="13" t="s">
        <v>17</v>
      </c>
      <c r="E4378" s="13" t="s">
        <v>166</v>
      </c>
      <c r="F4378" s="15">
        <v>120000</v>
      </c>
      <c r="G4378" s="14">
        <v>6812400</v>
      </c>
      <c r="H4378" s="13" t="s">
        <v>4686</v>
      </c>
    </row>
    <row r="4379" spans="1:8" ht="15.75" customHeight="1" x14ac:dyDescent="0.25">
      <c r="A4379" s="13" t="s">
        <v>7785</v>
      </c>
      <c r="B4379" s="13" t="s">
        <v>45</v>
      </c>
      <c r="C4379" s="14">
        <v>60.4</v>
      </c>
      <c r="D4379" s="13" t="s">
        <v>11</v>
      </c>
      <c r="E4379" s="13" t="s">
        <v>4687</v>
      </c>
      <c r="F4379" s="15">
        <v>5280000</v>
      </c>
      <c r="G4379" s="14">
        <v>318912000</v>
      </c>
      <c r="H4379" s="13" t="s">
        <v>4688</v>
      </c>
    </row>
    <row r="4380" spans="1:8" ht="15.75" customHeight="1" x14ac:dyDescent="0.25">
      <c r="A4380" s="13" t="s">
        <v>7785</v>
      </c>
      <c r="B4380" s="13" t="s">
        <v>1572</v>
      </c>
      <c r="C4380" s="14">
        <v>61.47</v>
      </c>
      <c r="D4380" s="13" t="s">
        <v>20</v>
      </c>
      <c r="E4380" s="13" t="s">
        <v>87</v>
      </c>
      <c r="F4380" s="15">
        <v>5280000</v>
      </c>
      <c r="G4380" s="14">
        <v>324561600</v>
      </c>
      <c r="H4380" s="16" t="s">
        <v>4689</v>
      </c>
    </row>
    <row r="4381" spans="1:8" ht="15.75" customHeight="1" x14ac:dyDescent="0.25">
      <c r="A4381" s="13" t="s">
        <v>7785</v>
      </c>
      <c r="B4381" s="13" t="s">
        <v>413</v>
      </c>
      <c r="C4381" s="14">
        <v>64.77</v>
      </c>
      <c r="D4381" s="13" t="s">
        <v>26</v>
      </c>
      <c r="E4381" s="13" t="s">
        <v>87</v>
      </c>
      <c r="F4381" s="15">
        <v>5280000</v>
      </c>
      <c r="G4381" s="14">
        <v>341985600</v>
      </c>
      <c r="H4381" s="13" t="s">
        <v>4690</v>
      </c>
    </row>
    <row r="4382" spans="1:8" ht="15.75" customHeight="1" x14ac:dyDescent="0.25">
      <c r="A4382" s="13" t="s">
        <v>7785</v>
      </c>
      <c r="B4382" s="13" t="s">
        <v>28</v>
      </c>
      <c r="C4382" s="14">
        <v>72.86</v>
      </c>
      <c r="D4382" s="13" t="s">
        <v>17</v>
      </c>
      <c r="E4382" s="13" t="s">
        <v>21</v>
      </c>
      <c r="F4382" s="15">
        <v>120000</v>
      </c>
      <c r="G4382" s="14">
        <v>8743200</v>
      </c>
      <c r="H4382" s="13" t="s">
        <v>4691</v>
      </c>
    </row>
    <row r="4383" spans="1:8" ht="15.75" customHeight="1" x14ac:dyDescent="0.25">
      <c r="A4383" s="13" t="s">
        <v>7785</v>
      </c>
      <c r="B4383" s="13" t="s">
        <v>434</v>
      </c>
      <c r="C4383" s="14">
        <v>73.78</v>
      </c>
      <c r="D4383" s="13" t="s">
        <v>20</v>
      </c>
      <c r="E4383" s="13" t="s">
        <v>21</v>
      </c>
      <c r="F4383" s="15">
        <v>5280000</v>
      </c>
      <c r="G4383" s="14">
        <v>389558400</v>
      </c>
      <c r="H4383" s="16" t="s">
        <v>4692</v>
      </c>
    </row>
    <row r="4384" spans="1:8" ht="15.75" customHeight="1" x14ac:dyDescent="0.25">
      <c r="A4384" s="13" t="s">
        <v>7785</v>
      </c>
      <c r="B4384" s="13" t="s">
        <v>434</v>
      </c>
      <c r="C4384" s="14">
        <v>74.23</v>
      </c>
      <c r="D4384" s="13" t="s">
        <v>26</v>
      </c>
      <c r="E4384" s="13" t="s">
        <v>263</v>
      </c>
      <c r="F4384" s="15">
        <v>5280000</v>
      </c>
      <c r="G4384" s="14">
        <v>391934400</v>
      </c>
      <c r="H4384" s="13" t="s">
        <v>4693</v>
      </c>
    </row>
    <row r="4385" spans="1:8" ht="15.75" customHeight="1" x14ac:dyDescent="0.25">
      <c r="A4385" s="13" t="s">
        <v>7785</v>
      </c>
      <c r="B4385" s="13" t="s">
        <v>10</v>
      </c>
      <c r="C4385" s="14">
        <v>75.03</v>
      </c>
      <c r="D4385" s="13" t="s">
        <v>17</v>
      </c>
      <c r="E4385" s="13" t="s">
        <v>95</v>
      </c>
      <c r="F4385" s="15">
        <v>120000</v>
      </c>
      <c r="G4385" s="14">
        <v>9003600</v>
      </c>
      <c r="H4385" s="13" t="s">
        <v>4667</v>
      </c>
    </row>
    <row r="4386" spans="1:8" ht="15.75" customHeight="1" x14ac:dyDescent="0.25">
      <c r="A4386" s="13" t="s">
        <v>7785</v>
      </c>
      <c r="B4386" s="13" t="s">
        <v>10</v>
      </c>
      <c r="C4386" s="14">
        <v>83.26</v>
      </c>
      <c r="D4386" s="13" t="s">
        <v>26</v>
      </c>
      <c r="E4386" s="13" t="s">
        <v>21</v>
      </c>
      <c r="F4386" s="15">
        <v>5280000</v>
      </c>
      <c r="G4386" s="14">
        <v>439612800</v>
      </c>
      <c r="H4386" s="13" t="s">
        <v>4694</v>
      </c>
    </row>
    <row r="4387" spans="1:8" ht="15.75" customHeight="1" x14ac:dyDescent="0.25">
      <c r="A4387" s="13" t="s">
        <v>7785</v>
      </c>
      <c r="B4387" s="13" t="s">
        <v>460</v>
      </c>
      <c r="C4387" s="14">
        <v>94.39</v>
      </c>
      <c r="D4387" s="13" t="s">
        <v>20</v>
      </c>
      <c r="E4387" s="13" t="s">
        <v>40</v>
      </c>
      <c r="F4387" s="15">
        <v>5280000</v>
      </c>
      <c r="G4387" s="14">
        <v>498379200</v>
      </c>
      <c r="H4387" s="16" t="s">
        <v>4695</v>
      </c>
    </row>
    <row r="4388" spans="1:8" ht="15.75" customHeight="1" x14ac:dyDescent="0.25">
      <c r="A4388" s="13" t="s">
        <v>7785</v>
      </c>
      <c r="B4388" s="13" t="s">
        <v>28</v>
      </c>
      <c r="C4388" s="14">
        <v>96.79</v>
      </c>
      <c r="D4388" s="13" t="s">
        <v>26</v>
      </c>
      <c r="E4388" s="13" t="s">
        <v>225</v>
      </c>
      <c r="F4388" s="15">
        <v>5280000</v>
      </c>
      <c r="G4388" s="14">
        <v>511051200</v>
      </c>
      <c r="H4388" s="13" t="s">
        <v>4696</v>
      </c>
    </row>
    <row r="4389" spans="1:8" ht="15.75" customHeight="1" x14ac:dyDescent="0.25">
      <c r="A4389" s="13" t="s">
        <v>7785</v>
      </c>
      <c r="B4389" s="13" t="s">
        <v>458</v>
      </c>
      <c r="C4389" s="14">
        <v>97.94</v>
      </c>
      <c r="D4389" s="13" t="s">
        <v>20</v>
      </c>
      <c r="E4389" s="13" t="s">
        <v>4593</v>
      </c>
      <c r="F4389" s="15">
        <v>5280000</v>
      </c>
      <c r="G4389" s="14">
        <v>517123200</v>
      </c>
      <c r="H4389" s="16" t="s">
        <v>4697</v>
      </c>
    </row>
    <row r="4390" spans="1:8" ht="15.75" customHeight="1" x14ac:dyDescent="0.25">
      <c r="A4390" s="13" t="s">
        <v>7785</v>
      </c>
      <c r="B4390" s="13" t="s">
        <v>10</v>
      </c>
      <c r="C4390" s="14">
        <v>135.47</v>
      </c>
      <c r="D4390" s="13" t="s">
        <v>171</v>
      </c>
      <c r="E4390" s="13" t="s">
        <v>4698</v>
      </c>
      <c r="F4390" s="15">
        <v>5280000</v>
      </c>
      <c r="G4390" s="14">
        <v>715281600</v>
      </c>
      <c r="H4390" s="16" t="s">
        <v>4699</v>
      </c>
    </row>
    <row r="4391" spans="1:8" ht="15.75" customHeight="1" x14ac:dyDescent="0.25">
      <c r="A4391" s="13" t="s">
        <v>7785</v>
      </c>
      <c r="B4391" s="13" t="s">
        <v>4700</v>
      </c>
      <c r="C4391" s="14">
        <v>135.9</v>
      </c>
      <c r="D4391" s="13" t="s">
        <v>20</v>
      </c>
      <c r="E4391" s="13" t="s">
        <v>1272</v>
      </c>
      <c r="F4391" s="15">
        <v>5280000</v>
      </c>
      <c r="G4391" s="14">
        <v>717552000</v>
      </c>
      <c r="H4391" s="16" t="s">
        <v>4701</v>
      </c>
    </row>
    <row r="4392" spans="1:8" ht="15.75" customHeight="1" x14ac:dyDescent="0.25">
      <c r="A4392" s="13" t="s">
        <v>7785</v>
      </c>
      <c r="B4392" s="13" t="s">
        <v>382</v>
      </c>
      <c r="C4392" s="14">
        <v>139.15</v>
      </c>
      <c r="D4392" s="13" t="s">
        <v>11</v>
      </c>
      <c r="E4392" s="13" t="s">
        <v>4702</v>
      </c>
      <c r="F4392" s="15">
        <v>5280000</v>
      </c>
      <c r="G4392" s="14">
        <v>734712000</v>
      </c>
      <c r="H4392" s="13" t="s">
        <v>4703</v>
      </c>
    </row>
    <row r="4393" spans="1:8" ht="15.75" customHeight="1" x14ac:dyDescent="0.25">
      <c r="A4393" s="13" t="s">
        <v>7785</v>
      </c>
      <c r="B4393" s="13" t="s">
        <v>10</v>
      </c>
      <c r="C4393" s="14">
        <v>139.66</v>
      </c>
      <c r="D4393" s="13" t="s">
        <v>201</v>
      </c>
      <c r="E4393" s="13" t="s">
        <v>446</v>
      </c>
      <c r="F4393" s="15">
        <v>5280000</v>
      </c>
      <c r="G4393" s="14">
        <v>737404800</v>
      </c>
      <c r="H4393" s="16" t="s">
        <v>4704</v>
      </c>
    </row>
    <row r="4394" spans="1:8" ht="15.75" customHeight="1" x14ac:dyDescent="0.25">
      <c r="A4394" s="13" t="s">
        <v>7785</v>
      </c>
      <c r="B4394" s="13" t="s">
        <v>460</v>
      </c>
      <c r="C4394" s="14">
        <v>144.72</v>
      </c>
      <c r="D4394" s="13" t="s">
        <v>26</v>
      </c>
      <c r="E4394" s="13" t="s">
        <v>446</v>
      </c>
      <c r="F4394" s="15">
        <v>5280000</v>
      </c>
      <c r="G4394" s="14">
        <v>764121600</v>
      </c>
      <c r="H4394" s="13" t="s">
        <v>4705</v>
      </c>
    </row>
    <row r="4395" spans="1:8" ht="15.75" customHeight="1" x14ac:dyDescent="0.25">
      <c r="A4395" s="13" t="s">
        <v>7785</v>
      </c>
      <c r="B4395" s="13" t="s">
        <v>28</v>
      </c>
      <c r="C4395" s="14">
        <v>372.09</v>
      </c>
      <c r="D4395" s="13" t="s">
        <v>20</v>
      </c>
      <c r="E4395" s="13" t="s">
        <v>4706</v>
      </c>
      <c r="F4395" s="15">
        <v>5280000</v>
      </c>
      <c r="G4395" s="14">
        <v>1964635200</v>
      </c>
      <c r="H4395" s="16" t="s">
        <v>4707</v>
      </c>
    </row>
    <row r="4396" spans="1:8" ht="15.75" customHeight="1" x14ac:dyDescent="0.25">
      <c r="C4396" s="10"/>
      <c r="F4396" s="17"/>
      <c r="G4396" s="10"/>
    </row>
    <row r="4397" spans="1:8" ht="15.75" customHeight="1" x14ac:dyDescent="0.25">
      <c r="A4397" s="41" t="s">
        <v>4708</v>
      </c>
      <c r="B4397" s="42"/>
      <c r="C4397" s="42"/>
      <c r="D4397" s="42"/>
      <c r="E4397" s="42"/>
      <c r="F4397" s="42"/>
      <c r="G4397" s="42"/>
      <c r="H4397" s="43"/>
    </row>
    <row r="4398" spans="1:8" ht="15.75" customHeight="1" x14ac:dyDescent="0.25">
      <c r="C4398" s="10"/>
      <c r="E4398" s="11" t="s">
        <v>7571</v>
      </c>
      <c r="F4398" s="12">
        <v>240000</v>
      </c>
      <c r="G4398" s="10"/>
    </row>
    <row r="4399" spans="1:8" ht="15.75" customHeight="1" x14ac:dyDescent="0.25">
      <c r="A4399" s="13" t="s">
        <v>0</v>
      </c>
      <c r="B4399" s="13" t="s">
        <v>1</v>
      </c>
      <c r="C4399" s="13" t="s">
        <v>2</v>
      </c>
      <c r="D4399" s="13" t="s">
        <v>4</v>
      </c>
      <c r="E4399" s="13" t="s">
        <v>5</v>
      </c>
      <c r="F4399" s="13" t="s">
        <v>6</v>
      </c>
      <c r="G4399" s="13" t="s">
        <v>7</v>
      </c>
      <c r="H4399" s="13" t="s">
        <v>8</v>
      </c>
    </row>
    <row r="4400" spans="1:8" ht="15.75" customHeight="1" x14ac:dyDescent="0.25">
      <c r="A4400" s="13" t="s">
        <v>7786</v>
      </c>
      <c r="B4400" s="13" t="s">
        <v>10</v>
      </c>
      <c r="C4400" s="14">
        <v>57.8</v>
      </c>
      <c r="D4400" s="13" t="s">
        <v>70</v>
      </c>
      <c r="E4400" s="13" t="s">
        <v>71</v>
      </c>
      <c r="F4400" s="15">
        <v>240000</v>
      </c>
      <c r="G4400" s="14">
        <v>13872000</v>
      </c>
      <c r="H4400" s="13" t="s">
        <v>4710</v>
      </c>
    </row>
    <row r="4401" spans="1:8" ht="15.75" customHeight="1" x14ac:dyDescent="0.25">
      <c r="A4401" s="13" t="s">
        <v>7786</v>
      </c>
      <c r="B4401" s="13" t="s">
        <v>434</v>
      </c>
      <c r="C4401" s="14">
        <v>59.06</v>
      </c>
      <c r="D4401" s="13" t="s">
        <v>20</v>
      </c>
      <c r="E4401" s="13" t="s">
        <v>73</v>
      </c>
      <c r="F4401" s="15">
        <v>240000</v>
      </c>
      <c r="G4401" s="14">
        <v>14174400</v>
      </c>
      <c r="H4401" s="13" t="s">
        <v>4711</v>
      </c>
    </row>
    <row r="4402" spans="1:8" ht="15.75" customHeight="1" x14ac:dyDescent="0.25">
      <c r="A4402" s="13" t="s">
        <v>7786</v>
      </c>
      <c r="B4402" s="13" t="s">
        <v>28</v>
      </c>
      <c r="C4402" s="14">
        <v>59.52</v>
      </c>
      <c r="D4402" s="13" t="s">
        <v>17</v>
      </c>
      <c r="E4402" s="13" t="s">
        <v>24</v>
      </c>
      <c r="F4402" s="15">
        <v>240000</v>
      </c>
      <c r="G4402" s="14">
        <v>14284800</v>
      </c>
      <c r="H4402" s="13" t="s">
        <v>4669</v>
      </c>
    </row>
    <row r="4403" spans="1:8" ht="15.75" customHeight="1" x14ac:dyDescent="0.25">
      <c r="A4403" s="13" t="s">
        <v>7786</v>
      </c>
      <c r="B4403" s="13" t="s">
        <v>10</v>
      </c>
      <c r="C4403" s="14">
        <v>60.23</v>
      </c>
      <c r="D4403" s="13" t="s">
        <v>23</v>
      </c>
      <c r="E4403" s="13" t="s">
        <v>73</v>
      </c>
      <c r="F4403" s="15">
        <v>240000</v>
      </c>
      <c r="G4403" s="14">
        <v>14455200</v>
      </c>
      <c r="H4403" s="16" t="s">
        <v>4712</v>
      </c>
    </row>
    <row r="4404" spans="1:8" ht="15.75" customHeight="1" x14ac:dyDescent="0.25">
      <c r="A4404" s="13" t="s">
        <v>7786</v>
      </c>
      <c r="B4404" s="13" t="s">
        <v>10</v>
      </c>
      <c r="C4404" s="14">
        <v>60.26</v>
      </c>
      <c r="D4404" s="13" t="s">
        <v>33</v>
      </c>
      <c r="E4404" s="13" t="s">
        <v>73</v>
      </c>
      <c r="F4404" s="15">
        <v>240000</v>
      </c>
      <c r="G4404" s="14">
        <v>14462400</v>
      </c>
      <c r="H4404" s="13" t="s">
        <v>4662</v>
      </c>
    </row>
    <row r="4405" spans="1:8" ht="15.75" customHeight="1" x14ac:dyDescent="0.25">
      <c r="A4405" s="13" t="s">
        <v>7786</v>
      </c>
      <c r="B4405" s="13" t="s">
        <v>10</v>
      </c>
      <c r="C4405" s="14">
        <v>61.29</v>
      </c>
      <c r="D4405" s="13" t="s">
        <v>11</v>
      </c>
      <c r="E4405" s="13" t="s">
        <v>4713</v>
      </c>
      <c r="F4405" s="15">
        <v>240000</v>
      </c>
      <c r="G4405" s="14">
        <v>14709600</v>
      </c>
      <c r="H4405" s="13" t="s">
        <v>4714</v>
      </c>
    </row>
    <row r="4406" spans="1:8" ht="15.75" customHeight="1" x14ac:dyDescent="0.25">
      <c r="A4406" s="13" t="s">
        <v>7786</v>
      </c>
      <c r="B4406" s="13" t="s">
        <v>10</v>
      </c>
      <c r="C4406" s="14">
        <v>63.8</v>
      </c>
      <c r="D4406" s="13" t="s">
        <v>35</v>
      </c>
      <c r="E4406" s="13" t="s">
        <v>4665</v>
      </c>
      <c r="F4406" s="15">
        <v>240000</v>
      </c>
      <c r="G4406" s="14">
        <v>15312000</v>
      </c>
      <c r="H4406" s="16" t="s">
        <v>4715</v>
      </c>
    </row>
    <row r="4407" spans="1:8" ht="15.75" customHeight="1" x14ac:dyDescent="0.25">
      <c r="A4407" s="13" t="s">
        <v>7786</v>
      </c>
      <c r="B4407" s="13" t="s">
        <v>10</v>
      </c>
      <c r="C4407" s="14">
        <v>65.72</v>
      </c>
      <c r="D4407" s="13" t="s">
        <v>17</v>
      </c>
      <c r="E4407" s="13" t="s">
        <v>73</v>
      </c>
      <c r="F4407" s="15">
        <v>240000</v>
      </c>
      <c r="G4407" s="14">
        <v>15772800</v>
      </c>
      <c r="H4407" s="13" t="s">
        <v>4716</v>
      </c>
    </row>
    <row r="4408" spans="1:8" ht="15.75" customHeight="1" x14ac:dyDescent="0.25">
      <c r="A4408" s="13" t="s">
        <v>7786</v>
      </c>
      <c r="B4408" s="13" t="s">
        <v>10</v>
      </c>
      <c r="C4408" s="14">
        <v>68.11</v>
      </c>
      <c r="D4408" s="13" t="s">
        <v>38</v>
      </c>
      <c r="E4408" s="13" t="s">
        <v>4717</v>
      </c>
      <c r="F4408" s="15">
        <v>240000</v>
      </c>
      <c r="G4408" s="14">
        <v>16346400</v>
      </c>
      <c r="H4408" s="13" t="s">
        <v>4718</v>
      </c>
    </row>
    <row r="4409" spans="1:8" ht="15.75" customHeight="1" x14ac:dyDescent="0.25">
      <c r="A4409" s="13" t="s">
        <v>7786</v>
      </c>
      <c r="B4409" s="13" t="s">
        <v>28</v>
      </c>
      <c r="C4409" s="14">
        <v>68.11</v>
      </c>
      <c r="D4409" s="13" t="s">
        <v>38</v>
      </c>
      <c r="E4409" s="13" t="s">
        <v>4719</v>
      </c>
      <c r="F4409" s="15">
        <v>240000</v>
      </c>
      <c r="G4409" s="14">
        <v>16346400</v>
      </c>
      <c r="H4409" s="16" t="s">
        <v>4720</v>
      </c>
    </row>
    <row r="4410" spans="1:8" ht="15.75" customHeight="1" x14ac:dyDescent="0.25">
      <c r="A4410" s="13" t="s">
        <v>7786</v>
      </c>
      <c r="B4410" s="13" t="s">
        <v>28</v>
      </c>
      <c r="C4410" s="14">
        <v>71.540000000000006</v>
      </c>
      <c r="D4410" s="13" t="s">
        <v>33</v>
      </c>
      <c r="E4410" s="13" t="s">
        <v>24</v>
      </c>
      <c r="F4410" s="15">
        <v>240000</v>
      </c>
      <c r="G4410" s="14">
        <v>17169600</v>
      </c>
      <c r="H4410" s="13" t="s">
        <v>4721</v>
      </c>
    </row>
    <row r="4411" spans="1:8" ht="15.75" customHeight="1" x14ac:dyDescent="0.25">
      <c r="A4411" s="13" t="s">
        <v>7786</v>
      </c>
      <c r="B4411" s="13" t="s">
        <v>10</v>
      </c>
      <c r="C4411" s="14">
        <v>75.09</v>
      </c>
      <c r="D4411" s="13" t="s">
        <v>14</v>
      </c>
      <c r="E4411" s="13" t="s">
        <v>4722</v>
      </c>
      <c r="F4411" s="15">
        <v>240000</v>
      </c>
      <c r="G4411" s="14">
        <v>18021600</v>
      </c>
      <c r="H4411" s="13" t="s">
        <v>4723</v>
      </c>
    </row>
    <row r="4412" spans="1:8" ht="15.75" customHeight="1" x14ac:dyDescent="0.25">
      <c r="A4412" s="13" t="s">
        <v>7786</v>
      </c>
      <c r="B4412" s="13" t="s">
        <v>28</v>
      </c>
      <c r="C4412" s="14">
        <v>80.180000000000007</v>
      </c>
      <c r="D4412" s="13" t="s">
        <v>11</v>
      </c>
      <c r="E4412" s="13" t="s">
        <v>4724</v>
      </c>
      <c r="F4412" s="15">
        <v>240000</v>
      </c>
      <c r="G4412" s="14">
        <v>19243200</v>
      </c>
      <c r="H4412" s="13" t="s">
        <v>4725</v>
      </c>
    </row>
    <row r="4413" spans="1:8" ht="15.75" customHeight="1" x14ac:dyDescent="0.25">
      <c r="A4413" s="13" t="s">
        <v>7786</v>
      </c>
      <c r="B4413" s="13" t="s">
        <v>10</v>
      </c>
      <c r="C4413" s="14">
        <v>88.45</v>
      </c>
      <c r="D4413" s="13" t="s">
        <v>43</v>
      </c>
      <c r="E4413" s="13" t="s">
        <v>73</v>
      </c>
      <c r="F4413" s="15">
        <v>240000</v>
      </c>
      <c r="G4413" s="14">
        <v>21228000</v>
      </c>
      <c r="H4413" s="16" t="s">
        <v>4726</v>
      </c>
    </row>
    <row r="4414" spans="1:8" ht="15.75" customHeight="1" x14ac:dyDescent="0.25">
      <c r="A4414" s="13" t="s">
        <v>7786</v>
      </c>
      <c r="B4414" s="13" t="s">
        <v>28</v>
      </c>
      <c r="C4414" s="14">
        <v>89.5</v>
      </c>
      <c r="D4414" s="13" t="s">
        <v>70</v>
      </c>
      <c r="E4414" s="13" t="s">
        <v>398</v>
      </c>
      <c r="F4414" s="15">
        <v>240000</v>
      </c>
      <c r="G4414" s="14">
        <v>21480000</v>
      </c>
      <c r="H4414" s="13" t="s">
        <v>4727</v>
      </c>
    </row>
    <row r="4415" spans="1:8" ht="15.75" customHeight="1" x14ac:dyDescent="0.25">
      <c r="A4415" s="13" t="s">
        <v>7786</v>
      </c>
      <c r="B4415" s="13" t="s">
        <v>28</v>
      </c>
      <c r="C4415" s="14">
        <v>89.78</v>
      </c>
      <c r="D4415" s="13" t="s">
        <v>20</v>
      </c>
      <c r="E4415" s="13" t="s">
        <v>389</v>
      </c>
      <c r="F4415" s="15">
        <v>240000</v>
      </c>
      <c r="G4415" s="14">
        <v>21547200</v>
      </c>
      <c r="H4415" s="16" t="s">
        <v>4728</v>
      </c>
    </row>
    <row r="4416" spans="1:8" ht="15.75" customHeight="1" x14ac:dyDescent="0.25">
      <c r="A4416" s="13" t="s">
        <v>7786</v>
      </c>
      <c r="B4416" s="13" t="s">
        <v>10</v>
      </c>
      <c r="C4416" s="14">
        <v>91.35</v>
      </c>
      <c r="D4416" s="13" t="s">
        <v>80</v>
      </c>
      <c r="E4416" s="13" t="s">
        <v>306</v>
      </c>
      <c r="F4416" s="15">
        <v>240000</v>
      </c>
      <c r="G4416" s="14">
        <v>21924000</v>
      </c>
      <c r="H4416" s="16" t="s">
        <v>4729</v>
      </c>
    </row>
    <row r="4417" spans="1:8" ht="15.75" customHeight="1" x14ac:dyDescent="0.25">
      <c r="A4417" s="13" t="s">
        <v>7786</v>
      </c>
      <c r="B4417" s="13" t="s">
        <v>458</v>
      </c>
      <c r="C4417" s="14">
        <v>91.94</v>
      </c>
      <c r="D4417" s="13" t="s">
        <v>20</v>
      </c>
      <c r="E4417" s="13" t="s">
        <v>2297</v>
      </c>
      <c r="F4417" s="15">
        <v>240000</v>
      </c>
      <c r="G4417" s="14">
        <v>22065600</v>
      </c>
      <c r="H4417" s="16" t="s">
        <v>4730</v>
      </c>
    </row>
    <row r="4418" spans="1:8" ht="15.75" customHeight="1" x14ac:dyDescent="0.25">
      <c r="A4418" s="13" t="s">
        <v>7786</v>
      </c>
      <c r="B4418" s="13" t="s">
        <v>10</v>
      </c>
      <c r="C4418" s="14">
        <v>92.59</v>
      </c>
      <c r="D4418" s="13" t="s">
        <v>26</v>
      </c>
      <c r="E4418" s="13" t="s">
        <v>389</v>
      </c>
      <c r="F4418" s="15">
        <v>240000</v>
      </c>
      <c r="G4418" s="14">
        <v>22221600</v>
      </c>
      <c r="H4418" s="13" t="s">
        <v>4731</v>
      </c>
    </row>
    <row r="4419" spans="1:8" ht="15.75" customHeight="1" x14ac:dyDescent="0.25">
      <c r="A4419" s="13" t="s">
        <v>7786</v>
      </c>
      <c r="B4419" s="13" t="s">
        <v>382</v>
      </c>
      <c r="C4419" s="14">
        <v>94.73</v>
      </c>
      <c r="D4419" s="13" t="s">
        <v>20</v>
      </c>
      <c r="E4419" s="13" t="s">
        <v>21</v>
      </c>
      <c r="F4419" s="15">
        <v>240000</v>
      </c>
      <c r="G4419" s="14">
        <v>22735200</v>
      </c>
      <c r="H4419" s="16" t="s">
        <v>4732</v>
      </c>
    </row>
    <row r="4420" spans="1:8" ht="15.75" customHeight="1" x14ac:dyDescent="0.25">
      <c r="A4420" s="13" t="s">
        <v>7786</v>
      </c>
      <c r="B4420" s="13" t="s">
        <v>28</v>
      </c>
      <c r="C4420" s="14">
        <v>97.21</v>
      </c>
      <c r="D4420" s="13" t="s">
        <v>26</v>
      </c>
      <c r="E4420" s="13" t="s">
        <v>263</v>
      </c>
      <c r="F4420" s="15">
        <v>240000</v>
      </c>
      <c r="G4420" s="14">
        <v>23330400</v>
      </c>
      <c r="H4420" s="13" t="s">
        <v>4733</v>
      </c>
    </row>
    <row r="4421" spans="1:8" ht="15.75" customHeight="1" x14ac:dyDescent="0.25">
      <c r="A4421" s="13" t="s">
        <v>7786</v>
      </c>
      <c r="B4421" s="13" t="s">
        <v>460</v>
      </c>
      <c r="C4421" s="14">
        <v>98.47</v>
      </c>
      <c r="D4421" s="13" t="s">
        <v>20</v>
      </c>
      <c r="E4421" s="13" t="s">
        <v>87</v>
      </c>
      <c r="F4421" s="15">
        <v>240000</v>
      </c>
      <c r="G4421" s="14">
        <v>23632800</v>
      </c>
      <c r="H4421" s="13" t="s">
        <v>4734</v>
      </c>
    </row>
    <row r="4422" spans="1:8" ht="15.75" customHeight="1" x14ac:dyDescent="0.25">
      <c r="A4422" s="13" t="s">
        <v>7786</v>
      </c>
      <c r="B4422" s="13" t="s">
        <v>45</v>
      </c>
      <c r="C4422" s="14">
        <v>99.57</v>
      </c>
      <c r="D4422" s="13" t="s">
        <v>17</v>
      </c>
      <c r="E4422" s="13" t="s">
        <v>389</v>
      </c>
      <c r="F4422" s="15">
        <v>240000</v>
      </c>
      <c r="G4422" s="14">
        <v>23896800</v>
      </c>
      <c r="H4422" s="13" t="s">
        <v>4679</v>
      </c>
    </row>
    <row r="4423" spans="1:8" ht="15.75" customHeight="1" x14ac:dyDescent="0.25">
      <c r="A4423" s="13" t="s">
        <v>7786</v>
      </c>
      <c r="B4423" s="13" t="s">
        <v>45</v>
      </c>
      <c r="C4423" s="14">
        <v>103.63</v>
      </c>
      <c r="D4423" s="13" t="s">
        <v>26</v>
      </c>
      <c r="E4423" s="13" t="s">
        <v>87</v>
      </c>
      <c r="F4423" s="15">
        <v>240000</v>
      </c>
      <c r="G4423" s="14">
        <v>24871200</v>
      </c>
      <c r="H4423" s="13" t="s">
        <v>4690</v>
      </c>
    </row>
    <row r="4424" spans="1:8" ht="15.75" customHeight="1" x14ac:dyDescent="0.25">
      <c r="A4424" s="13" t="s">
        <v>7786</v>
      </c>
      <c r="B4424" s="13" t="s">
        <v>10</v>
      </c>
      <c r="C4424" s="14">
        <v>106.29</v>
      </c>
      <c r="D4424" s="13" t="s">
        <v>109</v>
      </c>
      <c r="E4424" s="13" t="s">
        <v>389</v>
      </c>
      <c r="F4424" s="15">
        <v>240000</v>
      </c>
      <c r="G4424" s="14">
        <v>25509600</v>
      </c>
      <c r="H4424" s="16" t="s">
        <v>4735</v>
      </c>
    </row>
    <row r="4425" spans="1:8" ht="15.75" customHeight="1" x14ac:dyDescent="0.25">
      <c r="A4425" s="13" t="s">
        <v>7786</v>
      </c>
      <c r="B4425" s="13" t="s">
        <v>382</v>
      </c>
      <c r="C4425" s="14">
        <v>106.93</v>
      </c>
      <c r="D4425" s="13" t="s">
        <v>26</v>
      </c>
      <c r="E4425" s="13" t="s">
        <v>21</v>
      </c>
      <c r="F4425" s="15">
        <v>240000</v>
      </c>
      <c r="G4425" s="14">
        <v>25663200</v>
      </c>
      <c r="H4425" s="13" t="s">
        <v>4736</v>
      </c>
    </row>
    <row r="4426" spans="1:8" ht="15.75" customHeight="1" x14ac:dyDescent="0.25">
      <c r="A4426" s="13" t="s">
        <v>7786</v>
      </c>
      <c r="B4426" s="13" t="s">
        <v>413</v>
      </c>
      <c r="C4426" s="14">
        <v>108.27</v>
      </c>
      <c r="D4426" s="13" t="s">
        <v>26</v>
      </c>
      <c r="E4426" s="13" t="s">
        <v>1859</v>
      </c>
      <c r="F4426" s="15">
        <v>240000</v>
      </c>
      <c r="G4426" s="14">
        <v>25984800</v>
      </c>
      <c r="H4426" s="13" t="s">
        <v>4737</v>
      </c>
    </row>
    <row r="4427" spans="1:8" ht="15.75" customHeight="1" x14ac:dyDescent="0.25">
      <c r="A4427" s="13" t="s">
        <v>7786</v>
      </c>
      <c r="B4427" s="13" t="s">
        <v>413</v>
      </c>
      <c r="C4427" s="14">
        <v>268.08999999999997</v>
      </c>
      <c r="D4427" s="13" t="s">
        <v>20</v>
      </c>
      <c r="E4427" s="13" t="s">
        <v>2294</v>
      </c>
      <c r="F4427" s="15">
        <v>240000</v>
      </c>
      <c r="G4427" s="14">
        <v>64341600</v>
      </c>
      <c r="H4427" s="16" t="s">
        <v>4738</v>
      </c>
    </row>
    <row r="4428" spans="1:8" ht="15.75" customHeight="1" x14ac:dyDescent="0.25">
      <c r="A4428" s="13" t="s">
        <v>7786</v>
      </c>
      <c r="B4428" s="13" t="s">
        <v>10</v>
      </c>
      <c r="C4428" s="14">
        <v>432.14</v>
      </c>
      <c r="D4428" s="13" t="s">
        <v>20</v>
      </c>
      <c r="E4428" s="13" t="s">
        <v>160</v>
      </c>
      <c r="F4428" s="15">
        <v>240000</v>
      </c>
      <c r="G4428" s="14">
        <v>103713600</v>
      </c>
      <c r="H4428" s="16" t="s">
        <v>4739</v>
      </c>
    </row>
    <row r="4429" spans="1:8" ht="15.75" customHeight="1" x14ac:dyDescent="0.25">
      <c r="A4429" s="13" t="s">
        <v>7786</v>
      </c>
      <c r="B4429" s="13" t="s">
        <v>45</v>
      </c>
      <c r="C4429" s="14">
        <v>458.46</v>
      </c>
      <c r="D4429" s="13" t="s">
        <v>20</v>
      </c>
      <c r="E4429" s="13" t="s">
        <v>291</v>
      </c>
      <c r="F4429" s="15">
        <v>240000</v>
      </c>
      <c r="G4429" s="14">
        <v>110030400</v>
      </c>
      <c r="H4429" s="13" t="s">
        <v>4740</v>
      </c>
    </row>
    <row r="4430" spans="1:8" ht="15.75" customHeight="1" x14ac:dyDescent="0.25">
      <c r="C4430" s="10"/>
      <c r="F4430" s="17"/>
      <c r="G4430" s="10"/>
    </row>
    <row r="4431" spans="1:8" ht="15.75" customHeight="1" x14ac:dyDescent="0.25">
      <c r="A4431" s="41" t="s">
        <v>4741</v>
      </c>
      <c r="B4431" s="42"/>
      <c r="C4431" s="42"/>
      <c r="D4431" s="42"/>
      <c r="E4431" s="42"/>
      <c r="F4431" s="42"/>
      <c r="G4431" s="42"/>
      <c r="H4431" s="43"/>
    </row>
    <row r="4432" spans="1:8" ht="15.75" customHeight="1" x14ac:dyDescent="0.25">
      <c r="C4432" s="10"/>
      <c r="E4432" s="11" t="s">
        <v>7571</v>
      </c>
      <c r="F4432" s="12">
        <v>36000</v>
      </c>
      <c r="G4432" s="10"/>
    </row>
    <row r="4433" spans="1:8" ht="15.75" customHeight="1" x14ac:dyDescent="0.25">
      <c r="A4433" s="13" t="s">
        <v>0</v>
      </c>
      <c r="B4433" s="13" t="s">
        <v>1</v>
      </c>
      <c r="C4433" s="13" t="s">
        <v>2</v>
      </c>
      <c r="D4433" s="13" t="s">
        <v>4</v>
      </c>
      <c r="E4433" s="13" t="s">
        <v>5</v>
      </c>
      <c r="F4433" s="13" t="s">
        <v>6</v>
      </c>
      <c r="G4433" s="13" t="s">
        <v>7</v>
      </c>
      <c r="H4433" s="13" t="s">
        <v>8</v>
      </c>
    </row>
    <row r="4434" spans="1:8" ht="15.75" customHeight="1" x14ac:dyDescent="0.25">
      <c r="A4434" s="13" t="s">
        <v>7787</v>
      </c>
      <c r="B4434" s="13" t="s">
        <v>10</v>
      </c>
      <c r="C4434" s="14">
        <v>237.27</v>
      </c>
      <c r="D4434" s="13" t="s">
        <v>11</v>
      </c>
      <c r="E4434" s="16" t="s">
        <v>4742</v>
      </c>
      <c r="F4434" s="15">
        <v>36000</v>
      </c>
      <c r="G4434" s="14">
        <v>8541720</v>
      </c>
      <c r="H4434" s="16" t="s">
        <v>4743</v>
      </c>
    </row>
    <row r="4435" spans="1:8" ht="15.75" customHeight="1" x14ac:dyDescent="0.25">
      <c r="A4435" s="13" t="s">
        <v>7787</v>
      </c>
      <c r="B4435" s="13" t="s">
        <v>45</v>
      </c>
      <c r="C4435" s="14">
        <v>244.51</v>
      </c>
      <c r="D4435" s="13" t="s">
        <v>20</v>
      </c>
      <c r="E4435" s="13" t="s">
        <v>371</v>
      </c>
      <c r="F4435" s="15">
        <v>36000</v>
      </c>
      <c r="G4435" s="14">
        <v>8802360</v>
      </c>
      <c r="H4435" s="16" t="s">
        <v>4744</v>
      </c>
    </row>
    <row r="4436" spans="1:8" ht="15.75" customHeight="1" x14ac:dyDescent="0.25">
      <c r="A4436" s="13" t="s">
        <v>7787</v>
      </c>
      <c r="B4436" s="13" t="s">
        <v>10</v>
      </c>
      <c r="C4436" s="14">
        <v>271.04000000000002</v>
      </c>
      <c r="D4436" s="13" t="s">
        <v>80</v>
      </c>
      <c r="E4436" s="13" t="s">
        <v>1355</v>
      </c>
      <c r="F4436" s="15">
        <v>36000</v>
      </c>
      <c r="G4436" s="14">
        <v>9757440</v>
      </c>
      <c r="H4436" s="16" t="s">
        <v>4745</v>
      </c>
    </row>
    <row r="4437" spans="1:8" ht="15.75" customHeight="1" x14ac:dyDescent="0.25">
      <c r="A4437" s="13" t="s">
        <v>7787</v>
      </c>
      <c r="B4437" s="13" t="s">
        <v>28</v>
      </c>
      <c r="C4437" s="14">
        <v>283.11</v>
      </c>
      <c r="D4437" s="13" t="s">
        <v>20</v>
      </c>
      <c r="E4437" s="13" t="s">
        <v>1355</v>
      </c>
      <c r="F4437" s="15">
        <v>36000</v>
      </c>
      <c r="G4437" s="14">
        <v>10191960</v>
      </c>
      <c r="H4437" s="16" t="s">
        <v>4746</v>
      </c>
    </row>
    <row r="4438" spans="1:8" ht="15.75" customHeight="1" x14ac:dyDescent="0.25">
      <c r="A4438" s="13" t="s">
        <v>7787</v>
      </c>
      <c r="B4438" s="13" t="s">
        <v>10</v>
      </c>
      <c r="C4438" s="14">
        <v>283.99</v>
      </c>
      <c r="D4438" s="13" t="s">
        <v>177</v>
      </c>
      <c r="E4438" s="13" t="s">
        <v>3132</v>
      </c>
      <c r="F4438" s="15">
        <v>36000</v>
      </c>
      <c r="G4438" s="14">
        <v>10223640</v>
      </c>
      <c r="H4438" s="16" t="s">
        <v>4748</v>
      </c>
    </row>
    <row r="4439" spans="1:8" ht="15.75" customHeight="1" x14ac:dyDescent="0.25">
      <c r="A4439" s="13" t="s">
        <v>7787</v>
      </c>
      <c r="B4439" s="13" t="s">
        <v>28</v>
      </c>
      <c r="C4439" s="14">
        <v>284.10000000000002</v>
      </c>
      <c r="D4439" s="13" t="s">
        <v>11</v>
      </c>
      <c r="E4439" s="16" t="s">
        <v>4749</v>
      </c>
      <c r="F4439" s="15">
        <v>36000</v>
      </c>
      <c r="G4439" s="14">
        <v>10227600</v>
      </c>
      <c r="H4439" s="13" t="s">
        <v>4750</v>
      </c>
    </row>
    <row r="4440" spans="1:8" ht="15.75" customHeight="1" x14ac:dyDescent="0.25">
      <c r="A4440" s="13" t="s">
        <v>7787</v>
      </c>
      <c r="B4440" s="13" t="s">
        <v>10</v>
      </c>
      <c r="C4440" s="14">
        <v>284.5</v>
      </c>
      <c r="D4440" s="13" t="s">
        <v>14</v>
      </c>
      <c r="E4440" s="13" t="s">
        <v>4751</v>
      </c>
      <c r="F4440" s="15">
        <v>36000</v>
      </c>
      <c r="G4440" s="14">
        <v>10242000</v>
      </c>
      <c r="H4440" s="13" t="s">
        <v>4752</v>
      </c>
    </row>
    <row r="4441" spans="1:8" ht="15.75" customHeight="1" x14ac:dyDescent="0.25">
      <c r="A4441" s="13" t="s">
        <v>7787</v>
      </c>
      <c r="B4441" s="13" t="s">
        <v>28</v>
      </c>
      <c r="C4441" s="14">
        <v>287</v>
      </c>
      <c r="D4441" s="13" t="s">
        <v>75</v>
      </c>
      <c r="E4441" s="13" t="s">
        <v>1355</v>
      </c>
      <c r="F4441" s="15">
        <v>36000</v>
      </c>
      <c r="G4441" s="14">
        <v>10332000</v>
      </c>
      <c r="H4441" s="13" t="s">
        <v>4753</v>
      </c>
    </row>
    <row r="4442" spans="1:8" ht="15.75" customHeight="1" x14ac:dyDescent="0.25">
      <c r="A4442" s="13" t="s">
        <v>7787</v>
      </c>
      <c r="B4442" s="13" t="s">
        <v>10</v>
      </c>
      <c r="C4442" s="14">
        <v>291.25</v>
      </c>
      <c r="D4442" s="13" t="s">
        <v>35</v>
      </c>
      <c r="E4442" s="13" t="s">
        <v>1355</v>
      </c>
      <c r="F4442" s="15">
        <v>36000</v>
      </c>
      <c r="G4442" s="14">
        <v>10485000</v>
      </c>
      <c r="H4442" s="16" t="s">
        <v>4754</v>
      </c>
    </row>
    <row r="4443" spans="1:8" ht="15.75" customHeight="1" x14ac:dyDescent="0.25">
      <c r="A4443" s="13" t="s">
        <v>7787</v>
      </c>
      <c r="B4443" s="13" t="s">
        <v>10</v>
      </c>
      <c r="C4443" s="14">
        <v>305.56</v>
      </c>
      <c r="D4443" s="13" t="s">
        <v>38</v>
      </c>
      <c r="E4443" s="16" t="s">
        <v>4755</v>
      </c>
      <c r="F4443" s="15">
        <v>36000</v>
      </c>
      <c r="G4443" s="14">
        <v>11000160</v>
      </c>
      <c r="H4443" s="16" t="s">
        <v>4756</v>
      </c>
    </row>
    <row r="4444" spans="1:8" ht="15.75" customHeight="1" x14ac:dyDescent="0.25">
      <c r="A4444" s="13" t="s">
        <v>7787</v>
      </c>
      <c r="B4444" s="13" t="s">
        <v>28</v>
      </c>
      <c r="C4444" s="14">
        <v>305.56</v>
      </c>
      <c r="D4444" s="13" t="s">
        <v>38</v>
      </c>
      <c r="E4444" s="13" t="s">
        <v>4757</v>
      </c>
      <c r="F4444" s="15">
        <v>36000</v>
      </c>
      <c r="G4444" s="14">
        <v>11000160</v>
      </c>
      <c r="H4444" s="16" t="s">
        <v>4758</v>
      </c>
    </row>
    <row r="4445" spans="1:8" ht="15.75" customHeight="1" x14ac:dyDescent="0.25">
      <c r="A4445" s="13" t="s">
        <v>7787</v>
      </c>
      <c r="B4445" s="13" t="s">
        <v>10</v>
      </c>
      <c r="C4445" s="14">
        <v>306.07</v>
      </c>
      <c r="D4445" s="13" t="s">
        <v>26</v>
      </c>
      <c r="E4445" s="13" t="s">
        <v>1355</v>
      </c>
      <c r="F4445" s="15">
        <v>36000</v>
      </c>
      <c r="G4445" s="14">
        <v>11018520</v>
      </c>
      <c r="H4445" s="16" t="s">
        <v>4759</v>
      </c>
    </row>
    <row r="4446" spans="1:8" ht="15.75" customHeight="1" x14ac:dyDescent="0.25">
      <c r="A4446" s="13" t="s">
        <v>7787</v>
      </c>
      <c r="B4446" s="13" t="s">
        <v>10</v>
      </c>
      <c r="C4446" s="14">
        <v>310</v>
      </c>
      <c r="D4446" s="13" t="s">
        <v>17</v>
      </c>
      <c r="E4446" s="13" t="s">
        <v>1355</v>
      </c>
      <c r="F4446" s="15">
        <v>36000</v>
      </c>
      <c r="G4446" s="14">
        <v>11160000</v>
      </c>
      <c r="H4446" s="13" t="s">
        <v>4760</v>
      </c>
    </row>
    <row r="4447" spans="1:8" ht="15.75" customHeight="1" x14ac:dyDescent="0.25">
      <c r="A4447" s="13" t="s">
        <v>7787</v>
      </c>
      <c r="B4447" s="13" t="s">
        <v>10</v>
      </c>
      <c r="C4447" s="14">
        <v>311.22000000000003</v>
      </c>
      <c r="D4447" s="13" t="s">
        <v>33</v>
      </c>
      <c r="E4447" s="13" t="s">
        <v>358</v>
      </c>
      <c r="F4447" s="15">
        <v>36000</v>
      </c>
      <c r="G4447" s="14">
        <v>11203920</v>
      </c>
      <c r="H4447" s="13" t="s">
        <v>4761</v>
      </c>
    </row>
    <row r="4448" spans="1:8" ht="15.75" customHeight="1" x14ac:dyDescent="0.25">
      <c r="A4448" s="13" t="s">
        <v>7787</v>
      </c>
      <c r="B4448" s="13" t="s">
        <v>28</v>
      </c>
      <c r="C4448" s="14">
        <v>341.96</v>
      </c>
      <c r="D4448" s="13" t="s">
        <v>33</v>
      </c>
      <c r="E4448" s="13" t="s">
        <v>349</v>
      </c>
      <c r="F4448" s="15">
        <v>36000</v>
      </c>
      <c r="G4448" s="14">
        <v>12310560</v>
      </c>
      <c r="H4448" s="13" t="s">
        <v>4762</v>
      </c>
    </row>
    <row r="4449" spans="1:8" ht="15.75" customHeight="1" x14ac:dyDescent="0.25">
      <c r="A4449" s="13" t="s">
        <v>7787</v>
      </c>
      <c r="B4449" s="13" t="s">
        <v>10</v>
      </c>
      <c r="C4449" s="14">
        <v>345</v>
      </c>
      <c r="D4449" s="13" t="s">
        <v>75</v>
      </c>
      <c r="E4449" s="13" t="s">
        <v>349</v>
      </c>
      <c r="F4449" s="15">
        <v>36000</v>
      </c>
      <c r="G4449" s="14">
        <v>12420000</v>
      </c>
      <c r="H4449" s="13" t="s">
        <v>4763</v>
      </c>
    </row>
    <row r="4450" spans="1:8" ht="15.75" customHeight="1" x14ac:dyDescent="0.25">
      <c r="A4450" s="13" t="s">
        <v>7787</v>
      </c>
      <c r="B4450" s="13" t="s">
        <v>10</v>
      </c>
      <c r="C4450" s="14">
        <v>349.52</v>
      </c>
      <c r="D4450" s="13" t="s">
        <v>20</v>
      </c>
      <c r="E4450" s="13" t="s">
        <v>1368</v>
      </c>
      <c r="F4450" s="15">
        <v>36000</v>
      </c>
      <c r="G4450" s="14">
        <v>12582720</v>
      </c>
      <c r="H4450" s="16" t="s">
        <v>4764</v>
      </c>
    </row>
    <row r="4451" spans="1:8" ht="15.75" customHeight="1" x14ac:dyDescent="0.25">
      <c r="A4451" s="13" t="s">
        <v>7787</v>
      </c>
      <c r="B4451" s="13" t="s">
        <v>10</v>
      </c>
      <c r="C4451" s="14">
        <v>361.79</v>
      </c>
      <c r="D4451" s="13" t="s">
        <v>43</v>
      </c>
      <c r="E4451" s="13" t="s">
        <v>358</v>
      </c>
      <c r="F4451" s="15">
        <v>36000</v>
      </c>
      <c r="G4451" s="14">
        <v>13024440</v>
      </c>
      <c r="H4451" s="16" t="s">
        <v>4765</v>
      </c>
    </row>
    <row r="4452" spans="1:8" ht="15.75" customHeight="1" x14ac:dyDescent="0.25">
      <c r="A4452" s="13" t="s">
        <v>7787</v>
      </c>
      <c r="B4452" s="13" t="s">
        <v>10</v>
      </c>
      <c r="C4452" s="14">
        <v>385</v>
      </c>
      <c r="D4452" s="13" t="s">
        <v>366</v>
      </c>
      <c r="E4452" s="13" t="s">
        <v>367</v>
      </c>
      <c r="F4452" s="15">
        <v>36000</v>
      </c>
      <c r="G4452" s="14">
        <v>13860000</v>
      </c>
      <c r="H4452" s="16" t="s">
        <v>4766</v>
      </c>
    </row>
    <row r="4453" spans="1:8" ht="15.75" customHeight="1" x14ac:dyDescent="0.25">
      <c r="C4453" s="10"/>
      <c r="F4453" s="17"/>
      <c r="G4453" s="10"/>
    </row>
    <row r="4454" spans="1:8" ht="15.75" customHeight="1" x14ac:dyDescent="0.25">
      <c r="A4454" s="41" t="s">
        <v>4767</v>
      </c>
      <c r="B4454" s="42"/>
      <c r="C4454" s="42"/>
      <c r="D4454" s="42"/>
      <c r="E4454" s="42"/>
      <c r="F4454" s="42"/>
      <c r="G4454" s="42"/>
      <c r="H4454" s="43"/>
    </row>
    <row r="4455" spans="1:8" ht="15.75" customHeight="1" x14ac:dyDescent="0.25">
      <c r="C4455" s="10"/>
      <c r="E4455" s="11" t="s">
        <v>7571</v>
      </c>
      <c r="F4455" s="12">
        <v>9600</v>
      </c>
      <c r="G4455" s="10"/>
    </row>
    <row r="4456" spans="1:8" ht="15.75" customHeight="1" x14ac:dyDescent="0.25">
      <c r="A4456" s="13" t="s">
        <v>0</v>
      </c>
      <c r="B4456" s="13" t="s">
        <v>1</v>
      </c>
      <c r="C4456" s="13" t="s">
        <v>2</v>
      </c>
      <c r="D4456" s="13" t="s">
        <v>4</v>
      </c>
      <c r="E4456" s="13" t="s">
        <v>5</v>
      </c>
      <c r="F4456" s="13" t="s">
        <v>6</v>
      </c>
      <c r="G4456" s="13" t="s">
        <v>7</v>
      </c>
      <c r="H4456" s="13" t="s">
        <v>8</v>
      </c>
    </row>
    <row r="4457" spans="1:8" ht="15.75" customHeight="1" x14ac:dyDescent="0.25">
      <c r="A4457" s="13" t="s">
        <v>7788</v>
      </c>
      <c r="B4457" s="13" t="s">
        <v>10</v>
      </c>
      <c r="C4457" s="14">
        <v>198.4</v>
      </c>
      <c r="D4457" s="13" t="s">
        <v>17</v>
      </c>
      <c r="E4457" s="13" t="s">
        <v>424</v>
      </c>
      <c r="F4457" s="15">
        <v>9600</v>
      </c>
      <c r="G4457" s="14">
        <v>1904640</v>
      </c>
      <c r="H4457" s="13" t="s">
        <v>4769</v>
      </c>
    </row>
    <row r="4458" spans="1:8" ht="15.75" customHeight="1" x14ac:dyDescent="0.25">
      <c r="A4458" s="13" t="s">
        <v>7788</v>
      </c>
      <c r="B4458" s="13" t="s">
        <v>10</v>
      </c>
      <c r="C4458" s="14">
        <v>235.4</v>
      </c>
      <c r="D4458" s="13" t="s">
        <v>70</v>
      </c>
      <c r="E4458" s="13" t="s">
        <v>95</v>
      </c>
      <c r="F4458" s="15">
        <v>9600</v>
      </c>
      <c r="G4458" s="14">
        <v>2259840</v>
      </c>
      <c r="H4458" s="13" t="s">
        <v>4770</v>
      </c>
    </row>
    <row r="4459" spans="1:8" ht="15.75" customHeight="1" x14ac:dyDescent="0.25">
      <c r="A4459" s="13" t="s">
        <v>7788</v>
      </c>
      <c r="B4459" s="13" t="s">
        <v>10</v>
      </c>
      <c r="C4459" s="14">
        <v>246.73</v>
      </c>
      <c r="D4459" s="13" t="s">
        <v>33</v>
      </c>
      <c r="E4459" s="13" t="s">
        <v>95</v>
      </c>
      <c r="F4459" s="15">
        <v>9600</v>
      </c>
      <c r="G4459" s="14">
        <v>2368608</v>
      </c>
      <c r="H4459" s="13" t="s">
        <v>4770</v>
      </c>
    </row>
    <row r="4460" spans="1:8" ht="15.75" customHeight="1" x14ac:dyDescent="0.25">
      <c r="A4460" s="13" t="s">
        <v>7788</v>
      </c>
      <c r="B4460" s="13" t="s">
        <v>10</v>
      </c>
      <c r="C4460" s="14">
        <v>248.77</v>
      </c>
      <c r="D4460" s="13" t="s">
        <v>26</v>
      </c>
      <c r="E4460" s="13" t="s">
        <v>95</v>
      </c>
      <c r="F4460" s="15">
        <v>9600</v>
      </c>
      <c r="G4460" s="14">
        <v>2388192</v>
      </c>
      <c r="H4460" s="13" t="s">
        <v>4771</v>
      </c>
    </row>
    <row r="4461" spans="1:8" ht="15.75" customHeight="1" x14ac:dyDescent="0.25">
      <c r="A4461" s="13" t="s">
        <v>7788</v>
      </c>
      <c r="B4461" s="13" t="s">
        <v>10</v>
      </c>
      <c r="C4461" s="14">
        <v>252.5</v>
      </c>
      <c r="D4461" s="13" t="s">
        <v>35</v>
      </c>
      <c r="E4461" s="13" t="s">
        <v>4772</v>
      </c>
      <c r="F4461" s="15">
        <v>9600</v>
      </c>
      <c r="G4461" s="14">
        <v>2424000</v>
      </c>
      <c r="H4461" s="16" t="s">
        <v>4773</v>
      </c>
    </row>
    <row r="4462" spans="1:8" ht="15.75" customHeight="1" x14ac:dyDescent="0.25">
      <c r="A4462" s="13" t="s">
        <v>7788</v>
      </c>
      <c r="B4462" s="13" t="s">
        <v>10</v>
      </c>
      <c r="C4462" s="14">
        <v>279.63</v>
      </c>
      <c r="D4462" s="13" t="s">
        <v>43</v>
      </c>
      <c r="E4462" s="13" t="s">
        <v>424</v>
      </c>
      <c r="F4462" s="15">
        <v>9600</v>
      </c>
      <c r="G4462" s="14">
        <v>2684448</v>
      </c>
      <c r="H4462" s="13" t="s">
        <v>4774</v>
      </c>
    </row>
    <row r="4463" spans="1:8" ht="15.75" customHeight="1" x14ac:dyDescent="0.25">
      <c r="A4463" s="13" t="s">
        <v>7788</v>
      </c>
      <c r="B4463" s="13" t="s">
        <v>10</v>
      </c>
      <c r="C4463" s="14">
        <v>895.03</v>
      </c>
      <c r="D4463" s="13" t="s">
        <v>20</v>
      </c>
      <c r="E4463" s="13" t="s">
        <v>1159</v>
      </c>
      <c r="F4463" s="15">
        <v>9600</v>
      </c>
      <c r="G4463" s="14">
        <v>8592288</v>
      </c>
      <c r="H4463" s="16" t="s">
        <v>4775</v>
      </c>
    </row>
    <row r="4464" spans="1:8" ht="15.75" customHeight="1" x14ac:dyDescent="0.25">
      <c r="C4464" s="10"/>
      <c r="F4464" s="17"/>
      <c r="G4464" s="10"/>
    </row>
    <row r="4465" spans="1:8" ht="15.75" customHeight="1" x14ac:dyDescent="0.25">
      <c r="A4465" s="41" t="s">
        <v>4776</v>
      </c>
      <c r="B4465" s="42"/>
      <c r="C4465" s="42"/>
      <c r="D4465" s="42"/>
      <c r="E4465" s="42"/>
      <c r="F4465" s="42"/>
      <c r="G4465" s="42"/>
      <c r="H4465" s="43"/>
    </row>
    <row r="4466" spans="1:8" ht="15.75" customHeight="1" x14ac:dyDescent="0.25">
      <c r="C4466" s="10"/>
      <c r="E4466" s="11" t="s">
        <v>7571</v>
      </c>
      <c r="F4466" s="12">
        <v>36000</v>
      </c>
      <c r="G4466" s="10"/>
    </row>
    <row r="4467" spans="1:8" ht="15.75" customHeight="1" x14ac:dyDescent="0.25">
      <c r="A4467" s="13" t="s">
        <v>0</v>
      </c>
      <c r="B4467" s="13" t="s">
        <v>1</v>
      </c>
      <c r="C4467" s="13" t="s">
        <v>2</v>
      </c>
      <c r="D4467" s="13" t="s">
        <v>4</v>
      </c>
      <c r="E4467" s="13" t="s">
        <v>5</v>
      </c>
      <c r="F4467" s="13" t="s">
        <v>6</v>
      </c>
      <c r="G4467" s="13" t="s">
        <v>7</v>
      </c>
      <c r="H4467" s="13" t="s">
        <v>8</v>
      </c>
    </row>
    <row r="4468" spans="1:8" ht="15.75" customHeight="1" x14ac:dyDescent="0.25">
      <c r="A4468" s="13" t="s">
        <v>7789</v>
      </c>
      <c r="B4468" s="13" t="s">
        <v>10</v>
      </c>
      <c r="C4468" s="14">
        <v>130.80000000000001</v>
      </c>
      <c r="D4468" s="13" t="s">
        <v>14</v>
      </c>
      <c r="E4468" s="13" t="s">
        <v>4778</v>
      </c>
      <c r="F4468" s="15">
        <v>36000</v>
      </c>
      <c r="G4468" s="14">
        <v>4708800</v>
      </c>
      <c r="H4468" s="13" t="s">
        <v>4779</v>
      </c>
    </row>
    <row r="4469" spans="1:8" ht="15.75" customHeight="1" x14ac:dyDescent="0.25">
      <c r="A4469" s="13" t="s">
        <v>7789</v>
      </c>
      <c r="B4469" s="13" t="s">
        <v>10</v>
      </c>
      <c r="C4469" s="14">
        <v>133.46</v>
      </c>
      <c r="D4469" s="13" t="s">
        <v>20</v>
      </c>
      <c r="E4469" s="13" t="s">
        <v>2297</v>
      </c>
      <c r="F4469" s="15">
        <v>36000</v>
      </c>
      <c r="G4469" s="14">
        <v>4804560</v>
      </c>
      <c r="H4469" s="16" t="s">
        <v>4780</v>
      </c>
    </row>
    <row r="4470" spans="1:8" ht="15.75" customHeight="1" x14ac:dyDescent="0.25">
      <c r="A4470" s="13" t="s">
        <v>7789</v>
      </c>
      <c r="B4470" s="13" t="s">
        <v>10</v>
      </c>
      <c r="C4470" s="14">
        <v>139.99</v>
      </c>
      <c r="D4470" s="13" t="s">
        <v>26</v>
      </c>
      <c r="E4470" s="13" t="s">
        <v>263</v>
      </c>
      <c r="F4470" s="15">
        <v>36000</v>
      </c>
      <c r="G4470" s="14">
        <v>5039640</v>
      </c>
      <c r="H4470" s="13" t="s">
        <v>4781</v>
      </c>
    </row>
    <row r="4471" spans="1:8" ht="15.75" customHeight="1" x14ac:dyDescent="0.25">
      <c r="A4471" s="13" t="s">
        <v>7789</v>
      </c>
      <c r="B4471" s="13" t="s">
        <v>10</v>
      </c>
      <c r="C4471" s="14">
        <v>140.15</v>
      </c>
      <c r="D4471" s="13" t="s">
        <v>23</v>
      </c>
      <c r="E4471" s="13" t="s">
        <v>24</v>
      </c>
      <c r="F4471" s="15">
        <v>36000</v>
      </c>
      <c r="G4471" s="14">
        <v>5045400</v>
      </c>
      <c r="H4471" s="16" t="s">
        <v>4782</v>
      </c>
    </row>
    <row r="4472" spans="1:8" ht="15.75" customHeight="1" x14ac:dyDescent="0.25">
      <c r="A4472" s="13" t="s">
        <v>7789</v>
      </c>
      <c r="B4472" s="13" t="s">
        <v>28</v>
      </c>
      <c r="C4472" s="14">
        <v>145.22</v>
      </c>
      <c r="D4472" s="13" t="s">
        <v>26</v>
      </c>
      <c r="E4472" s="13" t="s">
        <v>24</v>
      </c>
      <c r="F4472" s="15">
        <v>36000</v>
      </c>
      <c r="G4472" s="14">
        <v>5227920</v>
      </c>
      <c r="H4472" s="13" t="s">
        <v>4783</v>
      </c>
    </row>
    <row r="4473" spans="1:8" ht="15.75" customHeight="1" x14ac:dyDescent="0.25">
      <c r="A4473" s="13" t="s">
        <v>7789</v>
      </c>
      <c r="B4473" s="13" t="s">
        <v>10</v>
      </c>
      <c r="C4473" s="14">
        <v>147.69</v>
      </c>
      <c r="D4473" s="13" t="s">
        <v>35</v>
      </c>
      <c r="E4473" s="13" t="s">
        <v>4784</v>
      </c>
      <c r="F4473" s="15">
        <v>36000</v>
      </c>
      <c r="G4473" s="14">
        <v>5316840</v>
      </c>
      <c r="H4473" s="16" t="s">
        <v>4785</v>
      </c>
    </row>
    <row r="4474" spans="1:8" ht="15.75" customHeight="1" x14ac:dyDescent="0.25">
      <c r="A4474" s="13" t="s">
        <v>7789</v>
      </c>
      <c r="B4474" s="13" t="s">
        <v>10</v>
      </c>
      <c r="C4474" s="14">
        <v>152.13</v>
      </c>
      <c r="D4474" s="13" t="s">
        <v>38</v>
      </c>
      <c r="E4474" s="13" t="s">
        <v>4786</v>
      </c>
      <c r="F4474" s="15">
        <v>36000</v>
      </c>
      <c r="G4474" s="14">
        <v>5476680</v>
      </c>
      <c r="H4474" s="13" t="s">
        <v>4787</v>
      </c>
    </row>
    <row r="4475" spans="1:8" ht="15.75" customHeight="1" x14ac:dyDescent="0.25">
      <c r="A4475" s="13" t="s">
        <v>7789</v>
      </c>
      <c r="B4475" s="13" t="s">
        <v>28</v>
      </c>
      <c r="C4475" s="14">
        <v>152.13</v>
      </c>
      <c r="D4475" s="13" t="s">
        <v>38</v>
      </c>
      <c r="E4475" s="13" t="s">
        <v>4788</v>
      </c>
      <c r="F4475" s="15">
        <v>36000</v>
      </c>
      <c r="G4475" s="14">
        <v>5476680</v>
      </c>
      <c r="H4475" s="16" t="s">
        <v>4789</v>
      </c>
    </row>
    <row r="4476" spans="1:8" ht="15.75" customHeight="1" x14ac:dyDescent="0.25">
      <c r="A4476" s="13" t="s">
        <v>7789</v>
      </c>
      <c r="B4476" s="13" t="s">
        <v>10</v>
      </c>
      <c r="C4476" s="14">
        <v>153.22</v>
      </c>
      <c r="D4476" s="13" t="s">
        <v>43</v>
      </c>
      <c r="E4476" s="13" t="s">
        <v>24</v>
      </c>
      <c r="F4476" s="15">
        <v>36000</v>
      </c>
      <c r="G4476" s="14">
        <v>5515920</v>
      </c>
      <c r="H4476" s="16" t="s">
        <v>4790</v>
      </c>
    </row>
    <row r="4477" spans="1:8" ht="15.75" customHeight="1" x14ac:dyDescent="0.25">
      <c r="A4477" s="13" t="s">
        <v>7789</v>
      </c>
      <c r="B4477" s="13" t="s">
        <v>10</v>
      </c>
      <c r="C4477" s="14">
        <v>199.69</v>
      </c>
      <c r="D4477" s="13" t="s">
        <v>33</v>
      </c>
      <c r="E4477" s="13" t="s">
        <v>4791</v>
      </c>
      <c r="F4477" s="15">
        <v>36000</v>
      </c>
      <c r="G4477" s="14">
        <v>7188840</v>
      </c>
      <c r="H4477" s="13" t="s">
        <v>4792</v>
      </c>
    </row>
    <row r="4478" spans="1:8" ht="15.75" customHeight="1" x14ac:dyDescent="0.25">
      <c r="C4478" s="10"/>
      <c r="F4478" s="17"/>
      <c r="G4478" s="10"/>
    </row>
    <row r="4479" spans="1:8" ht="15.75" customHeight="1" x14ac:dyDescent="0.25">
      <c r="A4479" s="41" t="s">
        <v>4793</v>
      </c>
      <c r="B4479" s="42"/>
      <c r="C4479" s="42"/>
      <c r="D4479" s="42"/>
      <c r="E4479" s="42"/>
      <c r="F4479" s="42"/>
      <c r="G4479" s="42"/>
      <c r="H4479" s="43"/>
    </row>
    <row r="4480" spans="1:8" ht="15.75" customHeight="1" x14ac:dyDescent="0.25">
      <c r="C4480" s="10"/>
      <c r="E4480" s="11" t="s">
        <v>7571</v>
      </c>
      <c r="F4480" s="12">
        <v>1200</v>
      </c>
      <c r="G4480" s="10"/>
    </row>
    <row r="4481" spans="1:8" ht="15.75" customHeight="1" x14ac:dyDescent="0.25">
      <c r="A4481" s="13" t="s">
        <v>0</v>
      </c>
      <c r="B4481" s="13" t="s">
        <v>1</v>
      </c>
      <c r="C4481" s="13" t="s">
        <v>2</v>
      </c>
      <c r="D4481" s="13" t="s">
        <v>4</v>
      </c>
      <c r="E4481" s="13" t="s">
        <v>5</v>
      </c>
      <c r="F4481" s="13" t="s">
        <v>6</v>
      </c>
      <c r="G4481" s="13" t="s">
        <v>7</v>
      </c>
      <c r="H4481" s="13" t="s">
        <v>8</v>
      </c>
    </row>
    <row r="4482" spans="1:8" ht="15.75" customHeight="1" x14ac:dyDescent="0.25">
      <c r="A4482" s="13" t="s">
        <v>7790</v>
      </c>
      <c r="B4482" s="13" t="s">
        <v>10</v>
      </c>
      <c r="C4482" s="14">
        <v>4545</v>
      </c>
      <c r="D4482" s="13" t="s">
        <v>366</v>
      </c>
      <c r="E4482" s="13" t="s">
        <v>367</v>
      </c>
      <c r="F4482" s="15">
        <v>1200</v>
      </c>
      <c r="G4482" s="14">
        <v>5454000</v>
      </c>
      <c r="H4482" s="16" t="s">
        <v>4795</v>
      </c>
    </row>
    <row r="4483" spans="1:8" ht="15.75" customHeight="1" x14ac:dyDescent="0.25">
      <c r="A4483" s="13" t="s">
        <v>7790</v>
      </c>
      <c r="B4483" s="13" t="s">
        <v>10</v>
      </c>
      <c r="C4483" s="14">
        <v>4704</v>
      </c>
      <c r="D4483" s="13" t="s">
        <v>80</v>
      </c>
      <c r="E4483" s="13" t="s">
        <v>73</v>
      </c>
      <c r="F4483" s="15">
        <v>1200</v>
      </c>
      <c r="G4483" s="14">
        <v>5644800</v>
      </c>
      <c r="H4483" s="16" t="s">
        <v>4796</v>
      </c>
    </row>
    <row r="4484" spans="1:8" ht="15.75" customHeight="1" x14ac:dyDescent="0.25">
      <c r="A4484" s="13" t="s">
        <v>7790</v>
      </c>
      <c r="B4484" s="13" t="s">
        <v>10</v>
      </c>
      <c r="C4484" s="14">
        <v>4796</v>
      </c>
      <c r="D4484" s="13" t="s">
        <v>70</v>
      </c>
      <c r="E4484" s="13" t="s">
        <v>71</v>
      </c>
      <c r="F4484" s="15">
        <v>1200</v>
      </c>
      <c r="G4484" s="14">
        <v>5755200</v>
      </c>
      <c r="H4484" s="13" t="s">
        <v>4797</v>
      </c>
    </row>
    <row r="4485" spans="1:8" ht="15.75" customHeight="1" x14ac:dyDescent="0.25">
      <c r="A4485" s="13" t="s">
        <v>7790</v>
      </c>
      <c r="B4485" s="13" t="s">
        <v>28</v>
      </c>
      <c r="C4485" s="14">
        <v>4903.66</v>
      </c>
      <c r="D4485" s="13" t="s">
        <v>20</v>
      </c>
      <c r="E4485" s="13" t="s">
        <v>73</v>
      </c>
      <c r="F4485" s="15">
        <v>1200</v>
      </c>
      <c r="G4485" s="14">
        <v>5884392</v>
      </c>
      <c r="H4485" s="16" t="s">
        <v>4798</v>
      </c>
    </row>
    <row r="4486" spans="1:8" ht="15.75" customHeight="1" x14ac:dyDescent="0.25">
      <c r="A4486" s="13" t="s">
        <v>7790</v>
      </c>
      <c r="B4486" s="13" t="s">
        <v>10</v>
      </c>
      <c r="C4486" s="14">
        <v>4999.8500000000004</v>
      </c>
      <c r="D4486" s="13" t="s">
        <v>33</v>
      </c>
      <c r="E4486" s="13" t="s">
        <v>73</v>
      </c>
      <c r="F4486" s="15">
        <v>1200</v>
      </c>
      <c r="G4486" s="14">
        <v>5999820</v>
      </c>
      <c r="H4486" s="13" t="s">
        <v>4799</v>
      </c>
    </row>
    <row r="4487" spans="1:8" ht="15.75" customHeight="1" x14ac:dyDescent="0.25">
      <c r="A4487" s="13" t="s">
        <v>7790</v>
      </c>
      <c r="B4487" s="13" t="s">
        <v>10</v>
      </c>
      <c r="C4487" s="14">
        <v>5000</v>
      </c>
      <c r="D4487" s="13" t="s">
        <v>23</v>
      </c>
      <c r="E4487" s="13" t="s">
        <v>73</v>
      </c>
      <c r="F4487" s="15">
        <v>1200</v>
      </c>
      <c r="G4487" s="14">
        <v>6000000</v>
      </c>
      <c r="H4487" s="16" t="s">
        <v>4800</v>
      </c>
    </row>
    <row r="4488" spans="1:8" ht="15.75" customHeight="1" x14ac:dyDescent="0.25">
      <c r="A4488" s="13" t="s">
        <v>7790</v>
      </c>
      <c r="B4488" s="13" t="s">
        <v>10</v>
      </c>
      <c r="C4488" s="14">
        <v>5039.55</v>
      </c>
      <c r="D4488" s="13" t="s">
        <v>11</v>
      </c>
      <c r="E4488" s="13" t="s">
        <v>4801</v>
      </c>
      <c r="F4488" s="15">
        <v>1200</v>
      </c>
      <c r="G4488" s="14">
        <v>6047460</v>
      </c>
      <c r="H4488" s="16" t="s">
        <v>4802</v>
      </c>
    </row>
    <row r="4489" spans="1:8" ht="15.75" customHeight="1" x14ac:dyDescent="0.25">
      <c r="A4489" s="13" t="s">
        <v>7790</v>
      </c>
      <c r="B4489" s="13" t="s">
        <v>10</v>
      </c>
      <c r="C4489" s="14">
        <v>5055</v>
      </c>
      <c r="D4489" s="13" t="s">
        <v>75</v>
      </c>
      <c r="E4489" s="13" t="s">
        <v>73</v>
      </c>
      <c r="F4489" s="15">
        <v>1200</v>
      </c>
      <c r="G4489" s="14">
        <v>6066000</v>
      </c>
      <c r="H4489" s="16" t="s">
        <v>4803</v>
      </c>
    </row>
    <row r="4490" spans="1:8" ht="15.75" customHeight="1" x14ac:dyDescent="0.25">
      <c r="A4490" s="13" t="s">
        <v>7790</v>
      </c>
      <c r="B4490" s="13" t="s">
        <v>10</v>
      </c>
      <c r="C4490" s="14">
        <v>5064.1000000000004</v>
      </c>
      <c r="D4490" s="13" t="s">
        <v>14</v>
      </c>
      <c r="E4490" s="13" t="s">
        <v>4804</v>
      </c>
      <c r="F4490" s="15">
        <v>1200</v>
      </c>
      <c r="G4490" s="14">
        <v>6076920</v>
      </c>
      <c r="H4490" s="13" t="s">
        <v>4805</v>
      </c>
    </row>
    <row r="4491" spans="1:8" ht="15.75" customHeight="1" x14ac:dyDescent="0.25">
      <c r="A4491" s="13" t="s">
        <v>7790</v>
      </c>
      <c r="B4491" s="13" t="s">
        <v>28</v>
      </c>
      <c r="C4491" s="14">
        <v>5099.32</v>
      </c>
      <c r="D4491" s="13" t="s">
        <v>26</v>
      </c>
      <c r="E4491" s="13" t="s">
        <v>1355</v>
      </c>
      <c r="F4491" s="15">
        <v>1200</v>
      </c>
      <c r="G4491" s="14">
        <v>6119184</v>
      </c>
      <c r="H4491" s="13" t="s">
        <v>4806</v>
      </c>
    </row>
    <row r="4492" spans="1:8" ht="15.75" customHeight="1" x14ac:dyDescent="0.25">
      <c r="A4492" s="13" t="s">
        <v>7790</v>
      </c>
      <c r="B4492" s="13" t="s">
        <v>45</v>
      </c>
      <c r="C4492" s="14">
        <v>5115</v>
      </c>
      <c r="D4492" s="13" t="s">
        <v>75</v>
      </c>
      <c r="E4492" s="13" t="s">
        <v>1355</v>
      </c>
      <c r="F4492" s="15">
        <v>1200</v>
      </c>
      <c r="G4492" s="14">
        <v>6138000</v>
      </c>
      <c r="H4492" s="16" t="s">
        <v>4807</v>
      </c>
    </row>
    <row r="4493" spans="1:8" ht="15.75" customHeight="1" x14ac:dyDescent="0.25">
      <c r="A4493" s="13" t="s">
        <v>7790</v>
      </c>
      <c r="B4493" s="13" t="s">
        <v>10</v>
      </c>
      <c r="C4493" s="14">
        <v>5215.5</v>
      </c>
      <c r="D4493" s="13" t="s">
        <v>35</v>
      </c>
      <c r="E4493" s="13" t="s">
        <v>4808</v>
      </c>
      <c r="F4493" s="15">
        <v>1200</v>
      </c>
      <c r="G4493" s="14">
        <v>6258600</v>
      </c>
      <c r="H4493" s="16" t="s">
        <v>4809</v>
      </c>
    </row>
    <row r="4494" spans="1:8" ht="15.75" customHeight="1" x14ac:dyDescent="0.25">
      <c r="A4494" s="13" t="s">
        <v>7790</v>
      </c>
      <c r="B4494" s="13" t="s">
        <v>413</v>
      </c>
      <c r="C4494" s="14">
        <v>5299.95</v>
      </c>
      <c r="D4494" s="13" t="s">
        <v>20</v>
      </c>
      <c r="E4494" s="13" t="s">
        <v>1355</v>
      </c>
      <c r="F4494" s="15">
        <v>1200</v>
      </c>
      <c r="G4494" s="14">
        <v>6359940</v>
      </c>
      <c r="H4494" s="16" t="s">
        <v>4810</v>
      </c>
    </row>
    <row r="4495" spans="1:8" ht="15.75" customHeight="1" x14ac:dyDescent="0.25">
      <c r="A4495" s="13" t="s">
        <v>7790</v>
      </c>
      <c r="B4495" s="13" t="s">
        <v>28</v>
      </c>
      <c r="C4495" s="14">
        <v>5416.58</v>
      </c>
      <c r="D4495" s="13" t="s">
        <v>33</v>
      </c>
      <c r="E4495" s="13" t="s">
        <v>1355</v>
      </c>
      <c r="F4495" s="15">
        <v>1200</v>
      </c>
      <c r="G4495" s="14">
        <v>6499896</v>
      </c>
      <c r="H4495" s="13" t="s">
        <v>4811</v>
      </c>
    </row>
    <row r="4496" spans="1:8" ht="15.75" customHeight="1" x14ac:dyDescent="0.25">
      <c r="A4496" s="13" t="s">
        <v>7790</v>
      </c>
      <c r="B4496" s="13" t="s">
        <v>10</v>
      </c>
      <c r="C4496" s="14">
        <v>5456</v>
      </c>
      <c r="D4496" s="13" t="s">
        <v>17</v>
      </c>
      <c r="E4496" s="13" t="s">
        <v>73</v>
      </c>
      <c r="F4496" s="15">
        <v>1200</v>
      </c>
      <c r="G4496" s="14">
        <v>6547200</v>
      </c>
      <c r="H4496" s="13" t="s">
        <v>4799</v>
      </c>
    </row>
    <row r="4497" spans="1:8" ht="15.75" customHeight="1" x14ac:dyDescent="0.25">
      <c r="A4497" s="13" t="s">
        <v>7790</v>
      </c>
      <c r="B4497" s="13" t="s">
        <v>10</v>
      </c>
      <c r="C4497" s="14">
        <v>5571.43</v>
      </c>
      <c r="D4497" s="13" t="s">
        <v>38</v>
      </c>
      <c r="E4497" s="13" t="s">
        <v>4812</v>
      </c>
      <c r="F4497" s="15">
        <v>1200</v>
      </c>
      <c r="G4497" s="14">
        <v>6685716</v>
      </c>
      <c r="H4497" s="16" t="s">
        <v>4813</v>
      </c>
    </row>
    <row r="4498" spans="1:8" ht="15.75" customHeight="1" x14ac:dyDescent="0.25">
      <c r="A4498" s="13" t="s">
        <v>7790</v>
      </c>
      <c r="B4498" s="13" t="s">
        <v>28</v>
      </c>
      <c r="C4498" s="14">
        <v>5571.43</v>
      </c>
      <c r="D4498" s="13" t="s">
        <v>38</v>
      </c>
      <c r="E4498" s="13" t="s">
        <v>4814</v>
      </c>
      <c r="F4498" s="15">
        <v>1200</v>
      </c>
      <c r="G4498" s="14">
        <v>6685716</v>
      </c>
      <c r="H4498" s="16" t="s">
        <v>4815</v>
      </c>
    </row>
    <row r="4499" spans="1:8" ht="15.75" customHeight="1" x14ac:dyDescent="0.25">
      <c r="A4499" s="13" t="s">
        <v>7790</v>
      </c>
      <c r="B4499" s="13" t="s">
        <v>10</v>
      </c>
      <c r="C4499" s="14">
        <v>5694</v>
      </c>
      <c r="D4499" s="13" t="s">
        <v>177</v>
      </c>
      <c r="E4499" s="13" t="s">
        <v>483</v>
      </c>
      <c r="F4499" s="15">
        <v>1200</v>
      </c>
      <c r="G4499" s="14">
        <v>6832800</v>
      </c>
      <c r="H4499" s="13" t="s">
        <v>4816</v>
      </c>
    </row>
    <row r="4500" spans="1:8" ht="15.75" customHeight="1" x14ac:dyDescent="0.25">
      <c r="A4500" s="13" t="s">
        <v>7790</v>
      </c>
      <c r="B4500" s="13" t="s">
        <v>28</v>
      </c>
      <c r="C4500" s="14">
        <v>5940</v>
      </c>
      <c r="D4500" s="13" t="s">
        <v>70</v>
      </c>
      <c r="E4500" s="13" t="s">
        <v>1776</v>
      </c>
      <c r="F4500" s="15">
        <v>1200</v>
      </c>
      <c r="G4500" s="14">
        <v>7128000</v>
      </c>
      <c r="H4500" s="13" t="s">
        <v>4817</v>
      </c>
    </row>
    <row r="4501" spans="1:8" ht="15.75" customHeight="1" x14ac:dyDescent="0.25">
      <c r="A4501" s="13" t="s">
        <v>7790</v>
      </c>
      <c r="B4501" s="13" t="s">
        <v>28</v>
      </c>
      <c r="C4501" s="14">
        <v>5980</v>
      </c>
      <c r="D4501" s="13" t="s">
        <v>75</v>
      </c>
      <c r="E4501" s="13" t="s">
        <v>349</v>
      </c>
      <c r="F4501" s="15">
        <v>1200</v>
      </c>
      <c r="G4501" s="14">
        <v>7176000</v>
      </c>
      <c r="H4501" s="16" t="s">
        <v>4818</v>
      </c>
    </row>
    <row r="4502" spans="1:8" ht="15.75" customHeight="1" x14ac:dyDescent="0.25">
      <c r="A4502" s="13" t="s">
        <v>7790</v>
      </c>
      <c r="B4502" s="13" t="s">
        <v>10</v>
      </c>
      <c r="C4502" s="14">
        <v>6058.36</v>
      </c>
      <c r="D4502" s="13" t="s">
        <v>20</v>
      </c>
      <c r="E4502" s="13" t="s">
        <v>349</v>
      </c>
      <c r="F4502" s="15">
        <v>1200</v>
      </c>
      <c r="G4502" s="14">
        <v>7270032</v>
      </c>
      <c r="H4502" s="16" t="s">
        <v>4819</v>
      </c>
    </row>
    <row r="4503" spans="1:8" ht="15.75" customHeight="1" x14ac:dyDescent="0.25">
      <c r="A4503" s="13" t="s">
        <v>7790</v>
      </c>
      <c r="B4503" s="13" t="s">
        <v>45</v>
      </c>
      <c r="C4503" s="14">
        <v>6147.18</v>
      </c>
      <c r="D4503" s="13" t="s">
        <v>20</v>
      </c>
      <c r="E4503" s="13" t="s">
        <v>470</v>
      </c>
      <c r="F4503" s="15">
        <v>1200</v>
      </c>
      <c r="G4503" s="14">
        <v>7376616</v>
      </c>
      <c r="H4503" s="16" t="s">
        <v>4820</v>
      </c>
    </row>
    <row r="4504" spans="1:8" ht="15.75" customHeight="1" x14ac:dyDescent="0.25">
      <c r="A4504" s="13" t="s">
        <v>7790</v>
      </c>
      <c r="B4504" s="13" t="s">
        <v>10</v>
      </c>
      <c r="C4504" s="14">
        <v>6200</v>
      </c>
      <c r="D4504" s="13" t="s">
        <v>406</v>
      </c>
      <c r="E4504" s="13" t="s">
        <v>4821</v>
      </c>
      <c r="F4504" s="15">
        <v>1200</v>
      </c>
      <c r="G4504" s="14">
        <v>7440000</v>
      </c>
      <c r="H4504" s="13" t="s">
        <v>4822</v>
      </c>
    </row>
    <row r="4505" spans="1:8" ht="15.75" customHeight="1" x14ac:dyDescent="0.25">
      <c r="A4505" s="13" t="s">
        <v>7790</v>
      </c>
      <c r="B4505" s="13" t="s">
        <v>10</v>
      </c>
      <c r="C4505" s="14">
        <v>6468.54</v>
      </c>
      <c r="D4505" s="13" t="s">
        <v>467</v>
      </c>
      <c r="E4505" s="13" t="s">
        <v>468</v>
      </c>
      <c r="F4505" s="15">
        <v>240</v>
      </c>
      <c r="G4505" s="14">
        <v>1552449.6</v>
      </c>
      <c r="H4505" s="16" t="s">
        <v>4823</v>
      </c>
    </row>
    <row r="4506" spans="1:8" ht="15.75" customHeight="1" x14ac:dyDescent="0.25">
      <c r="A4506" s="13" t="s">
        <v>7790</v>
      </c>
      <c r="B4506" s="13" t="s">
        <v>10</v>
      </c>
      <c r="C4506" s="14">
        <v>6689.62</v>
      </c>
      <c r="D4506" s="13" t="s">
        <v>26</v>
      </c>
      <c r="E4506" s="13" t="s">
        <v>470</v>
      </c>
      <c r="F4506" s="15">
        <v>1200</v>
      </c>
      <c r="G4506" s="14">
        <v>8027544</v>
      </c>
      <c r="H4506" s="16" t="s">
        <v>4824</v>
      </c>
    </row>
    <row r="4507" spans="1:8" ht="15.75" customHeight="1" x14ac:dyDescent="0.25">
      <c r="A4507" s="13" t="s">
        <v>7790</v>
      </c>
      <c r="B4507" s="13" t="s">
        <v>28</v>
      </c>
      <c r="C4507" s="14">
        <v>6779.4</v>
      </c>
      <c r="D4507" s="13" t="s">
        <v>11</v>
      </c>
      <c r="E4507" s="13" t="s">
        <v>4825</v>
      </c>
      <c r="F4507" s="15">
        <v>1200</v>
      </c>
      <c r="G4507" s="14">
        <v>8135280</v>
      </c>
      <c r="H4507" s="16" t="s">
        <v>4826</v>
      </c>
    </row>
    <row r="4508" spans="1:8" ht="15.75" customHeight="1" x14ac:dyDescent="0.25">
      <c r="A4508" s="13" t="s">
        <v>7790</v>
      </c>
      <c r="B4508" s="13" t="s">
        <v>10</v>
      </c>
      <c r="C4508" s="14">
        <v>6789</v>
      </c>
      <c r="D4508" s="13" t="s">
        <v>67</v>
      </c>
      <c r="E4508" s="13" t="s">
        <v>68</v>
      </c>
      <c r="F4508" s="15">
        <v>1200</v>
      </c>
      <c r="G4508" s="14">
        <v>8146800</v>
      </c>
      <c r="H4508" s="16" t="s">
        <v>4827</v>
      </c>
    </row>
    <row r="4509" spans="1:8" ht="15.75" customHeight="1" x14ac:dyDescent="0.25">
      <c r="A4509" s="13" t="s">
        <v>7790</v>
      </c>
      <c r="B4509" s="13" t="s">
        <v>382</v>
      </c>
      <c r="C4509" s="14">
        <v>6986.22</v>
      </c>
      <c r="D4509" s="13" t="s">
        <v>20</v>
      </c>
      <c r="E4509" s="13" t="s">
        <v>371</v>
      </c>
      <c r="F4509" s="15">
        <v>1200</v>
      </c>
      <c r="G4509" s="14">
        <v>8383464</v>
      </c>
      <c r="H4509" s="16" t="s">
        <v>4828</v>
      </c>
    </row>
    <row r="4510" spans="1:8" ht="15.75" customHeight="1" x14ac:dyDescent="0.25">
      <c r="A4510" s="13" t="s">
        <v>7790</v>
      </c>
      <c r="B4510" s="13" t="s">
        <v>10</v>
      </c>
      <c r="C4510" s="14">
        <v>7094.98</v>
      </c>
      <c r="D4510" s="13" t="s">
        <v>7584</v>
      </c>
      <c r="E4510" s="13" t="s">
        <v>470</v>
      </c>
      <c r="F4510" s="15">
        <v>1200</v>
      </c>
      <c r="G4510" s="14">
        <v>8513976</v>
      </c>
      <c r="H4510" s="13" t="s">
        <v>4829</v>
      </c>
    </row>
    <row r="4511" spans="1:8" ht="15.75" customHeight="1" x14ac:dyDescent="0.25">
      <c r="A4511" s="13" t="s">
        <v>7790</v>
      </c>
      <c r="B4511" s="13" t="s">
        <v>10</v>
      </c>
      <c r="C4511" s="14">
        <v>7487.04</v>
      </c>
      <c r="D4511" s="13" t="s">
        <v>43</v>
      </c>
      <c r="E4511" s="13" t="s">
        <v>527</v>
      </c>
      <c r="F4511" s="15">
        <v>1200</v>
      </c>
      <c r="G4511" s="14">
        <v>8984448</v>
      </c>
      <c r="H4511" s="16" t="s">
        <v>4830</v>
      </c>
    </row>
    <row r="4512" spans="1:8" ht="15.75" customHeight="1" x14ac:dyDescent="0.25">
      <c r="A4512" s="13" t="s">
        <v>7790</v>
      </c>
      <c r="B4512" s="13" t="s">
        <v>28</v>
      </c>
      <c r="C4512" s="14">
        <v>8487</v>
      </c>
      <c r="D4512" s="13" t="s">
        <v>17</v>
      </c>
      <c r="E4512" s="13" t="s">
        <v>470</v>
      </c>
      <c r="F4512" s="15">
        <v>1200</v>
      </c>
      <c r="G4512" s="14">
        <v>10184400</v>
      </c>
      <c r="H4512" s="13" t="s">
        <v>4831</v>
      </c>
    </row>
    <row r="4513" spans="1:8" ht="15.75" customHeight="1" x14ac:dyDescent="0.25">
      <c r="C4513" s="10"/>
      <c r="F4513" s="17"/>
      <c r="G4513" s="10"/>
    </row>
    <row r="4514" spans="1:8" ht="15.75" customHeight="1" x14ac:dyDescent="0.25">
      <c r="A4514" s="41" t="s">
        <v>4832</v>
      </c>
      <c r="B4514" s="42"/>
      <c r="C4514" s="42"/>
      <c r="D4514" s="42"/>
      <c r="E4514" s="42"/>
      <c r="F4514" s="42"/>
      <c r="G4514" s="42"/>
      <c r="H4514" s="43"/>
    </row>
    <row r="4515" spans="1:8" ht="15.75" customHeight="1" x14ac:dyDescent="0.25">
      <c r="C4515" s="10"/>
      <c r="E4515" s="11" t="s">
        <v>7571</v>
      </c>
      <c r="F4515" s="12">
        <v>30000</v>
      </c>
      <c r="G4515" s="10"/>
    </row>
    <row r="4516" spans="1:8" ht="15.75" customHeight="1" x14ac:dyDescent="0.25">
      <c r="A4516" s="13" t="s">
        <v>0</v>
      </c>
      <c r="B4516" s="13" t="s">
        <v>1</v>
      </c>
      <c r="C4516" s="13" t="s">
        <v>2</v>
      </c>
      <c r="D4516" s="13" t="s">
        <v>4</v>
      </c>
      <c r="E4516" s="13" t="s">
        <v>5</v>
      </c>
      <c r="F4516" s="13" t="s">
        <v>6</v>
      </c>
      <c r="G4516" s="13" t="s">
        <v>7</v>
      </c>
      <c r="H4516" s="13" t="s">
        <v>8</v>
      </c>
    </row>
    <row r="4517" spans="1:8" ht="15.75" customHeight="1" x14ac:dyDescent="0.25">
      <c r="A4517" s="13" t="s">
        <v>7791</v>
      </c>
      <c r="B4517" s="13" t="s">
        <v>10</v>
      </c>
      <c r="C4517" s="14">
        <v>7974</v>
      </c>
      <c r="D4517" s="13" t="s">
        <v>38</v>
      </c>
      <c r="E4517" s="13" t="s">
        <v>4834</v>
      </c>
      <c r="F4517" s="15">
        <v>30000</v>
      </c>
      <c r="G4517" s="14">
        <v>239220000</v>
      </c>
      <c r="H4517" s="13" t="s">
        <v>4835</v>
      </c>
    </row>
    <row r="4518" spans="1:8" ht="15.75" customHeight="1" x14ac:dyDescent="0.25">
      <c r="A4518" s="13" t="s">
        <v>7791</v>
      </c>
      <c r="B4518" s="13" t="s">
        <v>28</v>
      </c>
      <c r="C4518" s="14">
        <v>7974</v>
      </c>
      <c r="D4518" s="13" t="s">
        <v>38</v>
      </c>
      <c r="E4518" s="13" t="s">
        <v>4836</v>
      </c>
      <c r="F4518" s="15">
        <v>30000</v>
      </c>
      <c r="G4518" s="14">
        <v>239220000</v>
      </c>
      <c r="H4518" s="16" t="s">
        <v>4837</v>
      </c>
    </row>
    <row r="4519" spans="1:8" ht="15.75" customHeight="1" x14ac:dyDescent="0.25">
      <c r="A4519" s="13" t="s">
        <v>7791</v>
      </c>
      <c r="B4519" s="13" t="s">
        <v>10</v>
      </c>
      <c r="C4519" s="14">
        <v>8169</v>
      </c>
      <c r="D4519" s="13" t="s">
        <v>67</v>
      </c>
      <c r="E4519" s="13" t="s">
        <v>68</v>
      </c>
      <c r="F4519" s="15">
        <v>30000</v>
      </c>
      <c r="G4519" s="14">
        <v>245070000</v>
      </c>
      <c r="H4519" s="13" t="s">
        <v>4838</v>
      </c>
    </row>
    <row r="4520" spans="1:8" ht="15.75" customHeight="1" x14ac:dyDescent="0.25">
      <c r="A4520" s="13" t="s">
        <v>7791</v>
      </c>
      <c r="B4520" s="13" t="s">
        <v>10</v>
      </c>
      <c r="C4520" s="14">
        <v>8600</v>
      </c>
      <c r="D4520" s="13" t="s">
        <v>406</v>
      </c>
      <c r="E4520" s="13" t="s">
        <v>4821</v>
      </c>
      <c r="F4520" s="15">
        <v>30000</v>
      </c>
      <c r="G4520" s="14">
        <v>258000000</v>
      </c>
      <c r="H4520" s="13" t="s">
        <v>4839</v>
      </c>
    </row>
    <row r="4521" spans="1:8" ht="15.75" customHeight="1" x14ac:dyDescent="0.25">
      <c r="A4521" s="13" t="s">
        <v>7791</v>
      </c>
      <c r="B4521" s="13" t="s">
        <v>28</v>
      </c>
      <c r="C4521" s="14">
        <v>8619</v>
      </c>
      <c r="D4521" s="13" t="s">
        <v>75</v>
      </c>
      <c r="E4521" s="13" t="s">
        <v>349</v>
      </c>
      <c r="F4521" s="15">
        <v>30000</v>
      </c>
      <c r="G4521" s="14">
        <v>258570000</v>
      </c>
      <c r="H4521" s="16" t="s">
        <v>4840</v>
      </c>
    </row>
    <row r="4522" spans="1:8" ht="15.75" customHeight="1" x14ac:dyDescent="0.25">
      <c r="A4522" s="13" t="s">
        <v>7791</v>
      </c>
      <c r="B4522" s="13" t="s">
        <v>28</v>
      </c>
      <c r="C4522" s="14">
        <v>8640</v>
      </c>
      <c r="D4522" s="13" t="s">
        <v>70</v>
      </c>
      <c r="E4522" s="13" t="s">
        <v>470</v>
      </c>
      <c r="F4522" s="15">
        <v>30000</v>
      </c>
      <c r="G4522" s="14">
        <v>259200000</v>
      </c>
      <c r="H4522" s="13" t="s">
        <v>4817</v>
      </c>
    </row>
    <row r="4523" spans="1:8" ht="15.75" customHeight="1" x14ac:dyDescent="0.25">
      <c r="A4523" s="13" t="s">
        <v>7791</v>
      </c>
      <c r="B4523" s="13" t="s">
        <v>10</v>
      </c>
      <c r="C4523" s="14">
        <v>8670</v>
      </c>
      <c r="D4523" s="13" t="s">
        <v>366</v>
      </c>
      <c r="E4523" s="13" t="s">
        <v>367</v>
      </c>
      <c r="F4523" s="15">
        <v>30000</v>
      </c>
      <c r="G4523" s="14">
        <v>260100000</v>
      </c>
      <c r="H4523" s="16" t="s">
        <v>4841</v>
      </c>
    </row>
    <row r="4524" spans="1:8" ht="15.75" customHeight="1" x14ac:dyDescent="0.25">
      <c r="A4524" s="13" t="s">
        <v>7791</v>
      </c>
      <c r="B4524" s="13" t="s">
        <v>10</v>
      </c>
      <c r="C4524" s="14">
        <v>8700</v>
      </c>
      <c r="D4524" s="13" t="s">
        <v>177</v>
      </c>
      <c r="E4524" s="13" t="s">
        <v>483</v>
      </c>
      <c r="F4524" s="15">
        <v>30000</v>
      </c>
      <c r="G4524" s="14">
        <v>261000000</v>
      </c>
      <c r="H4524" s="13" t="s">
        <v>4816</v>
      </c>
    </row>
    <row r="4525" spans="1:8" ht="15.75" customHeight="1" x14ac:dyDescent="0.25">
      <c r="A4525" s="13" t="s">
        <v>7791</v>
      </c>
      <c r="B4525" s="13" t="s">
        <v>45</v>
      </c>
      <c r="C4525" s="14">
        <v>8738.02</v>
      </c>
      <c r="D4525" s="13" t="s">
        <v>20</v>
      </c>
      <c r="E4525" s="13" t="s">
        <v>349</v>
      </c>
      <c r="F4525" s="15">
        <v>30000</v>
      </c>
      <c r="G4525" s="14">
        <v>262140600</v>
      </c>
      <c r="H4525" s="16" t="s">
        <v>4842</v>
      </c>
    </row>
    <row r="4526" spans="1:8" ht="15.75" customHeight="1" x14ac:dyDescent="0.25">
      <c r="A4526" s="13" t="s">
        <v>7791</v>
      </c>
      <c r="B4526" s="13" t="s">
        <v>10</v>
      </c>
      <c r="C4526" s="14">
        <v>8762.6</v>
      </c>
      <c r="D4526" s="13" t="s">
        <v>14</v>
      </c>
      <c r="E4526" s="13" t="s">
        <v>4843</v>
      </c>
      <c r="F4526" s="15">
        <v>30000</v>
      </c>
      <c r="G4526" s="14">
        <v>262878000</v>
      </c>
      <c r="H4526" s="13" t="s">
        <v>4844</v>
      </c>
    </row>
    <row r="4527" spans="1:8" ht="15.75" customHeight="1" x14ac:dyDescent="0.25">
      <c r="A4527" s="13" t="s">
        <v>7791</v>
      </c>
      <c r="B4527" s="13" t="s">
        <v>10</v>
      </c>
      <c r="C4527" s="14">
        <v>8775.69</v>
      </c>
      <c r="D4527" s="13" t="s">
        <v>33</v>
      </c>
      <c r="E4527" s="13" t="s">
        <v>489</v>
      </c>
      <c r="F4527" s="15">
        <v>30000</v>
      </c>
      <c r="G4527" s="14">
        <v>263270700</v>
      </c>
      <c r="H4527" s="13" t="s">
        <v>4845</v>
      </c>
    </row>
    <row r="4528" spans="1:8" ht="15.75" customHeight="1" x14ac:dyDescent="0.25">
      <c r="A4528" s="13" t="s">
        <v>7791</v>
      </c>
      <c r="B4528" s="13" t="s">
        <v>28</v>
      </c>
      <c r="C4528" s="14">
        <v>8798.69</v>
      </c>
      <c r="D4528" s="13" t="s">
        <v>33</v>
      </c>
      <c r="E4528" s="13" t="s">
        <v>1355</v>
      </c>
      <c r="F4528" s="15">
        <v>30000</v>
      </c>
      <c r="G4528" s="14">
        <v>263960700</v>
      </c>
      <c r="H4528" s="13" t="s">
        <v>4811</v>
      </c>
    </row>
    <row r="4529" spans="1:8" ht="15.75" customHeight="1" x14ac:dyDescent="0.25">
      <c r="A4529" s="13" t="s">
        <v>7791</v>
      </c>
      <c r="B4529" s="13" t="s">
        <v>434</v>
      </c>
      <c r="C4529" s="14">
        <v>8898.16</v>
      </c>
      <c r="D4529" s="13" t="s">
        <v>20</v>
      </c>
      <c r="E4529" s="13" t="s">
        <v>1776</v>
      </c>
      <c r="F4529" s="15">
        <v>30000</v>
      </c>
      <c r="G4529" s="14">
        <v>266944800</v>
      </c>
      <c r="H4529" s="16" t="s">
        <v>4846</v>
      </c>
    </row>
    <row r="4530" spans="1:8" ht="15.75" customHeight="1" x14ac:dyDescent="0.25">
      <c r="A4530" s="13" t="s">
        <v>7791</v>
      </c>
      <c r="B4530" s="13" t="s">
        <v>10</v>
      </c>
      <c r="C4530" s="14">
        <v>9047</v>
      </c>
      <c r="D4530" s="13" t="s">
        <v>70</v>
      </c>
      <c r="E4530" s="13" t="s">
        <v>71</v>
      </c>
      <c r="F4530" s="15">
        <v>30000</v>
      </c>
      <c r="G4530" s="14">
        <v>271410000</v>
      </c>
      <c r="H4530" s="13" t="s">
        <v>4797</v>
      </c>
    </row>
    <row r="4531" spans="1:8" ht="15.75" customHeight="1" x14ac:dyDescent="0.25">
      <c r="A4531" s="13" t="s">
        <v>7791</v>
      </c>
      <c r="B4531" s="13" t="s">
        <v>10</v>
      </c>
      <c r="C4531" s="14">
        <v>9150</v>
      </c>
      <c r="D4531" s="13" t="s">
        <v>80</v>
      </c>
      <c r="E4531" s="13" t="s">
        <v>4847</v>
      </c>
      <c r="F4531" s="15">
        <v>30000</v>
      </c>
      <c r="G4531" s="14">
        <v>274500000</v>
      </c>
      <c r="H4531" s="16" t="s">
        <v>4848</v>
      </c>
    </row>
    <row r="4532" spans="1:8" ht="15.75" customHeight="1" x14ac:dyDescent="0.25">
      <c r="A4532" s="13" t="s">
        <v>7791</v>
      </c>
      <c r="B4532" s="13" t="s">
        <v>45</v>
      </c>
      <c r="C4532" s="14">
        <v>9200</v>
      </c>
      <c r="D4532" s="13" t="s">
        <v>75</v>
      </c>
      <c r="E4532" s="13" t="s">
        <v>1355</v>
      </c>
      <c r="F4532" s="15">
        <v>30000</v>
      </c>
      <c r="G4532" s="14">
        <v>276000000</v>
      </c>
      <c r="H4532" s="16" t="s">
        <v>4849</v>
      </c>
    </row>
    <row r="4533" spans="1:8" ht="15.75" customHeight="1" x14ac:dyDescent="0.25">
      <c r="A4533" s="13" t="s">
        <v>7791</v>
      </c>
      <c r="B4533" s="13" t="s">
        <v>413</v>
      </c>
      <c r="C4533" s="14">
        <v>9200.9699999999993</v>
      </c>
      <c r="D4533" s="13" t="s">
        <v>20</v>
      </c>
      <c r="E4533" s="13" t="s">
        <v>2506</v>
      </c>
      <c r="F4533" s="15">
        <v>30000</v>
      </c>
      <c r="G4533" s="14">
        <v>276029100</v>
      </c>
      <c r="H4533" s="13" t="s">
        <v>4850</v>
      </c>
    </row>
    <row r="4534" spans="1:8" ht="15.75" customHeight="1" x14ac:dyDescent="0.25">
      <c r="A4534" s="13" t="s">
        <v>7791</v>
      </c>
      <c r="B4534" s="13" t="s">
        <v>382</v>
      </c>
      <c r="C4534" s="14">
        <v>9235.99</v>
      </c>
      <c r="D4534" s="13" t="s">
        <v>20</v>
      </c>
      <c r="E4534" s="13" t="s">
        <v>73</v>
      </c>
      <c r="F4534" s="15">
        <v>30000</v>
      </c>
      <c r="G4534" s="14">
        <v>277079700</v>
      </c>
      <c r="H4534" s="13" t="s">
        <v>4851</v>
      </c>
    </row>
    <row r="4535" spans="1:8" ht="15.75" customHeight="1" x14ac:dyDescent="0.25">
      <c r="A4535" s="13" t="s">
        <v>7791</v>
      </c>
      <c r="B4535" s="13" t="s">
        <v>10</v>
      </c>
      <c r="C4535" s="14">
        <v>9280</v>
      </c>
      <c r="D4535" s="13" t="s">
        <v>35</v>
      </c>
      <c r="E4535" s="13" t="s">
        <v>470</v>
      </c>
      <c r="F4535" s="15">
        <v>30000</v>
      </c>
      <c r="G4535" s="14">
        <v>278400000</v>
      </c>
      <c r="H4535" s="16" t="s">
        <v>4852</v>
      </c>
    </row>
    <row r="4536" spans="1:8" ht="15.75" customHeight="1" x14ac:dyDescent="0.25">
      <c r="A4536" s="13" t="s">
        <v>7791</v>
      </c>
      <c r="B4536" s="13" t="s">
        <v>10</v>
      </c>
      <c r="C4536" s="14">
        <v>9361.7999999999993</v>
      </c>
      <c r="D4536" s="13" t="s">
        <v>11</v>
      </c>
      <c r="E4536" s="13" t="s">
        <v>4853</v>
      </c>
      <c r="F4536" s="15">
        <v>30000</v>
      </c>
      <c r="G4536" s="14">
        <v>280854000</v>
      </c>
      <c r="H4536" s="16" t="s">
        <v>4854</v>
      </c>
    </row>
    <row r="4537" spans="1:8" ht="15.75" customHeight="1" x14ac:dyDescent="0.25">
      <c r="A4537" s="13" t="s">
        <v>7791</v>
      </c>
      <c r="B4537" s="13" t="s">
        <v>10</v>
      </c>
      <c r="C4537" s="14">
        <v>9387.41</v>
      </c>
      <c r="D4537" s="13" t="s">
        <v>26</v>
      </c>
      <c r="E4537" s="13" t="s">
        <v>1355</v>
      </c>
      <c r="F4537" s="15">
        <v>30000</v>
      </c>
      <c r="G4537" s="14">
        <v>281622300</v>
      </c>
      <c r="H4537" s="13" t="s">
        <v>4806</v>
      </c>
    </row>
    <row r="4538" spans="1:8" ht="15.75" customHeight="1" x14ac:dyDescent="0.25">
      <c r="A4538" s="13" t="s">
        <v>7791</v>
      </c>
      <c r="B4538" s="13" t="s">
        <v>10</v>
      </c>
      <c r="C4538" s="14">
        <v>9533.5300000000007</v>
      </c>
      <c r="D4538" s="13" t="s">
        <v>467</v>
      </c>
      <c r="E4538" s="13" t="s">
        <v>468</v>
      </c>
      <c r="F4538" s="15">
        <v>6000</v>
      </c>
      <c r="G4538" s="14">
        <v>57201180</v>
      </c>
      <c r="H4538" s="16" t="s">
        <v>4855</v>
      </c>
    </row>
    <row r="4539" spans="1:8" ht="15.75" customHeight="1" x14ac:dyDescent="0.25">
      <c r="A4539" s="13" t="s">
        <v>7791</v>
      </c>
      <c r="B4539" s="13" t="s">
        <v>10</v>
      </c>
      <c r="C4539" s="14">
        <v>9536</v>
      </c>
      <c r="D4539" s="13" t="s">
        <v>75</v>
      </c>
      <c r="E4539" s="13" t="s">
        <v>73</v>
      </c>
      <c r="F4539" s="15">
        <v>30000</v>
      </c>
      <c r="G4539" s="14">
        <v>286080000</v>
      </c>
      <c r="H4539" s="16" t="s">
        <v>4856</v>
      </c>
    </row>
    <row r="4540" spans="1:8" ht="15.75" customHeight="1" x14ac:dyDescent="0.25">
      <c r="A4540" s="13" t="s">
        <v>7791</v>
      </c>
      <c r="B4540" s="13" t="s">
        <v>10</v>
      </c>
      <c r="C4540" s="14">
        <v>9545.4500000000007</v>
      </c>
      <c r="D4540" s="13" t="s">
        <v>23</v>
      </c>
      <c r="E4540" s="13" t="s">
        <v>73</v>
      </c>
      <c r="F4540" s="15">
        <v>30000</v>
      </c>
      <c r="G4540" s="14">
        <v>286363500</v>
      </c>
      <c r="H4540" s="16" t="s">
        <v>4857</v>
      </c>
    </row>
    <row r="4541" spans="1:8" ht="15.75" customHeight="1" x14ac:dyDescent="0.25">
      <c r="A4541" s="13" t="s">
        <v>7791</v>
      </c>
      <c r="B4541" s="13" t="s">
        <v>10</v>
      </c>
      <c r="C4541" s="14">
        <v>9808.69</v>
      </c>
      <c r="D4541" s="13" t="s">
        <v>20</v>
      </c>
      <c r="E4541" s="13" t="s">
        <v>3120</v>
      </c>
      <c r="F4541" s="15">
        <v>30000</v>
      </c>
      <c r="G4541" s="14">
        <v>294260700</v>
      </c>
      <c r="H4541" s="16" t="s">
        <v>4858</v>
      </c>
    </row>
    <row r="4542" spans="1:8" ht="15.75" customHeight="1" x14ac:dyDescent="0.25">
      <c r="A4542" s="13" t="s">
        <v>7791</v>
      </c>
      <c r="B4542" s="13" t="s">
        <v>28</v>
      </c>
      <c r="C4542" s="14">
        <v>9859.6200000000008</v>
      </c>
      <c r="D4542" s="13" t="s">
        <v>26</v>
      </c>
      <c r="E4542" s="13" t="s">
        <v>470</v>
      </c>
      <c r="F4542" s="15">
        <v>30000</v>
      </c>
      <c r="G4542" s="14">
        <v>295788600</v>
      </c>
      <c r="H4542" s="16" t="s">
        <v>4824</v>
      </c>
    </row>
    <row r="4543" spans="1:8" ht="15.75" customHeight="1" x14ac:dyDescent="0.25">
      <c r="A4543" s="13" t="s">
        <v>7791</v>
      </c>
      <c r="B4543" s="13" t="s">
        <v>28</v>
      </c>
      <c r="C4543" s="14">
        <v>9967.11</v>
      </c>
      <c r="D4543" s="13" t="s">
        <v>11</v>
      </c>
      <c r="E4543" s="13" t="s">
        <v>4859</v>
      </c>
      <c r="F4543" s="15">
        <v>30000</v>
      </c>
      <c r="G4543" s="14">
        <v>299013300</v>
      </c>
      <c r="H4543" s="16" t="s">
        <v>4826</v>
      </c>
    </row>
    <row r="4544" spans="1:8" ht="15.75" customHeight="1" x14ac:dyDescent="0.25">
      <c r="A4544" s="13" t="s">
        <v>7791</v>
      </c>
      <c r="B4544" s="13" t="s">
        <v>382</v>
      </c>
      <c r="C4544" s="14">
        <v>10125</v>
      </c>
      <c r="D4544" s="13" t="s">
        <v>17</v>
      </c>
      <c r="E4544" s="13" t="s">
        <v>371</v>
      </c>
      <c r="F4544" s="15">
        <v>1200</v>
      </c>
      <c r="G4544" s="14">
        <v>12150000</v>
      </c>
      <c r="H4544" s="13" t="s">
        <v>4860</v>
      </c>
    </row>
    <row r="4545" spans="1:8" ht="15.75" customHeight="1" x14ac:dyDescent="0.25">
      <c r="A4545" s="13" t="s">
        <v>7791</v>
      </c>
      <c r="B4545" s="13" t="s">
        <v>10</v>
      </c>
      <c r="C4545" s="14">
        <v>10240</v>
      </c>
      <c r="D4545" s="13" t="s">
        <v>7584</v>
      </c>
      <c r="E4545" s="13" t="s">
        <v>470</v>
      </c>
      <c r="F4545" s="15">
        <v>30000</v>
      </c>
      <c r="G4545" s="14">
        <v>307200000</v>
      </c>
      <c r="H4545" s="13" t="s">
        <v>4861</v>
      </c>
    </row>
    <row r="4546" spans="1:8" ht="15.75" customHeight="1" x14ac:dyDescent="0.25">
      <c r="A4546" s="13" t="s">
        <v>7791</v>
      </c>
      <c r="B4546" s="13" t="s">
        <v>28</v>
      </c>
      <c r="C4546" s="14">
        <v>10292</v>
      </c>
      <c r="D4546" s="13" t="s">
        <v>17</v>
      </c>
      <c r="E4546" s="13" t="s">
        <v>73</v>
      </c>
      <c r="F4546" s="15">
        <v>1200</v>
      </c>
      <c r="G4546" s="14">
        <v>12350400</v>
      </c>
      <c r="H4546" s="13" t="s">
        <v>4799</v>
      </c>
    </row>
    <row r="4547" spans="1:8" ht="15.75" customHeight="1" x14ac:dyDescent="0.25">
      <c r="A4547" s="13" t="s">
        <v>7791</v>
      </c>
      <c r="B4547" s="13" t="s">
        <v>10</v>
      </c>
      <c r="C4547" s="14">
        <v>10320</v>
      </c>
      <c r="D4547" s="13" t="s">
        <v>17</v>
      </c>
      <c r="E4547" s="13" t="s">
        <v>345</v>
      </c>
      <c r="F4547" s="15">
        <v>1200</v>
      </c>
      <c r="G4547" s="14">
        <v>12384000</v>
      </c>
      <c r="H4547" s="13" t="s">
        <v>4862</v>
      </c>
    </row>
    <row r="4548" spans="1:8" ht="15.75" customHeight="1" x14ac:dyDescent="0.25">
      <c r="A4548" s="13" t="s">
        <v>7791</v>
      </c>
      <c r="B4548" s="13" t="s">
        <v>28</v>
      </c>
      <c r="C4548" s="14">
        <v>10362.89</v>
      </c>
      <c r="D4548" s="13" t="s">
        <v>20</v>
      </c>
      <c r="E4548" s="13" t="s">
        <v>371</v>
      </c>
      <c r="F4548" s="15">
        <v>30000</v>
      </c>
      <c r="G4548" s="14">
        <v>310886700</v>
      </c>
      <c r="H4548" s="16" t="s">
        <v>4863</v>
      </c>
    </row>
    <row r="4549" spans="1:8" ht="15.75" customHeight="1" x14ac:dyDescent="0.25">
      <c r="A4549" s="13" t="s">
        <v>7791</v>
      </c>
      <c r="B4549" s="13" t="s">
        <v>45</v>
      </c>
      <c r="C4549" s="14">
        <v>12706.25</v>
      </c>
      <c r="D4549" s="13" t="s">
        <v>17</v>
      </c>
      <c r="E4549" s="13" t="s">
        <v>470</v>
      </c>
      <c r="F4549" s="15">
        <v>1200</v>
      </c>
      <c r="G4549" s="14">
        <v>15247500</v>
      </c>
      <c r="H4549" s="13" t="s">
        <v>4831</v>
      </c>
    </row>
    <row r="4550" spans="1:8" ht="15.75" customHeight="1" x14ac:dyDescent="0.25">
      <c r="A4550" s="13" t="s">
        <v>7791</v>
      </c>
      <c r="B4550" s="13" t="s">
        <v>10</v>
      </c>
      <c r="C4550" s="14">
        <v>13134.91</v>
      </c>
      <c r="D4550" s="13" t="s">
        <v>43</v>
      </c>
      <c r="E4550" s="13" t="s">
        <v>345</v>
      </c>
      <c r="F4550" s="15">
        <v>30000</v>
      </c>
      <c r="G4550" s="14">
        <v>394047300</v>
      </c>
      <c r="H4550" s="16" t="s">
        <v>4864</v>
      </c>
    </row>
    <row r="4551" spans="1:8" ht="15.75" customHeight="1" x14ac:dyDescent="0.25">
      <c r="C4551" s="10"/>
      <c r="F4551" s="17"/>
      <c r="G4551" s="10"/>
    </row>
    <row r="4552" spans="1:8" ht="15.75" customHeight="1" x14ac:dyDescent="0.25">
      <c r="A4552" s="41" t="s">
        <v>4865</v>
      </c>
      <c r="B4552" s="42"/>
      <c r="C4552" s="42"/>
      <c r="D4552" s="42"/>
      <c r="E4552" s="42"/>
      <c r="F4552" s="42"/>
      <c r="G4552" s="42"/>
      <c r="H4552" s="43"/>
    </row>
    <row r="4553" spans="1:8" ht="15.75" customHeight="1" x14ac:dyDescent="0.25">
      <c r="C4553" s="10"/>
      <c r="E4553" s="11" t="s">
        <v>7571</v>
      </c>
      <c r="F4553" s="12">
        <v>96000</v>
      </c>
      <c r="G4553" s="10"/>
    </row>
    <row r="4554" spans="1:8" ht="15.75" customHeight="1" x14ac:dyDescent="0.25">
      <c r="A4554" s="13" t="s">
        <v>0</v>
      </c>
      <c r="B4554" s="13" t="s">
        <v>1</v>
      </c>
      <c r="C4554" s="13" t="s">
        <v>2</v>
      </c>
      <c r="D4554" s="13" t="s">
        <v>4</v>
      </c>
      <c r="E4554" s="13" t="s">
        <v>5</v>
      </c>
      <c r="F4554" s="13" t="s">
        <v>6</v>
      </c>
      <c r="G4554" s="13" t="s">
        <v>7</v>
      </c>
      <c r="H4554" s="13" t="s">
        <v>8</v>
      </c>
    </row>
    <row r="4555" spans="1:8" ht="15.75" customHeight="1" x14ac:dyDescent="0.25">
      <c r="A4555" s="13" t="s">
        <v>7792</v>
      </c>
      <c r="B4555" s="13" t="s">
        <v>10</v>
      </c>
      <c r="C4555" s="14">
        <v>1494.26</v>
      </c>
      <c r="D4555" s="13" t="s">
        <v>20</v>
      </c>
      <c r="E4555" s="13" t="s">
        <v>164</v>
      </c>
      <c r="F4555" s="15">
        <v>96000</v>
      </c>
      <c r="G4555" s="14">
        <v>143448960</v>
      </c>
      <c r="H4555" s="16" t="s">
        <v>4867</v>
      </c>
    </row>
    <row r="4556" spans="1:8" ht="15.75" customHeight="1" x14ac:dyDescent="0.25">
      <c r="A4556" s="13" t="s">
        <v>7792</v>
      </c>
      <c r="B4556" s="13" t="s">
        <v>10</v>
      </c>
      <c r="C4556" s="14">
        <v>1560.41</v>
      </c>
      <c r="D4556" s="13" t="s">
        <v>11</v>
      </c>
      <c r="E4556" s="13" t="s">
        <v>4868</v>
      </c>
      <c r="F4556" s="15">
        <v>96000</v>
      </c>
      <c r="G4556" s="14">
        <v>149799360</v>
      </c>
      <c r="H4556" s="16" t="s">
        <v>4869</v>
      </c>
    </row>
    <row r="4557" spans="1:8" ht="15.75" customHeight="1" x14ac:dyDescent="0.25">
      <c r="A4557" s="13" t="s">
        <v>7792</v>
      </c>
      <c r="B4557" s="13" t="s">
        <v>10</v>
      </c>
      <c r="C4557" s="14">
        <v>1592.74</v>
      </c>
      <c r="D4557" s="13" t="s">
        <v>14</v>
      </c>
      <c r="E4557" s="13" t="s">
        <v>4870</v>
      </c>
      <c r="F4557" s="15">
        <v>96000</v>
      </c>
      <c r="G4557" s="14">
        <v>152903040</v>
      </c>
      <c r="H4557" s="13" t="s">
        <v>4871</v>
      </c>
    </row>
    <row r="4558" spans="1:8" ht="15.75" customHeight="1" x14ac:dyDescent="0.25">
      <c r="A4558" s="13" t="s">
        <v>7792</v>
      </c>
      <c r="B4558" s="13" t="s">
        <v>10</v>
      </c>
      <c r="C4558" s="14">
        <v>1626</v>
      </c>
      <c r="D4558" s="13" t="s">
        <v>201</v>
      </c>
      <c r="E4558" s="13" t="s">
        <v>164</v>
      </c>
      <c r="F4558" s="15">
        <v>96000</v>
      </c>
      <c r="G4558" s="14">
        <v>156096000</v>
      </c>
      <c r="H4558" s="16" t="s">
        <v>4872</v>
      </c>
    </row>
    <row r="4559" spans="1:8" ht="15.75" customHeight="1" x14ac:dyDescent="0.25">
      <c r="A4559" s="13" t="s">
        <v>7792</v>
      </c>
      <c r="B4559" s="13" t="s">
        <v>10</v>
      </c>
      <c r="C4559" s="14">
        <v>1636.13</v>
      </c>
      <c r="D4559" s="13" t="s">
        <v>35</v>
      </c>
      <c r="E4559" s="13" t="s">
        <v>4873</v>
      </c>
      <c r="F4559" s="15">
        <v>96000</v>
      </c>
      <c r="G4559" s="14">
        <v>157068480</v>
      </c>
      <c r="H4559" s="16" t="s">
        <v>4874</v>
      </c>
    </row>
    <row r="4560" spans="1:8" ht="15.75" customHeight="1" x14ac:dyDescent="0.25">
      <c r="A4560" s="13" t="s">
        <v>7792</v>
      </c>
      <c r="B4560" s="13" t="s">
        <v>10</v>
      </c>
      <c r="C4560" s="14">
        <v>1642.33</v>
      </c>
      <c r="D4560" s="13" t="s">
        <v>26</v>
      </c>
      <c r="E4560" s="13" t="s">
        <v>164</v>
      </c>
      <c r="F4560" s="15">
        <v>96000</v>
      </c>
      <c r="G4560" s="14">
        <v>157663680</v>
      </c>
      <c r="H4560" s="13" t="s">
        <v>4875</v>
      </c>
    </row>
    <row r="4561" spans="1:8" ht="15.75" customHeight="1" x14ac:dyDescent="0.25">
      <c r="A4561" s="13" t="s">
        <v>7792</v>
      </c>
      <c r="B4561" s="13" t="s">
        <v>10</v>
      </c>
      <c r="C4561" s="14">
        <v>1707.51</v>
      </c>
      <c r="D4561" s="13" t="s">
        <v>17</v>
      </c>
      <c r="E4561" s="13" t="s">
        <v>164</v>
      </c>
      <c r="F4561" s="15">
        <v>12000</v>
      </c>
      <c r="G4561" s="14">
        <v>20490120</v>
      </c>
      <c r="H4561" s="13" t="s">
        <v>4876</v>
      </c>
    </row>
    <row r="4562" spans="1:8" ht="15.75" customHeight="1" x14ac:dyDescent="0.25">
      <c r="A4562" s="13" t="s">
        <v>7792</v>
      </c>
      <c r="B4562" s="13" t="s">
        <v>10</v>
      </c>
      <c r="C4562" s="14">
        <v>1782</v>
      </c>
      <c r="D4562" s="13" t="s">
        <v>38</v>
      </c>
      <c r="E4562" s="13" t="s">
        <v>4877</v>
      </c>
      <c r="F4562" s="15">
        <v>96000</v>
      </c>
      <c r="G4562" s="14">
        <v>171072000</v>
      </c>
      <c r="H4562" s="16" t="s">
        <v>4878</v>
      </c>
    </row>
    <row r="4563" spans="1:8" ht="15.75" customHeight="1" x14ac:dyDescent="0.25">
      <c r="A4563" s="13" t="s">
        <v>7792</v>
      </c>
      <c r="B4563" s="13" t="s">
        <v>10</v>
      </c>
      <c r="C4563" s="14">
        <v>1805.75</v>
      </c>
      <c r="D4563" s="13" t="s">
        <v>80</v>
      </c>
      <c r="E4563" s="13" t="s">
        <v>2333</v>
      </c>
      <c r="F4563" s="15">
        <v>96000</v>
      </c>
      <c r="G4563" s="14">
        <v>173352000</v>
      </c>
      <c r="H4563" s="16" t="s">
        <v>4879</v>
      </c>
    </row>
    <row r="4564" spans="1:8" ht="15.75" customHeight="1" x14ac:dyDescent="0.25">
      <c r="A4564" s="13" t="s">
        <v>7792</v>
      </c>
      <c r="B4564" s="13" t="s">
        <v>28</v>
      </c>
      <c r="C4564" s="14">
        <v>1895.63</v>
      </c>
      <c r="D4564" s="13" t="s">
        <v>14</v>
      </c>
      <c r="E4564" s="13" t="s">
        <v>4880</v>
      </c>
      <c r="F4564" s="15">
        <v>96000</v>
      </c>
      <c r="G4564" s="14">
        <v>181980480</v>
      </c>
      <c r="H4564" s="13" t="s">
        <v>4881</v>
      </c>
    </row>
    <row r="4565" spans="1:8" ht="15.75" customHeight="1" x14ac:dyDescent="0.25">
      <c r="A4565" s="13" t="s">
        <v>7792</v>
      </c>
      <c r="B4565" s="13" t="s">
        <v>10</v>
      </c>
      <c r="C4565" s="14">
        <v>1917.25</v>
      </c>
      <c r="D4565" s="13" t="s">
        <v>33</v>
      </c>
      <c r="E4565" s="13" t="s">
        <v>164</v>
      </c>
      <c r="F4565" s="15">
        <v>96000</v>
      </c>
      <c r="G4565" s="14">
        <v>184056000</v>
      </c>
      <c r="H4565" s="13" t="s">
        <v>4882</v>
      </c>
    </row>
    <row r="4566" spans="1:8" ht="15.75" customHeight="1" x14ac:dyDescent="0.25">
      <c r="A4566" s="13" t="s">
        <v>7792</v>
      </c>
      <c r="B4566" s="13" t="s">
        <v>10</v>
      </c>
      <c r="C4566" s="14">
        <v>2272.58</v>
      </c>
      <c r="D4566" s="13" t="s">
        <v>43</v>
      </c>
      <c r="E4566" s="13" t="s">
        <v>4883</v>
      </c>
      <c r="F4566" s="15">
        <v>96000</v>
      </c>
      <c r="G4566" s="14">
        <v>218167680</v>
      </c>
      <c r="H4566" s="16" t="s">
        <v>4884</v>
      </c>
    </row>
    <row r="4567" spans="1:8" ht="15.75" customHeight="1" x14ac:dyDescent="0.25">
      <c r="C4567" s="10"/>
      <c r="F4567" s="17"/>
      <c r="G4567" s="10"/>
    </row>
    <row r="4568" spans="1:8" ht="15.75" customHeight="1" x14ac:dyDescent="0.25">
      <c r="A4568" s="41" t="s">
        <v>4885</v>
      </c>
      <c r="B4568" s="42"/>
      <c r="C4568" s="42"/>
      <c r="D4568" s="42"/>
      <c r="E4568" s="42"/>
      <c r="F4568" s="42"/>
      <c r="G4568" s="42"/>
      <c r="H4568" s="43"/>
    </row>
    <row r="4569" spans="1:8" ht="15.75" customHeight="1" x14ac:dyDescent="0.25">
      <c r="C4569" s="10"/>
      <c r="E4569" s="11" t="s">
        <v>7571</v>
      </c>
      <c r="F4569" s="12">
        <v>42000</v>
      </c>
      <c r="G4569" s="10"/>
    </row>
    <row r="4570" spans="1:8" ht="15.75" customHeight="1" x14ac:dyDescent="0.25">
      <c r="A4570" s="13" t="s">
        <v>0</v>
      </c>
      <c r="B4570" s="13" t="s">
        <v>1</v>
      </c>
      <c r="C4570" s="13" t="s">
        <v>2</v>
      </c>
      <c r="D4570" s="13" t="s">
        <v>4</v>
      </c>
      <c r="E4570" s="13" t="s">
        <v>5</v>
      </c>
      <c r="F4570" s="13" t="s">
        <v>6</v>
      </c>
      <c r="G4570" s="13" t="s">
        <v>7</v>
      </c>
      <c r="H4570" s="13" t="s">
        <v>8</v>
      </c>
    </row>
    <row r="4571" spans="1:8" ht="15.75" customHeight="1" x14ac:dyDescent="0.25">
      <c r="A4571" s="13" t="s">
        <v>7793</v>
      </c>
      <c r="B4571" s="13" t="s">
        <v>10</v>
      </c>
      <c r="C4571" s="14">
        <v>2679.59</v>
      </c>
      <c r="D4571" s="13" t="s">
        <v>20</v>
      </c>
      <c r="E4571" s="13" t="s">
        <v>164</v>
      </c>
      <c r="F4571" s="15">
        <v>42000</v>
      </c>
      <c r="G4571" s="14">
        <v>112542780</v>
      </c>
      <c r="H4571" s="13" t="s">
        <v>4887</v>
      </c>
    </row>
    <row r="4572" spans="1:8" ht="15.75" customHeight="1" x14ac:dyDescent="0.25">
      <c r="A4572" s="13" t="s">
        <v>7793</v>
      </c>
      <c r="B4572" s="13" t="s">
        <v>10</v>
      </c>
      <c r="C4572" s="14">
        <v>2797.06</v>
      </c>
      <c r="D4572" s="13" t="s">
        <v>11</v>
      </c>
      <c r="E4572" s="13" t="s">
        <v>4888</v>
      </c>
      <c r="F4572" s="15">
        <v>42000</v>
      </c>
      <c r="G4572" s="14">
        <v>117476520</v>
      </c>
      <c r="H4572" s="16" t="s">
        <v>4889</v>
      </c>
    </row>
    <row r="4573" spans="1:8" ht="15.75" customHeight="1" x14ac:dyDescent="0.25">
      <c r="A4573" s="13" t="s">
        <v>7793</v>
      </c>
      <c r="B4573" s="13" t="s">
        <v>10</v>
      </c>
      <c r="C4573" s="14">
        <v>2933.84</v>
      </c>
      <c r="D4573" s="13" t="s">
        <v>35</v>
      </c>
      <c r="E4573" s="13" t="s">
        <v>4873</v>
      </c>
      <c r="F4573" s="15">
        <v>42000</v>
      </c>
      <c r="G4573" s="14">
        <v>123221280</v>
      </c>
      <c r="H4573" s="16" t="s">
        <v>4890</v>
      </c>
    </row>
    <row r="4574" spans="1:8" ht="15.75" customHeight="1" x14ac:dyDescent="0.25">
      <c r="A4574" s="13" t="s">
        <v>7793</v>
      </c>
      <c r="B4574" s="13" t="s">
        <v>10</v>
      </c>
      <c r="C4574" s="14">
        <v>2951.27</v>
      </c>
      <c r="D4574" s="13" t="s">
        <v>26</v>
      </c>
      <c r="E4574" s="13" t="s">
        <v>164</v>
      </c>
      <c r="F4574" s="15">
        <v>42000</v>
      </c>
      <c r="G4574" s="14">
        <v>123953340</v>
      </c>
      <c r="H4574" s="13" t="s">
        <v>4875</v>
      </c>
    </row>
    <row r="4575" spans="1:8" ht="15.75" customHeight="1" x14ac:dyDescent="0.25">
      <c r="A4575" s="13" t="s">
        <v>7793</v>
      </c>
      <c r="B4575" s="13" t="s">
        <v>10</v>
      </c>
      <c r="C4575" s="14">
        <v>3061.83</v>
      </c>
      <c r="D4575" s="13" t="s">
        <v>17</v>
      </c>
      <c r="E4575" s="13" t="s">
        <v>164</v>
      </c>
      <c r="F4575" s="15">
        <v>12000</v>
      </c>
      <c r="G4575" s="14">
        <v>36741960</v>
      </c>
      <c r="H4575" s="13" t="s">
        <v>4882</v>
      </c>
    </row>
    <row r="4576" spans="1:8" ht="15.75" customHeight="1" x14ac:dyDescent="0.25">
      <c r="A4576" s="13" t="s">
        <v>7793</v>
      </c>
      <c r="B4576" s="13" t="s">
        <v>10</v>
      </c>
      <c r="C4576" s="14">
        <v>3217</v>
      </c>
      <c r="D4576" s="13" t="s">
        <v>38</v>
      </c>
      <c r="E4576" s="13" t="s">
        <v>4891</v>
      </c>
      <c r="F4576" s="15">
        <v>42000</v>
      </c>
      <c r="G4576" s="14">
        <v>135114000</v>
      </c>
      <c r="H4576" s="16" t="s">
        <v>4892</v>
      </c>
    </row>
    <row r="4577" spans="1:8" ht="15.75" customHeight="1" x14ac:dyDescent="0.25">
      <c r="A4577" s="13" t="s">
        <v>7793</v>
      </c>
      <c r="B4577" s="13" t="s">
        <v>10</v>
      </c>
      <c r="C4577" s="14">
        <v>3234.94</v>
      </c>
      <c r="D4577" s="13" t="s">
        <v>80</v>
      </c>
      <c r="E4577" s="13" t="s">
        <v>2333</v>
      </c>
      <c r="F4577" s="15">
        <v>42000</v>
      </c>
      <c r="G4577" s="14">
        <v>135867480</v>
      </c>
      <c r="H4577" s="16" t="s">
        <v>4893</v>
      </c>
    </row>
    <row r="4578" spans="1:8" ht="15.75" customHeight="1" x14ac:dyDescent="0.25">
      <c r="A4578" s="13" t="s">
        <v>7793</v>
      </c>
      <c r="B4578" s="13" t="s">
        <v>10</v>
      </c>
      <c r="C4578" s="14">
        <v>3395.96</v>
      </c>
      <c r="D4578" s="13" t="s">
        <v>14</v>
      </c>
      <c r="E4578" s="13" t="s">
        <v>4894</v>
      </c>
      <c r="F4578" s="15">
        <v>42000</v>
      </c>
      <c r="G4578" s="14">
        <v>142630320</v>
      </c>
      <c r="H4578" s="13" t="s">
        <v>4895</v>
      </c>
    </row>
    <row r="4579" spans="1:8" ht="15.75" customHeight="1" x14ac:dyDescent="0.25">
      <c r="A4579" s="13" t="s">
        <v>7793</v>
      </c>
      <c r="B4579" s="13" t="s">
        <v>10</v>
      </c>
      <c r="C4579" s="14">
        <v>3437.92</v>
      </c>
      <c r="D4579" s="13" t="s">
        <v>33</v>
      </c>
      <c r="E4579" s="13" t="s">
        <v>164</v>
      </c>
      <c r="F4579" s="15">
        <v>42000</v>
      </c>
      <c r="G4579" s="14">
        <v>144392640</v>
      </c>
      <c r="H4579" s="13" t="s">
        <v>4882</v>
      </c>
    </row>
    <row r="4580" spans="1:8" ht="15.75" customHeight="1" x14ac:dyDescent="0.25">
      <c r="A4580" s="13" t="s">
        <v>7793</v>
      </c>
      <c r="B4580" s="13" t="s">
        <v>10</v>
      </c>
      <c r="C4580" s="14">
        <v>4074.95</v>
      </c>
      <c r="D4580" s="13" t="s">
        <v>43</v>
      </c>
      <c r="E4580" s="13" t="s">
        <v>4883</v>
      </c>
      <c r="F4580" s="15">
        <v>42000</v>
      </c>
      <c r="G4580" s="14">
        <v>171147900</v>
      </c>
      <c r="H4580" s="16" t="s">
        <v>4896</v>
      </c>
    </row>
    <row r="4581" spans="1:8" ht="15.75" customHeight="1" x14ac:dyDescent="0.25">
      <c r="C4581" s="10"/>
      <c r="F4581" s="17"/>
      <c r="G4581" s="10"/>
    </row>
    <row r="4582" spans="1:8" ht="15.75" customHeight="1" x14ac:dyDescent="0.25">
      <c r="A4582" s="41" t="s">
        <v>4897</v>
      </c>
      <c r="B4582" s="42"/>
      <c r="C4582" s="42"/>
      <c r="D4582" s="42"/>
      <c r="E4582" s="42"/>
      <c r="F4582" s="42"/>
      <c r="G4582" s="42"/>
      <c r="H4582" s="43"/>
    </row>
    <row r="4583" spans="1:8" ht="15.75" customHeight="1" x14ac:dyDescent="0.25">
      <c r="C4583" s="10"/>
      <c r="E4583" s="11" t="s">
        <v>7571</v>
      </c>
      <c r="F4583" s="12">
        <v>960000</v>
      </c>
      <c r="G4583" s="10"/>
    </row>
    <row r="4584" spans="1:8" ht="15.75" customHeight="1" x14ac:dyDescent="0.25">
      <c r="A4584" s="13" t="s">
        <v>0</v>
      </c>
      <c r="B4584" s="13" t="s">
        <v>1</v>
      </c>
      <c r="C4584" s="13" t="s">
        <v>2</v>
      </c>
      <c r="D4584" s="13" t="s">
        <v>4</v>
      </c>
      <c r="E4584" s="13" t="s">
        <v>5</v>
      </c>
      <c r="F4584" s="13" t="s">
        <v>6</v>
      </c>
      <c r="G4584" s="13" t="s">
        <v>7</v>
      </c>
      <c r="H4584" s="13" t="s">
        <v>8</v>
      </c>
    </row>
    <row r="4585" spans="1:8" ht="15.75" customHeight="1" x14ac:dyDescent="0.25">
      <c r="A4585" s="13" t="s">
        <v>7794</v>
      </c>
      <c r="B4585" s="13" t="s">
        <v>10</v>
      </c>
      <c r="C4585" s="14">
        <v>32</v>
      </c>
      <c r="D4585" s="13" t="s">
        <v>70</v>
      </c>
      <c r="E4585" s="13" t="s">
        <v>2256</v>
      </c>
      <c r="F4585" s="15">
        <v>57000</v>
      </c>
      <c r="G4585" s="14">
        <v>1824000</v>
      </c>
      <c r="H4585" s="13" t="s">
        <v>4899</v>
      </c>
    </row>
    <row r="4586" spans="1:8" ht="15.75" customHeight="1" x14ac:dyDescent="0.25">
      <c r="A4586" s="13" t="s">
        <v>7794</v>
      </c>
      <c r="B4586" s="13" t="s">
        <v>10</v>
      </c>
      <c r="C4586" s="14">
        <v>42.67</v>
      </c>
      <c r="D4586" s="13" t="s">
        <v>38</v>
      </c>
      <c r="E4586" s="13" t="s">
        <v>4900</v>
      </c>
      <c r="F4586" s="15">
        <v>960000</v>
      </c>
      <c r="G4586" s="14">
        <v>40963200</v>
      </c>
      <c r="H4586" s="13" t="s">
        <v>4901</v>
      </c>
    </row>
    <row r="4587" spans="1:8" ht="15.75" customHeight="1" x14ac:dyDescent="0.25">
      <c r="A4587" s="13" t="s">
        <v>7794</v>
      </c>
      <c r="B4587" s="13" t="s">
        <v>28</v>
      </c>
      <c r="C4587" s="14">
        <v>42.67</v>
      </c>
      <c r="D4587" s="13" t="s">
        <v>38</v>
      </c>
      <c r="E4587" s="13" t="s">
        <v>4902</v>
      </c>
      <c r="F4587" s="15">
        <v>960000</v>
      </c>
      <c r="G4587" s="14">
        <v>40963200</v>
      </c>
      <c r="H4587" s="16" t="s">
        <v>4903</v>
      </c>
    </row>
    <row r="4588" spans="1:8" ht="15.75" customHeight="1" x14ac:dyDescent="0.25">
      <c r="A4588" s="13" t="s">
        <v>7794</v>
      </c>
      <c r="B4588" s="13" t="s">
        <v>10</v>
      </c>
      <c r="C4588" s="14">
        <v>46.32</v>
      </c>
      <c r="D4588" s="13" t="s">
        <v>23</v>
      </c>
      <c r="E4588" s="13" t="s">
        <v>389</v>
      </c>
      <c r="F4588" s="15">
        <v>960000</v>
      </c>
      <c r="G4588" s="14">
        <v>44467200</v>
      </c>
      <c r="H4588" s="16" t="s">
        <v>4904</v>
      </c>
    </row>
    <row r="4589" spans="1:8" ht="15.75" customHeight="1" x14ac:dyDescent="0.25">
      <c r="A4589" s="13" t="s">
        <v>7794</v>
      </c>
      <c r="B4589" s="13" t="s">
        <v>28</v>
      </c>
      <c r="C4589" s="14">
        <v>46.75</v>
      </c>
      <c r="D4589" s="13" t="s">
        <v>20</v>
      </c>
      <c r="E4589" s="13" t="s">
        <v>398</v>
      </c>
      <c r="F4589" s="15">
        <v>960000</v>
      </c>
      <c r="G4589" s="14">
        <v>44880000</v>
      </c>
      <c r="H4589" s="16" t="s">
        <v>4905</v>
      </c>
    </row>
    <row r="4590" spans="1:8" ht="15.75" customHeight="1" x14ac:dyDescent="0.25">
      <c r="A4590" s="13" t="s">
        <v>7794</v>
      </c>
      <c r="B4590" s="13" t="s">
        <v>45</v>
      </c>
      <c r="C4590" s="14">
        <v>47.12</v>
      </c>
      <c r="D4590" s="13" t="s">
        <v>17</v>
      </c>
      <c r="E4590" s="13" t="s">
        <v>424</v>
      </c>
      <c r="F4590" s="15">
        <v>12000</v>
      </c>
      <c r="G4590" s="14">
        <v>565440</v>
      </c>
      <c r="H4590" s="13" t="s">
        <v>4906</v>
      </c>
    </row>
    <row r="4591" spans="1:8" ht="15.75" customHeight="1" x14ac:dyDescent="0.25">
      <c r="A4591" s="13" t="s">
        <v>7794</v>
      </c>
      <c r="B4591" s="13" t="s">
        <v>28</v>
      </c>
      <c r="C4591" s="14">
        <v>48</v>
      </c>
      <c r="D4591" s="13" t="s">
        <v>75</v>
      </c>
      <c r="E4591" s="13" t="s">
        <v>389</v>
      </c>
      <c r="F4591" s="15">
        <v>960000</v>
      </c>
      <c r="G4591" s="14">
        <v>46080000</v>
      </c>
      <c r="H4591" s="16" t="s">
        <v>4907</v>
      </c>
    </row>
    <row r="4592" spans="1:8" ht="15.75" customHeight="1" x14ac:dyDescent="0.25">
      <c r="A4592" s="13" t="s">
        <v>7794</v>
      </c>
      <c r="B4592" s="13" t="s">
        <v>10</v>
      </c>
      <c r="C4592" s="14">
        <v>48.42</v>
      </c>
      <c r="D4592" s="13" t="s">
        <v>14</v>
      </c>
      <c r="E4592" s="13" t="s">
        <v>4908</v>
      </c>
      <c r="F4592" s="15">
        <v>960000</v>
      </c>
      <c r="G4592" s="14">
        <v>46483200</v>
      </c>
      <c r="H4592" s="13" t="s">
        <v>4909</v>
      </c>
    </row>
    <row r="4593" spans="1:8" ht="15.75" customHeight="1" x14ac:dyDescent="0.25">
      <c r="A4593" s="13" t="s">
        <v>7794</v>
      </c>
      <c r="B4593" s="13" t="s">
        <v>10</v>
      </c>
      <c r="C4593" s="14">
        <v>48.72</v>
      </c>
      <c r="D4593" s="13" t="s">
        <v>26</v>
      </c>
      <c r="E4593" s="13" t="s">
        <v>389</v>
      </c>
      <c r="F4593" s="15">
        <v>960000</v>
      </c>
      <c r="G4593" s="14">
        <v>46771200</v>
      </c>
      <c r="H4593" s="13" t="s">
        <v>4910</v>
      </c>
    </row>
    <row r="4594" spans="1:8" ht="15.75" customHeight="1" x14ac:dyDescent="0.25">
      <c r="A4594" s="13" t="s">
        <v>7794</v>
      </c>
      <c r="B4594" s="13" t="s">
        <v>28</v>
      </c>
      <c r="C4594" s="14">
        <v>51.42</v>
      </c>
      <c r="D4594" s="13" t="s">
        <v>17</v>
      </c>
      <c r="E4594" s="13" t="s">
        <v>389</v>
      </c>
      <c r="F4594" s="15">
        <v>12000</v>
      </c>
      <c r="G4594" s="14">
        <v>617040</v>
      </c>
      <c r="H4594" s="13" t="s">
        <v>4911</v>
      </c>
    </row>
    <row r="4595" spans="1:8" ht="15.75" customHeight="1" x14ac:dyDescent="0.25">
      <c r="A4595" s="13" t="s">
        <v>7794</v>
      </c>
      <c r="B4595" s="13" t="s">
        <v>10</v>
      </c>
      <c r="C4595" s="14">
        <v>51.78</v>
      </c>
      <c r="D4595" s="13" t="s">
        <v>33</v>
      </c>
      <c r="E4595" s="13" t="s">
        <v>389</v>
      </c>
      <c r="F4595" s="15">
        <v>960000</v>
      </c>
      <c r="G4595" s="14">
        <v>49708800</v>
      </c>
      <c r="H4595" s="13" t="s">
        <v>4912</v>
      </c>
    </row>
    <row r="4596" spans="1:8" ht="15.75" customHeight="1" x14ac:dyDescent="0.25">
      <c r="A4596" s="13" t="s">
        <v>7794</v>
      </c>
      <c r="B4596" s="13" t="s">
        <v>10</v>
      </c>
      <c r="C4596" s="14">
        <v>55.34</v>
      </c>
      <c r="D4596" s="13" t="s">
        <v>109</v>
      </c>
      <c r="E4596" s="13" t="s">
        <v>389</v>
      </c>
      <c r="F4596" s="15">
        <v>960000</v>
      </c>
      <c r="G4596" s="14">
        <v>53126400</v>
      </c>
      <c r="H4596" s="16" t="s">
        <v>4913</v>
      </c>
    </row>
    <row r="4597" spans="1:8" ht="15.75" customHeight="1" x14ac:dyDescent="0.25">
      <c r="A4597" s="13" t="s">
        <v>7794</v>
      </c>
      <c r="B4597" s="13" t="s">
        <v>45</v>
      </c>
      <c r="C4597" s="14">
        <v>56.87</v>
      </c>
      <c r="D4597" s="13" t="s">
        <v>70</v>
      </c>
      <c r="E4597" s="13" t="s">
        <v>398</v>
      </c>
      <c r="F4597" s="15">
        <v>960000</v>
      </c>
      <c r="G4597" s="14">
        <v>54595200</v>
      </c>
      <c r="H4597" s="13" t="s">
        <v>4914</v>
      </c>
    </row>
    <row r="4598" spans="1:8" ht="15.75" customHeight="1" x14ac:dyDescent="0.25">
      <c r="A4598" s="13" t="s">
        <v>7794</v>
      </c>
      <c r="B4598" s="13" t="s">
        <v>28</v>
      </c>
      <c r="C4598" s="14">
        <v>65.92</v>
      </c>
      <c r="D4598" s="13" t="s">
        <v>26</v>
      </c>
      <c r="E4598" s="13" t="s">
        <v>1859</v>
      </c>
      <c r="F4598" s="15">
        <v>960000</v>
      </c>
      <c r="G4598" s="14">
        <v>63283200</v>
      </c>
      <c r="H4598" s="13" t="s">
        <v>4915</v>
      </c>
    </row>
    <row r="4599" spans="1:8" ht="15.75" customHeight="1" x14ac:dyDescent="0.25">
      <c r="A4599" s="13" t="s">
        <v>7794</v>
      </c>
      <c r="B4599" s="13" t="s">
        <v>28</v>
      </c>
      <c r="C4599" s="14">
        <v>70.849999999999994</v>
      </c>
      <c r="D4599" s="13" t="s">
        <v>70</v>
      </c>
      <c r="E4599" s="13" t="s">
        <v>2761</v>
      </c>
      <c r="F4599" s="15">
        <v>960000</v>
      </c>
      <c r="G4599" s="14">
        <v>68016000</v>
      </c>
      <c r="H4599" s="13" t="s">
        <v>4916</v>
      </c>
    </row>
    <row r="4600" spans="1:8" ht="15.75" customHeight="1" x14ac:dyDescent="0.25">
      <c r="A4600" s="13" t="s">
        <v>7794</v>
      </c>
      <c r="B4600" s="13" t="s">
        <v>10</v>
      </c>
      <c r="C4600" s="14">
        <v>71.8</v>
      </c>
      <c r="D4600" s="13" t="s">
        <v>80</v>
      </c>
      <c r="E4600" s="13" t="s">
        <v>95</v>
      </c>
      <c r="F4600" s="15">
        <v>960000</v>
      </c>
      <c r="G4600" s="14">
        <v>68928000</v>
      </c>
      <c r="H4600" s="16" t="s">
        <v>4917</v>
      </c>
    </row>
    <row r="4601" spans="1:8" ht="15.75" customHeight="1" x14ac:dyDescent="0.25">
      <c r="A4601" s="13" t="s">
        <v>7794</v>
      </c>
      <c r="B4601" s="13" t="s">
        <v>10</v>
      </c>
      <c r="C4601" s="14">
        <v>72.11</v>
      </c>
      <c r="D4601" s="13" t="s">
        <v>43</v>
      </c>
      <c r="E4601" s="13" t="s">
        <v>4908</v>
      </c>
      <c r="F4601" s="15">
        <v>960000</v>
      </c>
      <c r="G4601" s="14">
        <v>69225600</v>
      </c>
      <c r="H4601" s="16" t="s">
        <v>4918</v>
      </c>
    </row>
    <row r="4602" spans="1:8" ht="15.75" customHeight="1" x14ac:dyDescent="0.25">
      <c r="A4602" s="13" t="s">
        <v>7794</v>
      </c>
      <c r="B4602" s="13" t="s">
        <v>28</v>
      </c>
      <c r="C4602" s="14">
        <v>74.22</v>
      </c>
      <c r="D4602" s="13" t="s">
        <v>33</v>
      </c>
      <c r="E4602" s="13" t="s">
        <v>95</v>
      </c>
      <c r="F4602" s="15">
        <v>960000</v>
      </c>
      <c r="G4602" s="14">
        <v>71251200</v>
      </c>
      <c r="H4602" s="13" t="s">
        <v>4919</v>
      </c>
    </row>
    <row r="4603" spans="1:8" ht="15.75" customHeight="1" x14ac:dyDescent="0.25">
      <c r="A4603" s="13" t="s">
        <v>7794</v>
      </c>
      <c r="B4603" s="13" t="s">
        <v>45</v>
      </c>
      <c r="C4603" s="14">
        <v>74.569999999999993</v>
      </c>
      <c r="D4603" s="13" t="s">
        <v>20</v>
      </c>
      <c r="E4603" s="13" t="s">
        <v>95</v>
      </c>
      <c r="F4603" s="15">
        <v>960000</v>
      </c>
      <c r="G4603" s="14">
        <v>71587200</v>
      </c>
      <c r="H4603" s="16" t="s">
        <v>4920</v>
      </c>
    </row>
    <row r="4604" spans="1:8" ht="15.75" customHeight="1" x14ac:dyDescent="0.25">
      <c r="A4604" s="13" t="s">
        <v>7794</v>
      </c>
      <c r="B4604" s="13" t="s">
        <v>10</v>
      </c>
      <c r="C4604" s="14">
        <v>75.900000000000006</v>
      </c>
      <c r="D4604" s="13" t="s">
        <v>35</v>
      </c>
      <c r="E4604" s="13" t="s">
        <v>4921</v>
      </c>
      <c r="F4604" s="15">
        <v>960000</v>
      </c>
      <c r="G4604" s="14">
        <v>72864000</v>
      </c>
      <c r="H4604" s="16" t="s">
        <v>4922</v>
      </c>
    </row>
    <row r="4605" spans="1:8" ht="15.75" customHeight="1" x14ac:dyDescent="0.25">
      <c r="A4605" s="13" t="s">
        <v>7794</v>
      </c>
      <c r="B4605" s="13" t="s">
        <v>10</v>
      </c>
      <c r="C4605" s="14">
        <v>76</v>
      </c>
      <c r="D4605" s="13" t="s">
        <v>75</v>
      </c>
      <c r="E4605" s="13" t="s">
        <v>95</v>
      </c>
      <c r="F4605" s="15">
        <v>960000</v>
      </c>
      <c r="G4605" s="14">
        <v>72960000</v>
      </c>
      <c r="H4605" s="16" t="s">
        <v>4923</v>
      </c>
    </row>
    <row r="4606" spans="1:8" ht="15.75" customHeight="1" x14ac:dyDescent="0.25">
      <c r="A4606" s="13" t="s">
        <v>7794</v>
      </c>
      <c r="B4606" s="13" t="s">
        <v>45</v>
      </c>
      <c r="C4606" s="14">
        <v>76.33</v>
      </c>
      <c r="D4606" s="13" t="s">
        <v>26</v>
      </c>
      <c r="E4606" s="13" t="s">
        <v>95</v>
      </c>
      <c r="F4606" s="15">
        <v>960000</v>
      </c>
      <c r="G4606" s="14">
        <v>73276800</v>
      </c>
      <c r="H4606" s="13" t="s">
        <v>4924</v>
      </c>
    </row>
    <row r="4607" spans="1:8" ht="15.75" customHeight="1" x14ac:dyDescent="0.25">
      <c r="A4607" s="13" t="s">
        <v>7794</v>
      </c>
      <c r="B4607" s="13" t="s">
        <v>10</v>
      </c>
      <c r="C4607" s="14">
        <v>82.8</v>
      </c>
      <c r="D4607" s="13" t="s">
        <v>17</v>
      </c>
      <c r="E4607" s="13" t="s">
        <v>95</v>
      </c>
      <c r="F4607" s="15">
        <v>12000</v>
      </c>
      <c r="G4607" s="14">
        <v>993600</v>
      </c>
      <c r="H4607" s="13" t="s">
        <v>4919</v>
      </c>
    </row>
    <row r="4608" spans="1:8" ht="15.75" customHeight="1" x14ac:dyDescent="0.25">
      <c r="A4608" s="13" t="s">
        <v>7794</v>
      </c>
      <c r="B4608" s="13" t="s">
        <v>10</v>
      </c>
      <c r="C4608" s="14">
        <v>87.1</v>
      </c>
      <c r="D4608" s="13" t="s">
        <v>67</v>
      </c>
      <c r="E4608" s="13" t="s">
        <v>95</v>
      </c>
      <c r="F4608" s="15">
        <v>960000</v>
      </c>
      <c r="G4608" s="14">
        <v>83616000</v>
      </c>
      <c r="H4608" s="16" t="s">
        <v>4925</v>
      </c>
    </row>
    <row r="4609" spans="1:8" ht="15.75" customHeight="1" x14ac:dyDescent="0.25">
      <c r="A4609" s="13" t="s">
        <v>7794</v>
      </c>
      <c r="B4609" s="13" t="s">
        <v>10</v>
      </c>
      <c r="C4609" s="14">
        <v>88.61</v>
      </c>
      <c r="D4609" s="13" t="s">
        <v>11</v>
      </c>
      <c r="E4609" s="13" t="s">
        <v>4926</v>
      </c>
      <c r="F4609" s="15">
        <v>960000</v>
      </c>
      <c r="G4609" s="14">
        <v>85065600</v>
      </c>
      <c r="H4609" s="13" t="s">
        <v>4927</v>
      </c>
    </row>
    <row r="4610" spans="1:8" ht="15.75" customHeight="1" x14ac:dyDescent="0.25">
      <c r="A4610" s="13" t="s">
        <v>7794</v>
      </c>
      <c r="B4610" s="13" t="s">
        <v>382</v>
      </c>
      <c r="C4610" s="14">
        <v>96.74</v>
      </c>
      <c r="D4610" s="13" t="s">
        <v>20</v>
      </c>
      <c r="E4610" s="13" t="s">
        <v>21</v>
      </c>
      <c r="F4610" s="15">
        <v>960000</v>
      </c>
      <c r="G4610" s="14">
        <v>92870400</v>
      </c>
      <c r="H4610" s="13" t="s">
        <v>4928</v>
      </c>
    </row>
    <row r="4611" spans="1:8" ht="15.75" customHeight="1" x14ac:dyDescent="0.25">
      <c r="A4611" s="13" t="s">
        <v>7794</v>
      </c>
      <c r="B4611" s="13" t="s">
        <v>413</v>
      </c>
      <c r="C4611" s="14">
        <v>99.22</v>
      </c>
      <c r="D4611" s="13" t="s">
        <v>20</v>
      </c>
      <c r="E4611" s="13" t="s">
        <v>614</v>
      </c>
      <c r="F4611" s="15">
        <v>960000</v>
      </c>
      <c r="G4611" s="14">
        <v>95251200</v>
      </c>
      <c r="H4611" s="16" t="s">
        <v>4929</v>
      </c>
    </row>
    <row r="4612" spans="1:8" ht="15.75" customHeight="1" x14ac:dyDescent="0.25">
      <c r="A4612" s="13" t="s">
        <v>7794</v>
      </c>
      <c r="B4612" s="13" t="s">
        <v>382</v>
      </c>
      <c r="C4612" s="14">
        <v>99.93</v>
      </c>
      <c r="D4612" s="13" t="s">
        <v>26</v>
      </c>
      <c r="E4612" s="13" t="s">
        <v>21</v>
      </c>
      <c r="F4612" s="15">
        <v>960000</v>
      </c>
      <c r="G4612" s="14">
        <v>95932800</v>
      </c>
      <c r="H4612" s="13" t="s">
        <v>4930</v>
      </c>
    </row>
    <row r="4613" spans="1:8" ht="15.75" customHeight="1" x14ac:dyDescent="0.25">
      <c r="A4613" s="13" t="s">
        <v>7794</v>
      </c>
      <c r="B4613" s="13" t="s">
        <v>10</v>
      </c>
      <c r="C4613" s="14">
        <v>138.11000000000001</v>
      </c>
      <c r="D4613" s="13" t="s">
        <v>20</v>
      </c>
      <c r="E4613" s="13" t="s">
        <v>291</v>
      </c>
      <c r="F4613" s="15">
        <v>960000</v>
      </c>
      <c r="G4613" s="14">
        <v>132585600</v>
      </c>
      <c r="H4613" s="16" t="s">
        <v>4931</v>
      </c>
    </row>
    <row r="4614" spans="1:8" ht="15.75" customHeight="1" x14ac:dyDescent="0.25">
      <c r="A4614" s="13" t="s">
        <v>7794</v>
      </c>
      <c r="B4614" s="13" t="s">
        <v>460</v>
      </c>
      <c r="C4614" s="14">
        <v>166.95</v>
      </c>
      <c r="D4614" s="13" t="s">
        <v>20</v>
      </c>
      <c r="E4614" s="13" t="s">
        <v>306</v>
      </c>
      <c r="F4614" s="15">
        <v>960000</v>
      </c>
      <c r="G4614" s="14">
        <v>160272000</v>
      </c>
      <c r="H4614" s="16" t="s">
        <v>4932</v>
      </c>
    </row>
    <row r="4615" spans="1:8" ht="15.75" customHeight="1" x14ac:dyDescent="0.25">
      <c r="A4615" s="13" t="s">
        <v>7794</v>
      </c>
      <c r="B4615" s="13" t="s">
        <v>434</v>
      </c>
      <c r="C4615" s="14">
        <v>186.48</v>
      </c>
      <c r="D4615" s="13" t="s">
        <v>20</v>
      </c>
      <c r="E4615" s="13" t="s">
        <v>1227</v>
      </c>
      <c r="F4615" s="15">
        <v>960000</v>
      </c>
      <c r="G4615" s="14">
        <v>179020800</v>
      </c>
      <c r="H4615" s="16" t="s">
        <v>4933</v>
      </c>
    </row>
    <row r="4616" spans="1:8" ht="15.75" customHeight="1" x14ac:dyDescent="0.25">
      <c r="C4616" s="10"/>
      <c r="F4616" s="17"/>
      <c r="G4616" s="10"/>
    </row>
    <row r="4617" spans="1:8" ht="15.75" customHeight="1" x14ac:dyDescent="0.25">
      <c r="A4617" s="41" t="s">
        <v>4934</v>
      </c>
      <c r="B4617" s="42"/>
      <c r="C4617" s="42"/>
      <c r="D4617" s="42"/>
      <c r="E4617" s="42"/>
      <c r="F4617" s="42"/>
      <c r="G4617" s="42"/>
      <c r="H4617" s="43"/>
    </row>
    <row r="4618" spans="1:8" ht="15.75" customHeight="1" x14ac:dyDescent="0.25">
      <c r="C4618" s="10"/>
      <c r="E4618" s="11" t="s">
        <v>7571</v>
      </c>
      <c r="F4618" s="12">
        <v>5640000</v>
      </c>
      <c r="G4618" s="10"/>
    </row>
    <row r="4619" spans="1:8" ht="15.75" customHeight="1" x14ac:dyDescent="0.25">
      <c r="A4619" s="13" t="s">
        <v>0</v>
      </c>
      <c r="B4619" s="13" t="s">
        <v>1</v>
      </c>
      <c r="C4619" s="13" t="s">
        <v>2</v>
      </c>
      <c r="D4619" s="13" t="s">
        <v>4</v>
      </c>
      <c r="E4619" s="13" t="s">
        <v>5</v>
      </c>
      <c r="F4619" s="13" t="s">
        <v>6</v>
      </c>
      <c r="G4619" s="13" t="s">
        <v>7</v>
      </c>
      <c r="H4619" s="13" t="s">
        <v>8</v>
      </c>
    </row>
    <row r="4620" spans="1:8" ht="15.75" customHeight="1" x14ac:dyDescent="0.25">
      <c r="A4620" s="13" t="s">
        <v>7795</v>
      </c>
      <c r="B4620" s="13" t="s">
        <v>10</v>
      </c>
      <c r="C4620" s="14">
        <v>69.83</v>
      </c>
      <c r="D4620" s="13" t="s">
        <v>23</v>
      </c>
      <c r="E4620" s="13" t="s">
        <v>389</v>
      </c>
      <c r="F4620" s="15">
        <v>5640000</v>
      </c>
      <c r="G4620" s="14">
        <v>393841200</v>
      </c>
      <c r="H4620" s="16" t="s">
        <v>4936</v>
      </c>
    </row>
    <row r="4621" spans="1:8" ht="15.75" customHeight="1" x14ac:dyDescent="0.25">
      <c r="A4621" s="13" t="s">
        <v>7795</v>
      </c>
      <c r="B4621" s="13" t="s">
        <v>28</v>
      </c>
      <c r="C4621" s="14">
        <v>70.459999999999994</v>
      </c>
      <c r="D4621" s="13" t="s">
        <v>20</v>
      </c>
      <c r="E4621" s="13" t="s">
        <v>389</v>
      </c>
      <c r="F4621" s="15">
        <v>5640000</v>
      </c>
      <c r="G4621" s="14">
        <v>397394400</v>
      </c>
      <c r="H4621" s="13" t="s">
        <v>4937</v>
      </c>
    </row>
    <row r="4622" spans="1:8" ht="15.75" customHeight="1" x14ac:dyDescent="0.25">
      <c r="A4622" s="13" t="s">
        <v>7795</v>
      </c>
      <c r="B4622" s="13" t="s">
        <v>28</v>
      </c>
      <c r="C4622" s="14">
        <v>72.400000000000006</v>
      </c>
      <c r="D4622" s="13" t="s">
        <v>75</v>
      </c>
      <c r="E4622" s="13" t="s">
        <v>389</v>
      </c>
      <c r="F4622" s="15">
        <v>5640000</v>
      </c>
      <c r="G4622" s="14">
        <v>408336000</v>
      </c>
      <c r="H4622" s="16" t="s">
        <v>4938</v>
      </c>
    </row>
    <row r="4623" spans="1:8" ht="15.75" customHeight="1" x14ac:dyDescent="0.25">
      <c r="A4623" s="13" t="s">
        <v>7795</v>
      </c>
      <c r="B4623" s="13" t="s">
        <v>10</v>
      </c>
      <c r="C4623" s="14">
        <v>73</v>
      </c>
      <c r="D4623" s="13" t="s">
        <v>14</v>
      </c>
      <c r="E4623" s="13" t="s">
        <v>4908</v>
      </c>
      <c r="F4623" s="15">
        <v>5640000</v>
      </c>
      <c r="G4623" s="14">
        <v>411720000</v>
      </c>
      <c r="H4623" s="13" t="s">
        <v>4939</v>
      </c>
    </row>
    <row r="4624" spans="1:8" ht="15.75" customHeight="1" x14ac:dyDescent="0.25">
      <c r="A4624" s="13" t="s">
        <v>7795</v>
      </c>
      <c r="B4624" s="13" t="s">
        <v>10</v>
      </c>
      <c r="C4624" s="14">
        <v>74.12</v>
      </c>
      <c r="D4624" s="13" t="s">
        <v>26</v>
      </c>
      <c r="E4624" s="13" t="s">
        <v>389</v>
      </c>
      <c r="F4624" s="15">
        <v>5640000</v>
      </c>
      <c r="G4624" s="14">
        <v>418036800</v>
      </c>
      <c r="H4624" s="13" t="s">
        <v>4910</v>
      </c>
    </row>
    <row r="4625" spans="1:8" ht="15.75" customHeight="1" x14ac:dyDescent="0.25">
      <c r="A4625" s="13" t="s">
        <v>7795</v>
      </c>
      <c r="B4625" s="13" t="s">
        <v>10</v>
      </c>
      <c r="C4625" s="14">
        <v>78.069999999999993</v>
      </c>
      <c r="D4625" s="13" t="s">
        <v>33</v>
      </c>
      <c r="E4625" s="13" t="s">
        <v>389</v>
      </c>
      <c r="F4625" s="15">
        <v>5640000</v>
      </c>
      <c r="G4625" s="14">
        <v>440314800</v>
      </c>
      <c r="H4625" s="13" t="s">
        <v>4912</v>
      </c>
    </row>
    <row r="4626" spans="1:8" ht="15.75" customHeight="1" x14ac:dyDescent="0.25">
      <c r="A4626" s="13" t="s">
        <v>7795</v>
      </c>
      <c r="B4626" s="13" t="s">
        <v>28</v>
      </c>
      <c r="C4626" s="14">
        <v>78.16</v>
      </c>
      <c r="D4626" s="13" t="s">
        <v>17</v>
      </c>
      <c r="E4626" s="13" t="s">
        <v>389</v>
      </c>
      <c r="F4626" s="15">
        <v>120000</v>
      </c>
      <c r="G4626" s="14">
        <v>9379200</v>
      </c>
      <c r="H4626" s="13" t="s">
        <v>4911</v>
      </c>
    </row>
    <row r="4627" spans="1:8" ht="15.75" customHeight="1" x14ac:dyDescent="0.25">
      <c r="A4627" s="13" t="s">
        <v>7795</v>
      </c>
      <c r="B4627" s="13" t="s">
        <v>10</v>
      </c>
      <c r="C4627" s="14">
        <v>81.209999999999994</v>
      </c>
      <c r="D4627" s="13" t="s">
        <v>38</v>
      </c>
      <c r="E4627" s="13" t="s">
        <v>4940</v>
      </c>
      <c r="F4627" s="15">
        <v>5640000</v>
      </c>
      <c r="G4627" s="14">
        <v>458024400</v>
      </c>
      <c r="H4627" s="13" t="s">
        <v>4941</v>
      </c>
    </row>
    <row r="4628" spans="1:8" ht="15.75" customHeight="1" x14ac:dyDescent="0.25">
      <c r="A4628" s="13" t="s">
        <v>7795</v>
      </c>
      <c r="B4628" s="13" t="s">
        <v>10</v>
      </c>
      <c r="C4628" s="14">
        <v>83.43</v>
      </c>
      <c r="D4628" s="13" t="s">
        <v>109</v>
      </c>
      <c r="E4628" s="13" t="s">
        <v>389</v>
      </c>
      <c r="F4628" s="15">
        <v>5640000</v>
      </c>
      <c r="G4628" s="14">
        <v>470545200</v>
      </c>
      <c r="H4628" s="16" t="s">
        <v>4942</v>
      </c>
    </row>
    <row r="4629" spans="1:8" ht="15.75" customHeight="1" x14ac:dyDescent="0.25">
      <c r="A4629" s="13" t="s">
        <v>7795</v>
      </c>
      <c r="B4629" s="13" t="s">
        <v>10</v>
      </c>
      <c r="C4629" s="14">
        <v>85.85</v>
      </c>
      <c r="D4629" s="13" t="s">
        <v>70</v>
      </c>
      <c r="E4629" s="13" t="s">
        <v>398</v>
      </c>
      <c r="F4629" s="15">
        <v>5640000</v>
      </c>
      <c r="G4629" s="14">
        <v>484194000</v>
      </c>
      <c r="H4629" s="13" t="s">
        <v>4943</v>
      </c>
    </row>
    <row r="4630" spans="1:8" ht="15.75" customHeight="1" x14ac:dyDescent="0.25">
      <c r="A4630" s="13" t="s">
        <v>7795</v>
      </c>
      <c r="B4630" s="13" t="s">
        <v>28</v>
      </c>
      <c r="C4630" s="14">
        <v>96.97</v>
      </c>
      <c r="D4630" s="13" t="s">
        <v>26</v>
      </c>
      <c r="E4630" s="13" t="s">
        <v>1859</v>
      </c>
      <c r="F4630" s="15">
        <v>5640000</v>
      </c>
      <c r="G4630" s="14">
        <v>546910800</v>
      </c>
      <c r="H4630" s="16" t="s">
        <v>4944</v>
      </c>
    </row>
    <row r="4631" spans="1:8" ht="15.75" customHeight="1" x14ac:dyDescent="0.25">
      <c r="A4631" s="13" t="s">
        <v>7795</v>
      </c>
      <c r="B4631" s="13" t="s">
        <v>28</v>
      </c>
      <c r="C4631" s="14">
        <v>102</v>
      </c>
      <c r="D4631" s="13" t="s">
        <v>70</v>
      </c>
      <c r="E4631" s="13" t="s">
        <v>95</v>
      </c>
      <c r="F4631" s="15">
        <v>650000</v>
      </c>
      <c r="G4631" s="14">
        <v>66300000</v>
      </c>
      <c r="H4631" s="13" t="s">
        <v>4916</v>
      </c>
    </row>
    <row r="4632" spans="1:8" ht="15.75" customHeight="1" x14ac:dyDescent="0.25">
      <c r="A4632" s="13" t="s">
        <v>7795</v>
      </c>
      <c r="B4632" s="13" t="s">
        <v>45</v>
      </c>
      <c r="C4632" s="14">
        <v>106.83</v>
      </c>
      <c r="D4632" s="13" t="s">
        <v>20</v>
      </c>
      <c r="E4632" s="13" t="s">
        <v>95</v>
      </c>
      <c r="F4632" s="15">
        <v>5640000</v>
      </c>
      <c r="G4632" s="14">
        <v>602521200</v>
      </c>
      <c r="H4632" s="16" t="s">
        <v>4945</v>
      </c>
    </row>
    <row r="4633" spans="1:8" ht="15.75" customHeight="1" x14ac:dyDescent="0.25">
      <c r="A4633" s="13" t="s">
        <v>7795</v>
      </c>
      <c r="B4633" s="13" t="s">
        <v>10</v>
      </c>
      <c r="C4633" s="14">
        <v>107.4</v>
      </c>
      <c r="D4633" s="13" t="s">
        <v>75</v>
      </c>
      <c r="E4633" s="13" t="s">
        <v>95</v>
      </c>
      <c r="F4633" s="15">
        <v>5640000</v>
      </c>
      <c r="G4633" s="14">
        <v>605736000</v>
      </c>
      <c r="H4633" s="16" t="s">
        <v>4946</v>
      </c>
    </row>
    <row r="4634" spans="1:8" ht="15.75" customHeight="1" x14ac:dyDescent="0.25">
      <c r="A4634" s="13" t="s">
        <v>7795</v>
      </c>
      <c r="B4634" s="13" t="s">
        <v>10</v>
      </c>
      <c r="C4634" s="14">
        <v>109</v>
      </c>
      <c r="D4634" s="13" t="s">
        <v>80</v>
      </c>
      <c r="E4634" s="13" t="s">
        <v>95</v>
      </c>
      <c r="F4634" s="15">
        <v>65000</v>
      </c>
      <c r="G4634" s="14">
        <v>7085000</v>
      </c>
      <c r="H4634" s="16" t="s">
        <v>4947</v>
      </c>
    </row>
    <row r="4635" spans="1:8" ht="15.75" customHeight="1" x14ac:dyDescent="0.25">
      <c r="A4635" s="13" t="s">
        <v>7795</v>
      </c>
      <c r="B4635" s="13" t="s">
        <v>45</v>
      </c>
      <c r="C4635" s="14">
        <v>109.31</v>
      </c>
      <c r="D4635" s="13" t="s">
        <v>26</v>
      </c>
      <c r="E4635" s="13" t="s">
        <v>95</v>
      </c>
      <c r="F4635" s="15">
        <v>5640000</v>
      </c>
      <c r="G4635" s="14">
        <v>616508400</v>
      </c>
      <c r="H4635" s="13" t="s">
        <v>4948</v>
      </c>
    </row>
    <row r="4636" spans="1:8" ht="15.75" customHeight="1" x14ac:dyDescent="0.25">
      <c r="A4636" s="13" t="s">
        <v>7795</v>
      </c>
      <c r="B4636" s="13" t="s">
        <v>10</v>
      </c>
      <c r="C4636" s="14">
        <v>125.29</v>
      </c>
      <c r="D4636" s="13" t="s">
        <v>67</v>
      </c>
      <c r="E4636" s="13" t="s">
        <v>95</v>
      </c>
      <c r="F4636" s="15">
        <v>5640000</v>
      </c>
      <c r="G4636" s="14">
        <v>706635600</v>
      </c>
      <c r="H4636" s="16" t="s">
        <v>4949</v>
      </c>
    </row>
    <row r="4637" spans="1:8" ht="15.75" customHeight="1" x14ac:dyDescent="0.25">
      <c r="A4637" s="13" t="s">
        <v>7795</v>
      </c>
      <c r="B4637" s="13" t="s">
        <v>10</v>
      </c>
      <c r="C4637" s="14">
        <v>170.98</v>
      </c>
      <c r="D4637" s="13" t="s">
        <v>17</v>
      </c>
      <c r="E4637" s="13" t="s">
        <v>106</v>
      </c>
      <c r="F4637" s="15">
        <v>120000</v>
      </c>
      <c r="G4637" s="14">
        <v>20517600</v>
      </c>
      <c r="H4637" s="13" t="s">
        <v>4950</v>
      </c>
    </row>
    <row r="4638" spans="1:8" ht="15.75" customHeight="1" x14ac:dyDescent="0.25">
      <c r="A4638" s="13" t="s">
        <v>7795</v>
      </c>
      <c r="B4638" s="13" t="s">
        <v>382</v>
      </c>
      <c r="C4638" s="14">
        <v>191.38</v>
      </c>
      <c r="D4638" s="13" t="s">
        <v>20</v>
      </c>
      <c r="E4638" s="13" t="s">
        <v>21</v>
      </c>
      <c r="F4638" s="15">
        <v>5640000</v>
      </c>
      <c r="G4638" s="14">
        <v>1079383200</v>
      </c>
      <c r="H4638" s="16" t="s">
        <v>4951</v>
      </c>
    </row>
    <row r="4639" spans="1:8" ht="15.75" customHeight="1" x14ac:dyDescent="0.25">
      <c r="A4639" s="13" t="s">
        <v>7795</v>
      </c>
      <c r="B4639" s="13" t="s">
        <v>382</v>
      </c>
      <c r="C4639" s="14">
        <v>197.96</v>
      </c>
      <c r="D4639" s="13" t="s">
        <v>26</v>
      </c>
      <c r="E4639" s="13" t="s">
        <v>21</v>
      </c>
      <c r="F4639" s="15">
        <v>5640000</v>
      </c>
      <c r="G4639" s="14">
        <v>1116494400</v>
      </c>
      <c r="H4639" s="13" t="s">
        <v>4952</v>
      </c>
    </row>
    <row r="4640" spans="1:8" ht="15.75" customHeight="1" x14ac:dyDescent="0.25">
      <c r="A4640" s="13" t="s">
        <v>7795</v>
      </c>
      <c r="B4640" s="13" t="s">
        <v>413</v>
      </c>
      <c r="C4640" s="14">
        <v>224.18</v>
      </c>
      <c r="D4640" s="13" t="s">
        <v>20</v>
      </c>
      <c r="E4640" s="13" t="s">
        <v>614</v>
      </c>
      <c r="F4640" s="15">
        <v>5640000</v>
      </c>
      <c r="G4640" s="14">
        <v>1264375200</v>
      </c>
      <c r="H4640" s="16" t="s">
        <v>4953</v>
      </c>
    </row>
    <row r="4641" spans="1:8" ht="15.75" customHeight="1" x14ac:dyDescent="0.25">
      <c r="A4641" s="13" t="s">
        <v>7795</v>
      </c>
      <c r="B4641" s="13" t="s">
        <v>10</v>
      </c>
      <c r="C4641" s="14">
        <v>311.31</v>
      </c>
      <c r="D4641" s="13" t="s">
        <v>20</v>
      </c>
      <c r="E4641" s="13" t="s">
        <v>291</v>
      </c>
      <c r="F4641" s="15">
        <v>5640000</v>
      </c>
      <c r="G4641" s="14">
        <v>1755788400</v>
      </c>
      <c r="H4641" s="16" t="s">
        <v>4954</v>
      </c>
    </row>
    <row r="4642" spans="1:8" ht="15.75" customHeight="1" x14ac:dyDescent="0.25">
      <c r="A4642" s="13" t="s">
        <v>7795</v>
      </c>
      <c r="B4642" s="13" t="s">
        <v>434</v>
      </c>
      <c r="C4642" s="14">
        <v>437.22</v>
      </c>
      <c r="D4642" s="13" t="s">
        <v>20</v>
      </c>
      <c r="E4642" s="13" t="s">
        <v>1227</v>
      </c>
      <c r="F4642" s="15">
        <v>5640000</v>
      </c>
      <c r="G4642" s="14">
        <v>2465920800</v>
      </c>
      <c r="H4642" s="16" t="s">
        <v>4955</v>
      </c>
    </row>
    <row r="4643" spans="1:8" ht="15.75" customHeight="1" x14ac:dyDescent="0.25">
      <c r="C4643" s="10"/>
      <c r="F4643" s="17"/>
      <c r="G4643" s="10"/>
    </row>
    <row r="4644" spans="1:8" ht="15.75" customHeight="1" x14ac:dyDescent="0.25">
      <c r="A4644" s="41" t="s">
        <v>4956</v>
      </c>
      <c r="B4644" s="42"/>
      <c r="C4644" s="42"/>
      <c r="D4644" s="42"/>
      <c r="E4644" s="42"/>
      <c r="F4644" s="42"/>
      <c r="G4644" s="42"/>
      <c r="H4644" s="43"/>
    </row>
    <row r="4645" spans="1:8" ht="15.75" customHeight="1" x14ac:dyDescent="0.25">
      <c r="C4645" s="10"/>
      <c r="E4645" s="11" t="s">
        <v>7571</v>
      </c>
      <c r="F4645" s="12">
        <v>3600</v>
      </c>
      <c r="G4645" s="10"/>
    </row>
    <row r="4646" spans="1:8" ht="15.75" customHeight="1" x14ac:dyDescent="0.25">
      <c r="A4646" s="13" t="s">
        <v>0</v>
      </c>
      <c r="B4646" s="13" t="s">
        <v>1</v>
      </c>
      <c r="C4646" s="13" t="s">
        <v>2</v>
      </c>
      <c r="D4646" s="13" t="s">
        <v>4</v>
      </c>
      <c r="E4646" s="13" t="s">
        <v>5</v>
      </c>
      <c r="F4646" s="13" t="s">
        <v>6</v>
      </c>
      <c r="G4646" s="13" t="s">
        <v>7</v>
      </c>
      <c r="H4646" s="13" t="s">
        <v>8</v>
      </c>
    </row>
    <row r="4647" spans="1:8" ht="15.75" customHeight="1" x14ac:dyDescent="0.25">
      <c r="A4647" s="13" t="s">
        <v>7796</v>
      </c>
      <c r="B4647" s="13" t="s">
        <v>10</v>
      </c>
      <c r="C4647" s="14">
        <v>12939.07</v>
      </c>
      <c r="D4647" s="13" t="s">
        <v>467</v>
      </c>
      <c r="E4647" s="13" t="s">
        <v>468</v>
      </c>
      <c r="F4647" s="15">
        <v>720</v>
      </c>
      <c r="G4647" s="14">
        <v>9316130.4000000004</v>
      </c>
      <c r="H4647" s="16" t="s">
        <v>4958</v>
      </c>
    </row>
    <row r="4648" spans="1:8" ht="15.75" customHeight="1" x14ac:dyDescent="0.25">
      <c r="A4648" s="13" t="s">
        <v>7796</v>
      </c>
      <c r="B4648" s="13" t="s">
        <v>10</v>
      </c>
      <c r="C4648" s="14">
        <v>13952</v>
      </c>
      <c r="D4648" s="13" t="s">
        <v>70</v>
      </c>
      <c r="E4648" s="13" t="s">
        <v>71</v>
      </c>
      <c r="F4648" s="15">
        <v>3600</v>
      </c>
      <c r="G4648" s="14">
        <v>50227200</v>
      </c>
      <c r="H4648" s="13" t="s">
        <v>4959</v>
      </c>
    </row>
    <row r="4649" spans="1:8" ht="15.75" customHeight="1" x14ac:dyDescent="0.25">
      <c r="A4649" s="13" t="s">
        <v>7796</v>
      </c>
      <c r="B4649" s="13" t="s">
        <v>10</v>
      </c>
      <c r="C4649" s="14">
        <v>14265.21</v>
      </c>
      <c r="D4649" s="13" t="s">
        <v>20</v>
      </c>
      <c r="E4649" s="13" t="s">
        <v>73</v>
      </c>
      <c r="F4649" s="15">
        <v>3600</v>
      </c>
      <c r="G4649" s="14">
        <v>51354756</v>
      </c>
      <c r="H4649" s="16" t="s">
        <v>4960</v>
      </c>
    </row>
    <row r="4650" spans="1:8" ht="15.75" customHeight="1" x14ac:dyDescent="0.25">
      <c r="A4650" s="13" t="s">
        <v>7796</v>
      </c>
      <c r="B4650" s="13" t="s">
        <v>10</v>
      </c>
      <c r="C4650" s="14">
        <v>14265.6</v>
      </c>
      <c r="D4650" s="13" t="s">
        <v>11</v>
      </c>
      <c r="E4650" s="13" t="s">
        <v>4961</v>
      </c>
      <c r="F4650" s="15">
        <v>3600</v>
      </c>
      <c r="G4650" s="14">
        <v>51356160</v>
      </c>
      <c r="H4650" s="16" t="s">
        <v>4962</v>
      </c>
    </row>
    <row r="4651" spans="1:8" ht="15.75" customHeight="1" x14ac:dyDescent="0.25">
      <c r="A4651" s="13" t="s">
        <v>7796</v>
      </c>
      <c r="B4651" s="13" t="s">
        <v>10</v>
      </c>
      <c r="C4651" s="14">
        <v>14545.45</v>
      </c>
      <c r="D4651" s="13" t="s">
        <v>23</v>
      </c>
      <c r="E4651" s="13" t="s">
        <v>73</v>
      </c>
      <c r="F4651" s="15">
        <v>3600</v>
      </c>
      <c r="G4651" s="14">
        <v>52363620</v>
      </c>
      <c r="H4651" s="16" t="s">
        <v>4963</v>
      </c>
    </row>
    <row r="4652" spans="1:8" ht="15.75" customHeight="1" x14ac:dyDescent="0.25">
      <c r="A4652" s="13" t="s">
        <v>7796</v>
      </c>
      <c r="B4652" s="13" t="s">
        <v>10</v>
      </c>
      <c r="C4652" s="14">
        <v>14553.54</v>
      </c>
      <c r="D4652" s="13" t="s">
        <v>33</v>
      </c>
      <c r="E4652" s="13" t="s">
        <v>73</v>
      </c>
      <c r="F4652" s="15">
        <v>3600</v>
      </c>
      <c r="G4652" s="14">
        <v>52392744</v>
      </c>
      <c r="H4652" s="13" t="s">
        <v>4964</v>
      </c>
    </row>
    <row r="4653" spans="1:8" ht="15.75" customHeight="1" x14ac:dyDescent="0.25">
      <c r="A4653" s="13" t="s">
        <v>7796</v>
      </c>
      <c r="B4653" s="13" t="s">
        <v>10</v>
      </c>
      <c r="C4653" s="14">
        <v>14583.33</v>
      </c>
      <c r="D4653" s="13" t="s">
        <v>38</v>
      </c>
      <c r="E4653" s="13" t="s">
        <v>4965</v>
      </c>
      <c r="F4653" s="15">
        <v>3600</v>
      </c>
      <c r="G4653" s="14">
        <v>52499988</v>
      </c>
      <c r="H4653" s="16" t="s">
        <v>4966</v>
      </c>
    </row>
    <row r="4654" spans="1:8" ht="15.75" customHeight="1" x14ac:dyDescent="0.25">
      <c r="A4654" s="13" t="s">
        <v>7796</v>
      </c>
      <c r="B4654" s="13" t="s">
        <v>28</v>
      </c>
      <c r="C4654" s="14">
        <v>14583.33</v>
      </c>
      <c r="D4654" s="13" t="s">
        <v>38</v>
      </c>
      <c r="E4654" s="13" t="s">
        <v>4967</v>
      </c>
      <c r="F4654" s="15">
        <v>3600</v>
      </c>
      <c r="G4654" s="14">
        <v>52499988</v>
      </c>
      <c r="H4654" s="16" t="s">
        <v>4968</v>
      </c>
    </row>
    <row r="4655" spans="1:8" ht="15.75" customHeight="1" x14ac:dyDescent="0.25">
      <c r="A4655" s="13" t="s">
        <v>7796</v>
      </c>
      <c r="B4655" s="13" t="s">
        <v>10</v>
      </c>
      <c r="C4655" s="14">
        <v>14848</v>
      </c>
      <c r="D4655" s="13" t="s">
        <v>35</v>
      </c>
      <c r="E4655" s="13" t="s">
        <v>4969</v>
      </c>
      <c r="F4655" s="15">
        <v>3600</v>
      </c>
      <c r="G4655" s="14">
        <v>53452800</v>
      </c>
      <c r="H4655" s="16" t="s">
        <v>4970</v>
      </c>
    </row>
    <row r="4656" spans="1:8" ht="15.75" customHeight="1" x14ac:dyDescent="0.25">
      <c r="A4656" s="13" t="s">
        <v>7796</v>
      </c>
      <c r="B4656" s="13" t="s">
        <v>10</v>
      </c>
      <c r="C4656" s="14">
        <v>15872</v>
      </c>
      <c r="D4656" s="13" t="s">
        <v>17</v>
      </c>
      <c r="E4656" s="13" t="s">
        <v>73</v>
      </c>
      <c r="F4656" s="15">
        <v>1200</v>
      </c>
      <c r="G4656" s="14">
        <v>19046400</v>
      </c>
      <c r="H4656" s="13" t="s">
        <v>4964</v>
      </c>
    </row>
    <row r="4657" spans="1:8" ht="15.75" customHeight="1" x14ac:dyDescent="0.25">
      <c r="A4657" s="13" t="s">
        <v>7796</v>
      </c>
      <c r="B4657" s="13" t="s">
        <v>28</v>
      </c>
      <c r="C4657" s="14">
        <v>16375</v>
      </c>
      <c r="D4657" s="13" t="s">
        <v>17</v>
      </c>
      <c r="E4657" s="13" t="s">
        <v>470</v>
      </c>
      <c r="F4657" s="15">
        <v>1200</v>
      </c>
      <c r="G4657" s="14">
        <v>19650000</v>
      </c>
      <c r="H4657" s="13" t="s">
        <v>4971</v>
      </c>
    </row>
    <row r="4658" spans="1:8" ht="15.75" customHeight="1" x14ac:dyDescent="0.25">
      <c r="A4658" s="13" t="s">
        <v>7796</v>
      </c>
      <c r="B4658" s="13" t="s">
        <v>10</v>
      </c>
      <c r="C4658" s="14">
        <v>23560</v>
      </c>
      <c r="D4658" s="13" t="s">
        <v>67</v>
      </c>
      <c r="E4658" s="13" t="s">
        <v>68</v>
      </c>
      <c r="F4658" s="15">
        <v>3600</v>
      </c>
      <c r="G4658" s="14">
        <v>84816000</v>
      </c>
      <c r="H4658" s="16" t="s">
        <v>4972</v>
      </c>
    </row>
    <row r="4659" spans="1:8" ht="15.75" customHeight="1" x14ac:dyDescent="0.25">
      <c r="C4659" s="10"/>
      <c r="F4659" s="17"/>
      <c r="G4659" s="10"/>
    </row>
    <row r="4660" spans="1:8" ht="15.75" customHeight="1" x14ac:dyDescent="0.25">
      <c r="A4660" s="41" t="s">
        <v>4973</v>
      </c>
      <c r="B4660" s="42"/>
      <c r="C4660" s="42"/>
      <c r="D4660" s="42"/>
      <c r="E4660" s="42"/>
      <c r="F4660" s="42"/>
      <c r="G4660" s="42"/>
      <c r="H4660" s="43"/>
    </row>
    <row r="4661" spans="1:8" ht="15.75" customHeight="1" x14ac:dyDescent="0.25">
      <c r="C4661" s="10"/>
      <c r="E4661" s="11" t="s">
        <v>7571</v>
      </c>
      <c r="F4661" s="12">
        <v>4800</v>
      </c>
      <c r="G4661" s="10"/>
    </row>
    <row r="4662" spans="1:8" ht="15.75" customHeight="1" x14ac:dyDescent="0.25">
      <c r="A4662" s="13" t="s">
        <v>0</v>
      </c>
      <c r="B4662" s="13" t="s">
        <v>1</v>
      </c>
      <c r="C4662" s="13" t="s">
        <v>2</v>
      </c>
      <c r="D4662" s="13" t="s">
        <v>4</v>
      </c>
      <c r="E4662" s="13" t="s">
        <v>5</v>
      </c>
      <c r="F4662" s="13" t="s">
        <v>6</v>
      </c>
      <c r="G4662" s="13" t="s">
        <v>7</v>
      </c>
      <c r="H4662" s="13" t="s">
        <v>8</v>
      </c>
    </row>
    <row r="4663" spans="1:8" ht="15.75" customHeight="1" x14ac:dyDescent="0.25">
      <c r="A4663" s="13" t="s">
        <v>7797</v>
      </c>
      <c r="B4663" s="13" t="s">
        <v>28</v>
      </c>
      <c r="C4663" s="14">
        <v>997.44</v>
      </c>
      <c r="D4663" s="13" t="s">
        <v>26</v>
      </c>
      <c r="E4663" s="13" t="s">
        <v>3869</v>
      </c>
      <c r="F4663" s="15">
        <v>4800</v>
      </c>
      <c r="G4663" s="14">
        <v>4787712</v>
      </c>
      <c r="H4663" s="16" t="s">
        <v>4975</v>
      </c>
    </row>
    <row r="4664" spans="1:8" ht="15.75" customHeight="1" x14ac:dyDescent="0.25">
      <c r="A4664" s="13" t="s">
        <v>7797</v>
      </c>
      <c r="B4664" s="13" t="s">
        <v>28</v>
      </c>
      <c r="C4664" s="14">
        <v>2192.98</v>
      </c>
      <c r="D4664" s="13" t="s">
        <v>33</v>
      </c>
      <c r="E4664" s="13" t="s">
        <v>653</v>
      </c>
      <c r="F4664" s="15">
        <v>4800</v>
      </c>
      <c r="G4664" s="14">
        <v>10526304</v>
      </c>
      <c r="H4664" s="13" t="s">
        <v>4976</v>
      </c>
    </row>
    <row r="4665" spans="1:8" ht="15.75" customHeight="1" x14ac:dyDescent="0.25">
      <c r="A4665" s="13" t="s">
        <v>7797</v>
      </c>
      <c r="B4665" s="13" t="s">
        <v>10</v>
      </c>
      <c r="C4665" s="14">
        <v>2613.04</v>
      </c>
      <c r="D4665" s="13" t="s">
        <v>14</v>
      </c>
      <c r="E4665" s="13" t="s">
        <v>4977</v>
      </c>
      <c r="F4665" s="15">
        <v>4800</v>
      </c>
      <c r="G4665" s="14">
        <v>12542592</v>
      </c>
      <c r="H4665" s="13" t="s">
        <v>4978</v>
      </c>
    </row>
    <row r="4666" spans="1:8" ht="15.75" customHeight="1" x14ac:dyDescent="0.25">
      <c r="A4666" s="13" t="s">
        <v>7797</v>
      </c>
      <c r="B4666" s="13" t="s">
        <v>10</v>
      </c>
      <c r="C4666" s="14">
        <v>2724</v>
      </c>
      <c r="D4666" s="13" t="s">
        <v>70</v>
      </c>
      <c r="E4666" s="13" t="s">
        <v>3085</v>
      </c>
      <c r="F4666" s="15">
        <v>4800</v>
      </c>
      <c r="G4666" s="14">
        <v>13075200</v>
      </c>
      <c r="H4666" s="13" t="s">
        <v>4979</v>
      </c>
    </row>
    <row r="4667" spans="1:8" ht="15.75" customHeight="1" x14ac:dyDescent="0.25">
      <c r="A4667" s="13" t="s">
        <v>7797</v>
      </c>
      <c r="B4667" s="13" t="s">
        <v>10</v>
      </c>
      <c r="C4667" s="14">
        <v>2748.9</v>
      </c>
      <c r="D4667" s="13" t="s">
        <v>171</v>
      </c>
      <c r="E4667" s="13" t="s">
        <v>4980</v>
      </c>
      <c r="F4667" s="15">
        <v>4800</v>
      </c>
      <c r="G4667" s="14">
        <v>13194720</v>
      </c>
      <c r="H4667" s="16" t="s">
        <v>4981</v>
      </c>
    </row>
    <row r="4668" spans="1:8" ht="15.75" customHeight="1" x14ac:dyDescent="0.25">
      <c r="A4668" s="13" t="s">
        <v>7797</v>
      </c>
      <c r="B4668" s="13" t="s">
        <v>10</v>
      </c>
      <c r="C4668" s="14">
        <v>2761.07</v>
      </c>
      <c r="D4668" s="13" t="s">
        <v>20</v>
      </c>
      <c r="E4668" s="13" t="s">
        <v>1272</v>
      </c>
      <c r="F4668" s="15">
        <v>4800</v>
      </c>
      <c r="G4668" s="14">
        <v>13253136</v>
      </c>
      <c r="H4668" s="16" t="s">
        <v>4982</v>
      </c>
    </row>
    <row r="4669" spans="1:8" ht="15.75" customHeight="1" x14ac:dyDescent="0.25">
      <c r="A4669" s="13" t="s">
        <v>7797</v>
      </c>
      <c r="B4669" s="13" t="s">
        <v>10</v>
      </c>
      <c r="C4669" s="14">
        <v>2823.62</v>
      </c>
      <c r="D4669" s="13" t="s">
        <v>11</v>
      </c>
      <c r="E4669" s="16" t="s">
        <v>4983</v>
      </c>
      <c r="F4669" s="15">
        <v>4800</v>
      </c>
      <c r="G4669" s="14">
        <v>13553376</v>
      </c>
      <c r="H4669" s="13" t="s">
        <v>4984</v>
      </c>
    </row>
    <row r="4670" spans="1:8" ht="15.75" customHeight="1" x14ac:dyDescent="0.25">
      <c r="A4670" s="13" t="s">
        <v>7797</v>
      </c>
      <c r="B4670" s="13" t="s">
        <v>10</v>
      </c>
      <c r="C4670" s="14">
        <v>2833.85</v>
      </c>
      <c r="D4670" s="13" t="s">
        <v>201</v>
      </c>
      <c r="E4670" s="13" t="s">
        <v>446</v>
      </c>
      <c r="F4670" s="15">
        <v>4800</v>
      </c>
      <c r="G4670" s="14">
        <v>13602480</v>
      </c>
      <c r="H4670" s="16" t="s">
        <v>4985</v>
      </c>
    </row>
    <row r="4671" spans="1:8" ht="15.75" customHeight="1" x14ac:dyDescent="0.25">
      <c r="A4671" s="13" t="s">
        <v>7797</v>
      </c>
      <c r="B4671" s="13" t="s">
        <v>10</v>
      </c>
      <c r="C4671" s="14">
        <v>2841.31</v>
      </c>
      <c r="D4671" s="13" t="s">
        <v>33</v>
      </c>
      <c r="E4671" s="13" t="s">
        <v>446</v>
      </c>
      <c r="F4671" s="15">
        <v>4800</v>
      </c>
      <c r="G4671" s="14">
        <v>13638288</v>
      </c>
      <c r="H4671" s="13" t="s">
        <v>4986</v>
      </c>
    </row>
    <row r="4672" spans="1:8" ht="15.75" customHeight="1" x14ac:dyDescent="0.25">
      <c r="A4672" s="13" t="s">
        <v>7797</v>
      </c>
      <c r="B4672" s="13" t="s">
        <v>10</v>
      </c>
      <c r="C4672" s="14">
        <v>2856</v>
      </c>
      <c r="D4672" s="13" t="s">
        <v>23</v>
      </c>
      <c r="E4672" s="13" t="s">
        <v>446</v>
      </c>
      <c r="F4672" s="15">
        <v>4800</v>
      </c>
      <c r="G4672" s="14">
        <v>13708800</v>
      </c>
      <c r="H4672" s="16" t="s">
        <v>4987</v>
      </c>
    </row>
    <row r="4673" spans="1:8" ht="15.75" customHeight="1" x14ac:dyDescent="0.25">
      <c r="A4673" s="13" t="s">
        <v>7797</v>
      </c>
      <c r="B4673" s="13" t="s">
        <v>10</v>
      </c>
      <c r="C4673" s="14">
        <v>2898.84</v>
      </c>
      <c r="D4673" s="13" t="s">
        <v>35</v>
      </c>
      <c r="E4673" s="13" t="s">
        <v>4988</v>
      </c>
      <c r="F4673" s="15">
        <v>4800</v>
      </c>
      <c r="G4673" s="14">
        <v>13914432</v>
      </c>
      <c r="H4673" s="16" t="s">
        <v>4989</v>
      </c>
    </row>
    <row r="4674" spans="1:8" ht="15.75" customHeight="1" x14ac:dyDescent="0.25">
      <c r="A4674" s="13" t="s">
        <v>7797</v>
      </c>
      <c r="B4674" s="13" t="s">
        <v>10</v>
      </c>
      <c r="C4674" s="14">
        <v>2939.96</v>
      </c>
      <c r="D4674" s="13" t="s">
        <v>26</v>
      </c>
      <c r="E4674" s="13" t="s">
        <v>446</v>
      </c>
      <c r="F4674" s="15">
        <v>4800</v>
      </c>
      <c r="G4674" s="14">
        <v>14111808</v>
      </c>
      <c r="H4674" s="16" t="s">
        <v>4990</v>
      </c>
    </row>
    <row r="4675" spans="1:8" ht="15.75" customHeight="1" x14ac:dyDescent="0.25">
      <c r="A4675" s="13" t="s">
        <v>7797</v>
      </c>
      <c r="B4675" s="13" t="s">
        <v>10</v>
      </c>
      <c r="C4675" s="14">
        <v>3048.58</v>
      </c>
      <c r="D4675" s="13" t="s">
        <v>43</v>
      </c>
      <c r="E4675" s="13" t="s">
        <v>4980</v>
      </c>
      <c r="F4675" s="15">
        <v>4800</v>
      </c>
      <c r="G4675" s="14">
        <v>14633184</v>
      </c>
      <c r="H4675" s="16" t="s">
        <v>4991</v>
      </c>
    </row>
    <row r="4676" spans="1:8" ht="15.75" customHeight="1" x14ac:dyDescent="0.25">
      <c r="A4676" s="13" t="s">
        <v>7797</v>
      </c>
      <c r="B4676" s="13" t="s">
        <v>10</v>
      </c>
      <c r="C4676" s="14">
        <v>3048.78</v>
      </c>
      <c r="D4676" s="13" t="s">
        <v>17</v>
      </c>
      <c r="E4676" s="13" t="s">
        <v>446</v>
      </c>
      <c r="F4676" s="15">
        <v>4800</v>
      </c>
      <c r="G4676" s="14">
        <v>14634144</v>
      </c>
      <c r="H4676" s="13" t="s">
        <v>4992</v>
      </c>
    </row>
    <row r="4677" spans="1:8" ht="15.75" customHeight="1" x14ac:dyDescent="0.25">
      <c r="A4677" s="13" t="s">
        <v>7797</v>
      </c>
      <c r="B4677" s="13" t="s">
        <v>10</v>
      </c>
      <c r="C4677" s="14">
        <v>3375</v>
      </c>
      <c r="D4677" s="13" t="s">
        <v>38</v>
      </c>
      <c r="E4677" s="13" t="s">
        <v>4993</v>
      </c>
      <c r="F4677" s="15">
        <v>4800</v>
      </c>
      <c r="G4677" s="14">
        <v>16200000</v>
      </c>
      <c r="H4677" s="16" t="s">
        <v>4994</v>
      </c>
    </row>
    <row r="4678" spans="1:8" ht="15.75" customHeight="1" x14ac:dyDescent="0.25">
      <c r="A4678" s="13" t="s">
        <v>7797</v>
      </c>
      <c r="B4678" s="13" t="s">
        <v>28</v>
      </c>
      <c r="C4678" s="14">
        <v>6257.39</v>
      </c>
      <c r="D4678" s="13" t="s">
        <v>20</v>
      </c>
      <c r="E4678" s="13" t="s">
        <v>53</v>
      </c>
      <c r="F4678" s="15">
        <v>4800</v>
      </c>
      <c r="G4678" s="14">
        <v>30035472</v>
      </c>
      <c r="H4678" s="16" t="s">
        <v>4995</v>
      </c>
    </row>
    <row r="4679" spans="1:8" ht="15.75" customHeight="1" x14ac:dyDescent="0.25">
      <c r="C4679" s="10"/>
      <c r="F4679" s="17"/>
      <c r="G4679" s="10"/>
    </row>
    <row r="4680" spans="1:8" ht="15.75" customHeight="1" x14ac:dyDescent="0.25">
      <c r="A4680" s="41" t="s">
        <v>4996</v>
      </c>
      <c r="B4680" s="42"/>
      <c r="C4680" s="42"/>
      <c r="D4680" s="42"/>
      <c r="E4680" s="42"/>
      <c r="F4680" s="42"/>
      <c r="G4680" s="42"/>
      <c r="H4680" s="43"/>
    </row>
    <row r="4681" spans="1:8" ht="15.75" customHeight="1" x14ac:dyDescent="0.25">
      <c r="C4681" s="10"/>
      <c r="E4681" s="11" t="s">
        <v>7571</v>
      </c>
      <c r="F4681" s="12">
        <v>42000</v>
      </c>
      <c r="G4681" s="10"/>
    </row>
    <row r="4682" spans="1:8" ht="15.75" customHeight="1" x14ac:dyDescent="0.25">
      <c r="A4682" s="13" t="s">
        <v>0</v>
      </c>
      <c r="B4682" s="13" t="s">
        <v>1</v>
      </c>
      <c r="C4682" s="13" t="s">
        <v>2</v>
      </c>
      <c r="D4682" s="13" t="s">
        <v>4</v>
      </c>
      <c r="E4682" s="13" t="s">
        <v>5</v>
      </c>
      <c r="F4682" s="13" t="s">
        <v>6</v>
      </c>
      <c r="G4682" s="13" t="s">
        <v>7</v>
      </c>
      <c r="H4682" s="13" t="s">
        <v>8</v>
      </c>
    </row>
    <row r="4683" spans="1:8" ht="15.75" customHeight="1" x14ac:dyDescent="0.25">
      <c r="A4683" s="13" t="s">
        <v>7798</v>
      </c>
      <c r="B4683" s="13" t="s">
        <v>10</v>
      </c>
      <c r="C4683" s="14">
        <v>309.89</v>
      </c>
      <c r="D4683" s="13" t="s">
        <v>20</v>
      </c>
      <c r="E4683" s="13" t="s">
        <v>450</v>
      </c>
      <c r="F4683" s="15">
        <v>42000</v>
      </c>
      <c r="G4683" s="14">
        <v>13015380</v>
      </c>
      <c r="H4683" s="16" t="s">
        <v>4998</v>
      </c>
    </row>
    <row r="4684" spans="1:8" ht="15.75" customHeight="1" x14ac:dyDescent="0.25">
      <c r="A4684" s="13" t="s">
        <v>7798</v>
      </c>
      <c r="B4684" s="13" t="s">
        <v>10</v>
      </c>
      <c r="C4684" s="14">
        <v>323.08</v>
      </c>
      <c r="D4684" s="13" t="s">
        <v>38</v>
      </c>
      <c r="E4684" s="13" t="s">
        <v>4999</v>
      </c>
      <c r="F4684" s="15">
        <v>42000</v>
      </c>
      <c r="G4684" s="14">
        <v>13569360</v>
      </c>
      <c r="H4684" s="16" t="s">
        <v>5000</v>
      </c>
    </row>
    <row r="4685" spans="1:8" ht="15.75" customHeight="1" x14ac:dyDescent="0.25">
      <c r="A4685" s="13" t="s">
        <v>7798</v>
      </c>
      <c r="B4685" s="13" t="s">
        <v>28</v>
      </c>
      <c r="C4685" s="14">
        <v>323.08</v>
      </c>
      <c r="D4685" s="13" t="s">
        <v>38</v>
      </c>
      <c r="E4685" s="13" t="s">
        <v>5001</v>
      </c>
      <c r="F4685" s="15">
        <v>42000</v>
      </c>
      <c r="G4685" s="14">
        <v>13569360</v>
      </c>
      <c r="H4685" s="16" t="s">
        <v>5002</v>
      </c>
    </row>
    <row r="4686" spans="1:8" ht="15.75" customHeight="1" x14ac:dyDescent="0.25">
      <c r="A4686" s="13" t="s">
        <v>7798</v>
      </c>
      <c r="B4686" s="13" t="s">
        <v>10</v>
      </c>
      <c r="C4686" s="14">
        <v>326.5</v>
      </c>
      <c r="D4686" s="13" t="s">
        <v>35</v>
      </c>
      <c r="E4686" s="13" t="s">
        <v>5003</v>
      </c>
      <c r="F4686" s="15">
        <v>9000</v>
      </c>
      <c r="G4686" s="14">
        <v>2938500</v>
      </c>
      <c r="H4686" s="16" t="s">
        <v>5004</v>
      </c>
    </row>
    <row r="4687" spans="1:8" ht="15.75" customHeight="1" x14ac:dyDescent="0.25">
      <c r="A4687" s="13" t="s">
        <v>7798</v>
      </c>
      <c r="B4687" s="13" t="s">
        <v>10</v>
      </c>
      <c r="C4687" s="14">
        <v>330</v>
      </c>
      <c r="D4687" s="13" t="s">
        <v>406</v>
      </c>
      <c r="E4687" s="13" t="s">
        <v>5005</v>
      </c>
      <c r="F4687" s="15">
        <v>42000</v>
      </c>
      <c r="G4687" s="14">
        <v>13860000</v>
      </c>
      <c r="H4687" s="13" t="s">
        <v>5006</v>
      </c>
    </row>
    <row r="4688" spans="1:8" ht="15.75" customHeight="1" x14ac:dyDescent="0.25">
      <c r="A4688" s="13" t="s">
        <v>7798</v>
      </c>
      <c r="B4688" s="13" t="s">
        <v>28</v>
      </c>
      <c r="C4688" s="14">
        <v>460.58</v>
      </c>
      <c r="D4688" s="13" t="s">
        <v>20</v>
      </c>
      <c r="E4688" s="13" t="s">
        <v>219</v>
      </c>
      <c r="F4688" s="15">
        <v>42000</v>
      </c>
      <c r="G4688" s="14">
        <v>19344360</v>
      </c>
      <c r="H4688" s="13" t="s">
        <v>5007</v>
      </c>
    </row>
    <row r="4689" spans="1:8" ht="15.75" customHeight="1" x14ac:dyDescent="0.25">
      <c r="A4689" s="13" t="s">
        <v>7798</v>
      </c>
      <c r="B4689" s="13" t="s">
        <v>10</v>
      </c>
      <c r="C4689" s="14">
        <v>487.5</v>
      </c>
      <c r="D4689" s="13" t="s">
        <v>33</v>
      </c>
      <c r="E4689" s="13" t="s">
        <v>5008</v>
      </c>
      <c r="F4689" s="15">
        <v>42000</v>
      </c>
      <c r="G4689" s="14">
        <v>20475000</v>
      </c>
      <c r="H4689" s="13" t="s">
        <v>5009</v>
      </c>
    </row>
    <row r="4690" spans="1:8" ht="15.75" customHeight="1" x14ac:dyDescent="0.25">
      <c r="A4690" s="13" t="s">
        <v>7798</v>
      </c>
      <c r="B4690" s="13" t="s">
        <v>10</v>
      </c>
      <c r="C4690" s="14">
        <v>583.15</v>
      </c>
      <c r="D4690" s="13" t="s">
        <v>43</v>
      </c>
      <c r="E4690" s="13" t="s">
        <v>5010</v>
      </c>
      <c r="F4690" s="15">
        <v>42000</v>
      </c>
      <c r="G4690" s="14">
        <v>24492300</v>
      </c>
      <c r="H4690" s="16" t="s">
        <v>5011</v>
      </c>
    </row>
    <row r="4691" spans="1:8" ht="15.75" customHeight="1" x14ac:dyDescent="0.25">
      <c r="C4691" s="10"/>
      <c r="F4691" s="17"/>
      <c r="G4691" s="10"/>
    </row>
    <row r="4692" spans="1:8" ht="15.75" customHeight="1" x14ac:dyDescent="0.25">
      <c r="A4692" s="41" t="s">
        <v>5012</v>
      </c>
      <c r="B4692" s="42"/>
      <c r="C4692" s="42"/>
      <c r="D4692" s="42"/>
      <c r="E4692" s="42"/>
      <c r="F4692" s="42"/>
      <c r="G4692" s="42"/>
      <c r="H4692" s="43"/>
    </row>
    <row r="4693" spans="1:8" ht="15.75" customHeight="1" x14ac:dyDescent="0.25">
      <c r="C4693" s="10"/>
      <c r="E4693" s="11" t="s">
        <v>7571</v>
      </c>
      <c r="F4693" s="12">
        <v>66000</v>
      </c>
      <c r="G4693" s="10"/>
    </row>
    <row r="4694" spans="1:8" ht="15.75" customHeight="1" x14ac:dyDescent="0.25">
      <c r="A4694" s="13" t="s">
        <v>0</v>
      </c>
      <c r="B4694" s="13" t="s">
        <v>1</v>
      </c>
      <c r="C4694" s="13" t="s">
        <v>2</v>
      </c>
      <c r="D4694" s="13" t="s">
        <v>4</v>
      </c>
      <c r="E4694" s="13" t="s">
        <v>5</v>
      </c>
      <c r="F4694" s="13" t="s">
        <v>6</v>
      </c>
      <c r="G4694" s="13" t="s">
        <v>7</v>
      </c>
      <c r="H4694" s="13" t="s">
        <v>8</v>
      </c>
    </row>
    <row r="4695" spans="1:8" ht="15.75" customHeight="1" x14ac:dyDescent="0.25">
      <c r="A4695" s="13" t="s">
        <v>7799</v>
      </c>
      <c r="B4695" s="13" t="s">
        <v>28</v>
      </c>
      <c r="C4695" s="14">
        <v>398.8</v>
      </c>
      <c r="D4695" s="13" t="s">
        <v>20</v>
      </c>
      <c r="E4695" s="13" t="s">
        <v>1209</v>
      </c>
      <c r="F4695" s="15">
        <v>66000</v>
      </c>
      <c r="G4695" s="14">
        <v>26320800</v>
      </c>
      <c r="H4695" s="16" t="s">
        <v>5014</v>
      </c>
    </row>
    <row r="4696" spans="1:8" ht="15.75" customHeight="1" x14ac:dyDescent="0.25">
      <c r="A4696" s="13" t="s">
        <v>7799</v>
      </c>
      <c r="B4696" s="13" t="s">
        <v>10</v>
      </c>
      <c r="C4696" s="14">
        <v>549.82000000000005</v>
      </c>
      <c r="D4696" s="13" t="s">
        <v>26</v>
      </c>
      <c r="E4696" s="13" t="s">
        <v>1049</v>
      </c>
      <c r="F4696" s="15">
        <v>66000</v>
      </c>
      <c r="G4696" s="14">
        <v>36288120</v>
      </c>
      <c r="H4696" s="13" t="s">
        <v>5015</v>
      </c>
    </row>
    <row r="4697" spans="1:8" ht="15.75" customHeight="1" x14ac:dyDescent="0.25">
      <c r="A4697" s="13" t="s">
        <v>7799</v>
      </c>
      <c r="B4697" s="13" t="s">
        <v>10</v>
      </c>
      <c r="C4697" s="14">
        <v>622.45000000000005</v>
      </c>
      <c r="D4697" s="13" t="s">
        <v>43</v>
      </c>
      <c r="E4697" s="13" t="s">
        <v>40</v>
      </c>
      <c r="F4697" s="15">
        <v>66000</v>
      </c>
      <c r="G4697" s="14">
        <v>41081700</v>
      </c>
      <c r="H4697" s="16" t="s">
        <v>5016</v>
      </c>
    </row>
    <row r="4698" spans="1:8" ht="15.75" customHeight="1" x14ac:dyDescent="0.25">
      <c r="A4698" s="13" t="s">
        <v>7799</v>
      </c>
      <c r="B4698" s="13" t="s">
        <v>10</v>
      </c>
      <c r="C4698" s="14">
        <v>675.13</v>
      </c>
      <c r="D4698" s="13" t="s">
        <v>14</v>
      </c>
      <c r="E4698" s="13" t="s">
        <v>5017</v>
      </c>
      <c r="F4698" s="15">
        <v>66000</v>
      </c>
      <c r="G4698" s="14">
        <v>44558580</v>
      </c>
      <c r="H4698" s="13" t="s">
        <v>5018</v>
      </c>
    </row>
    <row r="4699" spans="1:8" ht="15.75" customHeight="1" x14ac:dyDescent="0.25">
      <c r="A4699" s="13" t="s">
        <v>7799</v>
      </c>
      <c r="B4699" s="13" t="s">
        <v>10</v>
      </c>
      <c r="C4699" s="14">
        <v>790</v>
      </c>
      <c r="D4699" s="13" t="s">
        <v>38</v>
      </c>
      <c r="E4699" s="13" t="s">
        <v>5019</v>
      </c>
      <c r="F4699" s="15">
        <v>66000</v>
      </c>
      <c r="G4699" s="14">
        <v>52140000</v>
      </c>
      <c r="H4699" s="16" t="s">
        <v>5020</v>
      </c>
    </row>
    <row r="4700" spans="1:8" ht="15.75" customHeight="1" x14ac:dyDescent="0.25">
      <c r="A4700" s="13" t="s">
        <v>7799</v>
      </c>
      <c r="B4700" s="13" t="s">
        <v>28</v>
      </c>
      <c r="C4700" s="14">
        <v>790</v>
      </c>
      <c r="D4700" s="13" t="s">
        <v>38</v>
      </c>
      <c r="E4700" s="13" t="s">
        <v>5021</v>
      </c>
      <c r="F4700" s="15">
        <v>66000</v>
      </c>
      <c r="G4700" s="14">
        <v>52140000</v>
      </c>
      <c r="H4700" s="16" t="s">
        <v>5022</v>
      </c>
    </row>
    <row r="4701" spans="1:8" ht="15.75" customHeight="1" x14ac:dyDescent="0.25">
      <c r="A4701" s="13" t="s">
        <v>7799</v>
      </c>
      <c r="B4701" s="13" t="s">
        <v>10</v>
      </c>
      <c r="C4701" s="14">
        <v>1328.58</v>
      </c>
      <c r="D4701" s="13" t="s">
        <v>20</v>
      </c>
      <c r="E4701" s="13" t="s">
        <v>1049</v>
      </c>
      <c r="F4701" s="15">
        <v>66000</v>
      </c>
      <c r="G4701" s="14">
        <v>87686280</v>
      </c>
      <c r="H4701" s="13" t="s">
        <v>5023</v>
      </c>
    </row>
    <row r="4702" spans="1:8" ht="15.75" customHeight="1" x14ac:dyDescent="0.25">
      <c r="C4702" s="10"/>
      <c r="F4702" s="17"/>
      <c r="G4702" s="10"/>
    </row>
    <row r="4703" spans="1:8" ht="15.75" customHeight="1" x14ac:dyDescent="0.25">
      <c r="A4703" s="41" t="s">
        <v>5024</v>
      </c>
      <c r="B4703" s="42"/>
      <c r="C4703" s="42"/>
      <c r="D4703" s="42"/>
      <c r="E4703" s="42"/>
      <c r="F4703" s="42"/>
      <c r="G4703" s="42"/>
      <c r="H4703" s="43"/>
    </row>
    <row r="4704" spans="1:8" ht="15.75" customHeight="1" x14ac:dyDescent="0.25">
      <c r="C4704" s="10"/>
      <c r="E4704" s="11" t="s">
        <v>7571</v>
      </c>
      <c r="F4704" s="12">
        <v>84000</v>
      </c>
      <c r="G4704" s="10"/>
    </row>
    <row r="4705" spans="1:8" ht="15.75" customHeight="1" x14ac:dyDescent="0.25">
      <c r="A4705" s="13" t="s">
        <v>0</v>
      </c>
      <c r="B4705" s="13" t="s">
        <v>1</v>
      </c>
      <c r="C4705" s="13" t="s">
        <v>2</v>
      </c>
      <c r="D4705" s="13" t="s">
        <v>4</v>
      </c>
      <c r="E4705" s="13" t="s">
        <v>5</v>
      </c>
      <c r="F4705" s="13" t="s">
        <v>6</v>
      </c>
      <c r="G4705" s="13" t="s">
        <v>7</v>
      </c>
      <c r="H4705" s="13" t="s">
        <v>8</v>
      </c>
    </row>
    <row r="4706" spans="1:8" ht="15.75" customHeight="1" x14ac:dyDescent="0.25">
      <c r="A4706" s="13" t="s">
        <v>7800</v>
      </c>
      <c r="B4706" s="13" t="s">
        <v>10</v>
      </c>
      <c r="C4706" s="14">
        <v>58.93</v>
      </c>
      <c r="D4706" s="13" t="s">
        <v>20</v>
      </c>
      <c r="E4706" s="13" t="s">
        <v>291</v>
      </c>
      <c r="F4706" s="15">
        <v>84000</v>
      </c>
      <c r="G4706" s="14">
        <v>4950120</v>
      </c>
      <c r="H4706" s="13" t="s">
        <v>5025</v>
      </c>
    </row>
    <row r="4707" spans="1:8" ht="15.75" customHeight="1" x14ac:dyDescent="0.25">
      <c r="A4707" s="13" t="s">
        <v>7800</v>
      </c>
      <c r="B4707" s="13" t="s">
        <v>10</v>
      </c>
      <c r="C4707" s="14">
        <v>59.99</v>
      </c>
      <c r="D4707" s="13" t="s">
        <v>14</v>
      </c>
      <c r="E4707" s="13" t="s">
        <v>5026</v>
      </c>
      <c r="F4707" s="15">
        <v>84000</v>
      </c>
      <c r="G4707" s="14">
        <v>5039160</v>
      </c>
      <c r="H4707" s="13" t="s">
        <v>5027</v>
      </c>
    </row>
    <row r="4708" spans="1:8" ht="15.75" customHeight="1" x14ac:dyDescent="0.25">
      <c r="A4708" s="13" t="s">
        <v>7800</v>
      </c>
      <c r="B4708" s="13" t="s">
        <v>10</v>
      </c>
      <c r="C4708" s="14">
        <v>65.150000000000006</v>
      </c>
      <c r="D4708" s="13" t="s">
        <v>33</v>
      </c>
      <c r="E4708" s="13" t="s">
        <v>291</v>
      </c>
      <c r="F4708" s="15">
        <v>84000</v>
      </c>
      <c r="G4708" s="14">
        <v>5472600</v>
      </c>
      <c r="H4708" s="13" t="s">
        <v>5028</v>
      </c>
    </row>
    <row r="4709" spans="1:8" ht="15.75" customHeight="1" x14ac:dyDescent="0.25">
      <c r="A4709" s="13" t="s">
        <v>7800</v>
      </c>
      <c r="B4709" s="13" t="s">
        <v>10</v>
      </c>
      <c r="C4709" s="14">
        <v>69.37</v>
      </c>
      <c r="D4709" s="13" t="s">
        <v>17</v>
      </c>
      <c r="E4709" s="13" t="s">
        <v>291</v>
      </c>
      <c r="F4709" s="15">
        <v>84000</v>
      </c>
      <c r="G4709" s="14">
        <v>5827080</v>
      </c>
      <c r="H4709" s="13" t="s">
        <v>5028</v>
      </c>
    </row>
    <row r="4710" spans="1:8" ht="15.75" customHeight="1" x14ac:dyDescent="0.25">
      <c r="A4710" s="13" t="s">
        <v>7800</v>
      </c>
      <c r="B4710" s="13" t="s">
        <v>10</v>
      </c>
      <c r="C4710" s="14">
        <v>75.31</v>
      </c>
      <c r="D4710" s="13" t="s">
        <v>38</v>
      </c>
      <c r="E4710" s="13" t="s">
        <v>5029</v>
      </c>
      <c r="F4710" s="15">
        <v>84000</v>
      </c>
      <c r="G4710" s="14">
        <v>6326040</v>
      </c>
      <c r="H4710" s="16" t="s">
        <v>5030</v>
      </c>
    </row>
    <row r="4711" spans="1:8" ht="15.75" customHeight="1" x14ac:dyDescent="0.25">
      <c r="A4711" s="13" t="s">
        <v>7800</v>
      </c>
      <c r="B4711" s="13" t="s">
        <v>10</v>
      </c>
      <c r="C4711" s="14">
        <v>85.63</v>
      </c>
      <c r="D4711" s="13" t="s">
        <v>43</v>
      </c>
      <c r="E4711" s="13" t="s">
        <v>5031</v>
      </c>
      <c r="F4711" s="15">
        <v>84000</v>
      </c>
      <c r="G4711" s="14">
        <v>7192920</v>
      </c>
      <c r="H4711" s="16" t="s">
        <v>5032</v>
      </c>
    </row>
    <row r="4712" spans="1:8" ht="15.75" customHeight="1" x14ac:dyDescent="0.25">
      <c r="C4712" s="10"/>
      <c r="F4712" s="17"/>
      <c r="G4712" s="10"/>
    </row>
    <row r="4713" spans="1:8" ht="15.75" customHeight="1" x14ac:dyDescent="0.25">
      <c r="A4713" s="41" t="s">
        <v>5033</v>
      </c>
      <c r="B4713" s="42"/>
      <c r="C4713" s="42"/>
      <c r="D4713" s="42"/>
      <c r="E4713" s="42"/>
      <c r="F4713" s="42"/>
      <c r="G4713" s="42"/>
      <c r="H4713" s="43"/>
    </row>
    <row r="4714" spans="1:8" ht="15.75" customHeight="1" x14ac:dyDescent="0.25">
      <c r="C4714" s="10"/>
      <c r="E4714" s="11" t="s">
        <v>7571</v>
      </c>
      <c r="F4714" s="12">
        <v>60000</v>
      </c>
      <c r="G4714" s="10"/>
    </row>
    <row r="4715" spans="1:8" ht="15.75" customHeight="1" x14ac:dyDescent="0.25">
      <c r="A4715" s="13" t="s">
        <v>0</v>
      </c>
      <c r="B4715" s="13" t="s">
        <v>1</v>
      </c>
      <c r="C4715" s="13" t="s">
        <v>2</v>
      </c>
      <c r="D4715" s="13" t="s">
        <v>4</v>
      </c>
      <c r="E4715" s="13" t="s">
        <v>5</v>
      </c>
      <c r="F4715" s="13" t="s">
        <v>6</v>
      </c>
      <c r="G4715" s="13" t="s">
        <v>7</v>
      </c>
      <c r="H4715" s="13" t="s">
        <v>8</v>
      </c>
    </row>
    <row r="4716" spans="1:8" ht="15.75" customHeight="1" x14ac:dyDescent="0.25">
      <c r="A4716" s="13" t="s">
        <v>7801</v>
      </c>
      <c r="B4716" s="13" t="s">
        <v>10</v>
      </c>
      <c r="C4716" s="14">
        <v>244.86</v>
      </c>
      <c r="D4716" s="13" t="s">
        <v>20</v>
      </c>
      <c r="E4716" s="13" t="s">
        <v>4706</v>
      </c>
      <c r="F4716" s="15">
        <v>60000</v>
      </c>
      <c r="G4716" s="14">
        <v>14691600</v>
      </c>
      <c r="H4716" s="13" t="s">
        <v>5035</v>
      </c>
    </row>
    <row r="4717" spans="1:8" ht="15.75" customHeight="1" x14ac:dyDescent="0.25">
      <c r="A4717" s="13" t="s">
        <v>7801</v>
      </c>
      <c r="B4717" s="13" t="s">
        <v>10</v>
      </c>
      <c r="C4717" s="14">
        <v>249.28</v>
      </c>
      <c r="D4717" s="13" t="s">
        <v>14</v>
      </c>
      <c r="E4717" s="13" t="s">
        <v>5036</v>
      </c>
      <c r="F4717" s="15">
        <v>60000</v>
      </c>
      <c r="G4717" s="14">
        <v>14956800</v>
      </c>
      <c r="H4717" s="13" t="s">
        <v>5037</v>
      </c>
    </row>
    <row r="4718" spans="1:8" ht="15.75" customHeight="1" x14ac:dyDescent="0.25">
      <c r="A4718" s="13" t="s">
        <v>7801</v>
      </c>
      <c r="B4718" s="13" t="s">
        <v>10</v>
      </c>
      <c r="C4718" s="14">
        <v>268.35000000000002</v>
      </c>
      <c r="D4718" s="13" t="s">
        <v>33</v>
      </c>
      <c r="E4718" s="13" t="s">
        <v>291</v>
      </c>
      <c r="F4718" s="15">
        <v>60000</v>
      </c>
      <c r="G4718" s="14">
        <v>16101000</v>
      </c>
      <c r="H4718" s="13" t="s">
        <v>5028</v>
      </c>
    </row>
    <row r="4719" spans="1:8" ht="15.75" customHeight="1" x14ac:dyDescent="0.25">
      <c r="A4719" s="13" t="s">
        <v>7801</v>
      </c>
      <c r="B4719" s="13" t="s">
        <v>10</v>
      </c>
      <c r="C4719" s="14">
        <v>288.25</v>
      </c>
      <c r="D4719" s="13" t="s">
        <v>17</v>
      </c>
      <c r="E4719" s="13" t="s">
        <v>291</v>
      </c>
      <c r="F4719" s="15">
        <v>60000</v>
      </c>
      <c r="G4719" s="14">
        <v>17295000</v>
      </c>
      <c r="H4719" s="13" t="s">
        <v>5028</v>
      </c>
    </row>
    <row r="4720" spans="1:8" ht="15.75" customHeight="1" x14ac:dyDescent="0.25">
      <c r="A4720" s="13" t="s">
        <v>7801</v>
      </c>
      <c r="B4720" s="13" t="s">
        <v>10</v>
      </c>
      <c r="C4720" s="14">
        <v>296</v>
      </c>
      <c r="D4720" s="13" t="s">
        <v>38</v>
      </c>
      <c r="E4720" s="13" t="s">
        <v>5038</v>
      </c>
      <c r="F4720" s="15">
        <v>60000</v>
      </c>
      <c r="G4720" s="14">
        <v>17760000</v>
      </c>
      <c r="H4720" s="16" t="s">
        <v>5039</v>
      </c>
    </row>
    <row r="4721" spans="1:8" ht="15.75" customHeight="1" x14ac:dyDescent="0.25">
      <c r="A4721" s="13" t="s">
        <v>7801</v>
      </c>
      <c r="B4721" s="13" t="s">
        <v>10</v>
      </c>
      <c r="C4721" s="14">
        <v>355.65</v>
      </c>
      <c r="D4721" s="13" t="s">
        <v>43</v>
      </c>
      <c r="E4721" s="13" t="s">
        <v>5031</v>
      </c>
      <c r="F4721" s="15">
        <v>60000</v>
      </c>
      <c r="G4721" s="14">
        <v>21339000</v>
      </c>
      <c r="H4721" s="16" t="s">
        <v>5040</v>
      </c>
    </row>
    <row r="4722" spans="1:8" ht="15.75" customHeight="1" x14ac:dyDescent="0.25">
      <c r="C4722" s="10"/>
      <c r="F4722" s="17"/>
      <c r="G4722" s="10"/>
    </row>
    <row r="4723" spans="1:8" ht="15.75" customHeight="1" x14ac:dyDescent="0.25">
      <c r="A4723" s="41" t="s">
        <v>5041</v>
      </c>
      <c r="B4723" s="42"/>
      <c r="C4723" s="42"/>
      <c r="D4723" s="42"/>
      <c r="E4723" s="42"/>
      <c r="F4723" s="42"/>
      <c r="G4723" s="42"/>
      <c r="H4723" s="43"/>
    </row>
    <row r="4724" spans="1:8" ht="15.75" customHeight="1" x14ac:dyDescent="0.25">
      <c r="C4724" s="10"/>
      <c r="E4724" s="11" t="s">
        <v>7571</v>
      </c>
      <c r="F4724" s="12">
        <v>36000</v>
      </c>
      <c r="G4724" s="10"/>
    </row>
    <row r="4725" spans="1:8" ht="15.75" customHeight="1" x14ac:dyDescent="0.25">
      <c r="A4725" s="13" t="s">
        <v>0</v>
      </c>
      <c r="B4725" s="13" t="s">
        <v>1</v>
      </c>
      <c r="C4725" s="13" t="s">
        <v>2</v>
      </c>
      <c r="D4725" s="13" t="s">
        <v>4</v>
      </c>
      <c r="E4725" s="13" t="s">
        <v>5</v>
      </c>
      <c r="F4725" s="13" t="s">
        <v>6</v>
      </c>
      <c r="G4725" s="13" t="s">
        <v>7</v>
      </c>
      <c r="H4725" s="13" t="s">
        <v>8</v>
      </c>
    </row>
    <row r="4726" spans="1:8" ht="15.75" customHeight="1" x14ac:dyDescent="0.25">
      <c r="A4726" s="13" t="s">
        <v>7802</v>
      </c>
      <c r="B4726" s="13" t="s">
        <v>10</v>
      </c>
      <c r="C4726" s="14">
        <v>540.5</v>
      </c>
      <c r="D4726" s="13" t="s">
        <v>38</v>
      </c>
      <c r="E4726" s="13" t="s">
        <v>5043</v>
      </c>
      <c r="F4726" s="15">
        <v>36000</v>
      </c>
      <c r="G4726" s="14">
        <v>19458000</v>
      </c>
      <c r="H4726" s="16" t="s">
        <v>5044</v>
      </c>
    </row>
    <row r="4727" spans="1:8" ht="15.75" customHeight="1" x14ac:dyDescent="0.25">
      <c r="A4727" s="13" t="s">
        <v>7802</v>
      </c>
      <c r="B4727" s="13" t="s">
        <v>28</v>
      </c>
      <c r="C4727" s="14">
        <v>540.5</v>
      </c>
      <c r="D4727" s="13" t="s">
        <v>38</v>
      </c>
      <c r="E4727" s="13" t="s">
        <v>5045</v>
      </c>
      <c r="F4727" s="15">
        <v>36000</v>
      </c>
      <c r="G4727" s="14">
        <v>19458000</v>
      </c>
      <c r="H4727" s="16" t="s">
        <v>5046</v>
      </c>
    </row>
    <row r="4728" spans="1:8" ht="15.75" customHeight="1" x14ac:dyDescent="0.25">
      <c r="A4728" s="13" t="s">
        <v>7802</v>
      </c>
      <c r="B4728" s="13" t="s">
        <v>10</v>
      </c>
      <c r="C4728" s="14">
        <v>541.22</v>
      </c>
      <c r="D4728" s="13" t="s">
        <v>26</v>
      </c>
      <c r="E4728" s="13" t="s">
        <v>3869</v>
      </c>
      <c r="F4728" s="15">
        <v>36000</v>
      </c>
      <c r="G4728" s="14">
        <v>19483920</v>
      </c>
      <c r="H4728" s="13" t="s">
        <v>5047</v>
      </c>
    </row>
    <row r="4729" spans="1:8" ht="15.75" customHeight="1" x14ac:dyDescent="0.25">
      <c r="A4729" s="13" t="s">
        <v>7802</v>
      </c>
      <c r="B4729" s="13" t="s">
        <v>45</v>
      </c>
      <c r="C4729" s="14">
        <v>564.58000000000004</v>
      </c>
      <c r="D4729" s="13" t="s">
        <v>33</v>
      </c>
      <c r="E4729" s="13" t="s">
        <v>3869</v>
      </c>
      <c r="F4729" s="15">
        <v>36000</v>
      </c>
      <c r="G4729" s="14">
        <v>20324880</v>
      </c>
      <c r="H4729" s="13" t="s">
        <v>1681</v>
      </c>
    </row>
    <row r="4730" spans="1:8" ht="15.75" customHeight="1" x14ac:dyDescent="0.25">
      <c r="A4730" s="13" t="s">
        <v>7802</v>
      </c>
      <c r="B4730" s="13" t="s">
        <v>10</v>
      </c>
      <c r="C4730" s="14">
        <v>643.20000000000005</v>
      </c>
      <c r="D4730" s="13" t="s">
        <v>67</v>
      </c>
      <c r="E4730" s="13" t="s">
        <v>3869</v>
      </c>
      <c r="F4730" s="15">
        <v>36000</v>
      </c>
      <c r="G4730" s="14">
        <v>23155200</v>
      </c>
      <c r="H4730" s="16" t="s">
        <v>5048</v>
      </c>
    </row>
    <row r="4731" spans="1:8" ht="15.75" customHeight="1" x14ac:dyDescent="0.25">
      <c r="A4731" s="13" t="s">
        <v>7802</v>
      </c>
      <c r="B4731" s="13" t="s">
        <v>10</v>
      </c>
      <c r="C4731" s="14">
        <v>679.7</v>
      </c>
      <c r="D4731" s="13" t="s">
        <v>109</v>
      </c>
      <c r="E4731" s="13" t="s">
        <v>3869</v>
      </c>
      <c r="F4731" s="15">
        <v>36000</v>
      </c>
      <c r="G4731" s="14">
        <v>24469200</v>
      </c>
      <c r="H4731" s="16" t="s">
        <v>5049</v>
      </c>
    </row>
    <row r="4732" spans="1:8" ht="15.75" customHeight="1" x14ac:dyDescent="0.25">
      <c r="A4732" s="13" t="s">
        <v>7802</v>
      </c>
      <c r="B4732" s="13" t="s">
        <v>10</v>
      </c>
      <c r="C4732" s="14">
        <v>682.28</v>
      </c>
      <c r="D4732" s="13" t="s">
        <v>43</v>
      </c>
      <c r="E4732" s="13" t="s">
        <v>3869</v>
      </c>
      <c r="F4732" s="15">
        <v>36000</v>
      </c>
      <c r="G4732" s="14">
        <v>24562080</v>
      </c>
      <c r="H4732" s="16" t="s">
        <v>5050</v>
      </c>
    </row>
    <row r="4733" spans="1:8" ht="15.75" customHeight="1" x14ac:dyDescent="0.25">
      <c r="A4733" s="13" t="s">
        <v>7802</v>
      </c>
      <c r="B4733" s="13" t="s">
        <v>28</v>
      </c>
      <c r="C4733" s="14">
        <v>697</v>
      </c>
      <c r="D4733" s="13" t="s">
        <v>70</v>
      </c>
      <c r="E4733" s="13" t="s">
        <v>71</v>
      </c>
      <c r="F4733" s="15">
        <v>36000</v>
      </c>
      <c r="G4733" s="14">
        <v>25092000</v>
      </c>
      <c r="H4733" s="13" t="s">
        <v>5051</v>
      </c>
    </row>
    <row r="4734" spans="1:8" ht="15.75" customHeight="1" x14ac:dyDescent="0.25">
      <c r="A4734" s="13" t="s">
        <v>7802</v>
      </c>
      <c r="B4734" s="13" t="s">
        <v>413</v>
      </c>
      <c r="C4734" s="14">
        <v>713.26</v>
      </c>
      <c r="D4734" s="13" t="s">
        <v>20</v>
      </c>
      <c r="E4734" s="13" t="s">
        <v>71</v>
      </c>
      <c r="F4734" s="15">
        <v>36000</v>
      </c>
      <c r="G4734" s="14">
        <v>25677360</v>
      </c>
      <c r="H4734" s="16" t="s">
        <v>5052</v>
      </c>
    </row>
    <row r="4735" spans="1:8" ht="15.75" customHeight="1" x14ac:dyDescent="0.25">
      <c r="A4735" s="13" t="s">
        <v>7802</v>
      </c>
      <c r="B4735" s="13" t="s">
        <v>10</v>
      </c>
      <c r="C4735" s="14">
        <v>713.28</v>
      </c>
      <c r="D4735" s="13" t="s">
        <v>11</v>
      </c>
      <c r="E4735" s="13" t="s">
        <v>5053</v>
      </c>
      <c r="F4735" s="15">
        <v>36000</v>
      </c>
      <c r="G4735" s="14">
        <v>25678080</v>
      </c>
      <c r="H4735" s="16" t="s">
        <v>5054</v>
      </c>
    </row>
    <row r="4736" spans="1:8" ht="15.75" customHeight="1" x14ac:dyDescent="0.25">
      <c r="A4736" s="13" t="s">
        <v>7802</v>
      </c>
      <c r="B4736" s="13" t="s">
        <v>10</v>
      </c>
      <c r="C4736" s="14">
        <v>727.27</v>
      </c>
      <c r="D4736" s="13" t="s">
        <v>23</v>
      </c>
      <c r="E4736" s="13" t="s">
        <v>73</v>
      </c>
      <c r="F4736" s="15">
        <v>36000</v>
      </c>
      <c r="G4736" s="14">
        <v>26181720</v>
      </c>
      <c r="H4736" s="16" t="s">
        <v>5055</v>
      </c>
    </row>
    <row r="4737" spans="1:8" ht="15.75" customHeight="1" x14ac:dyDescent="0.25">
      <c r="A4737" s="13" t="s">
        <v>7802</v>
      </c>
      <c r="B4737" s="13" t="s">
        <v>10</v>
      </c>
      <c r="C4737" s="14">
        <v>727.67</v>
      </c>
      <c r="D4737" s="13" t="s">
        <v>33</v>
      </c>
      <c r="E4737" s="13" t="s">
        <v>73</v>
      </c>
      <c r="F4737" s="15">
        <v>36000</v>
      </c>
      <c r="G4737" s="14">
        <v>26196120</v>
      </c>
      <c r="H4737" s="13" t="s">
        <v>5056</v>
      </c>
    </row>
    <row r="4738" spans="1:8" ht="15.75" customHeight="1" x14ac:dyDescent="0.25">
      <c r="A4738" s="13" t="s">
        <v>7802</v>
      </c>
      <c r="B4738" s="13" t="s">
        <v>10</v>
      </c>
      <c r="C4738" s="14">
        <v>736</v>
      </c>
      <c r="D4738" s="13" t="s">
        <v>75</v>
      </c>
      <c r="E4738" s="13" t="s">
        <v>73</v>
      </c>
      <c r="F4738" s="15">
        <v>36000</v>
      </c>
      <c r="G4738" s="14">
        <v>26496000</v>
      </c>
      <c r="H4738" s="16" t="s">
        <v>5057</v>
      </c>
    </row>
    <row r="4739" spans="1:8" ht="15.75" customHeight="1" x14ac:dyDescent="0.25">
      <c r="A4739" s="13" t="s">
        <v>7802</v>
      </c>
      <c r="B4739" s="13" t="s">
        <v>10</v>
      </c>
      <c r="C4739" s="14">
        <v>742.4</v>
      </c>
      <c r="D4739" s="13" t="s">
        <v>35</v>
      </c>
      <c r="E4739" s="13" t="s">
        <v>73</v>
      </c>
      <c r="F4739" s="15">
        <v>36000</v>
      </c>
      <c r="G4739" s="14">
        <v>26726400</v>
      </c>
      <c r="H4739" s="16" t="s">
        <v>5058</v>
      </c>
    </row>
    <row r="4740" spans="1:8" ht="15.75" customHeight="1" x14ac:dyDescent="0.25">
      <c r="A4740" s="13" t="s">
        <v>7802</v>
      </c>
      <c r="B4740" s="13" t="s">
        <v>10</v>
      </c>
      <c r="C4740" s="14">
        <v>793.6</v>
      </c>
      <c r="D4740" s="13" t="s">
        <v>17</v>
      </c>
      <c r="E4740" s="13" t="s">
        <v>73</v>
      </c>
      <c r="F4740" s="15">
        <v>1200</v>
      </c>
      <c r="G4740" s="14">
        <v>952320</v>
      </c>
      <c r="H4740" s="13" t="s">
        <v>5056</v>
      </c>
    </row>
    <row r="4741" spans="1:8" ht="15.75" customHeight="1" x14ac:dyDescent="0.25">
      <c r="A4741" s="13" t="s">
        <v>7802</v>
      </c>
      <c r="B4741" s="13" t="s">
        <v>28</v>
      </c>
      <c r="C4741" s="14">
        <v>911.26</v>
      </c>
      <c r="D4741" s="13" t="s">
        <v>26</v>
      </c>
      <c r="E4741" s="13" t="s">
        <v>345</v>
      </c>
      <c r="F4741" s="15">
        <v>36000</v>
      </c>
      <c r="G4741" s="14">
        <v>32805360</v>
      </c>
      <c r="H4741" s="13" t="s">
        <v>5059</v>
      </c>
    </row>
    <row r="4742" spans="1:8" ht="15.75" customHeight="1" x14ac:dyDescent="0.25">
      <c r="A4742" s="13" t="s">
        <v>7802</v>
      </c>
      <c r="B4742" s="13" t="s">
        <v>10</v>
      </c>
      <c r="C4742" s="14">
        <v>995</v>
      </c>
      <c r="D4742" s="13" t="s">
        <v>70</v>
      </c>
      <c r="E4742" s="13" t="s">
        <v>95</v>
      </c>
      <c r="F4742" s="15">
        <v>36000</v>
      </c>
      <c r="G4742" s="14">
        <v>35820000</v>
      </c>
      <c r="H4742" s="13" t="s">
        <v>5060</v>
      </c>
    </row>
    <row r="4743" spans="1:8" ht="15.75" customHeight="1" x14ac:dyDescent="0.25">
      <c r="A4743" s="13" t="s">
        <v>7802</v>
      </c>
      <c r="B4743" s="13" t="s">
        <v>10</v>
      </c>
      <c r="C4743" s="14">
        <v>1008.75</v>
      </c>
      <c r="D4743" s="13" t="s">
        <v>80</v>
      </c>
      <c r="E4743" s="13" t="s">
        <v>95</v>
      </c>
      <c r="F4743" s="15">
        <v>36000</v>
      </c>
      <c r="G4743" s="14">
        <v>36315000</v>
      </c>
      <c r="H4743" s="16" t="s">
        <v>5061</v>
      </c>
    </row>
    <row r="4744" spans="1:8" ht="15.75" customHeight="1" x14ac:dyDescent="0.25">
      <c r="A4744" s="13" t="s">
        <v>7802</v>
      </c>
      <c r="B4744" s="13" t="s">
        <v>28</v>
      </c>
      <c r="C4744" s="14">
        <v>1042.8699999999999</v>
      </c>
      <c r="D4744" s="13" t="s">
        <v>33</v>
      </c>
      <c r="E4744" s="13" t="s">
        <v>95</v>
      </c>
      <c r="F4744" s="15">
        <v>36000</v>
      </c>
      <c r="G4744" s="14">
        <v>37543320</v>
      </c>
      <c r="H4744" s="13" t="s">
        <v>5062</v>
      </c>
    </row>
    <row r="4745" spans="1:8" ht="15.75" customHeight="1" x14ac:dyDescent="0.25">
      <c r="A4745" s="13" t="s">
        <v>7802</v>
      </c>
      <c r="B4745" s="13" t="s">
        <v>45</v>
      </c>
      <c r="C4745" s="14">
        <v>1047.7</v>
      </c>
      <c r="D4745" s="13" t="s">
        <v>20</v>
      </c>
      <c r="E4745" s="13" t="s">
        <v>95</v>
      </c>
      <c r="F4745" s="15">
        <v>36000</v>
      </c>
      <c r="G4745" s="14">
        <v>37717200</v>
      </c>
      <c r="H4745" s="16" t="s">
        <v>5063</v>
      </c>
    </row>
    <row r="4746" spans="1:8" ht="15.75" customHeight="1" x14ac:dyDescent="0.25">
      <c r="A4746" s="13" t="s">
        <v>7802</v>
      </c>
      <c r="B4746" s="13" t="s">
        <v>10</v>
      </c>
      <c r="C4746" s="14">
        <v>1058.96</v>
      </c>
      <c r="D4746" s="13" t="s">
        <v>14</v>
      </c>
      <c r="E4746" s="13" t="s">
        <v>5064</v>
      </c>
      <c r="F4746" s="15">
        <v>36000</v>
      </c>
      <c r="G4746" s="14">
        <v>38122560</v>
      </c>
      <c r="H4746" s="13" t="s">
        <v>5065</v>
      </c>
    </row>
    <row r="4747" spans="1:8" ht="15.75" customHeight="1" x14ac:dyDescent="0.25">
      <c r="A4747" s="13" t="s">
        <v>7802</v>
      </c>
      <c r="B4747" s="13" t="s">
        <v>28</v>
      </c>
      <c r="C4747" s="14">
        <v>1075</v>
      </c>
      <c r="D4747" s="13" t="s">
        <v>75</v>
      </c>
      <c r="E4747" s="13" t="s">
        <v>95</v>
      </c>
      <c r="F4747" s="15">
        <v>36000</v>
      </c>
      <c r="G4747" s="14">
        <v>38700000</v>
      </c>
      <c r="H4747" s="16" t="s">
        <v>5066</v>
      </c>
    </row>
    <row r="4748" spans="1:8" ht="15.75" customHeight="1" x14ac:dyDescent="0.25">
      <c r="A4748" s="13" t="s">
        <v>7802</v>
      </c>
      <c r="B4748" s="13" t="s">
        <v>45</v>
      </c>
      <c r="C4748" s="14">
        <v>1075.6300000000001</v>
      </c>
      <c r="D4748" s="13" t="s">
        <v>26</v>
      </c>
      <c r="E4748" s="13" t="s">
        <v>95</v>
      </c>
      <c r="F4748" s="15">
        <v>36000</v>
      </c>
      <c r="G4748" s="14">
        <v>38722680</v>
      </c>
      <c r="H4748" s="13" t="s">
        <v>5067</v>
      </c>
    </row>
    <row r="4749" spans="1:8" ht="15.75" customHeight="1" x14ac:dyDescent="0.25">
      <c r="A4749" s="13" t="s">
        <v>7802</v>
      </c>
      <c r="B4749" s="13" t="s">
        <v>382</v>
      </c>
      <c r="C4749" s="14">
        <v>1405.99</v>
      </c>
      <c r="D4749" s="13" t="s">
        <v>20</v>
      </c>
      <c r="E4749" s="13" t="s">
        <v>21</v>
      </c>
      <c r="F4749" s="15">
        <v>36000</v>
      </c>
      <c r="G4749" s="14">
        <v>50615640</v>
      </c>
      <c r="H4749" s="13" t="s">
        <v>5068</v>
      </c>
    </row>
    <row r="4750" spans="1:8" ht="15.75" customHeight="1" x14ac:dyDescent="0.25">
      <c r="A4750" s="13" t="s">
        <v>7802</v>
      </c>
      <c r="B4750" s="13" t="s">
        <v>382</v>
      </c>
      <c r="C4750" s="14">
        <v>1459.62</v>
      </c>
      <c r="D4750" s="13" t="s">
        <v>26</v>
      </c>
      <c r="E4750" s="13" t="s">
        <v>21</v>
      </c>
      <c r="F4750" s="15">
        <v>36000</v>
      </c>
      <c r="G4750" s="14">
        <v>52546320</v>
      </c>
      <c r="H4750" s="16" t="s">
        <v>5069</v>
      </c>
    </row>
    <row r="4751" spans="1:8" ht="15.75" customHeight="1" x14ac:dyDescent="0.25">
      <c r="A4751" s="13" t="s">
        <v>7802</v>
      </c>
      <c r="B4751" s="13" t="s">
        <v>28</v>
      </c>
      <c r="C4751" s="14">
        <v>2254.67</v>
      </c>
      <c r="D4751" s="13" t="s">
        <v>20</v>
      </c>
      <c r="E4751" s="13" t="s">
        <v>1981</v>
      </c>
      <c r="F4751" s="15">
        <v>36000</v>
      </c>
      <c r="G4751" s="14">
        <v>81168120</v>
      </c>
      <c r="H4751" s="16" t="s">
        <v>5070</v>
      </c>
    </row>
    <row r="4752" spans="1:8" ht="15.75" customHeight="1" x14ac:dyDescent="0.25">
      <c r="A4752" s="13" t="s">
        <v>7802</v>
      </c>
      <c r="B4752" s="13" t="s">
        <v>10</v>
      </c>
      <c r="C4752" s="14">
        <v>2264.5</v>
      </c>
      <c r="D4752" s="13" t="s">
        <v>177</v>
      </c>
      <c r="E4752" s="13" t="s">
        <v>178</v>
      </c>
      <c r="F4752" s="15">
        <v>36000</v>
      </c>
      <c r="G4752" s="14">
        <v>81522000</v>
      </c>
      <c r="H4752" s="13" t="s">
        <v>5071</v>
      </c>
    </row>
    <row r="4753" spans="1:8" ht="15.75" customHeight="1" x14ac:dyDescent="0.25">
      <c r="A4753" s="13" t="s">
        <v>7802</v>
      </c>
      <c r="B4753" s="13" t="s">
        <v>413</v>
      </c>
      <c r="C4753" s="14">
        <v>2527.13</v>
      </c>
      <c r="D4753" s="13" t="s">
        <v>26</v>
      </c>
      <c r="E4753" s="13" t="s">
        <v>166</v>
      </c>
      <c r="F4753" s="15">
        <v>36000</v>
      </c>
      <c r="G4753" s="14">
        <v>90976680</v>
      </c>
      <c r="H4753" s="16" t="s">
        <v>5072</v>
      </c>
    </row>
    <row r="4754" spans="1:8" ht="15.75" customHeight="1" x14ac:dyDescent="0.25">
      <c r="A4754" s="13" t="s">
        <v>7802</v>
      </c>
      <c r="B4754" s="13" t="s">
        <v>10</v>
      </c>
      <c r="C4754" s="14">
        <v>2642.08</v>
      </c>
      <c r="D4754" s="13" t="s">
        <v>171</v>
      </c>
      <c r="E4754" s="13" t="s">
        <v>5073</v>
      </c>
      <c r="F4754" s="15">
        <v>36000</v>
      </c>
      <c r="G4754" s="14">
        <v>95114880</v>
      </c>
      <c r="H4754" s="16" t="s">
        <v>5074</v>
      </c>
    </row>
    <row r="4755" spans="1:8" ht="15.75" customHeight="1" x14ac:dyDescent="0.25">
      <c r="A4755" s="13" t="s">
        <v>7802</v>
      </c>
      <c r="B4755" s="13" t="s">
        <v>28</v>
      </c>
      <c r="C4755" s="14">
        <v>2657.17</v>
      </c>
      <c r="D4755" s="13" t="s">
        <v>11</v>
      </c>
      <c r="E4755" s="13" t="s">
        <v>5075</v>
      </c>
      <c r="F4755" s="15">
        <v>36000</v>
      </c>
      <c r="G4755" s="14">
        <v>95658120</v>
      </c>
      <c r="H4755" s="16" t="s">
        <v>5076</v>
      </c>
    </row>
    <row r="4756" spans="1:8" ht="15.75" customHeight="1" x14ac:dyDescent="0.25">
      <c r="A4756" s="13" t="s">
        <v>7802</v>
      </c>
      <c r="B4756" s="13" t="s">
        <v>45</v>
      </c>
      <c r="C4756" s="14">
        <v>2948.75</v>
      </c>
      <c r="D4756" s="13" t="s">
        <v>17</v>
      </c>
      <c r="E4756" s="13" t="s">
        <v>166</v>
      </c>
      <c r="F4756" s="15">
        <v>1200</v>
      </c>
      <c r="G4756" s="14">
        <v>3538500</v>
      </c>
      <c r="H4756" s="13" t="s">
        <v>5077</v>
      </c>
    </row>
    <row r="4757" spans="1:8" ht="15.75" customHeight="1" x14ac:dyDescent="0.25">
      <c r="A4757" s="13" t="s">
        <v>7802</v>
      </c>
      <c r="B4757" s="13" t="s">
        <v>28</v>
      </c>
      <c r="C4757" s="14">
        <v>4326.3999999999996</v>
      </c>
      <c r="D4757" s="13" t="s">
        <v>17</v>
      </c>
      <c r="E4757" s="13" t="s">
        <v>1161</v>
      </c>
      <c r="F4757" s="15">
        <v>1200</v>
      </c>
      <c r="G4757" s="14">
        <v>5191680</v>
      </c>
      <c r="H4757" s="13" t="s">
        <v>5078</v>
      </c>
    </row>
    <row r="4758" spans="1:8" ht="15.75" customHeight="1" x14ac:dyDescent="0.25">
      <c r="A4758" s="13" t="s">
        <v>7802</v>
      </c>
      <c r="B4758" s="13" t="s">
        <v>10</v>
      </c>
      <c r="C4758" s="14">
        <v>5049.1499999999996</v>
      </c>
      <c r="D4758" s="13" t="s">
        <v>20</v>
      </c>
      <c r="E4758" s="13" t="s">
        <v>291</v>
      </c>
      <c r="F4758" s="15">
        <v>36000</v>
      </c>
      <c r="G4758" s="14">
        <v>181769400</v>
      </c>
      <c r="H4758" s="16" t="s">
        <v>5079</v>
      </c>
    </row>
    <row r="4759" spans="1:8" ht="15.75" customHeight="1" x14ac:dyDescent="0.25">
      <c r="C4759" s="10"/>
      <c r="F4759" s="17"/>
      <c r="G4759" s="10"/>
    </row>
    <row r="4760" spans="1:8" ht="15.75" customHeight="1" x14ac:dyDescent="0.25">
      <c r="A4760" s="41" t="s">
        <v>5080</v>
      </c>
      <c r="B4760" s="42"/>
      <c r="C4760" s="42"/>
      <c r="D4760" s="42"/>
      <c r="E4760" s="42"/>
      <c r="F4760" s="42"/>
      <c r="G4760" s="42"/>
      <c r="H4760" s="43"/>
    </row>
    <row r="4761" spans="1:8" ht="15.75" customHeight="1" x14ac:dyDescent="0.25">
      <c r="C4761" s="10"/>
      <c r="E4761" s="11" t="s">
        <v>7571</v>
      </c>
      <c r="F4761" s="12">
        <v>444000</v>
      </c>
      <c r="G4761" s="10"/>
    </row>
    <row r="4762" spans="1:8" ht="15.75" customHeight="1" x14ac:dyDescent="0.25">
      <c r="A4762" s="13" t="s">
        <v>0</v>
      </c>
      <c r="B4762" s="13" t="s">
        <v>1</v>
      </c>
      <c r="C4762" s="13" t="s">
        <v>2</v>
      </c>
      <c r="D4762" s="13" t="s">
        <v>4</v>
      </c>
      <c r="E4762" s="13" t="s">
        <v>5</v>
      </c>
      <c r="F4762" s="13" t="s">
        <v>6</v>
      </c>
      <c r="G4762" s="13" t="s">
        <v>7</v>
      </c>
      <c r="H4762" s="13" t="s">
        <v>8</v>
      </c>
    </row>
    <row r="4763" spans="1:8" ht="15.75" customHeight="1" x14ac:dyDescent="0.25">
      <c r="A4763" s="13" t="s">
        <v>7803</v>
      </c>
      <c r="B4763" s="13" t="s">
        <v>10</v>
      </c>
      <c r="C4763" s="14">
        <v>223</v>
      </c>
      <c r="D4763" s="13" t="s">
        <v>406</v>
      </c>
      <c r="E4763" s="13" t="s">
        <v>5082</v>
      </c>
      <c r="F4763" s="15">
        <v>444000</v>
      </c>
      <c r="G4763" s="14">
        <v>99012000</v>
      </c>
      <c r="H4763" s="13" t="s">
        <v>5083</v>
      </c>
    </row>
    <row r="4764" spans="1:8" ht="15.75" customHeight="1" x14ac:dyDescent="0.25">
      <c r="A4764" s="13" t="s">
        <v>7803</v>
      </c>
      <c r="B4764" s="13" t="s">
        <v>10</v>
      </c>
      <c r="C4764" s="14">
        <v>239.8</v>
      </c>
      <c r="D4764" s="13" t="s">
        <v>70</v>
      </c>
      <c r="E4764" s="13" t="s">
        <v>71</v>
      </c>
      <c r="F4764" s="15">
        <v>444000</v>
      </c>
      <c r="G4764" s="14">
        <v>106471200</v>
      </c>
      <c r="H4764" s="13" t="s">
        <v>5051</v>
      </c>
    </row>
    <row r="4765" spans="1:8" ht="15.75" customHeight="1" x14ac:dyDescent="0.25">
      <c r="A4765" s="13" t="s">
        <v>7803</v>
      </c>
      <c r="B4765" s="13" t="s">
        <v>28</v>
      </c>
      <c r="C4765" s="14">
        <v>244.83</v>
      </c>
      <c r="D4765" s="13" t="s">
        <v>20</v>
      </c>
      <c r="E4765" s="13" t="s">
        <v>73</v>
      </c>
      <c r="F4765" s="15">
        <v>444000</v>
      </c>
      <c r="G4765" s="14">
        <v>108704520</v>
      </c>
      <c r="H4765" s="16" t="s">
        <v>5084</v>
      </c>
    </row>
    <row r="4766" spans="1:8" ht="15.75" customHeight="1" x14ac:dyDescent="0.25">
      <c r="A4766" s="13" t="s">
        <v>7803</v>
      </c>
      <c r="B4766" s="13" t="s">
        <v>10</v>
      </c>
      <c r="C4766" s="14">
        <v>245.19</v>
      </c>
      <c r="D4766" s="13" t="s">
        <v>11</v>
      </c>
      <c r="E4766" s="13" t="s">
        <v>5085</v>
      </c>
      <c r="F4766" s="15">
        <v>444000</v>
      </c>
      <c r="G4766" s="14">
        <v>108864360</v>
      </c>
      <c r="H4766" s="13" t="s">
        <v>5086</v>
      </c>
    </row>
    <row r="4767" spans="1:8" ht="15.75" customHeight="1" x14ac:dyDescent="0.25">
      <c r="A4767" s="13" t="s">
        <v>7803</v>
      </c>
      <c r="B4767" s="13" t="s">
        <v>10</v>
      </c>
      <c r="C4767" s="14">
        <v>246</v>
      </c>
      <c r="D4767" s="13" t="s">
        <v>366</v>
      </c>
      <c r="E4767" s="13" t="s">
        <v>367</v>
      </c>
      <c r="F4767" s="15">
        <v>444000</v>
      </c>
      <c r="G4767" s="14">
        <v>109224000</v>
      </c>
      <c r="H4767" s="16" t="s">
        <v>5087</v>
      </c>
    </row>
    <row r="4768" spans="1:8" ht="15.75" customHeight="1" x14ac:dyDescent="0.25">
      <c r="A4768" s="13" t="s">
        <v>7803</v>
      </c>
      <c r="B4768" s="13" t="s">
        <v>10</v>
      </c>
      <c r="C4768" s="14">
        <v>246.75</v>
      </c>
      <c r="D4768" s="13" t="s">
        <v>38</v>
      </c>
      <c r="E4768" s="13" t="s">
        <v>5088</v>
      </c>
      <c r="F4768" s="15">
        <v>444000</v>
      </c>
      <c r="G4768" s="14">
        <v>109557000</v>
      </c>
      <c r="H4768" s="16" t="s">
        <v>5089</v>
      </c>
    </row>
    <row r="4769" spans="1:8" ht="15.75" customHeight="1" x14ac:dyDescent="0.25">
      <c r="A4769" s="13" t="s">
        <v>7803</v>
      </c>
      <c r="B4769" s="13" t="s">
        <v>28</v>
      </c>
      <c r="C4769" s="14">
        <v>246.75</v>
      </c>
      <c r="D4769" s="13" t="s">
        <v>38</v>
      </c>
      <c r="E4769" s="13" t="s">
        <v>5090</v>
      </c>
      <c r="F4769" s="15">
        <v>444000</v>
      </c>
      <c r="G4769" s="14">
        <v>109557000</v>
      </c>
      <c r="H4769" s="16" t="s">
        <v>5091</v>
      </c>
    </row>
    <row r="4770" spans="1:8" ht="15.75" customHeight="1" x14ac:dyDescent="0.25">
      <c r="A4770" s="13" t="s">
        <v>7803</v>
      </c>
      <c r="B4770" s="13" t="s">
        <v>10</v>
      </c>
      <c r="C4770" s="14">
        <v>249.99</v>
      </c>
      <c r="D4770" s="13" t="s">
        <v>26</v>
      </c>
      <c r="E4770" s="13" t="s">
        <v>358</v>
      </c>
      <c r="F4770" s="15">
        <v>444000</v>
      </c>
      <c r="G4770" s="14">
        <v>110995560</v>
      </c>
      <c r="H4770" s="16" t="s">
        <v>5092</v>
      </c>
    </row>
    <row r="4771" spans="1:8" ht="15.75" customHeight="1" x14ac:dyDescent="0.25">
      <c r="A4771" s="13" t="s">
        <v>7803</v>
      </c>
      <c r="B4771" s="13" t="s">
        <v>10</v>
      </c>
      <c r="C4771" s="14">
        <v>250</v>
      </c>
      <c r="D4771" s="13" t="s">
        <v>23</v>
      </c>
      <c r="E4771" s="13" t="s">
        <v>73</v>
      </c>
      <c r="F4771" s="15">
        <v>444000</v>
      </c>
      <c r="G4771" s="14">
        <v>111000000</v>
      </c>
      <c r="H4771" s="16" t="s">
        <v>5093</v>
      </c>
    </row>
    <row r="4772" spans="1:8" ht="15.75" customHeight="1" x14ac:dyDescent="0.25">
      <c r="A4772" s="13" t="s">
        <v>7803</v>
      </c>
      <c r="B4772" s="13" t="s">
        <v>10</v>
      </c>
      <c r="C4772" s="14">
        <v>250.15</v>
      </c>
      <c r="D4772" s="13" t="s">
        <v>33</v>
      </c>
      <c r="E4772" s="13" t="s">
        <v>73</v>
      </c>
      <c r="F4772" s="15">
        <v>440000</v>
      </c>
      <c r="G4772" s="14">
        <v>110066000</v>
      </c>
      <c r="H4772" s="13" t="s">
        <v>5056</v>
      </c>
    </row>
    <row r="4773" spans="1:8" ht="15.75" customHeight="1" x14ac:dyDescent="0.25">
      <c r="A4773" s="13" t="s">
        <v>7803</v>
      </c>
      <c r="B4773" s="13" t="s">
        <v>10</v>
      </c>
      <c r="C4773" s="14">
        <v>250.88</v>
      </c>
      <c r="D4773" s="13" t="s">
        <v>80</v>
      </c>
      <c r="E4773" s="13" t="s">
        <v>358</v>
      </c>
      <c r="F4773" s="15">
        <v>444000</v>
      </c>
      <c r="G4773" s="14">
        <v>111390720</v>
      </c>
      <c r="H4773" s="16" t="s">
        <v>5094</v>
      </c>
    </row>
    <row r="4774" spans="1:8" ht="15.75" customHeight="1" x14ac:dyDescent="0.25">
      <c r="A4774" s="13" t="s">
        <v>7803</v>
      </c>
      <c r="B4774" s="13" t="s">
        <v>10</v>
      </c>
      <c r="C4774" s="14">
        <v>252.8</v>
      </c>
      <c r="D4774" s="13" t="s">
        <v>75</v>
      </c>
      <c r="E4774" s="13" t="s">
        <v>73</v>
      </c>
      <c r="F4774" s="15">
        <v>444000</v>
      </c>
      <c r="G4774" s="14">
        <v>112243200</v>
      </c>
      <c r="H4774" s="16" t="s">
        <v>5095</v>
      </c>
    </row>
    <row r="4775" spans="1:8" ht="15.75" customHeight="1" x14ac:dyDescent="0.25">
      <c r="A4775" s="13" t="s">
        <v>7803</v>
      </c>
      <c r="B4775" s="13" t="s">
        <v>10</v>
      </c>
      <c r="C4775" s="14">
        <v>255.2</v>
      </c>
      <c r="D4775" s="13" t="s">
        <v>35</v>
      </c>
      <c r="E4775" s="13" t="s">
        <v>5096</v>
      </c>
      <c r="F4775" s="15">
        <v>444000</v>
      </c>
      <c r="G4775" s="14">
        <v>113308800</v>
      </c>
      <c r="H4775" s="16" t="s">
        <v>5097</v>
      </c>
    </row>
    <row r="4776" spans="1:8" ht="15.75" customHeight="1" x14ac:dyDescent="0.25">
      <c r="A4776" s="13" t="s">
        <v>7803</v>
      </c>
      <c r="B4776" s="13" t="s">
        <v>28</v>
      </c>
      <c r="C4776" s="14">
        <v>257.89</v>
      </c>
      <c r="D4776" s="13" t="s">
        <v>11</v>
      </c>
      <c r="E4776" s="13" t="s">
        <v>5098</v>
      </c>
      <c r="F4776" s="15">
        <v>444000</v>
      </c>
      <c r="G4776" s="14">
        <v>114503160</v>
      </c>
      <c r="H4776" s="16" t="s">
        <v>5099</v>
      </c>
    </row>
    <row r="4777" spans="1:8" ht="15.75" customHeight="1" x14ac:dyDescent="0.25">
      <c r="A4777" s="13" t="s">
        <v>7803</v>
      </c>
      <c r="B4777" s="13" t="s">
        <v>28</v>
      </c>
      <c r="C4777" s="14">
        <v>262.17</v>
      </c>
      <c r="D4777" s="13" t="s">
        <v>33</v>
      </c>
      <c r="E4777" s="13" t="s">
        <v>349</v>
      </c>
      <c r="F4777" s="15">
        <v>444000</v>
      </c>
      <c r="G4777" s="14">
        <v>116403480</v>
      </c>
      <c r="H4777" s="13" t="s">
        <v>5100</v>
      </c>
    </row>
    <row r="4778" spans="1:8" ht="15.75" customHeight="1" x14ac:dyDescent="0.25">
      <c r="A4778" s="13" t="s">
        <v>7803</v>
      </c>
      <c r="B4778" s="13" t="s">
        <v>28</v>
      </c>
      <c r="C4778" s="14">
        <v>264.5</v>
      </c>
      <c r="D4778" s="13" t="s">
        <v>75</v>
      </c>
      <c r="E4778" s="13" t="s">
        <v>349</v>
      </c>
      <c r="F4778" s="15">
        <v>444000</v>
      </c>
      <c r="G4778" s="14">
        <v>117438000</v>
      </c>
      <c r="H4778" s="16" t="s">
        <v>5101</v>
      </c>
    </row>
    <row r="4779" spans="1:8" ht="15.75" customHeight="1" x14ac:dyDescent="0.25">
      <c r="A4779" s="13" t="s">
        <v>7803</v>
      </c>
      <c r="B4779" s="13" t="s">
        <v>382</v>
      </c>
      <c r="C4779" s="14">
        <v>267.8</v>
      </c>
      <c r="D4779" s="13" t="s">
        <v>20</v>
      </c>
      <c r="E4779" s="13" t="s">
        <v>371</v>
      </c>
      <c r="F4779" s="15">
        <v>444000</v>
      </c>
      <c r="G4779" s="14">
        <v>118903200</v>
      </c>
      <c r="H4779" s="16" t="s">
        <v>5102</v>
      </c>
    </row>
    <row r="4780" spans="1:8" ht="15.75" customHeight="1" x14ac:dyDescent="0.25">
      <c r="A4780" s="13" t="s">
        <v>7803</v>
      </c>
      <c r="B4780" s="13" t="s">
        <v>10</v>
      </c>
      <c r="C4780" s="14">
        <v>267.95999999999998</v>
      </c>
      <c r="D4780" s="13" t="s">
        <v>20</v>
      </c>
      <c r="E4780" s="13" t="s">
        <v>349</v>
      </c>
      <c r="F4780" s="15">
        <v>444000</v>
      </c>
      <c r="G4780" s="14">
        <v>118974240</v>
      </c>
      <c r="H4780" s="16" t="s">
        <v>5103</v>
      </c>
    </row>
    <row r="4781" spans="1:8" ht="15.75" customHeight="1" x14ac:dyDescent="0.25">
      <c r="A4781" s="13" t="s">
        <v>7803</v>
      </c>
      <c r="B4781" s="13" t="s">
        <v>45</v>
      </c>
      <c r="C4781" s="14">
        <v>273</v>
      </c>
      <c r="D4781" s="13" t="s">
        <v>75</v>
      </c>
      <c r="E4781" s="13" t="s">
        <v>332</v>
      </c>
      <c r="F4781" s="15">
        <v>444000</v>
      </c>
      <c r="G4781" s="14">
        <v>121212000</v>
      </c>
      <c r="H4781" s="16" t="s">
        <v>5104</v>
      </c>
    </row>
    <row r="4782" spans="1:8" ht="15.75" customHeight="1" x14ac:dyDescent="0.25">
      <c r="A4782" s="13" t="s">
        <v>7803</v>
      </c>
      <c r="B4782" s="13" t="s">
        <v>10</v>
      </c>
      <c r="C4782" s="14">
        <v>275</v>
      </c>
      <c r="D4782" s="13" t="s">
        <v>17</v>
      </c>
      <c r="E4782" s="13" t="s">
        <v>73</v>
      </c>
      <c r="F4782" s="15">
        <v>60000</v>
      </c>
      <c r="G4782" s="14">
        <v>16500000</v>
      </c>
      <c r="H4782" s="13" t="s">
        <v>5056</v>
      </c>
    </row>
    <row r="4783" spans="1:8" ht="15.75" customHeight="1" x14ac:dyDescent="0.25">
      <c r="A4783" s="13" t="s">
        <v>7803</v>
      </c>
      <c r="B4783" s="13" t="s">
        <v>28</v>
      </c>
      <c r="C4783" s="14">
        <v>275</v>
      </c>
      <c r="D4783" s="13" t="s">
        <v>17</v>
      </c>
      <c r="E4783" s="13" t="s">
        <v>358</v>
      </c>
      <c r="F4783" s="15">
        <v>60000</v>
      </c>
      <c r="G4783" s="14">
        <v>16500000</v>
      </c>
      <c r="H4783" s="13" t="s">
        <v>5105</v>
      </c>
    </row>
    <row r="4784" spans="1:8" ht="15.75" customHeight="1" x14ac:dyDescent="0.25">
      <c r="A4784" s="13" t="s">
        <v>7803</v>
      </c>
      <c r="B4784" s="13" t="s">
        <v>28</v>
      </c>
      <c r="C4784" s="14">
        <v>287.41000000000003</v>
      </c>
      <c r="D4784" s="13" t="s">
        <v>26</v>
      </c>
      <c r="E4784" s="13" t="s">
        <v>332</v>
      </c>
      <c r="F4784" s="15">
        <v>444000</v>
      </c>
      <c r="G4784" s="14">
        <v>127610040</v>
      </c>
      <c r="H4784" s="16" t="s">
        <v>5106</v>
      </c>
    </row>
    <row r="4785" spans="1:8" ht="15.75" customHeight="1" x14ac:dyDescent="0.25">
      <c r="A4785" s="13" t="s">
        <v>7803</v>
      </c>
      <c r="B4785" s="13" t="s">
        <v>45</v>
      </c>
      <c r="C4785" s="14">
        <v>287.5</v>
      </c>
      <c r="D4785" s="13" t="s">
        <v>17</v>
      </c>
      <c r="E4785" s="13" t="s">
        <v>349</v>
      </c>
      <c r="F4785" s="15">
        <v>60000</v>
      </c>
      <c r="G4785" s="14">
        <v>17250000</v>
      </c>
      <c r="H4785" s="13" t="s">
        <v>5100</v>
      </c>
    </row>
    <row r="4786" spans="1:8" ht="15.75" customHeight="1" x14ac:dyDescent="0.25">
      <c r="A4786" s="13" t="s">
        <v>7803</v>
      </c>
      <c r="B4786" s="13" t="s">
        <v>45</v>
      </c>
      <c r="C4786" s="14">
        <v>293.36</v>
      </c>
      <c r="D4786" s="13" t="s">
        <v>26</v>
      </c>
      <c r="E4786" s="13" t="s">
        <v>345</v>
      </c>
      <c r="F4786" s="15">
        <v>444000</v>
      </c>
      <c r="G4786" s="14">
        <v>130251840</v>
      </c>
      <c r="H4786" s="13" t="s">
        <v>5107</v>
      </c>
    </row>
    <row r="4787" spans="1:8" ht="15.75" customHeight="1" x14ac:dyDescent="0.25">
      <c r="A4787" s="13" t="s">
        <v>7803</v>
      </c>
      <c r="B4787" s="13" t="s">
        <v>413</v>
      </c>
      <c r="C4787" s="14">
        <v>295.94</v>
      </c>
      <c r="D4787" s="13" t="s">
        <v>20</v>
      </c>
      <c r="E4787" s="13" t="s">
        <v>332</v>
      </c>
      <c r="F4787" s="15">
        <v>444000</v>
      </c>
      <c r="G4787" s="14">
        <v>131397360</v>
      </c>
      <c r="H4787" s="16" t="s">
        <v>5108</v>
      </c>
    </row>
    <row r="4788" spans="1:8" ht="15.75" customHeight="1" x14ac:dyDescent="0.25">
      <c r="A4788" s="13" t="s">
        <v>7803</v>
      </c>
      <c r="B4788" s="13" t="s">
        <v>10</v>
      </c>
      <c r="C4788" s="14">
        <v>321.60000000000002</v>
      </c>
      <c r="D4788" s="13" t="s">
        <v>67</v>
      </c>
      <c r="E4788" s="13" t="s">
        <v>332</v>
      </c>
      <c r="F4788" s="15">
        <v>444000</v>
      </c>
      <c r="G4788" s="14">
        <v>142790400</v>
      </c>
      <c r="H4788" s="16" t="s">
        <v>5109</v>
      </c>
    </row>
    <row r="4789" spans="1:8" ht="15.75" customHeight="1" x14ac:dyDescent="0.25">
      <c r="A4789" s="13" t="s">
        <v>7803</v>
      </c>
      <c r="B4789" s="13" t="s">
        <v>382</v>
      </c>
      <c r="C4789" s="14">
        <v>322.5</v>
      </c>
      <c r="D4789" s="13" t="s">
        <v>17</v>
      </c>
      <c r="E4789" s="13" t="s">
        <v>345</v>
      </c>
      <c r="F4789" s="15">
        <v>60000</v>
      </c>
      <c r="G4789" s="14">
        <v>19350000</v>
      </c>
      <c r="H4789" s="13" t="s">
        <v>5110</v>
      </c>
    </row>
    <row r="4790" spans="1:8" ht="15.75" customHeight="1" x14ac:dyDescent="0.25">
      <c r="A4790" s="13" t="s">
        <v>7803</v>
      </c>
      <c r="B4790" s="13" t="s">
        <v>382</v>
      </c>
      <c r="C4790" s="14">
        <v>339.92</v>
      </c>
      <c r="D4790" s="13" t="s">
        <v>26</v>
      </c>
      <c r="E4790" s="13" t="s">
        <v>373</v>
      </c>
      <c r="F4790" s="15">
        <v>444000</v>
      </c>
      <c r="G4790" s="14">
        <v>150924480</v>
      </c>
      <c r="H4790" s="16" t="s">
        <v>5111</v>
      </c>
    </row>
    <row r="4791" spans="1:8" ht="15.75" customHeight="1" x14ac:dyDescent="0.25">
      <c r="A4791" s="13" t="s">
        <v>7803</v>
      </c>
      <c r="B4791" s="13" t="s">
        <v>10</v>
      </c>
      <c r="C4791" s="14">
        <v>348.3</v>
      </c>
      <c r="D4791" s="13" t="s">
        <v>109</v>
      </c>
      <c r="E4791" s="13" t="s">
        <v>332</v>
      </c>
      <c r="F4791" s="15">
        <v>444000</v>
      </c>
      <c r="G4791" s="14">
        <v>154645200</v>
      </c>
      <c r="H4791" s="16" t="s">
        <v>5112</v>
      </c>
    </row>
    <row r="4792" spans="1:8" ht="15.75" customHeight="1" x14ac:dyDescent="0.25">
      <c r="A4792" s="13" t="s">
        <v>7803</v>
      </c>
      <c r="B4792" s="13" t="s">
        <v>45</v>
      </c>
      <c r="C4792" s="14">
        <v>353.84</v>
      </c>
      <c r="D4792" s="13" t="s">
        <v>20</v>
      </c>
      <c r="E4792" s="13" t="s">
        <v>1314</v>
      </c>
      <c r="F4792" s="15">
        <v>444000</v>
      </c>
      <c r="G4792" s="14">
        <v>157104960</v>
      </c>
      <c r="H4792" s="16" t="s">
        <v>5113</v>
      </c>
    </row>
    <row r="4793" spans="1:8" ht="15.75" customHeight="1" x14ac:dyDescent="0.25">
      <c r="C4793" s="10"/>
      <c r="F4793" s="17"/>
      <c r="G4793" s="10"/>
    </row>
    <row r="4794" spans="1:8" ht="15.75" customHeight="1" x14ac:dyDescent="0.25">
      <c r="A4794" s="41" t="s">
        <v>5114</v>
      </c>
      <c r="B4794" s="42"/>
      <c r="C4794" s="42"/>
      <c r="D4794" s="42"/>
      <c r="E4794" s="42"/>
      <c r="F4794" s="42"/>
      <c r="G4794" s="42"/>
      <c r="H4794" s="43"/>
    </row>
    <row r="4795" spans="1:8" ht="15.75" customHeight="1" x14ac:dyDescent="0.25">
      <c r="C4795" s="10"/>
      <c r="E4795" s="11" t="s">
        <v>7571</v>
      </c>
      <c r="F4795" s="12">
        <v>120000</v>
      </c>
      <c r="G4795" s="10"/>
    </row>
    <row r="4796" spans="1:8" ht="15.75" customHeight="1" x14ac:dyDescent="0.25">
      <c r="A4796" s="13" t="s">
        <v>0</v>
      </c>
      <c r="B4796" s="13" t="s">
        <v>1</v>
      </c>
      <c r="C4796" s="13" t="s">
        <v>2</v>
      </c>
      <c r="D4796" s="13" t="s">
        <v>4</v>
      </c>
      <c r="E4796" s="13" t="s">
        <v>5</v>
      </c>
      <c r="F4796" s="13" t="s">
        <v>6</v>
      </c>
      <c r="G4796" s="13" t="s">
        <v>7</v>
      </c>
      <c r="H4796" s="13" t="s">
        <v>8</v>
      </c>
    </row>
    <row r="4797" spans="1:8" ht="15.75" customHeight="1" x14ac:dyDescent="0.25">
      <c r="A4797" s="13" t="s">
        <v>7804</v>
      </c>
      <c r="B4797" s="13" t="s">
        <v>10</v>
      </c>
      <c r="C4797" s="14">
        <v>79.52</v>
      </c>
      <c r="D4797" s="13" t="s">
        <v>20</v>
      </c>
      <c r="E4797" s="13" t="s">
        <v>1981</v>
      </c>
      <c r="F4797" s="15">
        <v>120000</v>
      </c>
      <c r="G4797" s="14">
        <v>9542400</v>
      </c>
      <c r="H4797" s="16" t="s">
        <v>5116</v>
      </c>
    </row>
    <row r="4798" spans="1:8" ht="15.75" customHeight="1" x14ac:dyDescent="0.25">
      <c r="A4798" s="13" t="s">
        <v>7804</v>
      </c>
      <c r="B4798" s="13" t="s">
        <v>10</v>
      </c>
      <c r="C4798" s="14">
        <v>80.97</v>
      </c>
      <c r="D4798" s="13" t="s">
        <v>14</v>
      </c>
      <c r="E4798" s="13" t="s">
        <v>5117</v>
      </c>
      <c r="F4798" s="15">
        <v>120000</v>
      </c>
      <c r="G4798" s="14">
        <v>9716400</v>
      </c>
      <c r="H4798" s="13" t="s">
        <v>5118</v>
      </c>
    </row>
    <row r="4799" spans="1:8" ht="15.75" customHeight="1" x14ac:dyDescent="0.25">
      <c r="A4799" s="13" t="s">
        <v>7804</v>
      </c>
      <c r="B4799" s="13" t="s">
        <v>10</v>
      </c>
      <c r="C4799" s="14">
        <v>83.93</v>
      </c>
      <c r="D4799" s="13" t="s">
        <v>70</v>
      </c>
      <c r="E4799" s="13" t="s">
        <v>71</v>
      </c>
      <c r="F4799" s="15">
        <v>120000</v>
      </c>
      <c r="G4799" s="14">
        <v>10071600</v>
      </c>
      <c r="H4799" s="13" t="s">
        <v>5119</v>
      </c>
    </row>
    <row r="4800" spans="1:8" ht="15.75" customHeight="1" x14ac:dyDescent="0.25">
      <c r="A4800" s="13" t="s">
        <v>7804</v>
      </c>
      <c r="B4800" s="13" t="s">
        <v>28</v>
      </c>
      <c r="C4800" s="14">
        <v>85.81</v>
      </c>
      <c r="D4800" s="13" t="s">
        <v>20</v>
      </c>
      <c r="E4800" s="13" t="s">
        <v>73</v>
      </c>
      <c r="F4800" s="15">
        <v>120000</v>
      </c>
      <c r="G4800" s="14">
        <v>10297200</v>
      </c>
      <c r="H4800" s="16" t="s">
        <v>5120</v>
      </c>
    </row>
    <row r="4801" spans="1:8" ht="15.75" customHeight="1" x14ac:dyDescent="0.25">
      <c r="A4801" s="13" t="s">
        <v>7804</v>
      </c>
      <c r="B4801" s="13" t="s">
        <v>10</v>
      </c>
      <c r="C4801" s="14">
        <v>86.3</v>
      </c>
      <c r="D4801" s="13" t="s">
        <v>177</v>
      </c>
      <c r="E4801" s="13" t="s">
        <v>178</v>
      </c>
      <c r="F4801" s="15">
        <v>120000</v>
      </c>
      <c r="G4801" s="14">
        <v>10356000</v>
      </c>
      <c r="H4801" s="13" t="s">
        <v>5121</v>
      </c>
    </row>
    <row r="4802" spans="1:8" ht="15.75" customHeight="1" x14ac:dyDescent="0.25">
      <c r="A4802" s="13" t="s">
        <v>7804</v>
      </c>
      <c r="B4802" s="13" t="s">
        <v>28</v>
      </c>
      <c r="C4802" s="14">
        <v>86.33</v>
      </c>
      <c r="D4802" s="13" t="s">
        <v>171</v>
      </c>
      <c r="E4802" s="13" t="s">
        <v>5122</v>
      </c>
      <c r="F4802" s="15">
        <v>120000</v>
      </c>
      <c r="G4802" s="14">
        <v>10359600</v>
      </c>
      <c r="H4802" s="16" t="s">
        <v>5123</v>
      </c>
    </row>
    <row r="4803" spans="1:8" ht="15.75" customHeight="1" x14ac:dyDescent="0.25">
      <c r="A4803" s="13" t="s">
        <v>7804</v>
      </c>
      <c r="B4803" s="13" t="s">
        <v>10</v>
      </c>
      <c r="C4803" s="14">
        <v>86.41</v>
      </c>
      <c r="D4803" s="13" t="s">
        <v>11</v>
      </c>
      <c r="E4803" s="13" t="s">
        <v>5124</v>
      </c>
      <c r="F4803" s="15">
        <v>120000</v>
      </c>
      <c r="G4803" s="14">
        <v>10369200</v>
      </c>
      <c r="H4803" s="13" t="s">
        <v>5125</v>
      </c>
    </row>
    <row r="4804" spans="1:8" ht="15.75" customHeight="1" x14ac:dyDescent="0.25">
      <c r="A4804" s="13" t="s">
        <v>7804</v>
      </c>
      <c r="B4804" s="13" t="s">
        <v>28</v>
      </c>
      <c r="C4804" s="14">
        <v>86.67</v>
      </c>
      <c r="D4804" s="13" t="s">
        <v>11</v>
      </c>
      <c r="E4804" s="13" t="s">
        <v>5126</v>
      </c>
      <c r="F4804" s="15">
        <v>120000</v>
      </c>
      <c r="G4804" s="14">
        <v>10400400</v>
      </c>
      <c r="H4804" s="16" t="s">
        <v>5127</v>
      </c>
    </row>
    <row r="4805" spans="1:8" ht="15.75" customHeight="1" x14ac:dyDescent="0.25">
      <c r="A4805" s="13" t="s">
        <v>7804</v>
      </c>
      <c r="B4805" s="13" t="s">
        <v>10</v>
      </c>
      <c r="C4805" s="14">
        <v>87.5</v>
      </c>
      <c r="D4805" s="13" t="s">
        <v>23</v>
      </c>
      <c r="E4805" s="13" t="s">
        <v>73</v>
      </c>
      <c r="F4805" s="15">
        <v>120000</v>
      </c>
      <c r="G4805" s="14">
        <v>10500000</v>
      </c>
      <c r="H4805" s="16" t="s">
        <v>5128</v>
      </c>
    </row>
    <row r="4806" spans="1:8" ht="15.75" customHeight="1" x14ac:dyDescent="0.25">
      <c r="A4806" s="13" t="s">
        <v>7804</v>
      </c>
      <c r="B4806" s="13" t="s">
        <v>10</v>
      </c>
      <c r="C4806" s="14">
        <v>87.55</v>
      </c>
      <c r="D4806" s="13" t="s">
        <v>33</v>
      </c>
      <c r="E4806" s="13" t="s">
        <v>73</v>
      </c>
      <c r="F4806" s="15">
        <v>120000</v>
      </c>
      <c r="G4806" s="14">
        <v>10506000</v>
      </c>
      <c r="H4806" s="13" t="s">
        <v>5129</v>
      </c>
    </row>
    <row r="4807" spans="1:8" ht="15.75" customHeight="1" x14ac:dyDescent="0.25">
      <c r="A4807" s="13" t="s">
        <v>7804</v>
      </c>
      <c r="B4807" s="13" t="s">
        <v>28</v>
      </c>
      <c r="C4807" s="14">
        <v>88.03</v>
      </c>
      <c r="D4807" s="13" t="s">
        <v>33</v>
      </c>
      <c r="E4807" s="13" t="s">
        <v>166</v>
      </c>
      <c r="F4807" s="15">
        <v>120000</v>
      </c>
      <c r="G4807" s="14">
        <v>10563600</v>
      </c>
      <c r="H4807" s="13" t="s">
        <v>5130</v>
      </c>
    </row>
    <row r="4808" spans="1:8" ht="15.75" customHeight="1" x14ac:dyDescent="0.25">
      <c r="A4808" s="13" t="s">
        <v>7804</v>
      </c>
      <c r="B4808" s="13" t="s">
        <v>10</v>
      </c>
      <c r="C4808" s="14">
        <v>88.5</v>
      </c>
      <c r="D4808" s="13" t="s">
        <v>75</v>
      </c>
      <c r="E4808" s="13" t="s">
        <v>73</v>
      </c>
      <c r="F4808" s="15">
        <v>120000</v>
      </c>
      <c r="G4808" s="14">
        <v>10620000</v>
      </c>
      <c r="H4808" s="16" t="s">
        <v>5131</v>
      </c>
    </row>
    <row r="4809" spans="1:8" ht="15.75" customHeight="1" x14ac:dyDescent="0.25">
      <c r="A4809" s="13" t="s">
        <v>7804</v>
      </c>
      <c r="B4809" s="13" t="s">
        <v>10</v>
      </c>
      <c r="C4809" s="14">
        <v>89.32</v>
      </c>
      <c r="D4809" s="13" t="s">
        <v>35</v>
      </c>
      <c r="E4809" s="13" t="s">
        <v>5132</v>
      </c>
      <c r="F4809" s="15">
        <v>120000</v>
      </c>
      <c r="G4809" s="14">
        <v>10718400</v>
      </c>
      <c r="H4809" s="16" t="s">
        <v>5133</v>
      </c>
    </row>
    <row r="4810" spans="1:8" ht="15.75" customHeight="1" x14ac:dyDescent="0.25">
      <c r="A4810" s="13" t="s">
        <v>7804</v>
      </c>
      <c r="B4810" s="13" t="s">
        <v>10</v>
      </c>
      <c r="C4810" s="14">
        <v>92.12</v>
      </c>
      <c r="D4810" s="13" t="s">
        <v>26</v>
      </c>
      <c r="E4810" s="13" t="s">
        <v>166</v>
      </c>
      <c r="F4810" s="15">
        <v>120000</v>
      </c>
      <c r="G4810" s="14">
        <v>11054400</v>
      </c>
      <c r="H4810" s="16" t="s">
        <v>5134</v>
      </c>
    </row>
    <row r="4811" spans="1:8" ht="15.75" customHeight="1" x14ac:dyDescent="0.25">
      <c r="A4811" s="13" t="s">
        <v>7804</v>
      </c>
      <c r="B4811" s="13" t="s">
        <v>10</v>
      </c>
      <c r="C4811" s="14">
        <v>93.26</v>
      </c>
      <c r="D4811" s="13" t="s">
        <v>109</v>
      </c>
      <c r="E4811" s="13" t="s">
        <v>166</v>
      </c>
      <c r="F4811" s="15">
        <v>120000</v>
      </c>
      <c r="G4811" s="14">
        <v>11191200</v>
      </c>
      <c r="H4811" s="16" t="s">
        <v>5135</v>
      </c>
    </row>
    <row r="4812" spans="1:8" ht="15.75" customHeight="1" x14ac:dyDescent="0.25">
      <c r="A4812" s="13" t="s">
        <v>7804</v>
      </c>
      <c r="B4812" s="13" t="s">
        <v>10</v>
      </c>
      <c r="C4812" s="14">
        <v>95.14</v>
      </c>
      <c r="D4812" s="13" t="s">
        <v>67</v>
      </c>
      <c r="E4812" s="13" t="s">
        <v>166</v>
      </c>
      <c r="F4812" s="15">
        <v>120000</v>
      </c>
      <c r="G4812" s="14">
        <v>11416800</v>
      </c>
      <c r="H4812" s="16" t="s">
        <v>5136</v>
      </c>
    </row>
    <row r="4813" spans="1:8" ht="15.75" customHeight="1" x14ac:dyDescent="0.25">
      <c r="A4813" s="13" t="s">
        <v>7804</v>
      </c>
      <c r="B4813" s="13" t="s">
        <v>10</v>
      </c>
      <c r="C4813" s="14">
        <v>95.48</v>
      </c>
      <c r="D4813" s="13" t="s">
        <v>17</v>
      </c>
      <c r="E4813" s="13" t="s">
        <v>73</v>
      </c>
      <c r="F4813" s="15">
        <v>120000</v>
      </c>
      <c r="G4813" s="14">
        <v>11457600</v>
      </c>
      <c r="H4813" s="13" t="s">
        <v>5129</v>
      </c>
    </row>
    <row r="4814" spans="1:8" ht="15.75" customHeight="1" x14ac:dyDescent="0.25">
      <c r="A4814" s="13" t="s">
        <v>7804</v>
      </c>
      <c r="B4814" s="13" t="s">
        <v>28</v>
      </c>
      <c r="C4814" s="14">
        <v>102.93</v>
      </c>
      <c r="D4814" s="13" t="s">
        <v>17</v>
      </c>
      <c r="E4814" s="13" t="s">
        <v>166</v>
      </c>
      <c r="F4814" s="15">
        <v>120000</v>
      </c>
      <c r="G4814" s="14">
        <v>12351600</v>
      </c>
      <c r="H4814" s="13" t="s">
        <v>5130</v>
      </c>
    </row>
    <row r="4815" spans="1:8" ht="15.75" customHeight="1" x14ac:dyDescent="0.25">
      <c r="A4815" s="13" t="s">
        <v>7804</v>
      </c>
      <c r="B4815" s="13" t="s">
        <v>10</v>
      </c>
      <c r="C4815" s="14">
        <v>121.62</v>
      </c>
      <c r="D4815" s="13" t="s">
        <v>38</v>
      </c>
      <c r="E4815" s="13" t="s">
        <v>5137</v>
      </c>
      <c r="F4815" s="15">
        <v>120000</v>
      </c>
      <c r="G4815" s="14">
        <v>14594400</v>
      </c>
      <c r="H4815" s="16" t="s">
        <v>5138</v>
      </c>
    </row>
    <row r="4816" spans="1:8" ht="15.75" customHeight="1" x14ac:dyDescent="0.25">
      <c r="A4816" s="13" t="s">
        <v>7804</v>
      </c>
      <c r="B4816" s="13" t="s">
        <v>28</v>
      </c>
      <c r="C4816" s="14">
        <v>121.62</v>
      </c>
      <c r="D4816" s="13" t="s">
        <v>38</v>
      </c>
      <c r="E4816" s="13" t="s">
        <v>5139</v>
      </c>
      <c r="F4816" s="15">
        <v>120000</v>
      </c>
      <c r="G4816" s="14">
        <v>14594400</v>
      </c>
      <c r="H4816" s="16" t="s">
        <v>5140</v>
      </c>
    </row>
    <row r="4817" spans="1:8" ht="15.75" customHeight="1" x14ac:dyDescent="0.25">
      <c r="A4817" s="13" t="s">
        <v>7804</v>
      </c>
      <c r="B4817" s="13" t="s">
        <v>10</v>
      </c>
      <c r="C4817" s="14">
        <v>128.9</v>
      </c>
      <c r="D4817" s="13" t="s">
        <v>43</v>
      </c>
      <c r="E4817" s="13" t="s">
        <v>446</v>
      </c>
      <c r="F4817" s="15">
        <v>120000</v>
      </c>
      <c r="G4817" s="14">
        <v>15468000</v>
      </c>
      <c r="H4817" s="16" t="s">
        <v>5141</v>
      </c>
    </row>
    <row r="4818" spans="1:8" ht="15.75" customHeight="1" x14ac:dyDescent="0.25">
      <c r="A4818" s="13" t="s">
        <v>7804</v>
      </c>
      <c r="B4818" s="13" t="s">
        <v>28</v>
      </c>
      <c r="C4818" s="14">
        <v>150</v>
      </c>
      <c r="D4818" s="13" t="s">
        <v>70</v>
      </c>
      <c r="E4818" s="13" t="s">
        <v>1268</v>
      </c>
      <c r="F4818" s="15">
        <v>120000</v>
      </c>
      <c r="G4818" s="14">
        <v>18000000</v>
      </c>
      <c r="H4818" s="13" t="s">
        <v>5142</v>
      </c>
    </row>
    <row r="4819" spans="1:8" ht="15.75" customHeight="1" x14ac:dyDescent="0.25">
      <c r="A4819" s="13" t="s">
        <v>7804</v>
      </c>
      <c r="B4819" s="13" t="s">
        <v>10</v>
      </c>
      <c r="C4819" s="14">
        <v>165</v>
      </c>
      <c r="D4819" s="13" t="s">
        <v>171</v>
      </c>
      <c r="E4819" s="13" t="s">
        <v>5143</v>
      </c>
      <c r="F4819" s="15">
        <v>120000</v>
      </c>
      <c r="G4819" s="14">
        <v>19800000</v>
      </c>
      <c r="H4819" s="16" t="s">
        <v>5144</v>
      </c>
    </row>
    <row r="4820" spans="1:8" ht="15.75" customHeight="1" x14ac:dyDescent="0.25">
      <c r="A4820" s="13" t="s">
        <v>7804</v>
      </c>
      <c r="B4820" s="13" t="s">
        <v>45</v>
      </c>
      <c r="C4820" s="14">
        <v>165.73</v>
      </c>
      <c r="D4820" s="13" t="s">
        <v>20</v>
      </c>
      <c r="E4820" s="13" t="s">
        <v>1272</v>
      </c>
      <c r="F4820" s="15">
        <v>120000</v>
      </c>
      <c r="G4820" s="14">
        <v>19887600</v>
      </c>
      <c r="H4820" s="16" t="s">
        <v>5145</v>
      </c>
    </row>
    <row r="4821" spans="1:8" ht="15.75" customHeight="1" x14ac:dyDescent="0.25">
      <c r="A4821" s="13" t="s">
        <v>7804</v>
      </c>
      <c r="B4821" s="13" t="s">
        <v>10</v>
      </c>
      <c r="C4821" s="14">
        <v>170.15</v>
      </c>
      <c r="D4821" s="13" t="s">
        <v>201</v>
      </c>
      <c r="E4821" s="13" t="s">
        <v>446</v>
      </c>
      <c r="F4821" s="15">
        <v>120000</v>
      </c>
      <c r="G4821" s="14">
        <v>20418000</v>
      </c>
      <c r="H4821" s="13" t="s">
        <v>5146</v>
      </c>
    </row>
    <row r="4822" spans="1:8" ht="15.75" customHeight="1" x14ac:dyDescent="0.25">
      <c r="A4822" s="13" t="s">
        <v>7804</v>
      </c>
      <c r="B4822" s="13" t="s">
        <v>45</v>
      </c>
      <c r="C4822" s="14">
        <v>170.46</v>
      </c>
      <c r="D4822" s="13" t="s">
        <v>11</v>
      </c>
      <c r="E4822" s="13" t="s">
        <v>5147</v>
      </c>
      <c r="F4822" s="15">
        <v>120000</v>
      </c>
      <c r="G4822" s="14">
        <v>20455200</v>
      </c>
      <c r="H4822" s="13" t="s">
        <v>5148</v>
      </c>
    </row>
    <row r="4823" spans="1:8" ht="15.75" customHeight="1" x14ac:dyDescent="0.25">
      <c r="A4823" s="13" t="s">
        <v>7804</v>
      </c>
      <c r="B4823" s="13" t="s">
        <v>28</v>
      </c>
      <c r="C4823" s="14">
        <v>176.32</v>
      </c>
      <c r="D4823" s="13" t="s">
        <v>26</v>
      </c>
      <c r="E4823" s="13" t="s">
        <v>446</v>
      </c>
      <c r="F4823" s="15">
        <v>120000</v>
      </c>
      <c r="G4823" s="14">
        <v>21158400</v>
      </c>
      <c r="H4823" s="16" t="s">
        <v>5149</v>
      </c>
    </row>
    <row r="4824" spans="1:8" ht="15.75" customHeight="1" x14ac:dyDescent="0.25">
      <c r="A4824" s="13" t="s">
        <v>7804</v>
      </c>
      <c r="B4824" s="13" t="s">
        <v>382</v>
      </c>
      <c r="C4824" s="14">
        <v>328.39</v>
      </c>
      <c r="D4824" s="13" t="s">
        <v>20</v>
      </c>
      <c r="E4824" s="13" t="s">
        <v>2354</v>
      </c>
      <c r="F4824" s="15">
        <v>120000</v>
      </c>
      <c r="G4824" s="14">
        <v>39406800</v>
      </c>
      <c r="H4824" s="13" t="s">
        <v>5150</v>
      </c>
    </row>
    <row r="4825" spans="1:8" ht="15.75" customHeight="1" x14ac:dyDescent="0.25">
      <c r="A4825" s="13" t="s">
        <v>7804</v>
      </c>
      <c r="B4825" s="13" t="s">
        <v>45</v>
      </c>
      <c r="C4825" s="14">
        <v>342.65</v>
      </c>
      <c r="D4825" s="13" t="s">
        <v>26</v>
      </c>
      <c r="E4825" s="13" t="s">
        <v>2205</v>
      </c>
      <c r="F4825" s="15">
        <v>120000</v>
      </c>
      <c r="G4825" s="14">
        <v>41118000</v>
      </c>
      <c r="H4825" s="16" t="s">
        <v>5151</v>
      </c>
    </row>
    <row r="4826" spans="1:8" ht="15.75" customHeight="1" x14ac:dyDescent="0.25">
      <c r="A4826" s="13" t="s">
        <v>7804</v>
      </c>
      <c r="B4826" s="13" t="s">
        <v>382</v>
      </c>
      <c r="C4826" s="14">
        <v>629.97</v>
      </c>
      <c r="D4826" s="13" t="s">
        <v>26</v>
      </c>
      <c r="E4826" s="13" t="s">
        <v>332</v>
      </c>
      <c r="F4826" s="15">
        <v>120000</v>
      </c>
      <c r="G4826" s="14">
        <v>75596400</v>
      </c>
      <c r="H4826" s="13" t="s">
        <v>5152</v>
      </c>
    </row>
    <row r="4827" spans="1:8" ht="15.75" customHeight="1" x14ac:dyDescent="0.25">
      <c r="C4827" s="10"/>
      <c r="F4827" s="17"/>
      <c r="G4827" s="10"/>
    </row>
    <row r="4828" spans="1:8" ht="15.75" customHeight="1" x14ac:dyDescent="0.25">
      <c r="A4828" s="41" t="s">
        <v>5153</v>
      </c>
      <c r="B4828" s="42"/>
      <c r="C4828" s="42"/>
      <c r="D4828" s="42"/>
      <c r="E4828" s="42"/>
      <c r="F4828" s="42"/>
      <c r="G4828" s="42"/>
      <c r="H4828" s="43"/>
    </row>
    <row r="4829" spans="1:8" ht="15.75" customHeight="1" x14ac:dyDescent="0.25">
      <c r="C4829" s="10"/>
      <c r="E4829" s="11" t="s">
        <v>7571</v>
      </c>
      <c r="F4829" s="12">
        <v>48000</v>
      </c>
      <c r="G4829" s="10"/>
    </row>
    <row r="4830" spans="1:8" ht="15.75" customHeight="1" x14ac:dyDescent="0.25">
      <c r="A4830" s="13" t="s">
        <v>0</v>
      </c>
      <c r="B4830" s="13" t="s">
        <v>1</v>
      </c>
      <c r="C4830" s="13" t="s">
        <v>2</v>
      </c>
      <c r="D4830" s="13" t="s">
        <v>4</v>
      </c>
      <c r="E4830" s="13" t="s">
        <v>5</v>
      </c>
      <c r="F4830" s="13" t="s">
        <v>6</v>
      </c>
      <c r="G4830" s="13" t="s">
        <v>7</v>
      </c>
      <c r="H4830" s="13" t="s">
        <v>8</v>
      </c>
    </row>
    <row r="4831" spans="1:8" ht="15.75" customHeight="1" x14ac:dyDescent="0.25">
      <c r="A4831" s="13" t="s">
        <v>7805</v>
      </c>
      <c r="B4831" s="13" t="s">
        <v>10</v>
      </c>
      <c r="C4831" s="14">
        <v>1450</v>
      </c>
      <c r="D4831" s="13" t="s">
        <v>366</v>
      </c>
      <c r="E4831" s="13" t="s">
        <v>367</v>
      </c>
      <c r="F4831" s="15">
        <v>48000</v>
      </c>
      <c r="G4831" s="14">
        <v>69600000</v>
      </c>
      <c r="H4831" s="16" t="s">
        <v>5155</v>
      </c>
    </row>
    <row r="4832" spans="1:8" ht="15.75" customHeight="1" x14ac:dyDescent="0.25">
      <c r="A4832" s="13" t="s">
        <v>7805</v>
      </c>
      <c r="B4832" s="13" t="s">
        <v>10</v>
      </c>
      <c r="C4832" s="14">
        <v>1456</v>
      </c>
      <c r="D4832" s="13" t="s">
        <v>70</v>
      </c>
      <c r="E4832" s="13" t="s">
        <v>5156</v>
      </c>
      <c r="F4832" s="15">
        <v>48000</v>
      </c>
      <c r="G4832" s="14">
        <v>69888000</v>
      </c>
      <c r="H4832" s="13" t="s">
        <v>5157</v>
      </c>
    </row>
    <row r="4833" spans="1:8" ht="15.75" customHeight="1" x14ac:dyDescent="0.25">
      <c r="A4833" s="13" t="s">
        <v>7805</v>
      </c>
      <c r="B4833" s="13" t="s">
        <v>10</v>
      </c>
      <c r="C4833" s="14">
        <v>1529.16</v>
      </c>
      <c r="D4833" s="13" t="s">
        <v>20</v>
      </c>
      <c r="E4833" s="13" t="s">
        <v>1884</v>
      </c>
      <c r="F4833" s="15">
        <v>48000</v>
      </c>
      <c r="G4833" s="14">
        <v>73399680</v>
      </c>
      <c r="H4833" s="13" t="s">
        <v>5158</v>
      </c>
    </row>
    <row r="4834" spans="1:8" ht="15.75" customHeight="1" x14ac:dyDescent="0.25">
      <c r="A4834" s="13" t="s">
        <v>7805</v>
      </c>
      <c r="B4834" s="13" t="s">
        <v>10</v>
      </c>
      <c r="C4834" s="14">
        <v>1539.86</v>
      </c>
      <c r="D4834" s="13" t="s">
        <v>11</v>
      </c>
      <c r="E4834" s="16" t="s">
        <v>5159</v>
      </c>
      <c r="F4834" s="15">
        <v>48000</v>
      </c>
      <c r="G4834" s="14">
        <v>73913280</v>
      </c>
      <c r="H4834" s="13" t="s">
        <v>5160</v>
      </c>
    </row>
    <row r="4835" spans="1:8" ht="15.75" customHeight="1" x14ac:dyDescent="0.25">
      <c r="A4835" s="13" t="s">
        <v>7805</v>
      </c>
      <c r="B4835" s="13" t="s">
        <v>28</v>
      </c>
      <c r="C4835" s="14">
        <v>1540.17</v>
      </c>
      <c r="D4835" s="13" t="s">
        <v>20</v>
      </c>
      <c r="E4835" s="13" t="s">
        <v>1881</v>
      </c>
      <c r="F4835" s="15">
        <v>48000</v>
      </c>
      <c r="G4835" s="14">
        <v>73928160</v>
      </c>
      <c r="H4835" s="16" t="s">
        <v>5161</v>
      </c>
    </row>
    <row r="4836" spans="1:8" ht="15.75" customHeight="1" x14ac:dyDescent="0.25">
      <c r="A4836" s="13" t="s">
        <v>7805</v>
      </c>
      <c r="B4836" s="13" t="s">
        <v>10</v>
      </c>
      <c r="C4836" s="14">
        <v>1585</v>
      </c>
      <c r="D4836" s="13" t="s">
        <v>177</v>
      </c>
      <c r="E4836" s="13" t="s">
        <v>356</v>
      </c>
      <c r="F4836" s="15">
        <v>48000</v>
      </c>
      <c r="G4836" s="14">
        <v>76080000</v>
      </c>
      <c r="H4836" s="16" t="s">
        <v>5162</v>
      </c>
    </row>
    <row r="4837" spans="1:8" ht="15.75" customHeight="1" x14ac:dyDescent="0.25">
      <c r="A4837" s="13" t="s">
        <v>7805</v>
      </c>
      <c r="B4837" s="13" t="s">
        <v>45</v>
      </c>
      <c r="C4837" s="14">
        <v>1599.98</v>
      </c>
      <c r="D4837" s="13" t="s">
        <v>26</v>
      </c>
      <c r="E4837" s="13" t="s">
        <v>1889</v>
      </c>
      <c r="F4837" s="15">
        <v>48000</v>
      </c>
      <c r="G4837" s="14">
        <v>76799040</v>
      </c>
      <c r="H4837" s="16" t="s">
        <v>5163</v>
      </c>
    </row>
    <row r="4838" spans="1:8" ht="15.75" customHeight="1" x14ac:dyDescent="0.25">
      <c r="A4838" s="13" t="s">
        <v>7805</v>
      </c>
      <c r="B4838" s="13" t="s">
        <v>28</v>
      </c>
      <c r="C4838" s="14">
        <v>1704.29</v>
      </c>
      <c r="D4838" s="13" t="s">
        <v>26</v>
      </c>
      <c r="E4838" s="13" t="s">
        <v>345</v>
      </c>
      <c r="F4838" s="15">
        <v>48000</v>
      </c>
      <c r="G4838" s="14">
        <v>81805920</v>
      </c>
      <c r="H4838" s="13" t="s">
        <v>5164</v>
      </c>
    </row>
    <row r="4839" spans="1:8" ht="15.75" customHeight="1" x14ac:dyDescent="0.25">
      <c r="A4839" s="13" t="s">
        <v>7805</v>
      </c>
      <c r="B4839" s="13" t="s">
        <v>10</v>
      </c>
      <c r="C4839" s="14">
        <v>1842</v>
      </c>
      <c r="D4839" s="13" t="s">
        <v>38</v>
      </c>
      <c r="E4839" s="13" t="s">
        <v>5165</v>
      </c>
      <c r="F4839" s="15">
        <v>48000</v>
      </c>
      <c r="G4839" s="14">
        <v>88416000</v>
      </c>
      <c r="H4839" s="13" t="s">
        <v>5166</v>
      </c>
    </row>
    <row r="4840" spans="1:8" ht="15.75" customHeight="1" x14ac:dyDescent="0.25">
      <c r="A4840" s="13" t="s">
        <v>7805</v>
      </c>
      <c r="B4840" s="13" t="s">
        <v>28</v>
      </c>
      <c r="C4840" s="14">
        <v>1842</v>
      </c>
      <c r="D4840" s="13" t="s">
        <v>38</v>
      </c>
      <c r="E4840" s="16" t="s">
        <v>5167</v>
      </c>
      <c r="F4840" s="15">
        <v>48000</v>
      </c>
      <c r="G4840" s="14">
        <v>88416000</v>
      </c>
      <c r="H4840" s="16" t="s">
        <v>5168</v>
      </c>
    </row>
    <row r="4841" spans="1:8" ht="15.75" customHeight="1" x14ac:dyDescent="0.25">
      <c r="A4841" s="13" t="s">
        <v>7805</v>
      </c>
      <c r="B4841" s="13" t="s">
        <v>10</v>
      </c>
      <c r="C4841" s="14">
        <v>1890</v>
      </c>
      <c r="D4841" s="13" t="s">
        <v>75</v>
      </c>
      <c r="E4841" s="13" t="s">
        <v>1884</v>
      </c>
      <c r="F4841" s="15">
        <v>48000</v>
      </c>
      <c r="G4841" s="14">
        <v>90720000</v>
      </c>
      <c r="H4841" s="16" t="s">
        <v>5169</v>
      </c>
    </row>
    <row r="4842" spans="1:8" ht="15.75" customHeight="1" x14ac:dyDescent="0.25">
      <c r="A4842" s="13" t="s">
        <v>7805</v>
      </c>
      <c r="B4842" s="13" t="s">
        <v>10</v>
      </c>
      <c r="C4842" s="14">
        <v>2867.41</v>
      </c>
      <c r="D4842" s="13" t="s">
        <v>26</v>
      </c>
      <c r="E4842" s="13" t="s">
        <v>1903</v>
      </c>
      <c r="F4842" s="15">
        <v>48000</v>
      </c>
      <c r="G4842" s="14">
        <v>137635680</v>
      </c>
      <c r="H4842" s="16" t="s">
        <v>5170</v>
      </c>
    </row>
    <row r="4843" spans="1:8" ht="15.75" customHeight="1" x14ac:dyDescent="0.25">
      <c r="C4843" s="10"/>
      <c r="F4843" s="17"/>
      <c r="G4843" s="10"/>
    </row>
    <row r="4844" spans="1:8" ht="15.75" customHeight="1" x14ac:dyDescent="0.25">
      <c r="A4844" s="41" t="s">
        <v>5171</v>
      </c>
      <c r="B4844" s="42"/>
      <c r="C4844" s="42"/>
      <c r="D4844" s="42"/>
      <c r="E4844" s="42"/>
      <c r="F4844" s="42"/>
      <c r="G4844" s="42"/>
      <c r="H4844" s="43"/>
    </row>
    <row r="4845" spans="1:8" ht="15.75" customHeight="1" x14ac:dyDescent="0.25">
      <c r="C4845" s="10"/>
      <c r="E4845" s="11" t="s">
        <v>7571</v>
      </c>
      <c r="F4845" s="12">
        <v>90000</v>
      </c>
      <c r="G4845" s="10"/>
    </row>
    <row r="4846" spans="1:8" ht="15.75" customHeight="1" x14ac:dyDescent="0.25">
      <c r="A4846" s="13" t="s">
        <v>0</v>
      </c>
      <c r="B4846" s="13" t="s">
        <v>1</v>
      </c>
      <c r="C4846" s="13" t="s">
        <v>2</v>
      </c>
      <c r="D4846" s="13" t="s">
        <v>4</v>
      </c>
      <c r="E4846" s="13" t="s">
        <v>5</v>
      </c>
      <c r="F4846" s="13" t="s">
        <v>6</v>
      </c>
      <c r="G4846" s="13" t="s">
        <v>7</v>
      </c>
      <c r="H4846" s="13" t="s">
        <v>8</v>
      </c>
    </row>
    <row r="4847" spans="1:8" ht="15.75" customHeight="1" x14ac:dyDescent="0.25">
      <c r="A4847" s="13" t="s">
        <v>7806</v>
      </c>
      <c r="B4847" s="13" t="s">
        <v>28</v>
      </c>
      <c r="C4847" s="14">
        <v>567.5</v>
      </c>
      <c r="D4847" s="13" t="s">
        <v>75</v>
      </c>
      <c r="E4847" s="13" t="s">
        <v>5172</v>
      </c>
      <c r="F4847" s="15">
        <v>90000</v>
      </c>
      <c r="G4847" s="14">
        <v>51075000</v>
      </c>
      <c r="H4847" s="16" t="s">
        <v>5173</v>
      </c>
    </row>
    <row r="4848" spans="1:8" ht="15.75" customHeight="1" x14ac:dyDescent="0.25">
      <c r="A4848" s="13" t="s">
        <v>7806</v>
      </c>
      <c r="B4848" s="13" t="s">
        <v>28</v>
      </c>
      <c r="C4848" s="14">
        <v>630.99</v>
      </c>
      <c r="D4848" s="13" t="s">
        <v>20</v>
      </c>
      <c r="E4848" s="13" t="s">
        <v>332</v>
      </c>
      <c r="F4848" s="15">
        <v>90000</v>
      </c>
      <c r="G4848" s="14">
        <v>56789100</v>
      </c>
      <c r="H4848" s="13" t="s">
        <v>5174</v>
      </c>
    </row>
    <row r="4849" spans="1:8" ht="15.75" customHeight="1" x14ac:dyDescent="0.25">
      <c r="A4849" s="13" t="s">
        <v>7806</v>
      </c>
      <c r="B4849" s="13" t="s">
        <v>382</v>
      </c>
      <c r="C4849" s="14">
        <v>737.65</v>
      </c>
      <c r="D4849" s="13" t="s">
        <v>20</v>
      </c>
      <c r="E4849" s="13" t="s">
        <v>87</v>
      </c>
      <c r="F4849" s="15">
        <v>90000</v>
      </c>
      <c r="G4849" s="14">
        <v>66388500</v>
      </c>
      <c r="H4849" s="13" t="s">
        <v>5175</v>
      </c>
    </row>
    <row r="4850" spans="1:8" ht="15.75" customHeight="1" x14ac:dyDescent="0.25">
      <c r="A4850" s="13" t="s">
        <v>7806</v>
      </c>
      <c r="B4850" s="13" t="s">
        <v>10</v>
      </c>
      <c r="C4850" s="14">
        <v>766.34</v>
      </c>
      <c r="D4850" s="13" t="s">
        <v>43</v>
      </c>
      <c r="E4850" s="13" t="s">
        <v>5176</v>
      </c>
      <c r="F4850" s="15">
        <v>90000</v>
      </c>
      <c r="G4850" s="14">
        <v>68970600</v>
      </c>
      <c r="H4850" s="16" t="s">
        <v>5177</v>
      </c>
    </row>
    <row r="4851" spans="1:8" ht="15.75" customHeight="1" x14ac:dyDescent="0.25">
      <c r="A4851" s="13" t="s">
        <v>7806</v>
      </c>
      <c r="B4851" s="13" t="s">
        <v>10</v>
      </c>
      <c r="C4851" s="14">
        <v>800</v>
      </c>
      <c r="D4851" s="13" t="s">
        <v>67</v>
      </c>
      <c r="E4851" s="13" t="s">
        <v>332</v>
      </c>
      <c r="F4851" s="15">
        <v>90000</v>
      </c>
      <c r="G4851" s="14">
        <v>72000000</v>
      </c>
      <c r="H4851" s="13" t="s">
        <v>5178</v>
      </c>
    </row>
    <row r="4852" spans="1:8" ht="15.75" customHeight="1" x14ac:dyDescent="0.25">
      <c r="A4852" s="13" t="s">
        <v>7806</v>
      </c>
      <c r="B4852" s="13" t="s">
        <v>28</v>
      </c>
      <c r="C4852" s="14">
        <v>810.23</v>
      </c>
      <c r="D4852" s="13" t="s">
        <v>26</v>
      </c>
      <c r="E4852" s="13" t="s">
        <v>87</v>
      </c>
      <c r="F4852" s="15">
        <v>90000</v>
      </c>
      <c r="G4852" s="14">
        <v>72920700</v>
      </c>
      <c r="H4852" s="13" t="s">
        <v>5179</v>
      </c>
    </row>
    <row r="4853" spans="1:8" ht="15.75" customHeight="1" x14ac:dyDescent="0.25">
      <c r="A4853" s="13" t="s">
        <v>7806</v>
      </c>
      <c r="B4853" s="13" t="s">
        <v>10</v>
      </c>
      <c r="C4853" s="14">
        <v>892.31</v>
      </c>
      <c r="D4853" s="13" t="s">
        <v>26</v>
      </c>
      <c r="E4853" s="13" t="s">
        <v>2205</v>
      </c>
      <c r="F4853" s="15">
        <v>90000</v>
      </c>
      <c r="G4853" s="14">
        <v>80307900</v>
      </c>
      <c r="H4853" s="16" t="s">
        <v>5180</v>
      </c>
    </row>
    <row r="4854" spans="1:8" ht="15.75" customHeight="1" x14ac:dyDescent="0.25">
      <c r="A4854" s="13" t="s">
        <v>7806</v>
      </c>
      <c r="B4854" s="13" t="s">
        <v>10</v>
      </c>
      <c r="C4854" s="14">
        <v>908</v>
      </c>
      <c r="D4854" s="13" t="s">
        <v>75</v>
      </c>
      <c r="E4854" s="13" t="s">
        <v>5181</v>
      </c>
      <c r="F4854" s="15">
        <v>90000</v>
      </c>
      <c r="G4854" s="14">
        <v>81720000</v>
      </c>
      <c r="H4854" s="16" t="s">
        <v>5182</v>
      </c>
    </row>
    <row r="4855" spans="1:8" ht="15.75" customHeight="1" x14ac:dyDescent="0.25">
      <c r="A4855" s="13" t="s">
        <v>7806</v>
      </c>
      <c r="B4855" s="13" t="s">
        <v>45</v>
      </c>
      <c r="C4855" s="14">
        <v>961.23</v>
      </c>
      <c r="D4855" s="13" t="s">
        <v>26</v>
      </c>
      <c r="E4855" s="13" t="s">
        <v>5183</v>
      </c>
      <c r="F4855" s="15">
        <v>90000</v>
      </c>
      <c r="G4855" s="14">
        <v>86510700</v>
      </c>
      <c r="H4855" s="16" t="s">
        <v>5184</v>
      </c>
    </row>
    <row r="4856" spans="1:8" ht="15.75" customHeight="1" x14ac:dyDescent="0.25">
      <c r="A4856" s="13" t="s">
        <v>7806</v>
      </c>
      <c r="B4856" s="13" t="s">
        <v>10</v>
      </c>
      <c r="C4856" s="14">
        <v>1118.48</v>
      </c>
      <c r="D4856" s="13" t="s">
        <v>14</v>
      </c>
      <c r="E4856" s="13" t="s">
        <v>5185</v>
      </c>
      <c r="F4856" s="15">
        <v>90000</v>
      </c>
      <c r="G4856" s="14">
        <v>100663200</v>
      </c>
      <c r="H4856" s="13" t="s">
        <v>5186</v>
      </c>
    </row>
    <row r="4857" spans="1:8" ht="15.75" customHeight="1" x14ac:dyDescent="0.25">
      <c r="A4857" s="13" t="s">
        <v>7806</v>
      </c>
      <c r="B4857" s="13" t="s">
        <v>10</v>
      </c>
      <c r="C4857" s="14">
        <v>1165.96</v>
      </c>
      <c r="D4857" s="13" t="s">
        <v>38</v>
      </c>
      <c r="E4857" s="13" t="s">
        <v>5187</v>
      </c>
      <c r="F4857" s="15">
        <v>90000</v>
      </c>
      <c r="G4857" s="14">
        <v>104936400</v>
      </c>
      <c r="H4857" s="16" t="s">
        <v>5188</v>
      </c>
    </row>
    <row r="4858" spans="1:8" ht="15.75" customHeight="1" x14ac:dyDescent="0.25">
      <c r="A4858" s="13" t="s">
        <v>7806</v>
      </c>
      <c r="B4858" s="13" t="s">
        <v>45</v>
      </c>
      <c r="C4858" s="14">
        <v>1175.74</v>
      </c>
      <c r="D4858" s="13" t="s">
        <v>20</v>
      </c>
      <c r="E4858" s="13" t="s">
        <v>332</v>
      </c>
      <c r="F4858" s="15">
        <v>90000</v>
      </c>
      <c r="G4858" s="14">
        <v>105816600</v>
      </c>
      <c r="H4858" s="13" t="s">
        <v>5189</v>
      </c>
    </row>
    <row r="4859" spans="1:8" ht="15.75" customHeight="1" x14ac:dyDescent="0.25">
      <c r="A4859" s="13" t="s">
        <v>7806</v>
      </c>
      <c r="B4859" s="13" t="s">
        <v>382</v>
      </c>
      <c r="C4859" s="14">
        <v>1239.92</v>
      </c>
      <c r="D4859" s="13" t="s">
        <v>26</v>
      </c>
      <c r="E4859" s="13" t="s">
        <v>1398</v>
      </c>
      <c r="F4859" s="15">
        <v>90000</v>
      </c>
      <c r="G4859" s="14">
        <v>111592800</v>
      </c>
      <c r="H4859" s="13" t="s">
        <v>5190</v>
      </c>
    </row>
    <row r="4860" spans="1:8" ht="15.75" customHeight="1" x14ac:dyDescent="0.25">
      <c r="A4860" s="13" t="s">
        <v>7806</v>
      </c>
      <c r="B4860" s="13" t="s">
        <v>10</v>
      </c>
      <c r="C4860" s="14">
        <v>1481.77</v>
      </c>
      <c r="D4860" s="13" t="s">
        <v>20</v>
      </c>
      <c r="E4860" s="13" t="s">
        <v>1159</v>
      </c>
      <c r="F4860" s="15">
        <v>90000</v>
      </c>
      <c r="G4860" s="14">
        <v>133359300</v>
      </c>
      <c r="H4860" s="13" t="s">
        <v>5191</v>
      </c>
    </row>
    <row r="4861" spans="1:8" ht="15.75" customHeight="1" x14ac:dyDescent="0.25">
      <c r="A4861" s="13" t="s">
        <v>7806</v>
      </c>
      <c r="B4861" s="13" t="s">
        <v>10</v>
      </c>
      <c r="C4861" s="14">
        <v>1557.36</v>
      </c>
      <c r="D4861" s="13" t="s">
        <v>33</v>
      </c>
      <c r="E4861" s="13" t="s">
        <v>160</v>
      </c>
      <c r="F4861" s="15">
        <v>90000</v>
      </c>
      <c r="G4861" s="14">
        <v>140162400</v>
      </c>
      <c r="H4861" s="13" t="s">
        <v>5192</v>
      </c>
    </row>
    <row r="4862" spans="1:8" ht="15.75" customHeight="1" x14ac:dyDescent="0.25">
      <c r="A4862" s="13" t="s">
        <v>7806</v>
      </c>
      <c r="B4862" s="13" t="s">
        <v>28</v>
      </c>
      <c r="C4862" s="14">
        <v>1895.98</v>
      </c>
      <c r="D4862" s="13" t="s">
        <v>33</v>
      </c>
      <c r="E4862" s="13" t="s">
        <v>1159</v>
      </c>
      <c r="F4862" s="15">
        <v>90000</v>
      </c>
      <c r="G4862" s="14">
        <v>170638200</v>
      </c>
      <c r="H4862" s="13" t="s">
        <v>5193</v>
      </c>
    </row>
    <row r="4863" spans="1:8" ht="15.75" customHeight="1" x14ac:dyDescent="0.25">
      <c r="C4863" s="10"/>
      <c r="F4863" s="17"/>
      <c r="G4863" s="10"/>
    </row>
    <row r="4864" spans="1:8" ht="15.75" customHeight="1" x14ac:dyDescent="0.25">
      <c r="A4864" s="41" t="s">
        <v>5194</v>
      </c>
      <c r="B4864" s="42"/>
      <c r="C4864" s="42"/>
      <c r="D4864" s="42"/>
      <c r="E4864" s="42"/>
      <c r="F4864" s="42"/>
      <c r="G4864" s="42"/>
      <c r="H4864" s="43"/>
    </row>
    <row r="4865" spans="1:8" ht="15.75" customHeight="1" x14ac:dyDescent="0.25">
      <c r="C4865" s="10"/>
      <c r="E4865" s="11" t="s">
        <v>7571</v>
      </c>
      <c r="F4865" s="12">
        <v>715</v>
      </c>
      <c r="G4865" s="10"/>
    </row>
    <row r="4866" spans="1:8" ht="15.75" customHeight="1" x14ac:dyDescent="0.25">
      <c r="A4866" s="13" t="s">
        <v>0</v>
      </c>
      <c r="B4866" s="13" t="s">
        <v>1</v>
      </c>
      <c r="C4866" s="13" t="s">
        <v>2</v>
      </c>
      <c r="D4866" s="13" t="s">
        <v>4</v>
      </c>
      <c r="E4866" s="13" t="s">
        <v>5</v>
      </c>
      <c r="F4866" s="13" t="s">
        <v>6</v>
      </c>
      <c r="G4866" s="13" t="s">
        <v>7</v>
      </c>
      <c r="H4866" s="13" t="s">
        <v>8</v>
      </c>
    </row>
    <row r="4867" spans="1:8" ht="15.75" customHeight="1" x14ac:dyDescent="0.25">
      <c r="A4867" s="13" t="s">
        <v>7807</v>
      </c>
      <c r="B4867" s="13" t="s">
        <v>28</v>
      </c>
      <c r="C4867" s="14">
        <v>3420.05</v>
      </c>
      <c r="D4867" s="13" t="s">
        <v>20</v>
      </c>
      <c r="E4867" s="13" t="s">
        <v>642</v>
      </c>
      <c r="F4867" s="15">
        <v>715</v>
      </c>
      <c r="G4867" s="14">
        <v>2445335.75</v>
      </c>
      <c r="H4867" s="16" t="s">
        <v>5196</v>
      </c>
    </row>
    <row r="4868" spans="1:8" ht="15.75" customHeight="1" x14ac:dyDescent="0.25">
      <c r="A4868" s="13" t="s">
        <v>7807</v>
      </c>
      <c r="B4868" s="13" t="s">
        <v>10</v>
      </c>
      <c r="C4868" s="14">
        <v>3436.76</v>
      </c>
      <c r="D4868" s="13" t="s">
        <v>14</v>
      </c>
      <c r="E4868" s="13" t="s">
        <v>5197</v>
      </c>
      <c r="F4868" s="15">
        <v>715</v>
      </c>
      <c r="G4868" s="14">
        <v>2457283.4</v>
      </c>
      <c r="H4868" s="13" t="s">
        <v>5198</v>
      </c>
    </row>
    <row r="4869" spans="1:8" ht="15.75" customHeight="1" x14ac:dyDescent="0.25">
      <c r="A4869" s="13" t="s">
        <v>7807</v>
      </c>
      <c r="B4869" s="13" t="s">
        <v>10</v>
      </c>
      <c r="C4869" s="14">
        <v>3462.12</v>
      </c>
      <c r="D4869" s="13" t="s">
        <v>11</v>
      </c>
      <c r="E4869" s="13" t="s">
        <v>5199</v>
      </c>
      <c r="F4869" s="15">
        <v>715</v>
      </c>
      <c r="G4869" s="14">
        <v>2475415.7999999998</v>
      </c>
      <c r="H4869" s="16" t="s">
        <v>5200</v>
      </c>
    </row>
    <row r="4870" spans="1:8" ht="15.75" customHeight="1" x14ac:dyDescent="0.25">
      <c r="A4870" s="13" t="s">
        <v>7807</v>
      </c>
      <c r="B4870" s="13" t="s">
        <v>10</v>
      </c>
      <c r="C4870" s="14">
        <v>4196.2299999999996</v>
      </c>
      <c r="D4870" s="13" t="s">
        <v>20</v>
      </c>
      <c r="E4870" s="13" t="s">
        <v>1159</v>
      </c>
      <c r="F4870" s="15">
        <v>715</v>
      </c>
      <c r="G4870" s="14">
        <v>3000304.45</v>
      </c>
      <c r="H4870" s="16" t="s">
        <v>5201</v>
      </c>
    </row>
    <row r="4871" spans="1:8" ht="15.75" customHeight="1" x14ac:dyDescent="0.25">
      <c r="A4871" s="13" t="s">
        <v>7807</v>
      </c>
      <c r="B4871" s="13" t="s">
        <v>10</v>
      </c>
      <c r="C4871" s="14">
        <v>4269.6499999999996</v>
      </c>
      <c r="D4871" s="13" t="s">
        <v>33</v>
      </c>
      <c r="E4871" s="13" t="s">
        <v>1159</v>
      </c>
      <c r="F4871" s="15">
        <v>715</v>
      </c>
      <c r="G4871" s="14">
        <v>3052799.75</v>
      </c>
      <c r="H4871" s="13" t="s">
        <v>5202</v>
      </c>
    </row>
    <row r="4872" spans="1:8" ht="15.75" customHeight="1" x14ac:dyDescent="0.25">
      <c r="A4872" s="13" t="s">
        <v>7807</v>
      </c>
      <c r="B4872" s="13" t="s">
        <v>10</v>
      </c>
      <c r="C4872" s="14">
        <v>4519.62</v>
      </c>
      <c r="D4872" s="13" t="s">
        <v>26</v>
      </c>
      <c r="E4872" s="13" t="s">
        <v>1159</v>
      </c>
      <c r="F4872" s="15">
        <v>715</v>
      </c>
      <c r="G4872" s="14">
        <v>3231528.3</v>
      </c>
      <c r="H4872" s="13" t="s">
        <v>5203</v>
      </c>
    </row>
    <row r="4873" spans="1:8" ht="15.75" customHeight="1" x14ac:dyDescent="0.25">
      <c r="C4873" s="10"/>
      <c r="F4873" s="17"/>
      <c r="G4873" s="10"/>
    </row>
    <row r="4874" spans="1:8" ht="15.75" customHeight="1" x14ac:dyDescent="0.25">
      <c r="A4874" s="41" t="s">
        <v>5204</v>
      </c>
      <c r="B4874" s="42"/>
      <c r="C4874" s="42"/>
      <c r="D4874" s="42"/>
      <c r="E4874" s="42"/>
      <c r="F4874" s="42"/>
      <c r="G4874" s="42"/>
      <c r="H4874" s="43"/>
    </row>
    <row r="4875" spans="1:8" ht="15.75" customHeight="1" x14ac:dyDescent="0.25">
      <c r="C4875" s="10"/>
      <c r="E4875" s="11" t="s">
        <v>7571</v>
      </c>
      <c r="F4875" s="12">
        <v>156000</v>
      </c>
      <c r="G4875" s="10"/>
    </row>
    <row r="4876" spans="1:8" ht="15.75" customHeight="1" x14ac:dyDescent="0.25">
      <c r="A4876" s="13" t="s">
        <v>0</v>
      </c>
      <c r="B4876" s="13" t="s">
        <v>1</v>
      </c>
      <c r="C4876" s="13" t="s">
        <v>2</v>
      </c>
      <c r="D4876" s="13" t="s">
        <v>4</v>
      </c>
      <c r="E4876" s="13" t="s">
        <v>5</v>
      </c>
      <c r="F4876" s="13" t="s">
        <v>6</v>
      </c>
      <c r="G4876" s="13" t="s">
        <v>7</v>
      </c>
      <c r="H4876" s="13" t="s">
        <v>8</v>
      </c>
    </row>
    <row r="4877" spans="1:8" ht="15.75" customHeight="1" x14ac:dyDescent="0.25">
      <c r="A4877" s="13" t="s">
        <v>7808</v>
      </c>
      <c r="B4877" s="13" t="s">
        <v>10</v>
      </c>
      <c r="C4877" s="14">
        <v>525</v>
      </c>
      <c r="D4877" s="13" t="s">
        <v>80</v>
      </c>
      <c r="E4877" s="13" t="s">
        <v>1355</v>
      </c>
      <c r="F4877" s="15">
        <v>156000</v>
      </c>
      <c r="G4877" s="14">
        <v>81900000</v>
      </c>
      <c r="H4877" s="16" t="s">
        <v>5206</v>
      </c>
    </row>
    <row r="4878" spans="1:8" ht="15.75" customHeight="1" x14ac:dyDescent="0.25">
      <c r="A4878" s="13" t="s">
        <v>7808</v>
      </c>
      <c r="B4878" s="13" t="s">
        <v>10</v>
      </c>
      <c r="C4878" s="14">
        <v>537</v>
      </c>
      <c r="D4878" s="13" t="s">
        <v>67</v>
      </c>
      <c r="E4878" s="13" t="s">
        <v>68</v>
      </c>
      <c r="F4878" s="15">
        <v>156000</v>
      </c>
      <c r="G4878" s="14">
        <v>83772000</v>
      </c>
      <c r="H4878" s="16" t="s">
        <v>5207</v>
      </c>
    </row>
    <row r="4879" spans="1:8" ht="15.75" customHeight="1" x14ac:dyDescent="0.25">
      <c r="A4879" s="13" t="s">
        <v>7808</v>
      </c>
      <c r="B4879" s="13" t="s">
        <v>10</v>
      </c>
      <c r="C4879" s="14">
        <v>550.65</v>
      </c>
      <c r="D4879" s="13" t="s">
        <v>38</v>
      </c>
      <c r="E4879" s="13" t="s">
        <v>5208</v>
      </c>
      <c r="F4879" s="15">
        <v>156000</v>
      </c>
      <c r="G4879" s="14">
        <v>85901400</v>
      </c>
      <c r="H4879" s="16" t="s">
        <v>5209</v>
      </c>
    </row>
    <row r="4880" spans="1:8" ht="15.75" customHeight="1" x14ac:dyDescent="0.25">
      <c r="A4880" s="13" t="s">
        <v>7808</v>
      </c>
      <c r="B4880" s="13" t="s">
        <v>28</v>
      </c>
      <c r="C4880" s="14">
        <v>550.65</v>
      </c>
      <c r="D4880" s="13" t="s">
        <v>38</v>
      </c>
      <c r="E4880" s="13" t="s">
        <v>5210</v>
      </c>
      <c r="F4880" s="15">
        <v>156000</v>
      </c>
      <c r="G4880" s="14">
        <v>85901400</v>
      </c>
      <c r="H4880" s="16" t="s">
        <v>5211</v>
      </c>
    </row>
    <row r="4881" spans="1:8" ht="15.75" customHeight="1" x14ac:dyDescent="0.25">
      <c r="A4881" s="13" t="s">
        <v>7808</v>
      </c>
      <c r="B4881" s="13" t="s">
        <v>10</v>
      </c>
      <c r="C4881" s="14">
        <v>575</v>
      </c>
      <c r="D4881" s="13" t="s">
        <v>20</v>
      </c>
      <c r="E4881" s="13" t="s">
        <v>2506</v>
      </c>
      <c r="F4881" s="15">
        <v>156000</v>
      </c>
      <c r="G4881" s="14">
        <v>89700000</v>
      </c>
      <c r="H4881" s="13" t="s">
        <v>5212</v>
      </c>
    </row>
    <row r="4882" spans="1:8" ht="15.75" customHeight="1" x14ac:dyDescent="0.25">
      <c r="A4882" s="13" t="s">
        <v>7808</v>
      </c>
      <c r="B4882" s="13" t="s">
        <v>10</v>
      </c>
      <c r="C4882" s="14">
        <v>579.96</v>
      </c>
      <c r="D4882" s="13" t="s">
        <v>26</v>
      </c>
      <c r="E4882" s="13" t="s">
        <v>1355</v>
      </c>
      <c r="F4882" s="15">
        <v>156000</v>
      </c>
      <c r="G4882" s="14">
        <v>90473760</v>
      </c>
      <c r="H4882" s="16" t="s">
        <v>5213</v>
      </c>
    </row>
    <row r="4883" spans="1:8" ht="15.75" customHeight="1" x14ac:dyDescent="0.25">
      <c r="A4883" s="13" t="s">
        <v>7808</v>
      </c>
      <c r="B4883" s="13" t="s">
        <v>10</v>
      </c>
      <c r="C4883" s="14">
        <v>592.75</v>
      </c>
      <c r="D4883" s="13" t="s">
        <v>33</v>
      </c>
      <c r="E4883" s="13" t="s">
        <v>1355</v>
      </c>
      <c r="F4883" s="15">
        <v>156000</v>
      </c>
      <c r="G4883" s="14">
        <v>92469000</v>
      </c>
      <c r="H4883" s="13" t="s">
        <v>5214</v>
      </c>
    </row>
    <row r="4884" spans="1:8" ht="15.75" customHeight="1" x14ac:dyDescent="0.25">
      <c r="A4884" s="13" t="s">
        <v>7808</v>
      </c>
      <c r="B4884" s="13" t="s">
        <v>10</v>
      </c>
      <c r="C4884" s="14">
        <v>603.14</v>
      </c>
      <c r="D4884" s="13" t="s">
        <v>14</v>
      </c>
      <c r="E4884" s="13" t="s">
        <v>5215</v>
      </c>
      <c r="F4884" s="15">
        <v>156000</v>
      </c>
      <c r="G4884" s="14">
        <v>94089840</v>
      </c>
      <c r="H4884" s="13" t="s">
        <v>5216</v>
      </c>
    </row>
    <row r="4885" spans="1:8" ht="15.75" customHeight="1" x14ac:dyDescent="0.25">
      <c r="A4885" s="13" t="s">
        <v>7808</v>
      </c>
      <c r="B4885" s="13" t="s">
        <v>28</v>
      </c>
      <c r="C4885" s="14">
        <v>604.13</v>
      </c>
      <c r="D4885" s="13" t="s">
        <v>33</v>
      </c>
      <c r="E4885" s="13" t="s">
        <v>349</v>
      </c>
      <c r="F4885" s="15">
        <v>156000</v>
      </c>
      <c r="G4885" s="14">
        <v>94244280</v>
      </c>
      <c r="H4885" s="13" t="s">
        <v>5217</v>
      </c>
    </row>
    <row r="4886" spans="1:8" ht="15.75" customHeight="1" x14ac:dyDescent="0.25">
      <c r="A4886" s="13" t="s">
        <v>7808</v>
      </c>
      <c r="B4886" s="13" t="s">
        <v>10</v>
      </c>
      <c r="C4886" s="14">
        <v>608.9</v>
      </c>
      <c r="D4886" s="13" t="s">
        <v>75</v>
      </c>
      <c r="E4886" s="13" t="s">
        <v>1355</v>
      </c>
      <c r="F4886" s="15">
        <v>156000</v>
      </c>
      <c r="G4886" s="14">
        <v>94988400</v>
      </c>
      <c r="H4886" s="16" t="s">
        <v>5218</v>
      </c>
    </row>
    <row r="4887" spans="1:8" ht="15.75" customHeight="1" x14ac:dyDescent="0.25">
      <c r="A4887" s="13" t="s">
        <v>7808</v>
      </c>
      <c r="B4887" s="13" t="s">
        <v>382</v>
      </c>
      <c r="C4887" s="14">
        <v>617.46</v>
      </c>
      <c r="D4887" s="13" t="s">
        <v>20</v>
      </c>
      <c r="E4887" s="13" t="s">
        <v>911</v>
      </c>
      <c r="F4887" s="15">
        <v>156000</v>
      </c>
      <c r="G4887" s="14">
        <v>96323760</v>
      </c>
      <c r="H4887" s="16" t="s">
        <v>5219</v>
      </c>
    </row>
    <row r="4888" spans="1:8" ht="15.75" customHeight="1" x14ac:dyDescent="0.25">
      <c r="A4888" s="13" t="s">
        <v>7808</v>
      </c>
      <c r="B4888" s="13" t="s">
        <v>28</v>
      </c>
      <c r="C4888" s="14">
        <v>617.48</v>
      </c>
      <c r="D4888" s="13" t="s">
        <v>20</v>
      </c>
      <c r="E4888" s="13" t="s">
        <v>349</v>
      </c>
      <c r="F4888" s="15">
        <v>156000</v>
      </c>
      <c r="G4888" s="14">
        <v>96326880</v>
      </c>
      <c r="H4888" s="16" t="s">
        <v>5220</v>
      </c>
    </row>
    <row r="4889" spans="1:8" ht="15.75" customHeight="1" x14ac:dyDescent="0.25">
      <c r="A4889" s="13" t="s">
        <v>7808</v>
      </c>
      <c r="B4889" s="13" t="s">
        <v>10</v>
      </c>
      <c r="C4889" s="14">
        <v>623.28</v>
      </c>
      <c r="D4889" s="13" t="s">
        <v>35</v>
      </c>
      <c r="E4889" s="13" t="s">
        <v>1355</v>
      </c>
      <c r="F4889" s="15">
        <v>156000</v>
      </c>
      <c r="G4889" s="14">
        <v>97231680</v>
      </c>
      <c r="H4889" s="16" t="s">
        <v>5221</v>
      </c>
    </row>
    <row r="4890" spans="1:8" ht="15.75" customHeight="1" x14ac:dyDescent="0.25">
      <c r="A4890" s="13" t="s">
        <v>7808</v>
      </c>
      <c r="B4890" s="13" t="s">
        <v>10</v>
      </c>
      <c r="C4890" s="14">
        <v>624</v>
      </c>
      <c r="D4890" s="13" t="s">
        <v>366</v>
      </c>
      <c r="E4890" s="13" t="s">
        <v>367</v>
      </c>
      <c r="F4890" s="15">
        <v>156000</v>
      </c>
      <c r="G4890" s="14">
        <v>97344000</v>
      </c>
      <c r="H4890" s="16" t="s">
        <v>5222</v>
      </c>
    </row>
    <row r="4891" spans="1:8" ht="15.75" customHeight="1" x14ac:dyDescent="0.25">
      <c r="A4891" s="13" t="s">
        <v>7808</v>
      </c>
      <c r="B4891" s="13" t="s">
        <v>10</v>
      </c>
      <c r="C4891" s="14">
        <v>643.75</v>
      </c>
      <c r="D4891" s="13" t="s">
        <v>17</v>
      </c>
      <c r="E4891" s="13" t="s">
        <v>349</v>
      </c>
      <c r="F4891" s="15">
        <v>12000</v>
      </c>
      <c r="G4891" s="14">
        <v>7725000</v>
      </c>
      <c r="H4891" s="13" t="s">
        <v>5223</v>
      </c>
    </row>
    <row r="4892" spans="1:8" ht="15.75" customHeight="1" x14ac:dyDescent="0.25">
      <c r="A4892" s="13" t="s">
        <v>7808</v>
      </c>
      <c r="B4892" s="13" t="s">
        <v>10</v>
      </c>
      <c r="C4892" s="14">
        <v>707.23</v>
      </c>
      <c r="D4892" s="13" t="s">
        <v>43</v>
      </c>
      <c r="E4892" s="13" t="s">
        <v>156</v>
      </c>
      <c r="F4892" s="15">
        <v>156000</v>
      </c>
      <c r="G4892" s="14">
        <v>110327880</v>
      </c>
      <c r="H4892" s="16" t="s">
        <v>5224</v>
      </c>
    </row>
    <row r="4893" spans="1:8" ht="15.75" customHeight="1" x14ac:dyDescent="0.25">
      <c r="A4893" s="13" t="s">
        <v>7808</v>
      </c>
      <c r="B4893" s="13" t="s">
        <v>10</v>
      </c>
      <c r="C4893" s="14">
        <v>747.22</v>
      </c>
      <c r="D4893" s="13" t="s">
        <v>467</v>
      </c>
      <c r="E4893" s="13" t="s">
        <v>468</v>
      </c>
      <c r="F4893" s="15">
        <v>31200</v>
      </c>
      <c r="G4893" s="14">
        <v>23313264</v>
      </c>
      <c r="H4893" s="16" t="s">
        <v>5225</v>
      </c>
    </row>
    <row r="4894" spans="1:8" ht="15.75" customHeight="1" x14ac:dyDescent="0.25">
      <c r="A4894" s="13" t="s">
        <v>7808</v>
      </c>
      <c r="B4894" s="13" t="s">
        <v>45</v>
      </c>
      <c r="C4894" s="14">
        <v>843.76</v>
      </c>
      <c r="D4894" s="13" t="s">
        <v>20</v>
      </c>
      <c r="E4894" s="13" t="s">
        <v>156</v>
      </c>
      <c r="F4894" s="15">
        <v>156000</v>
      </c>
      <c r="G4894" s="14">
        <v>131626560</v>
      </c>
      <c r="H4894" s="16" t="s">
        <v>5226</v>
      </c>
    </row>
    <row r="4895" spans="1:8" ht="15.75" customHeight="1" x14ac:dyDescent="0.25">
      <c r="A4895" s="13" t="s">
        <v>7808</v>
      </c>
      <c r="B4895" s="13" t="s">
        <v>413</v>
      </c>
      <c r="C4895" s="14">
        <v>1226.07</v>
      </c>
      <c r="D4895" s="13" t="s">
        <v>20</v>
      </c>
      <c r="E4895" s="13" t="s">
        <v>461</v>
      </c>
      <c r="F4895" s="15">
        <v>156000</v>
      </c>
      <c r="G4895" s="14">
        <v>191266920</v>
      </c>
      <c r="H4895" s="16" t="s">
        <v>5227</v>
      </c>
    </row>
    <row r="4896" spans="1:8" ht="15.75" customHeight="1" x14ac:dyDescent="0.25">
      <c r="A4896" s="13" t="s">
        <v>7808</v>
      </c>
      <c r="B4896" s="13" t="s">
        <v>28</v>
      </c>
      <c r="C4896" s="14">
        <v>1359.94</v>
      </c>
      <c r="D4896" s="13" t="s">
        <v>26</v>
      </c>
      <c r="E4896" s="13" t="s">
        <v>2133</v>
      </c>
      <c r="F4896" s="15">
        <v>156000</v>
      </c>
      <c r="G4896" s="14">
        <v>212150640</v>
      </c>
      <c r="H4896" s="16" t="s">
        <v>5228</v>
      </c>
    </row>
    <row r="4897" spans="1:8" ht="15.75" customHeight="1" x14ac:dyDescent="0.25">
      <c r="A4897" s="13" t="s">
        <v>7808</v>
      </c>
      <c r="B4897" s="13" t="s">
        <v>28</v>
      </c>
      <c r="C4897" s="14">
        <v>2722.5</v>
      </c>
      <c r="D4897" s="13" t="s">
        <v>17</v>
      </c>
      <c r="E4897" s="13" t="s">
        <v>2133</v>
      </c>
      <c r="F4897" s="15">
        <v>12000</v>
      </c>
      <c r="G4897" s="14">
        <v>32670000</v>
      </c>
      <c r="H4897" s="13" t="s">
        <v>5229</v>
      </c>
    </row>
    <row r="4898" spans="1:8" ht="15.75" customHeight="1" x14ac:dyDescent="0.25">
      <c r="C4898" s="10"/>
      <c r="F4898" s="17"/>
      <c r="G4898" s="10"/>
    </row>
    <row r="4899" spans="1:8" ht="15.75" customHeight="1" x14ac:dyDescent="0.25">
      <c r="A4899" s="41" t="s">
        <v>5230</v>
      </c>
      <c r="B4899" s="42"/>
      <c r="C4899" s="42"/>
      <c r="D4899" s="42"/>
      <c r="E4899" s="42"/>
      <c r="F4899" s="42"/>
      <c r="G4899" s="42"/>
      <c r="H4899" s="43"/>
    </row>
    <row r="4900" spans="1:8" ht="15.75" customHeight="1" x14ac:dyDescent="0.25">
      <c r="C4900" s="10"/>
      <c r="E4900" s="11" t="s">
        <v>7571</v>
      </c>
      <c r="F4900" s="12">
        <v>2640</v>
      </c>
      <c r="G4900" s="10"/>
    </row>
    <row r="4901" spans="1:8" ht="15.75" customHeight="1" x14ac:dyDescent="0.25">
      <c r="A4901" s="13" t="s">
        <v>0</v>
      </c>
      <c r="B4901" s="13" t="s">
        <v>1</v>
      </c>
      <c r="C4901" s="13" t="s">
        <v>2</v>
      </c>
      <c r="D4901" s="13" t="s">
        <v>4</v>
      </c>
      <c r="E4901" s="13" t="s">
        <v>5</v>
      </c>
      <c r="F4901" s="13" t="s">
        <v>6</v>
      </c>
      <c r="G4901" s="13" t="s">
        <v>7</v>
      </c>
      <c r="H4901" s="13" t="s">
        <v>8</v>
      </c>
    </row>
    <row r="4902" spans="1:8" ht="15.75" customHeight="1" x14ac:dyDescent="0.25">
      <c r="A4902" s="13" t="s">
        <v>7809</v>
      </c>
      <c r="B4902" s="13" t="s">
        <v>10</v>
      </c>
      <c r="C4902" s="14">
        <v>89503.05</v>
      </c>
      <c r="D4902" s="13" t="s">
        <v>20</v>
      </c>
      <c r="E4902" s="13" t="s">
        <v>164</v>
      </c>
      <c r="F4902" s="15">
        <v>2640</v>
      </c>
      <c r="G4902" s="14">
        <v>236288052</v>
      </c>
      <c r="H4902" s="13" t="s">
        <v>5231</v>
      </c>
    </row>
    <row r="4903" spans="1:8" ht="15.75" customHeight="1" x14ac:dyDescent="0.25">
      <c r="A4903" s="13" t="s">
        <v>7809</v>
      </c>
      <c r="B4903" s="13" t="s">
        <v>10</v>
      </c>
      <c r="C4903" s="14">
        <v>94069.92</v>
      </c>
      <c r="D4903" s="13" t="s">
        <v>11</v>
      </c>
      <c r="E4903" s="13" t="s">
        <v>5232</v>
      </c>
      <c r="F4903" s="15">
        <v>2640</v>
      </c>
      <c r="G4903" s="14">
        <v>248344588.80000001</v>
      </c>
      <c r="H4903" s="13" t="s">
        <v>5233</v>
      </c>
    </row>
    <row r="4904" spans="1:8" ht="15.75" customHeight="1" x14ac:dyDescent="0.25">
      <c r="A4904" s="13" t="s">
        <v>7809</v>
      </c>
      <c r="B4904" s="13" t="s">
        <v>10</v>
      </c>
      <c r="C4904" s="14">
        <v>94112</v>
      </c>
      <c r="D4904" s="13" t="s">
        <v>75</v>
      </c>
      <c r="E4904" s="13" t="s">
        <v>5234</v>
      </c>
      <c r="F4904" s="15">
        <v>2640</v>
      </c>
      <c r="G4904" s="14">
        <v>248455680</v>
      </c>
      <c r="H4904" s="13" t="s">
        <v>5235</v>
      </c>
    </row>
    <row r="4905" spans="1:8" ht="15.75" customHeight="1" x14ac:dyDescent="0.25">
      <c r="A4905" s="13" t="s">
        <v>7809</v>
      </c>
      <c r="B4905" s="13" t="s">
        <v>10</v>
      </c>
      <c r="C4905" s="14">
        <v>96053.46</v>
      </c>
      <c r="D4905" s="13" t="s">
        <v>14</v>
      </c>
      <c r="E4905" s="13" t="s">
        <v>5236</v>
      </c>
      <c r="F4905" s="15">
        <v>2640</v>
      </c>
      <c r="G4905" s="14">
        <v>253581134.40000001</v>
      </c>
      <c r="H4905" s="13" t="s">
        <v>5237</v>
      </c>
    </row>
    <row r="4906" spans="1:8" ht="15.75" customHeight="1" x14ac:dyDescent="0.25">
      <c r="A4906" s="13" t="s">
        <v>7809</v>
      </c>
      <c r="B4906" s="13" t="s">
        <v>10</v>
      </c>
      <c r="C4906" s="14">
        <v>98670.03</v>
      </c>
      <c r="D4906" s="13" t="s">
        <v>35</v>
      </c>
      <c r="E4906" s="13" t="s">
        <v>5238</v>
      </c>
      <c r="F4906" s="15">
        <v>2640</v>
      </c>
      <c r="G4906" s="14">
        <v>260488879.19999999</v>
      </c>
      <c r="H4906" s="16" t="s">
        <v>5239</v>
      </c>
    </row>
    <row r="4907" spans="1:8" ht="15.75" customHeight="1" x14ac:dyDescent="0.25">
      <c r="A4907" s="13" t="s">
        <v>7809</v>
      </c>
      <c r="B4907" s="13" t="s">
        <v>10</v>
      </c>
      <c r="C4907" s="14">
        <v>103818.76</v>
      </c>
      <c r="D4907" s="13" t="s">
        <v>17</v>
      </c>
      <c r="E4907" s="13" t="s">
        <v>164</v>
      </c>
      <c r="F4907" s="15">
        <v>600</v>
      </c>
      <c r="G4907" s="14">
        <v>62291256</v>
      </c>
      <c r="H4907" s="13" t="s">
        <v>5240</v>
      </c>
    </row>
    <row r="4908" spans="1:8" ht="15.75" customHeight="1" x14ac:dyDescent="0.25">
      <c r="A4908" s="13" t="s">
        <v>7809</v>
      </c>
      <c r="B4908" s="13" t="s">
        <v>10</v>
      </c>
      <c r="C4908" s="14">
        <v>108212</v>
      </c>
      <c r="D4908" s="13" t="s">
        <v>38</v>
      </c>
      <c r="E4908" s="13" t="s">
        <v>5241</v>
      </c>
      <c r="F4908" s="15">
        <v>2640</v>
      </c>
      <c r="G4908" s="14">
        <v>285679680</v>
      </c>
      <c r="H4908" s="16" t="s">
        <v>5242</v>
      </c>
    </row>
    <row r="4909" spans="1:8" ht="15.75" customHeight="1" x14ac:dyDescent="0.25">
      <c r="C4909" s="10"/>
      <c r="F4909" s="17"/>
      <c r="G4909" s="10"/>
    </row>
    <row r="4910" spans="1:8" ht="15.75" customHeight="1" x14ac:dyDescent="0.25">
      <c r="A4910" s="41" t="s">
        <v>5243</v>
      </c>
      <c r="B4910" s="42"/>
      <c r="C4910" s="42"/>
      <c r="D4910" s="42"/>
      <c r="E4910" s="42"/>
      <c r="F4910" s="42"/>
      <c r="G4910" s="42"/>
      <c r="H4910" s="43"/>
    </row>
    <row r="4911" spans="1:8" ht="15.75" customHeight="1" x14ac:dyDescent="0.25">
      <c r="C4911" s="10"/>
      <c r="E4911" s="11" t="s">
        <v>7571</v>
      </c>
      <c r="F4911" s="12">
        <v>8400</v>
      </c>
      <c r="G4911" s="10"/>
    </row>
    <row r="4912" spans="1:8" ht="15.75" customHeight="1" x14ac:dyDescent="0.25">
      <c r="A4912" s="13" t="s">
        <v>0</v>
      </c>
      <c r="B4912" s="13" t="s">
        <v>1</v>
      </c>
      <c r="C4912" s="13" t="s">
        <v>2</v>
      </c>
      <c r="D4912" s="13" t="s">
        <v>4</v>
      </c>
      <c r="E4912" s="13" t="s">
        <v>5</v>
      </c>
      <c r="F4912" s="13" t="s">
        <v>6</v>
      </c>
      <c r="G4912" s="13" t="s">
        <v>7</v>
      </c>
      <c r="H4912" s="13" t="s">
        <v>8</v>
      </c>
    </row>
    <row r="4913" spans="1:8" ht="15.75" customHeight="1" x14ac:dyDescent="0.25">
      <c r="A4913" s="13" t="s">
        <v>7810</v>
      </c>
      <c r="B4913" s="13" t="s">
        <v>28</v>
      </c>
      <c r="C4913" s="14">
        <v>8802</v>
      </c>
      <c r="D4913" s="13" t="s">
        <v>70</v>
      </c>
      <c r="E4913" s="13" t="s">
        <v>1776</v>
      </c>
      <c r="F4913" s="15">
        <v>8400</v>
      </c>
      <c r="G4913" s="14">
        <v>73936800</v>
      </c>
      <c r="H4913" s="13" t="s">
        <v>5245</v>
      </c>
    </row>
    <row r="4914" spans="1:8" ht="15.75" customHeight="1" x14ac:dyDescent="0.25">
      <c r="A4914" s="13" t="s">
        <v>7810</v>
      </c>
      <c r="B4914" s="13" t="s">
        <v>10</v>
      </c>
      <c r="C4914" s="14">
        <v>8815.7900000000009</v>
      </c>
      <c r="D4914" s="13" t="s">
        <v>38</v>
      </c>
      <c r="E4914" s="13" t="s">
        <v>5246</v>
      </c>
      <c r="F4914" s="15">
        <v>8400</v>
      </c>
      <c r="G4914" s="14">
        <v>74052636</v>
      </c>
      <c r="H4914" s="16" t="s">
        <v>5247</v>
      </c>
    </row>
    <row r="4915" spans="1:8" ht="15.75" customHeight="1" x14ac:dyDescent="0.25">
      <c r="A4915" s="13" t="s">
        <v>7810</v>
      </c>
      <c r="B4915" s="13" t="s">
        <v>28</v>
      </c>
      <c r="C4915" s="14">
        <v>8815.7900000000009</v>
      </c>
      <c r="D4915" s="13" t="s">
        <v>38</v>
      </c>
      <c r="E4915" s="13" t="s">
        <v>5248</v>
      </c>
      <c r="F4915" s="15">
        <v>8400</v>
      </c>
      <c r="G4915" s="14">
        <v>74052636</v>
      </c>
      <c r="H4915" s="16" t="s">
        <v>5249</v>
      </c>
    </row>
    <row r="4916" spans="1:8" ht="15.75" customHeight="1" x14ac:dyDescent="0.25">
      <c r="A4916" s="13" t="s">
        <v>7810</v>
      </c>
      <c r="B4916" s="13" t="s">
        <v>28</v>
      </c>
      <c r="C4916" s="14">
        <v>9084.56</v>
      </c>
      <c r="D4916" s="13" t="s">
        <v>20</v>
      </c>
      <c r="E4916" s="13" t="s">
        <v>470</v>
      </c>
      <c r="F4916" s="15">
        <v>8400</v>
      </c>
      <c r="G4916" s="14">
        <v>76310304</v>
      </c>
      <c r="H4916" s="16" t="s">
        <v>5250</v>
      </c>
    </row>
    <row r="4917" spans="1:8" ht="15.75" customHeight="1" x14ac:dyDescent="0.25">
      <c r="A4917" s="13" t="s">
        <v>7810</v>
      </c>
      <c r="B4917" s="13" t="s">
        <v>10</v>
      </c>
      <c r="C4917" s="14">
        <v>9173</v>
      </c>
      <c r="D4917" s="13" t="s">
        <v>70</v>
      </c>
      <c r="E4917" s="13" t="s">
        <v>95</v>
      </c>
      <c r="F4917" s="15">
        <v>8400</v>
      </c>
      <c r="G4917" s="14">
        <v>77053200</v>
      </c>
      <c r="H4917" s="13" t="s">
        <v>5251</v>
      </c>
    </row>
    <row r="4918" spans="1:8" ht="15.75" customHeight="1" x14ac:dyDescent="0.25">
      <c r="A4918" s="13" t="s">
        <v>7810</v>
      </c>
      <c r="B4918" s="13" t="s">
        <v>10</v>
      </c>
      <c r="C4918" s="14">
        <v>9265.25</v>
      </c>
      <c r="D4918" s="13" t="s">
        <v>33</v>
      </c>
      <c r="E4918" s="13" t="s">
        <v>470</v>
      </c>
      <c r="F4918" s="15">
        <v>8400</v>
      </c>
      <c r="G4918" s="14">
        <v>77828100</v>
      </c>
      <c r="H4918" s="13" t="s">
        <v>5252</v>
      </c>
    </row>
    <row r="4919" spans="1:8" ht="15.75" customHeight="1" x14ac:dyDescent="0.25">
      <c r="A4919" s="13" t="s">
        <v>7810</v>
      </c>
      <c r="B4919" s="13" t="s">
        <v>10</v>
      </c>
      <c r="C4919" s="14">
        <v>9451.2099999999991</v>
      </c>
      <c r="D4919" s="13" t="s">
        <v>26</v>
      </c>
      <c r="E4919" s="13" t="s">
        <v>95</v>
      </c>
      <c r="F4919" s="15">
        <v>8400</v>
      </c>
      <c r="G4919" s="14">
        <v>79390164</v>
      </c>
      <c r="H4919" s="13" t="s">
        <v>5253</v>
      </c>
    </row>
    <row r="4920" spans="1:8" ht="15.75" customHeight="1" x14ac:dyDescent="0.25">
      <c r="A4920" s="13" t="s">
        <v>7810</v>
      </c>
      <c r="B4920" s="13" t="s">
        <v>10</v>
      </c>
      <c r="C4920" s="14">
        <v>9511.0499999999993</v>
      </c>
      <c r="D4920" s="13" t="s">
        <v>35</v>
      </c>
      <c r="E4920" s="13" t="s">
        <v>470</v>
      </c>
      <c r="F4920" s="15">
        <v>8400</v>
      </c>
      <c r="G4920" s="14">
        <v>79892820</v>
      </c>
      <c r="H4920" s="16" t="s">
        <v>5254</v>
      </c>
    </row>
    <row r="4921" spans="1:8" ht="15.75" customHeight="1" x14ac:dyDescent="0.25">
      <c r="A4921" s="13" t="s">
        <v>7810</v>
      </c>
      <c r="B4921" s="13" t="s">
        <v>28</v>
      </c>
      <c r="C4921" s="14">
        <v>9613.5400000000009</v>
      </c>
      <c r="D4921" s="13" t="s">
        <v>33</v>
      </c>
      <c r="E4921" s="13" t="s">
        <v>95</v>
      </c>
      <c r="F4921" s="15">
        <v>8400</v>
      </c>
      <c r="G4921" s="14">
        <v>80753736</v>
      </c>
      <c r="H4921" s="13" t="s">
        <v>5255</v>
      </c>
    </row>
    <row r="4922" spans="1:8" ht="15.75" customHeight="1" x14ac:dyDescent="0.25">
      <c r="A4922" s="13" t="s">
        <v>7810</v>
      </c>
      <c r="B4922" s="13" t="s">
        <v>10</v>
      </c>
      <c r="C4922" s="14">
        <v>9618.39</v>
      </c>
      <c r="D4922" s="13" t="s">
        <v>20</v>
      </c>
      <c r="E4922" s="13" t="s">
        <v>95</v>
      </c>
      <c r="F4922" s="15">
        <v>8400</v>
      </c>
      <c r="G4922" s="14">
        <v>80794476</v>
      </c>
      <c r="H4922" s="13" t="s">
        <v>5256</v>
      </c>
    </row>
    <row r="4923" spans="1:8" ht="15.75" customHeight="1" x14ac:dyDescent="0.25">
      <c r="A4923" s="13" t="s">
        <v>7810</v>
      </c>
      <c r="B4923" s="13" t="s">
        <v>10</v>
      </c>
      <c r="C4923" s="14">
        <v>9762.56</v>
      </c>
      <c r="D4923" s="13" t="s">
        <v>14</v>
      </c>
      <c r="E4923" s="13" t="s">
        <v>5257</v>
      </c>
      <c r="F4923" s="15">
        <v>8400</v>
      </c>
      <c r="G4923" s="14">
        <v>82005504</v>
      </c>
      <c r="H4923" s="13" t="s">
        <v>5258</v>
      </c>
    </row>
    <row r="4924" spans="1:8" ht="15.75" customHeight="1" x14ac:dyDescent="0.25">
      <c r="A4924" s="13" t="s">
        <v>7810</v>
      </c>
      <c r="B4924" s="13" t="s">
        <v>10</v>
      </c>
      <c r="C4924" s="14">
        <v>9887</v>
      </c>
      <c r="D4924" s="13" t="s">
        <v>75</v>
      </c>
      <c r="E4924" s="13" t="s">
        <v>95</v>
      </c>
      <c r="F4924" s="15">
        <v>8400</v>
      </c>
      <c r="G4924" s="14">
        <v>83050800</v>
      </c>
      <c r="H4924" s="16" t="s">
        <v>5259</v>
      </c>
    </row>
    <row r="4925" spans="1:8" ht="15.75" customHeight="1" x14ac:dyDescent="0.25">
      <c r="A4925" s="13" t="s">
        <v>7810</v>
      </c>
      <c r="B4925" s="13" t="s">
        <v>10</v>
      </c>
      <c r="C4925" s="14">
        <v>9943</v>
      </c>
      <c r="D4925" s="13" t="s">
        <v>7584</v>
      </c>
      <c r="E4925" s="13" t="s">
        <v>470</v>
      </c>
      <c r="F4925" s="15">
        <v>8400</v>
      </c>
      <c r="G4925" s="14">
        <v>83521200</v>
      </c>
      <c r="H4925" s="13" t="s">
        <v>5260</v>
      </c>
    </row>
    <row r="4926" spans="1:8" ht="15.75" customHeight="1" x14ac:dyDescent="0.25">
      <c r="A4926" s="13" t="s">
        <v>7810</v>
      </c>
      <c r="B4926" s="13" t="s">
        <v>10</v>
      </c>
      <c r="C4926" s="14">
        <v>10895.74</v>
      </c>
      <c r="D4926" s="13" t="s">
        <v>467</v>
      </c>
      <c r="E4926" s="13" t="s">
        <v>468</v>
      </c>
      <c r="F4926" s="15">
        <v>1680</v>
      </c>
      <c r="G4926" s="14">
        <v>18304843.199999999</v>
      </c>
      <c r="H4926" s="16" t="s">
        <v>5261</v>
      </c>
    </row>
    <row r="4927" spans="1:8" ht="15.75" customHeight="1" x14ac:dyDescent="0.25">
      <c r="A4927" s="13" t="s">
        <v>7810</v>
      </c>
      <c r="B4927" s="13" t="s">
        <v>28</v>
      </c>
      <c r="C4927" s="14">
        <v>11273.21</v>
      </c>
      <c r="D4927" s="13" t="s">
        <v>26</v>
      </c>
      <c r="E4927" s="13" t="s">
        <v>470</v>
      </c>
      <c r="F4927" s="15">
        <v>8400</v>
      </c>
      <c r="G4927" s="14">
        <v>94694964</v>
      </c>
      <c r="H4927" s="16" t="s">
        <v>5262</v>
      </c>
    </row>
    <row r="4928" spans="1:8" ht="15.75" customHeight="1" x14ac:dyDescent="0.25">
      <c r="A4928" s="13" t="s">
        <v>7810</v>
      </c>
      <c r="B4928" s="13" t="s">
        <v>10</v>
      </c>
      <c r="C4928" s="14">
        <v>11277.44</v>
      </c>
      <c r="D4928" s="13" t="s">
        <v>67</v>
      </c>
      <c r="E4928" s="13" t="s">
        <v>95</v>
      </c>
      <c r="F4928" s="15">
        <v>8400</v>
      </c>
      <c r="G4928" s="14">
        <v>94730496</v>
      </c>
      <c r="H4928" s="16" t="s">
        <v>5263</v>
      </c>
    </row>
    <row r="4929" spans="1:8" ht="15.75" customHeight="1" x14ac:dyDescent="0.25">
      <c r="A4929" s="13" t="s">
        <v>7810</v>
      </c>
      <c r="B4929" s="13" t="s">
        <v>10</v>
      </c>
      <c r="C4929" s="14">
        <v>11503.46</v>
      </c>
      <c r="D4929" s="13" t="s">
        <v>17</v>
      </c>
      <c r="E4929" s="13" t="s">
        <v>95</v>
      </c>
      <c r="F4929" s="15">
        <v>1200</v>
      </c>
      <c r="G4929" s="14">
        <v>13804152</v>
      </c>
      <c r="H4929" s="13" t="s">
        <v>5255</v>
      </c>
    </row>
    <row r="4930" spans="1:8" ht="15.75" customHeight="1" x14ac:dyDescent="0.25">
      <c r="A4930" s="13" t="s">
        <v>7810</v>
      </c>
      <c r="B4930" s="13" t="s">
        <v>10</v>
      </c>
      <c r="C4930" s="14">
        <v>13323.03</v>
      </c>
      <c r="D4930" s="13" t="s">
        <v>43</v>
      </c>
      <c r="E4930" s="13" t="s">
        <v>95</v>
      </c>
      <c r="F4930" s="15">
        <v>8400</v>
      </c>
      <c r="G4930" s="14">
        <v>111913452</v>
      </c>
      <c r="H4930" s="16" t="s">
        <v>5264</v>
      </c>
    </row>
    <row r="4931" spans="1:8" ht="15.75" customHeight="1" x14ac:dyDescent="0.25">
      <c r="A4931" s="13" t="s">
        <v>7810</v>
      </c>
      <c r="B4931" s="13" t="s">
        <v>28</v>
      </c>
      <c r="C4931" s="14">
        <v>14525</v>
      </c>
      <c r="D4931" s="13" t="s">
        <v>17</v>
      </c>
      <c r="E4931" s="13" t="s">
        <v>470</v>
      </c>
      <c r="F4931" s="15">
        <v>1200</v>
      </c>
      <c r="G4931" s="14">
        <v>17430000</v>
      </c>
      <c r="H4931" s="13" t="s">
        <v>5252</v>
      </c>
    </row>
    <row r="4932" spans="1:8" ht="15.75" customHeight="1" x14ac:dyDescent="0.25">
      <c r="C4932" s="10"/>
      <c r="F4932" s="17"/>
      <c r="G4932" s="10"/>
    </row>
    <row r="4933" spans="1:8" ht="15.75" customHeight="1" x14ac:dyDescent="0.25">
      <c r="A4933" s="41" t="s">
        <v>5265</v>
      </c>
      <c r="B4933" s="42"/>
      <c r="C4933" s="42"/>
      <c r="D4933" s="42"/>
      <c r="E4933" s="42"/>
      <c r="F4933" s="42"/>
      <c r="G4933" s="42"/>
      <c r="H4933" s="43"/>
    </row>
    <row r="4934" spans="1:8" ht="15.75" customHeight="1" x14ac:dyDescent="0.25">
      <c r="C4934" s="10"/>
      <c r="E4934" s="11" t="s">
        <v>7571</v>
      </c>
      <c r="F4934" s="12">
        <v>24000</v>
      </c>
      <c r="G4934" s="10"/>
    </row>
    <row r="4935" spans="1:8" ht="15.75" customHeight="1" x14ac:dyDescent="0.25">
      <c r="A4935" s="13" t="s">
        <v>0</v>
      </c>
      <c r="B4935" s="13" t="s">
        <v>1</v>
      </c>
      <c r="C4935" s="13" t="s">
        <v>2</v>
      </c>
      <c r="D4935" s="13" t="s">
        <v>4</v>
      </c>
      <c r="E4935" s="13" t="s">
        <v>5</v>
      </c>
      <c r="F4935" s="13" t="s">
        <v>6</v>
      </c>
      <c r="G4935" s="13" t="s">
        <v>7</v>
      </c>
      <c r="H4935" s="13" t="s">
        <v>8</v>
      </c>
    </row>
    <row r="4936" spans="1:8" ht="15.75" customHeight="1" x14ac:dyDescent="0.25">
      <c r="A4936" s="13" t="s">
        <v>7811</v>
      </c>
      <c r="B4936" s="13" t="s">
        <v>10</v>
      </c>
      <c r="C4936" s="14">
        <v>445.72</v>
      </c>
      <c r="D4936" s="13" t="s">
        <v>26</v>
      </c>
      <c r="E4936" s="13" t="s">
        <v>1159</v>
      </c>
      <c r="F4936" s="15">
        <v>24000</v>
      </c>
      <c r="G4936" s="14">
        <v>10697280</v>
      </c>
      <c r="H4936" s="13" t="s">
        <v>5267</v>
      </c>
    </row>
    <row r="4937" spans="1:8" ht="15.75" customHeight="1" x14ac:dyDescent="0.25">
      <c r="A4937" s="13" t="s">
        <v>7811</v>
      </c>
      <c r="B4937" s="13" t="s">
        <v>28</v>
      </c>
      <c r="C4937" s="14">
        <v>573.98</v>
      </c>
      <c r="D4937" s="13" t="s">
        <v>33</v>
      </c>
      <c r="E4937" s="13" t="s">
        <v>1159</v>
      </c>
      <c r="F4937" s="15">
        <v>24000</v>
      </c>
      <c r="G4937" s="14">
        <v>13775520</v>
      </c>
      <c r="H4937" s="13" t="s">
        <v>5268</v>
      </c>
    </row>
    <row r="4938" spans="1:8" ht="15.75" customHeight="1" x14ac:dyDescent="0.25">
      <c r="A4938" s="13" t="s">
        <v>7811</v>
      </c>
      <c r="B4938" s="13" t="s">
        <v>10</v>
      </c>
      <c r="C4938" s="14">
        <v>593.79</v>
      </c>
      <c r="D4938" s="13" t="s">
        <v>14</v>
      </c>
      <c r="E4938" s="13" t="s">
        <v>5269</v>
      </c>
      <c r="F4938" s="15">
        <v>24000</v>
      </c>
      <c r="G4938" s="14">
        <v>14250960</v>
      </c>
      <c r="H4938" s="13" t="s">
        <v>5270</v>
      </c>
    </row>
    <row r="4939" spans="1:8" ht="15.75" customHeight="1" x14ac:dyDescent="0.25">
      <c r="A4939" s="13" t="s">
        <v>7811</v>
      </c>
      <c r="B4939" s="13" t="s">
        <v>10</v>
      </c>
      <c r="C4939" s="14">
        <v>632</v>
      </c>
      <c r="D4939" s="13" t="s">
        <v>70</v>
      </c>
      <c r="E4939" s="13" t="s">
        <v>470</v>
      </c>
      <c r="F4939" s="15">
        <v>24000</v>
      </c>
      <c r="G4939" s="14">
        <v>15168000</v>
      </c>
      <c r="H4939" s="13" t="s">
        <v>5271</v>
      </c>
    </row>
    <row r="4940" spans="1:8" ht="15.75" customHeight="1" x14ac:dyDescent="0.25">
      <c r="A4940" s="13" t="s">
        <v>7811</v>
      </c>
      <c r="B4940" s="13" t="s">
        <v>10</v>
      </c>
      <c r="C4940" s="14">
        <v>652.79</v>
      </c>
      <c r="D4940" s="13" t="s">
        <v>20</v>
      </c>
      <c r="E4940" s="13" t="s">
        <v>1776</v>
      </c>
      <c r="F4940" s="15">
        <v>24000</v>
      </c>
      <c r="G4940" s="14">
        <v>15666960</v>
      </c>
      <c r="H4940" s="16" t="s">
        <v>5272</v>
      </c>
    </row>
    <row r="4941" spans="1:8" ht="15.75" customHeight="1" x14ac:dyDescent="0.25">
      <c r="A4941" s="13" t="s">
        <v>7811</v>
      </c>
      <c r="B4941" s="13" t="s">
        <v>10</v>
      </c>
      <c r="C4941" s="14">
        <v>665.85</v>
      </c>
      <c r="D4941" s="13" t="s">
        <v>33</v>
      </c>
      <c r="E4941" s="13" t="s">
        <v>470</v>
      </c>
      <c r="F4941" s="15">
        <v>24000</v>
      </c>
      <c r="G4941" s="14">
        <v>15980400</v>
      </c>
      <c r="H4941" s="13" t="s">
        <v>5273</v>
      </c>
    </row>
    <row r="4942" spans="1:8" ht="15.75" customHeight="1" x14ac:dyDescent="0.25">
      <c r="A4942" s="13" t="s">
        <v>7811</v>
      </c>
      <c r="B4942" s="13" t="s">
        <v>10</v>
      </c>
      <c r="C4942" s="14">
        <v>679.34</v>
      </c>
      <c r="D4942" s="13" t="s">
        <v>35</v>
      </c>
      <c r="E4942" s="13" t="s">
        <v>470</v>
      </c>
      <c r="F4942" s="15">
        <v>24000</v>
      </c>
      <c r="G4942" s="14">
        <v>16304160</v>
      </c>
      <c r="H4942" s="16" t="s">
        <v>5274</v>
      </c>
    </row>
    <row r="4943" spans="1:8" ht="15.75" customHeight="1" x14ac:dyDescent="0.25">
      <c r="A4943" s="13" t="s">
        <v>7811</v>
      </c>
      <c r="B4943" s="13" t="s">
        <v>10</v>
      </c>
      <c r="C4943" s="14">
        <v>708</v>
      </c>
      <c r="D4943" s="13" t="s">
        <v>67</v>
      </c>
      <c r="E4943" s="13" t="s">
        <v>470</v>
      </c>
      <c r="F4943" s="15">
        <v>24000</v>
      </c>
      <c r="G4943" s="14">
        <v>16992000</v>
      </c>
      <c r="H4943" s="16" t="s">
        <v>5275</v>
      </c>
    </row>
    <row r="4944" spans="1:8" ht="15.75" customHeight="1" x14ac:dyDescent="0.25">
      <c r="A4944" s="13" t="s">
        <v>7811</v>
      </c>
      <c r="B4944" s="13" t="s">
        <v>10</v>
      </c>
      <c r="C4944" s="14">
        <v>712.26</v>
      </c>
      <c r="D4944" s="13" t="s">
        <v>38</v>
      </c>
      <c r="E4944" s="13" t="s">
        <v>5276</v>
      </c>
      <c r="F4944" s="15">
        <v>24000</v>
      </c>
      <c r="G4944" s="14">
        <v>17094240</v>
      </c>
      <c r="H4944" s="16" t="s">
        <v>5277</v>
      </c>
    </row>
    <row r="4945" spans="1:8" ht="15.75" customHeight="1" x14ac:dyDescent="0.25">
      <c r="A4945" s="13" t="s">
        <v>7811</v>
      </c>
      <c r="B4945" s="13" t="s">
        <v>28</v>
      </c>
      <c r="C4945" s="14">
        <v>712.26</v>
      </c>
      <c r="D4945" s="13" t="s">
        <v>38</v>
      </c>
      <c r="E4945" s="13" t="s">
        <v>5278</v>
      </c>
      <c r="F4945" s="15">
        <v>24000</v>
      </c>
      <c r="G4945" s="14">
        <v>17094240</v>
      </c>
      <c r="H4945" s="16" t="s">
        <v>5279</v>
      </c>
    </row>
    <row r="4946" spans="1:8" ht="15.75" customHeight="1" x14ac:dyDescent="0.25">
      <c r="A4946" s="13" t="s">
        <v>7811</v>
      </c>
      <c r="B4946" s="13" t="s">
        <v>10</v>
      </c>
      <c r="C4946" s="14">
        <v>749.61</v>
      </c>
      <c r="D4946" s="13" t="s">
        <v>7584</v>
      </c>
      <c r="E4946" s="13" t="s">
        <v>470</v>
      </c>
      <c r="F4946" s="15">
        <v>24000</v>
      </c>
      <c r="G4946" s="14">
        <v>17990640</v>
      </c>
      <c r="H4946" s="13" t="s">
        <v>5280</v>
      </c>
    </row>
    <row r="4947" spans="1:8" ht="15.75" customHeight="1" x14ac:dyDescent="0.25">
      <c r="A4947" s="13" t="s">
        <v>7811</v>
      </c>
      <c r="B4947" s="13" t="s">
        <v>10</v>
      </c>
      <c r="C4947" s="14">
        <v>806</v>
      </c>
      <c r="D4947" s="13" t="s">
        <v>17</v>
      </c>
      <c r="E4947" s="13" t="s">
        <v>470</v>
      </c>
      <c r="F4947" s="15">
        <v>24000</v>
      </c>
      <c r="G4947" s="14">
        <v>19344000</v>
      </c>
      <c r="H4947" s="13" t="s">
        <v>5281</v>
      </c>
    </row>
    <row r="4948" spans="1:8" ht="15.75" customHeight="1" x14ac:dyDescent="0.25">
      <c r="A4948" s="13" t="s">
        <v>7811</v>
      </c>
      <c r="B4948" s="13" t="s">
        <v>10</v>
      </c>
      <c r="C4948" s="14">
        <v>847.16</v>
      </c>
      <c r="D4948" s="13" t="s">
        <v>43</v>
      </c>
      <c r="E4948" s="13" t="s">
        <v>5282</v>
      </c>
      <c r="F4948" s="15">
        <v>24000</v>
      </c>
      <c r="G4948" s="14">
        <v>20331840</v>
      </c>
      <c r="H4948" s="16" t="s">
        <v>5283</v>
      </c>
    </row>
    <row r="4949" spans="1:8" ht="15.75" customHeight="1" x14ac:dyDescent="0.25">
      <c r="A4949" s="13" t="s">
        <v>7811</v>
      </c>
      <c r="B4949" s="13" t="s">
        <v>382</v>
      </c>
      <c r="C4949" s="14">
        <v>946.47</v>
      </c>
      <c r="D4949" s="13" t="s">
        <v>20</v>
      </c>
      <c r="E4949" s="13" t="s">
        <v>1393</v>
      </c>
      <c r="F4949" s="15">
        <v>24000</v>
      </c>
      <c r="G4949" s="14">
        <v>22715280</v>
      </c>
      <c r="H4949" s="16" t="s">
        <v>5284</v>
      </c>
    </row>
    <row r="4950" spans="1:8" ht="15.75" customHeight="1" x14ac:dyDescent="0.25">
      <c r="A4950" s="13" t="s">
        <v>7811</v>
      </c>
      <c r="B4950" s="13" t="s">
        <v>45</v>
      </c>
      <c r="C4950" s="14">
        <v>949.41</v>
      </c>
      <c r="D4950" s="13" t="s">
        <v>20</v>
      </c>
      <c r="E4950" s="13" t="s">
        <v>5285</v>
      </c>
      <c r="F4950" s="15">
        <v>24000</v>
      </c>
      <c r="G4950" s="14">
        <v>22785840</v>
      </c>
      <c r="H4950" s="13" t="s">
        <v>5286</v>
      </c>
    </row>
    <row r="4951" spans="1:8" ht="15.75" customHeight="1" x14ac:dyDescent="0.25">
      <c r="A4951" s="13" t="s">
        <v>7811</v>
      </c>
      <c r="B4951" s="13" t="s">
        <v>28</v>
      </c>
      <c r="C4951" s="14">
        <v>12694.31</v>
      </c>
      <c r="D4951" s="13" t="s">
        <v>20</v>
      </c>
      <c r="E4951" s="13" t="s">
        <v>5287</v>
      </c>
      <c r="F4951" s="15">
        <v>24000</v>
      </c>
      <c r="G4951" s="14">
        <v>304663440</v>
      </c>
      <c r="H4951" s="13" t="s">
        <v>5288</v>
      </c>
    </row>
    <row r="4952" spans="1:8" ht="15.75" customHeight="1" x14ac:dyDescent="0.25">
      <c r="C4952" s="10"/>
      <c r="F4952" s="17"/>
      <c r="G4952" s="10"/>
    </row>
    <row r="4953" spans="1:8" ht="15.75" customHeight="1" x14ac:dyDescent="0.25">
      <c r="A4953" s="41" t="s">
        <v>5289</v>
      </c>
      <c r="B4953" s="42"/>
      <c r="C4953" s="42"/>
      <c r="D4953" s="42"/>
      <c r="E4953" s="42"/>
      <c r="F4953" s="42"/>
      <c r="G4953" s="42"/>
      <c r="H4953" s="43"/>
    </row>
    <row r="4954" spans="1:8" ht="15.75" customHeight="1" x14ac:dyDescent="0.25">
      <c r="C4954" s="10"/>
      <c r="E4954" s="11" t="s">
        <v>7571</v>
      </c>
      <c r="F4954" s="12">
        <v>12000</v>
      </c>
      <c r="G4954" s="10"/>
    </row>
    <row r="4955" spans="1:8" ht="15.75" customHeight="1" x14ac:dyDescent="0.25">
      <c r="A4955" s="13" t="s">
        <v>0</v>
      </c>
      <c r="B4955" s="13" t="s">
        <v>1</v>
      </c>
      <c r="C4955" s="13" t="s">
        <v>2</v>
      </c>
      <c r="D4955" s="13" t="s">
        <v>4</v>
      </c>
      <c r="E4955" s="13" t="s">
        <v>5</v>
      </c>
      <c r="F4955" s="13" t="s">
        <v>6</v>
      </c>
      <c r="G4955" s="13" t="s">
        <v>7</v>
      </c>
      <c r="H4955" s="13" t="s">
        <v>8</v>
      </c>
    </row>
    <row r="4956" spans="1:8" ht="15.75" customHeight="1" x14ac:dyDescent="0.25">
      <c r="A4956" s="13" t="s">
        <v>7812</v>
      </c>
      <c r="B4956" s="13" t="s">
        <v>10</v>
      </c>
      <c r="C4956" s="14">
        <v>2394.42</v>
      </c>
      <c r="D4956" s="13" t="s">
        <v>80</v>
      </c>
      <c r="E4956" s="13" t="s">
        <v>820</v>
      </c>
      <c r="F4956" s="15">
        <v>12000</v>
      </c>
      <c r="G4956" s="14">
        <v>28733040</v>
      </c>
      <c r="H4956" s="16" t="s">
        <v>5291</v>
      </c>
    </row>
    <row r="4957" spans="1:8" ht="15.75" customHeight="1" x14ac:dyDescent="0.25">
      <c r="A4957" s="13" t="s">
        <v>7812</v>
      </c>
      <c r="B4957" s="13" t="s">
        <v>10</v>
      </c>
      <c r="C4957" s="14">
        <v>2465.9299999999998</v>
      </c>
      <c r="D4957" s="13" t="s">
        <v>14</v>
      </c>
      <c r="E4957" s="13" t="s">
        <v>5292</v>
      </c>
      <c r="F4957" s="15">
        <v>12000</v>
      </c>
      <c r="G4957" s="14">
        <v>29591160</v>
      </c>
      <c r="H4957" s="13" t="s">
        <v>5293</v>
      </c>
    </row>
    <row r="4958" spans="1:8" ht="15.75" customHeight="1" x14ac:dyDescent="0.25">
      <c r="A4958" s="13" t="s">
        <v>7812</v>
      </c>
      <c r="B4958" s="13" t="s">
        <v>10</v>
      </c>
      <c r="C4958" s="14">
        <v>2851</v>
      </c>
      <c r="D4958" s="13" t="s">
        <v>38</v>
      </c>
      <c r="E4958" s="13" t="s">
        <v>5294</v>
      </c>
      <c r="F4958" s="15">
        <v>12000</v>
      </c>
      <c r="G4958" s="14">
        <v>34212000</v>
      </c>
      <c r="H4958" s="16" t="s">
        <v>5295</v>
      </c>
    </row>
    <row r="4959" spans="1:8" ht="15.75" customHeight="1" x14ac:dyDescent="0.25">
      <c r="A4959" s="13" t="s">
        <v>7812</v>
      </c>
      <c r="B4959" s="13" t="s">
        <v>10</v>
      </c>
      <c r="C4959" s="14">
        <v>2859.17</v>
      </c>
      <c r="D4959" s="13" t="s">
        <v>20</v>
      </c>
      <c r="E4959" s="13" t="s">
        <v>2317</v>
      </c>
      <c r="F4959" s="15">
        <v>12000</v>
      </c>
      <c r="G4959" s="14">
        <v>34310040</v>
      </c>
      <c r="H4959" s="16" t="s">
        <v>5296</v>
      </c>
    </row>
    <row r="4960" spans="1:8" ht="15.75" customHeight="1" x14ac:dyDescent="0.25">
      <c r="A4960" s="13" t="s">
        <v>7812</v>
      </c>
      <c r="B4960" s="13" t="s">
        <v>10</v>
      </c>
      <c r="C4960" s="14">
        <v>2903.78</v>
      </c>
      <c r="D4960" s="13" t="s">
        <v>67</v>
      </c>
      <c r="E4960" s="13" t="s">
        <v>820</v>
      </c>
      <c r="F4960" s="15">
        <v>12000</v>
      </c>
      <c r="G4960" s="14">
        <v>34845360</v>
      </c>
      <c r="H4960" s="16" t="s">
        <v>5297</v>
      </c>
    </row>
    <row r="4961" spans="1:8" ht="15.75" customHeight="1" x14ac:dyDescent="0.25">
      <c r="A4961" s="13" t="s">
        <v>7812</v>
      </c>
      <c r="B4961" s="13" t="s">
        <v>10</v>
      </c>
      <c r="C4961" s="14">
        <v>3009.15</v>
      </c>
      <c r="D4961" s="13" t="s">
        <v>11</v>
      </c>
      <c r="E4961" s="13" t="s">
        <v>5298</v>
      </c>
      <c r="F4961" s="15">
        <v>12000</v>
      </c>
      <c r="G4961" s="14">
        <v>36109800</v>
      </c>
      <c r="H4961" s="16" t="s">
        <v>5299</v>
      </c>
    </row>
    <row r="4962" spans="1:8" ht="15.75" customHeight="1" x14ac:dyDescent="0.25">
      <c r="A4962" s="13" t="s">
        <v>7812</v>
      </c>
      <c r="B4962" s="13" t="s">
        <v>10</v>
      </c>
      <c r="C4962" s="14">
        <v>3010.5</v>
      </c>
      <c r="D4962" s="13" t="s">
        <v>75</v>
      </c>
      <c r="E4962" s="13" t="s">
        <v>5300</v>
      </c>
      <c r="F4962" s="15">
        <v>12000</v>
      </c>
      <c r="G4962" s="14">
        <v>36126000</v>
      </c>
      <c r="H4962" s="16" t="s">
        <v>5301</v>
      </c>
    </row>
    <row r="4963" spans="1:8" ht="15.75" customHeight="1" x14ac:dyDescent="0.25">
      <c r="A4963" s="13" t="s">
        <v>7812</v>
      </c>
      <c r="B4963" s="13" t="s">
        <v>28</v>
      </c>
      <c r="C4963" s="14">
        <v>3069.75</v>
      </c>
      <c r="D4963" s="13" t="s">
        <v>33</v>
      </c>
      <c r="E4963" s="13" t="s">
        <v>164</v>
      </c>
      <c r="F4963" s="15">
        <v>12000</v>
      </c>
      <c r="G4963" s="14">
        <v>36837000</v>
      </c>
      <c r="H4963" s="13" t="s">
        <v>5302</v>
      </c>
    </row>
    <row r="4964" spans="1:8" ht="15.75" customHeight="1" x14ac:dyDescent="0.25">
      <c r="A4964" s="13" t="s">
        <v>7812</v>
      </c>
      <c r="B4964" s="13" t="s">
        <v>10</v>
      </c>
      <c r="C4964" s="14">
        <v>3156.3</v>
      </c>
      <c r="D4964" s="13" t="s">
        <v>35</v>
      </c>
      <c r="E4964" s="13" t="s">
        <v>5303</v>
      </c>
      <c r="F4964" s="15">
        <v>12000</v>
      </c>
      <c r="G4964" s="14">
        <v>37875600</v>
      </c>
      <c r="H4964" s="16" t="s">
        <v>5304</v>
      </c>
    </row>
    <row r="4965" spans="1:8" ht="15.75" customHeight="1" x14ac:dyDescent="0.25">
      <c r="A4965" s="13" t="s">
        <v>7812</v>
      </c>
      <c r="B4965" s="13" t="s">
        <v>10</v>
      </c>
      <c r="C4965" s="14">
        <v>3413.69</v>
      </c>
      <c r="D4965" s="13" t="s">
        <v>33</v>
      </c>
      <c r="E4965" s="13" t="s">
        <v>820</v>
      </c>
      <c r="F4965" s="15">
        <v>12000</v>
      </c>
      <c r="G4965" s="14">
        <v>40964280</v>
      </c>
      <c r="H4965" s="13" t="s">
        <v>5305</v>
      </c>
    </row>
    <row r="4966" spans="1:8" ht="15.75" customHeight="1" x14ac:dyDescent="0.25">
      <c r="A4966" s="13" t="s">
        <v>7812</v>
      </c>
      <c r="B4966" s="13" t="s">
        <v>28</v>
      </c>
      <c r="C4966" s="14">
        <v>3698.5</v>
      </c>
      <c r="D4966" s="13" t="s">
        <v>14</v>
      </c>
      <c r="E4966" s="13" t="s">
        <v>5306</v>
      </c>
      <c r="F4966" s="15">
        <v>12000</v>
      </c>
      <c r="G4966" s="14">
        <v>44382000</v>
      </c>
      <c r="H4966" s="13" t="s">
        <v>5307</v>
      </c>
    </row>
    <row r="4967" spans="1:8" ht="15.75" customHeight="1" x14ac:dyDescent="0.25">
      <c r="A4967" s="13" t="s">
        <v>7812</v>
      </c>
      <c r="B4967" s="13" t="s">
        <v>10</v>
      </c>
      <c r="C4967" s="14">
        <v>3779</v>
      </c>
      <c r="D4967" s="13" t="s">
        <v>201</v>
      </c>
      <c r="E4967" s="13" t="s">
        <v>164</v>
      </c>
      <c r="F4967" s="15">
        <v>12000</v>
      </c>
      <c r="G4967" s="14">
        <v>45348000</v>
      </c>
      <c r="H4967" s="13" t="s">
        <v>5308</v>
      </c>
    </row>
    <row r="4968" spans="1:8" ht="15.75" customHeight="1" x14ac:dyDescent="0.25">
      <c r="A4968" s="13" t="s">
        <v>7812</v>
      </c>
      <c r="B4968" s="13" t="s">
        <v>10</v>
      </c>
      <c r="C4968" s="14">
        <v>4062.5</v>
      </c>
      <c r="D4968" s="13" t="s">
        <v>17</v>
      </c>
      <c r="E4968" s="13" t="s">
        <v>164</v>
      </c>
      <c r="F4968" s="15">
        <v>12000</v>
      </c>
      <c r="G4968" s="14">
        <v>48750000</v>
      </c>
      <c r="H4968" s="13" t="s">
        <v>5302</v>
      </c>
    </row>
    <row r="4969" spans="1:8" ht="15.75" customHeight="1" x14ac:dyDescent="0.25">
      <c r="C4969" s="10"/>
      <c r="F4969" s="17"/>
      <c r="G4969" s="10"/>
    </row>
    <row r="4970" spans="1:8" ht="15.75" customHeight="1" x14ac:dyDescent="0.25">
      <c r="A4970" s="41" t="s">
        <v>5309</v>
      </c>
      <c r="B4970" s="42"/>
      <c r="C4970" s="42"/>
      <c r="D4970" s="42"/>
      <c r="E4970" s="42"/>
      <c r="F4970" s="42"/>
      <c r="G4970" s="42"/>
      <c r="H4970" s="43"/>
    </row>
    <row r="4971" spans="1:8" ht="15.75" customHeight="1" x14ac:dyDescent="0.25">
      <c r="C4971" s="10"/>
      <c r="E4971" s="11" t="s">
        <v>7571</v>
      </c>
      <c r="F4971" s="12">
        <v>228000</v>
      </c>
      <c r="G4971" s="10"/>
    </row>
    <row r="4972" spans="1:8" ht="15.75" customHeight="1" x14ac:dyDescent="0.25">
      <c r="A4972" s="13" t="s">
        <v>0</v>
      </c>
      <c r="B4972" s="13" t="s">
        <v>1</v>
      </c>
      <c r="C4972" s="13" t="s">
        <v>2</v>
      </c>
      <c r="D4972" s="13" t="s">
        <v>4</v>
      </c>
      <c r="E4972" s="13" t="s">
        <v>5</v>
      </c>
      <c r="F4972" s="13" t="s">
        <v>6</v>
      </c>
      <c r="G4972" s="13" t="s">
        <v>7</v>
      </c>
      <c r="H4972" s="13" t="s">
        <v>8</v>
      </c>
    </row>
    <row r="4973" spans="1:8" ht="15.75" customHeight="1" x14ac:dyDescent="0.25">
      <c r="A4973" s="13" t="s">
        <v>7813</v>
      </c>
      <c r="B4973" s="13" t="s">
        <v>10</v>
      </c>
      <c r="C4973" s="14">
        <v>80.53</v>
      </c>
      <c r="D4973" s="13" t="s">
        <v>33</v>
      </c>
      <c r="E4973" s="13" t="s">
        <v>389</v>
      </c>
      <c r="F4973" s="15">
        <v>228000</v>
      </c>
      <c r="G4973" s="14">
        <v>18360840</v>
      </c>
      <c r="H4973" s="13" t="s">
        <v>5311</v>
      </c>
    </row>
    <row r="4974" spans="1:8" ht="15.75" customHeight="1" x14ac:dyDescent="0.25">
      <c r="A4974" s="13" t="s">
        <v>7813</v>
      </c>
      <c r="B4974" s="13" t="s">
        <v>10</v>
      </c>
      <c r="C4974" s="14">
        <v>84.03</v>
      </c>
      <c r="D4974" s="13" t="s">
        <v>23</v>
      </c>
      <c r="E4974" s="13" t="s">
        <v>389</v>
      </c>
      <c r="F4974" s="15">
        <v>228000</v>
      </c>
      <c r="G4974" s="14">
        <v>19158840</v>
      </c>
      <c r="H4974" s="16" t="s">
        <v>5312</v>
      </c>
    </row>
    <row r="4975" spans="1:8" ht="15.75" customHeight="1" x14ac:dyDescent="0.25">
      <c r="A4975" s="13" t="s">
        <v>7813</v>
      </c>
      <c r="B4975" s="13" t="s">
        <v>10</v>
      </c>
      <c r="C4975" s="14">
        <v>84.12</v>
      </c>
      <c r="D4975" s="13" t="s">
        <v>38</v>
      </c>
      <c r="E4975" s="13" t="s">
        <v>5313</v>
      </c>
      <c r="F4975" s="15">
        <v>228000</v>
      </c>
      <c r="G4975" s="14">
        <v>19179360</v>
      </c>
      <c r="H4975" s="13" t="s">
        <v>5314</v>
      </c>
    </row>
    <row r="4976" spans="1:8" ht="15.75" customHeight="1" x14ac:dyDescent="0.25">
      <c r="A4976" s="13" t="s">
        <v>7813</v>
      </c>
      <c r="B4976" s="13" t="s">
        <v>45</v>
      </c>
      <c r="C4976" s="14">
        <v>84.96</v>
      </c>
      <c r="D4976" s="13" t="s">
        <v>20</v>
      </c>
      <c r="E4976" s="13" t="s">
        <v>398</v>
      </c>
      <c r="F4976" s="15">
        <v>228000</v>
      </c>
      <c r="G4976" s="14">
        <v>19370880</v>
      </c>
      <c r="H4976" s="16" t="s">
        <v>5315</v>
      </c>
    </row>
    <row r="4977" spans="1:8" ht="15.75" customHeight="1" x14ac:dyDescent="0.25">
      <c r="A4977" s="13" t="s">
        <v>7813</v>
      </c>
      <c r="B4977" s="13" t="s">
        <v>28</v>
      </c>
      <c r="C4977" s="14">
        <v>88.5</v>
      </c>
      <c r="D4977" s="13" t="s">
        <v>70</v>
      </c>
      <c r="E4977" s="13" t="s">
        <v>398</v>
      </c>
      <c r="F4977" s="15">
        <v>228000</v>
      </c>
      <c r="G4977" s="14">
        <v>20178000</v>
      </c>
      <c r="H4977" s="13" t="s">
        <v>5316</v>
      </c>
    </row>
    <row r="4978" spans="1:8" ht="15.75" customHeight="1" x14ac:dyDescent="0.25">
      <c r="A4978" s="13" t="s">
        <v>7813</v>
      </c>
      <c r="B4978" s="13" t="s">
        <v>28</v>
      </c>
      <c r="C4978" s="14">
        <v>94.06</v>
      </c>
      <c r="D4978" s="13" t="s">
        <v>17</v>
      </c>
      <c r="E4978" s="13" t="s">
        <v>389</v>
      </c>
      <c r="F4978" s="15">
        <v>60000</v>
      </c>
      <c r="G4978" s="14">
        <v>5643600</v>
      </c>
      <c r="H4978" s="13" t="s">
        <v>5311</v>
      </c>
    </row>
    <row r="4979" spans="1:8" ht="15.75" customHeight="1" x14ac:dyDescent="0.25">
      <c r="A4979" s="13" t="s">
        <v>7813</v>
      </c>
      <c r="B4979" s="13" t="s">
        <v>10</v>
      </c>
      <c r="C4979" s="14">
        <v>100.4</v>
      </c>
      <c r="D4979" s="13" t="s">
        <v>109</v>
      </c>
      <c r="E4979" s="13" t="s">
        <v>389</v>
      </c>
      <c r="F4979" s="15">
        <v>228000</v>
      </c>
      <c r="G4979" s="14">
        <v>22891200</v>
      </c>
      <c r="H4979" s="16" t="s">
        <v>5317</v>
      </c>
    </row>
    <row r="4980" spans="1:8" ht="15.75" customHeight="1" x14ac:dyDescent="0.25">
      <c r="A4980" s="13" t="s">
        <v>7813</v>
      </c>
      <c r="B4980" s="13" t="s">
        <v>28</v>
      </c>
      <c r="C4980" s="14">
        <v>111.23</v>
      </c>
      <c r="D4980" s="13" t="s">
        <v>26</v>
      </c>
      <c r="E4980" s="13" t="s">
        <v>389</v>
      </c>
      <c r="F4980" s="15">
        <v>228000</v>
      </c>
      <c r="G4980" s="14">
        <v>25360440</v>
      </c>
      <c r="H4980" s="13" t="s">
        <v>5318</v>
      </c>
    </row>
    <row r="4981" spans="1:8" ht="15.75" customHeight="1" x14ac:dyDescent="0.25">
      <c r="A4981" s="13" t="s">
        <v>7813</v>
      </c>
      <c r="B4981" s="13" t="s">
        <v>10</v>
      </c>
      <c r="C4981" s="14">
        <v>130.47</v>
      </c>
      <c r="D4981" s="13" t="s">
        <v>14</v>
      </c>
      <c r="E4981" s="13" t="s">
        <v>5319</v>
      </c>
      <c r="F4981" s="15">
        <v>228000</v>
      </c>
      <c r="G4981" s="14">
        <v>29747160</v>
      </c>
      <c r="H4981" s="13" t="s">
        <v>5320</v>
      </c>
    </row>
    <row r="4982" spans="1:8" ht="15.75" customHeight="1" x14ac:dyDescent="0.25">
      <c r="A4982" s="13" t="s">
        <v>7813</v>
      </c>
      <c r="B4982" s="13" t="s">
        <v>10</v>
      </c>
      <c r="C4982" s="14">
        <v>149.62</v>
      </c>
      <c r="D4982" s="13" t="s">
        <v>26</v>
      </c>
      <c r="E4982" s="13" t="s">
        <v>470</v>
      </c>
      <c r="F4982" s="15">
        <v>228000</v>
      </c>
      <c r="G4982" s="14">
        <v>34113360</v>
      </c>
      <c r="H4982" s="16" t="s">
        <v>5321</v>
      </c>
    </row>
    <row r="4983" spans="1:8" ht="15.75" customHeight="1" x14ac:dyDescent="0.25">
      <c r="A4983" s="13" t="s">
        <v>7813</v>
      </c>
      <c r="B4983" s="13" t="s">
        <v>10</v>
      </c>
      <c r="C4983" s="14">
        <v>158</v>
      </c>
      <c r="D4983" s="13" t="s">
        <v>70</v>
      </c>
      <c r="E4983" s="13" t="s">
        <v>470</v>
      </c>
      <c r="F4983" s="15">
        <v>228000</v>
      </c>
      <c r="G4983" s="14">
        <v>36024000</v>
      </c>
      <c r="H4983" s="13" t="s">
        <v>5322</v>
      </c>
    </row>
    <row r="4984" spans="1:8" ht="15.75" customHeight="1" x14ac:dyDescent="0.25">
      <c r="A4984" s="13" t="s">
        <v>7813</v>
      </c>
      <c r="B4984" s="13" t="s">
        <v>28</v>
      </c>
      <c r="C4984" s="14">
        <v>163.19</v>
      </c>
      <c r="D4984" s="13" t="s">
        <v>20</v>
      </c>
      <c r="E4984" s="13" t="s">
        <v>1776</v>
      </c>
      <c r="F4984" s="15">
        <v>228000</v>
      </c>
      <c r="G4984" s="14">
        <v>37207320</v>
      </c>
      <c r="H4984" s="16" t="s">
        <v>5323</v>
      </c>
    </row>
    <row r="4985" spans="1:8" ht="15.75" customHeight="1" x14ac:dyDescent="0.25">
      <c r="A4985" s="13" t="s">
        <v>7813</v>
      </c>
      <c r="B4985" s="13" t="s">
        <v>10</v>
      </c>
      <c r="C4985" s="14">
        <v>169.84</v>
      </c>
      <c r="D4985" s="13" t="s">
        <v>35</v>
      </c>
      <c r="E4985" s="13" t="s">
        <v>470</v>
      </c>
      <c r="F4985" s="15">
        <v>228000</v>
      </c>
      <c r="G4985" s="14">
        <v>38723520</v>
      </c>
      <c r="H4985" s="16" t="s">
        <v>5324</v>
      </c>
    </row>
    <row r="4986" spans="1:8" ht="15.75" customHeight="1" x14ac:dyDescent="0.25">
      <c r="A4986" s="13" t="s">
        <v>7813</v>
      </c>
      <c r="B4986" s="13" t="s">
        <v>413</v>
      </c>
      <c r="C4986" s="14">
        <v>191.42</v>
      </c>
      <c r="D4986" s="13" t="s">
        <v>20</v>
      </c>
      <c r="E4986" s="13" t="s">
        <v>1083</v>
      </c>
      <c r="F4986" s="15">
        <v>228000</v>
      </c>
      <c r="G4986" s="14">
        <v>43643760</v>
      </c>
      <c r="H4986" s="16" t="s">
        <v>5325</v>
      </c>
    </row>
    <row r="4987" spans="1:8" ht="15.75" customHeight="1" x14ac:dyDescent="0.25">
      <c r="A4987" s="13" t="s">
        <v>7813</v>
      </c>
      <c r="B4987" s="13" t="s">
        <v>434</v>
      </c>
      <c r="C4987" s="14">
        <v>195.76</v>
      </c>
      <c r="D4987" s="13" t="s">
        <v>20</v>
      </c>
      <c r="E4987" s="13" t="s">
        <v>2297</v>
      </c>
      <c r="F4987" s="15">
        <v>228000</v>
      </c>
      <c r="G4987" s="14">
        <v>44633280</v>
      </c>
      <c r="H4987" s="16" t="s">
        <v>5326</v>
      </c>
    </row>
    <row r="4988" spans="1:8" ht="15.75" customHeight="1" x14ac:dyDescent="0.25">
      <c r="A4988" s="13" t="s">
        <v>7813</v>
      </c>
      <c r="B4988" s="13" t="s">
        <v>10</v>
      </c>
      <c r="C4988" s="14">
        <v>200</v>
      </c>
      <c r="D4988" s="13" t="s">
        <v>17</v>
      </c>
      <c r="E4988" s="13" t="s">
        <v>470</v>
      </c>
      <c r="F4988" s="15">
        <v>60000</v>
      </c>
      <c r="G4988" s="14">
        <v>12000000</v>
      </c>
      <c r="H4988" s="13" t="s">
        <v>5327</v>
      </c>
    </row>
    <row r="4989" spans="1:8" ht="15.75" customHeight="1" x14ac:dyDescent="0.25">
      <c r="A4989" s="13" t="s">
        <v>7813</v>
      </c>
      <c r="B4989" s="13" t="s">
        <v>45</v>
      </c>
      <c r="C4989" s="14">
        <v>206.32</v>
      </c>
      <c r="D4989" s="13" t="s">
        <v>26</v>
      </c>
      <c r="E4989" s="13" t="s">
        <v>263</v>
      </c>
      <c r="F4989" s="15">
        <v>228000</v>
      </c>
      <c r="G4989" s="14">
        <v>47040960</v>
      </c>
      <c r="H4989" s="16" t="s">
        <v>5328</v>
      </c>
    </row>
    <row r="4990" spans="1:8" ht="15.75" customHeight="1" x14ac:dyDescent="0.25">
      <c r="A4990" s="13" t="s">
        <v>7813</v>
      </c>
      <c r="B4990" s="13" t="s">
        <v>10</v>
      </c>
      <c r="C4990" s="14">
        <v>211.02</v>
      </c>
      <c r="D4990" s="13" t="s">
        <v>43</v>
      </c>
      <c r="E4990" s="13" t="s">
        <v>470</v>
      </c>
      <c r="F4990" s="15">
        <v>228000</v>
      </c>
      <c r="G4990" s="14">
        <v>48112560</v>
      </c>
      <c r="H4990" s="16" t="s">
        <v>5329</v>
      </c>
    </row>
    <row r="4991" spans="1:8" ht="15.75" customHeight="1" x14ac:dyDescent="0.25">
      <c r="A4991" s="13" t="s">
        <v>7813</v>
      </c>
      <c r="B4991" s="13" t="s">
        <v>10</v>
      </c>
      <c r="C4991" s="14">
        <v>212.29</v>
      </c>
      <c r="D4991" s="13" t="s">
        <v>7584</v>
      </c>
      <c r="E4991" s="13" t="s">
        <v>470</v>
      </c>
      <c r="F4991" s="15">
        <v>228000</v>
      </c>
      <c r="G4991" s="14">
        <v>48402120</v>
      </c>
      <c r="H4991" s="13" t="s">
        <v>5330</v>
      </c>
    </row>
    <row r="4992" spans="1:8" ht="15.75" customHeight="1" x14ac:dyDescent="0.25">
      <c r="A4992" s="13" t="s">
        <v>7813</v>
      </c>
      <c r="B4992" s="13" t="s">
        <v>10</v>
      </c>
      <c r="C4992" s="14">
        <v>218.9</v>
      </c>
      <c r="D4992" s="13" t="s">
        <v>20</v>
      </c>
      <c r="E4992" s="13" t="s">
        <v>2294</v>
      </c>
      <c r="F4992" s="15">
        <v>228000</v>
      </c>
      <c r="G4992" s="14">
        <v>49909200</v>
      </c>
      <c r="H4992" s="16" t="s">
        <v>5331</v>
      </c>
    </row>
    <row r="4993" spans="1:8" ht="15.75" customHeight="1" x14ac:dyDescent="0.25">
      <c r="A4993" s="13" t="s">
        <v>7813</v>
      </c>
      <c r="B4993" s="13" t="s">
        <v>382</v>
      </c>
      <c r="C4993" s="14">
        <v>538.98</v>
      </c>
      <c r="D4993" s="13" t="s">
        <v>20</v>
      </c>
      <c r="E4993" s="13" t="s">
        <v>2305</v>
      </c>
      <c r="F4993" s="15">
        <v>228000</v>
      </c>
      <c r="G4993" s="14">
        <v>122887440</v>
      </c>
      <c r="H4993" s="16" t="s">
        <v>5332</v>
      </c>
    </row>
    <row r="4994" spans="1:8" ht="15.75" customHeight="1" x14ac:dyDescent="0.25">
      <c r="C4994" s="10"/>
      <c r="F4994" s="17"/>
      <c r="G4994" s="10"/>
    </row>
    <row r="4995" spans="1:8" ht="15.75" customHeight="1" x14ac:dyDescent="0.25">
      <c r="A4995" s="41" t="s">
        <v>5333</v>
      </c>
      <c r="B4995" s="42"/>
      <c r="C4995" s="42"/>
      <c r="D4995" s="42"/>
      <c r="E4995" s="42"/>
      <c r="F4995" s="42"/>
      <c r="G4995" s="42"/>
      <c r="H4995" s="43"/>
    </row>
    <row r="4996" spans="1:8" ht="15.75" customHeight="1" x14ac:dyDescent="0.25">
      <c r="C4996" s="10"/>
      <c r="E4996" s="11" t="s">
        <v>7571</v>
      </c>
      <c r="F4996" s="12">
        <v>264000</v>
      </c>
      <c r="G4996" s="10"/>
    </row>
    <row r="4997" spans="1:8" ht="15.75" customHeight="1" x14ac:dyDescent="0.25">
      <c r="A4997" s="13" t="s">
        <v>0</v>
      </c>
      <c r="B4997" s="13" t="s">
        <v>1</v>
      </c>
      <c r="C4997" s="13" t="s">
        <v>2</v>
      </c>
      <c r="D4997" s="13" t="s">
        <v>4</v>
      </c>
      <c r="E4997" s="13" t="s">
        <v>5</v>
      </c>
      <c r="F4997" s="13" t="s">
        <v>6</v>
      </c>
      <c r="G4997" s="13" t="s">
        <v>7</v>
      </c>
      <c r="H4997" s="13" t="s">
        <v>8</v>
      </c>
    </row>
    <row r="4998" spans="1:8" ht="15.75" customHeight="1" x14ac:dyDescent="0.25">
      <c r="A4998" s="13" t="s">
        <v>7814</v>
      </c>
      <c r="B4998" s="13" t="s">
        <v>10</v>
      </c>
      <c r="C4998" s="14">
        <v>78.790000000000006</v>
      </c>
      <c r="D4998" s="13" t="s">
        <v>33</v>
      </c>
      <c r="E4998" s="13" t="s">
        <v>389</v>
      </c>
      <c r="F4998" s="15">
        <v>264000</v>
      </c>
      <c r="G4998" s="14">
        <v>20800560</v>
      </c>
      <c r="H4998" s="13" t="s">
        <v>5311</v>
      </c>
    </row>
    <row r="4999" spans="1:8" ht="15.75" customHeight="1" x14ac:dyDescent="0.25">
      <c r="A4999" s="13" t="s">
        <v>7814</v>
      </c>
      <c r="B4999" s="13" t="s">
        <v>10</v>
      </c>
      <c r="C4999" s="14">
        <v>78.989999999999995</v>
      </c>
      <c r="D4999" s="13" t="s">
        <v>26</v>
      </c>
      <c r="E4999" s="13" t="s">
        <v>389</v>
      </c>
      <c r="F4999" s="15">
        <v>264000</v>
      </c>
      <c r="G4999" s="14">
        <v>20853360</v>
      </c>
      <c r="H4999" s="13" t="s">
        <v>5318</v>
      </c>
    </row>
    <row r="5000" spans="1:8" ht="15.75" customHeight="1" x14ac:dyDescent="0.25">
      <c r="A5000" s="13" t="s">
        <v>7814</v>
      </c>
      <c r="B5000" s="13" t="s">
        <v>10</v>
      </c>
      <c r="C5000" s="14">
        <v>82.23</v>
      </c>
      <c r="D5000" s="13" t="s">
        <v>23</v>
      </c>
      <c r="E5000" s="13" t="s">
        <v>389</v>
      </c>
      <c r="F5000" s="15">
        <v>264000</v>
      </c>
      <c r="G5000" s="14">
        <v>21708720</v>
      </c>
      <c r="H5000" s="16" t="s">
        <v>5334</v>
      </c>
    </row>
    <row r="5001" spans="1:8" ht="15.75" customHeight="1" x14ac:dyDescent="0.25">
      <c r="A5001" s="13" t="s">
        <v>7814</v>
      </c>
      <c r="B5001" s="13" t="s">
        <v>382</v>
      </c>
      <c r="C5001" s="14">
        <v>83.13</v>
      </c>
      <c r="D5001" s="13" t="s">
        <v>20</v>
      </c>
      <c r="E5001" s="13" t="s">
        <v>398</v>
      </c>
      <c r="F5001" s="15">
        <v>264000</v>
      </c>
      <c r="G5001" s="14">
        <v>21946320</v>
      </c>
      <c r="H5001" s="16" t="s">
        <v>5335</v>
      </c>
    </row>
    <row r="5002" spans="1:8" ht="15.75" customHeight="1" x14ac:dyDescent="0.25">
      <c r="A5002" s="13" t="s">
        <v>7814</v>
      </c>
      <c r="B5002" s="13" t="s">
        <v>28</v>
      </c>
      <c r="C5002" s="14">
        <v>86.65</v>
      </c>
      <c r="D5002" s="13" t="s">
        <v>70</v>
      </c>
      <c r="E5002" s="13" t="s">
        <v>398</v>
      </c>
      <c r="F5002" s="15">
        <v>264000</v>
      </c>
      <c r="G5002" s="14">
        <v>22875600</v>
      </c>
      <c r="H5002" s="13" t="s">
        <v>5316</v>
      </c>
    </row>
    <row r="5003" spans="1:8" ht="15.75" customHeight="1" x14ac:dyDescent="0.25">
      <c r="A5003" s="13" t="s">
        <v>7814</v>
      </c>
      <c r="B5003" s="13" t="s">
        <v>10</v>
      </c>
      <c r="C5003" s="14">
        <v>89.58</v>
      </c>
      <c r="D5003" s="13" t="s">
        <v>38</v>
      </c>
      <c r="E5003" s="13" t="s">
        <v>5336</v>
      </c>
      <c r="F5003" s="15">
        <v>264000</v>
      </c>
      <c r="G5003" s="14">
        <v>23649120</v>
      </c>
      <c r="H5003" s="13" t="s">
        <v>5337</v>
      </c>
    </row>
    <row r="5004" spans="1:8" ht="15.75" customHeight="1" x14ac:dyDescent="0.25">
      <c r="A5004" s="13" t="s">
        <v>7814</v>
      </c>
      <c r="B5004" s="13" t="s">
        <v>382</v>
      </c>
      <c r="C5004" s="14">
        <v>92.78</v>
      </c>
      <c r="D5004" s="13" t="s">
        <v>17</v>
      </c>
      <c r="E5004" s="13" t="s">
        <v>389</v>
      </c>
      <c r="F5004" s="15">
        <v>264000</v>
      </c>
      <c r="G5004" s="14">
        <v>24493920</v>
      </c>
      <c r="H5004" s="13" t="s">
        <v>5338</v>
      </c>
    </row>
    <row r="5005" spans="1:8" ht="15.75" customHeight="1" x14ac:dyDescent="0.25">
      <c r="A5005" s="13" t="s">
        <v>7814</v>
      </c>
      <c r="B5005" s="13" t="s">
        <v>10</v>
      </c>
      <c r="C5005" s="14">
        <v>98.24</v>
      </c>
      <c r="D5005" s="13" t="s">
        <v>109</v>
      </c>
      <c r="E5005" s="13" t="s">
        <v>389</v>
      </c>
      <c r="F5005" s="15">
        <v>264000</v>
      </c>
      <c r="G5005" s="14">
        <v>25935360</v>
      </c>
      <c r="H5005" s="16" t="s">
        <v>5317</v>
      </c>
    </row>
    <row r="5006" spans="1:8" ht="15.75" customHeight="1" x14ac:dyDescent="0.25">
      <c r="A5006" s="13" t="s">
        <v>7814</v>
      </c>
      <c r="B5006" s="13" t="s">
        <v>10</v>
      </c>
      <c r="C5006" s="14">
        <v>127.52</v>
      </c>
      <c r="D5006" s="13" t="s">
        <v>20</v>
      </c>
      <c r="E5006" s="13" t="s">
        <v>2294</v>
      </c>
      <c r="F5006" s="15">
        <v>264000</v>
      </c>
      <c r="G5006" s="14">
        <v>33665280</v>
      </c>
      <c r="H5006" s="16" t="s">
        <v>5339</v>
      </c>
    </row>
    <row r="5007" spans="1:8" ht="15.75" customHeight="1" x14ac:dyDescent="0.25">
      <c r="A5007" s="13" t="s">
        <v>7814</v>
      </c>
      <c r="B5007" s="13" t="s">
        <v>10</v>
      </c>
      <c r="C5007" s="14">
        <v>161.75</v>
      </c>
      <c r="D5007" s="13" t="s">
        <v>70</v>
      </c>
      <c r="E5007" s="13" t="s">
        <v>470</v>
      </c>
      <c r="F5007" s="15">
        <v>264000</v>
      </c>
      <c r="G5007" s="14">
        <v>42702000</v>
      </c>
      <c r="H5007" s="13" t="s">
        <v>5322</v>
      </c>
    </row>
    <row r="5008" spans="1:8" ht="15.75" customHeight="1" x14ac:dyDescent="0.25">
      <c r="A5008" s="13" t="s">
        <v>7814</v>
      </c>
      <c r="B5008" s="13" t="s">
        <v>45</v>
      </c>
      <c r="C5008" s="14">
        <v>166.91</v>
      </c>
      <c r="D5008" s="13" t="s">
        <v>20</v>
      </c>
      <c r="E5008" s="13" t="s">
        <v>1776</v>
      </c>
      <c r="F5008" s="15">
        <v>264000</v>
      </c>
      <c r="G5008" s="14">
        <v>44064240</v>
      </c>
      <c r="H5008" s="16" t="s">
        <v>5340</v>
      </c>
    </row>
    <row r="5009" spans="1:8" ht="15.75" customHeight="1" x14ac:dyDescent="0.25">
      <c r="A5009" s="13" t="s">
        <v>7814</v>
      </c>
      <c r="B5009" s="13" t="s">
        <v>10</v>
      </c>
      <c r="C5009" s="14">
        <v>173.7</v>
      </c>
      <c r="D5009" s="13" t="s">
        <v>35</v>
      </c>
      <c r="E5009" s="13" t="s">
        <v>470</v>
      </c>
      <c r="F5009" s="15">
        <v>264000</v>
      </c>
      <c r="G5009" s="14">
        <v>45856800</v>
      </c>
      <c r="H5009" s="16" t="s">
        <v>5341</v>
      </c>
    </row>
    <row r="5010" spans="1:8" ht="15.75" customHeight="1" x14ac:dyDescent="0.25">
      <c r="A5010" s="13" t="s">
        <v>7814</v>
      </c>
      <c r="B5010" s="13" t="s">
        <v>413</v>
      </c>
      <c r="C5010" s="14">
        <v>200.17</v>
      </c>
      <c r="D5010" s="13" t="s">
        <v>20</v>
      </c>
      <c r="E5010" s="13" t="s">
        <v>1083</v>
      </c>
      <c r="F5010" s="15">
        <v>264000</v>
      </c>
      <c r="G5010" s="14">
        <v>52844880</v>
      </c>
      <c r="H5010" s="13" t="s">
        <v>5342</v>
      </c>
    </row>
    <row r="5011" spans="1:8" ht="15.75" customHeight="1" x14ac:dyDescent="0.25">
      <c r="A5011" s="13" t="s">
        <v>7814</v>
      </c>
      <c r="B5011" s="13" t="s">
        <v>45</v>
      </c>
      <c r="C5011" s="14">
        <v>202.84</v>
      </c>
      <c r="D5011" s="13" t="s">
        <v>26</v>
      </c>
      <c r="E5011" s="13" t="s">
        <v>87</v>
      </c>
      <c r="F5011" s="15">
        <v>264000</v>
      </c>
      <c r="G5011" s="14">
        <v>53549760</v>
      </c>
      <c r="H5011" s="13" t="s">
        <v>5343</v>
      </c>
    </row>
    <row r="5012" spans="1:8" ht="15.75" customHeight="1" x14ac:dyDescent="0.25">
      <c r="A5012" s="13" t="s">
        <v>7814</v>
      </c>
      <c r="B5012" s="13" t="s">
        <v>10</v>
      </c>
      <c r="C5012" s="14">
        <v>204.38</v>
      </c>
      <c r="D5012" s="13" t="s">
        <v>14</v>
      </c>
      <c r="E5012" s="13" t="s">
        <v>5344</v>
      </c>
      <c r="F5012" s="15">
        <v>264000</v>
      </c>
      <c r="G5012" s="14">
        <v>53956320</v>
      </c>
      <c r="H5012" s="13" t="s">
        <v>5345</v>
      </c>
    </row>
    <row r="5013" spans="1:8" ht="15.75" customHeight="1" x14ac:dyDescent="0.25">
      <c r="A5013" s="13" t="s">
        <v>7814</v>
      </c>
      <c r="B5013" s="13" t="s">
        <v>45</v>
      </c>
      <c r="C5013" s="14">
        <v>206.25</v>
      </c>
      <c r="D5013" s="13" t="s">
        <v>17</v>
      </c>
      <c r="E5013" s="13" t="s">
        <v>470</v>
      </c>
      <c r="F5013" s="15">
        <v>12000</v>
      </c>
      <c r="G5013" s="14">
        <v>2475000</v>
      </c>
      <c r="H5013" s="13" t="s">
        <v>5327</v>
      </c>
    </row>
    <row r="5014" spans="1:8" ht="15.75" customHeight="1" x14ac:dyDescent="0.25">
      <c r="A5014" s="13" t="s">
        <v>7814</v>
      </c>
      <c r="B5014" s="13" t="s">
        <v>434</v>
      </c>
      <c r="C5014" s="14">
        <v>208.53</v>
      </c>
      <c r="D5014" s="13" t="s">
        <v>20</v>
      </c>
      <c r="E5014" s="13" t="s">
        <v>2297</v>
      </c>
      <c r="F5014" s="15">
        <v>264000</v>
      </c>
      <c r="G5014" s="14">
        <v>55051920</v>
      </c>
      <c r="H5014" s="16" t="s">
        <v>5346</v>
      </c>
    </row>
    <row r="5015" spans="1:8" ht="15.75" customHeight="1" x14ac:dyDescent="0.25">
      <c r="A5015" s="13" t="s">
        <v>7814</v>
      </c>
      <c r="B5015" s="13" t="s">
        <v>10</v>
      </c>
      <c r="C5015" s="14">
        <v>215.07</v>
      </c>
      <c r="D5015" s="13" t="s">
        <v>43</v>
      </c>
      <c r="E5015" s="13" t="s">
        <v>470</v>
      </c>
      <c r="F5015" s="15">
        <v>264000</v>
      </c>
      <c r="G5015" s="14">
        <v>56778480</v>
      </c>
      <c r="H5015" s="16" t="s">
        <v>5347</v>
      </c>
    </row>
    <row r="5016" spans="1:8" ht="15.75" customHeight="1" x14ac:dyDescent="0.25">
      <c r="A5016" s="13" t="s">
        <v>7814</v>
      </c>
      <c r="B5016" s="13" t="s">
        <v>10</v>
      </c>
      <c r="C5016" s="14">
        <v>217.12</v>
      </c>
      <c r="D5016" s="13" t="s">
        <v>7584</v>
      </c>
      <c r="E5016" s="13" t="s">
        <v>470</v>
      </c>
      <c r="F5016" s="15">
        <v>264000</v>
      </c>
      <c r="G5016" s="14">
        <v>57319680</v>
      </c>
      <c r="H5016" s="13" t="s">
        <v>5348</v>
      </c>
    </row>
    <row r="5017" spans="1:8" ht="15.75" customHeight="1" x14ac:dyDescent="0.25">
      <c r="A5017" s="13" t="s">
        <v>7814</v>
      </c>
      <c r="B5017" s="13" t="s">
        <v>28</v>
      </c>
      <c r="C5017" s="14">
        <v>219.62</v>
      </c>
      <c r="D5017" s="13" t="s">
        <v>26</v>
      </c>
      <c r="E5017" s="13" t="s">
        <v>263</v>
      </c>
      <c r="F5017" s="15">
        <v>264000</v>
      </c>
      <c r="G5017" s="14">
        <v>57979680</v>
      </c>
      <c r="H5017" s="16" t="s">
        <v>5328</v>
      </c>
    </row>
    <row r="5018" spans="1:8" ht="15.75" customHeight="1" x14ac:dyDescent="0.25">
      <c r="A5018" s="13" t="s">
        <v>7814</v>
      </c>
      <c r="B5018" s="13" t="s">
        <v>382</v>
      </c>
      <c r="C5018" s="14">
        <v>516.39</v>
      </c>
      <c r="D5018" s="13" t="s">
        <v>26</v>
      </c>
      <c r="E5018" s="13" t="s">
        <v>300</v>
      </c>
      <c r="F5018" s="15">
        <v>264000</v>
      </c>
      <c r="G5018" s="14">
        <v>136326960</v>
      </c>
      <c r="H5018" s="13" t="s">
        <v>5349</v>
      </c>
    </row>
    <row r="5019" spans="1:8" ht="15.75" customHeight="1" x14ac:dyDescent="0.25">
      <c r="A5019" s="13" t="s">
        <v>7814</v>
      </c>
      <c r="B5019" s="13" t="s">
        <v>28</v>
      </c>
      <c r="C5019" s="14">
        <v>566.78</v>
      </c>
      <c r="D5019" s="13" t="s">
        <v>20</v>
      </c>
      <c r="E5019" s="13" t="s">
        <v>2305</v>
      </c>
      <c r="F5019" s="15">
        <v>264000</v>
      </c>
      <c r="G5019" s="14">
        <v>149629920</v>
      </c>
      <c r="H5019" s="16" t="s">
        <v>5350</v>
      </c>
    </row>
    <row r="5020" spans="1:8" ht="15.75" customHeight="1" x14ac:dyDescent="0.25">
      <c r="A5020" s="13" t="s">
        <v>7814</v>
      </c>
      <c r="B5020" s="13" t="s">
        <v>28</v>
      </c>
      <c r="C5020" s="14">
        <v>598.33000000000004</v>
      </c>
      <c r="D5020" s="13" t="s">
        <v>17</v>
      </c>
      <c r="E5020" s="13" t="s">
        <v>983</v>
      </c>
      <c r="F5020" s="15">
        <v>12000</v>
      </c>
      <c r="G5020" s="14">
        <v>7179960</v>
      </c>
      <c r="H5020" s="13" t="s">
        <v>5351</v>
      </c>
    </row>
    <row r="5021" spans="1:8" ht="15.75" customHeight="1" x14ac:dyDescent="0.25">
      <c r="A5021" s="13" t="s">
        <v>7814</v>
      </c>
      <c r="B5021" s="13" t="s">
        <v>10</v>
      </c>
      <c r="C5021" s="14">
        <v>675.27</v>
      </c>
      <c r="D5021" s="13" t="s">
        <v>17</v>
      </c>
      <c r="E5021" s="13" t="s">
        <v>106</v>
      </c>
      <c r="F5021" s="15">
        <v>12000</v>
      </c>
      <c r="G5021" s="14">
        <v>8103240</v>
      </c>
      <c r="H5021" s="13" t="s">
        <v>5352</v>
      </c>
    </row>
    <row r="5022" spans="1:8" ht="15.75" customHeight="1" x14ac:dyDescent="0.25">
      <c r="C5022" s="10"/>
      <c r="F5022" s="17"/>
      <c r="G5022" s="10"/>
    </row>
    <row r="5023" spans="1:8" ht="15.75" customHeight="1" x14ac:dyDescent="0.25">
      <c r="A5023" s="41" t="s">
        <v>5353</v>
      </c>
      <c r="B5023" s="42"/>
      <c r="C5023" s="42"/>
      <c r="D5023" s="42"/>
      <c r="E5023" s="42"/>
      <c r="F5023" s="42"/>
      <c r="G5023" s="42"/>
      <c r="H5023" s="43"/>
    </row>
    <row r="5024" spans="1:8" ht="15.75" customHeight="1" x14ac:dyDescent="0.25">
      <c r="C5024" s="10"/>
      <c r="E5024" s="11" t="s">
        <v>7571</v>
      </c>
      <c r="F5024" s="12">
        <v>88800</v>
      </c>
      <c r="G5024" s="10"/>
    </row>
    <row r="5025" spans="1:8" ht="15.75" customHeight="1" x14ac:dyDescent="0.25">
      <c r="A5025" s="13" t="s">
        <v>0</v>
      </c>
      <c r="B5025" s="13" t="s">
        <v>1</v>
      </c>
      <c r="C5025" s="13" t="s">
        <v>2</v>
      </c>
      <c r="D5025" s="13" t="s">
        <v>4</v>
      </c>
      <c r="E5025" s="13" t="s">
        <v>5</v>
      </c>
      <c r="F5025" s="13" t="s">
        <v>6</v>
      </c>
      <c r="G5025" s="13" t="s">
        <v>7</v>
      </c>
      <c r="H5025" s="13" t="s">
        <v>8</v>
      </c>
    </row>
    <row r="5026" spans="1:8" ht="15.75" customHeight="1" x14ac:dyDescent="0.25">
      <c r="A5026" s="13" t="s">
        <v>7815</v>
      </c>
      <c r="B5026" s="13" t="s">
        <v>10</v>
      </c>
      <c r="C5026" s="14">
        <v>584</v>
      </c>
      <c r="D5026" s="13" t="s">
        <v>366</v>
      </c>
      <c r="E5026" s="13" t="s">
        <v>367</v>
      </c>
      <c r="F5026" s="15">
        <v>88800</v>
      </c>
      <c r="G5026" s="14">
        <v>51859200</v>
      </c>
      <c r="H5026" s="16" t="s">
        <v>5355</v>
      </c>
    </row>
    <row r="5027" spans="1:8" ht="15.75" customHeight="1" x14ac:dyDescent="0.25">
      <c r="A5027" s="13" t="s">
        <v>7815</v>
      </c>
      <c r="B5027" s="13" t="s">
        <v>10</v>
      </c>
      <c r="C5027" s="14">
        <v>613.33000000000004</v>
      </c>
      <c r="D5027" s="13" t="s">
        <v>38</v>
      </c>
      <c r="E5027" s="13" t="s">
        <v>5356</v>
      </c>
      <c r="F5027" s="15">
        <v>88800</v>
      </c>
      <c r="G5027" s="14">
        <v>54463704</v>
      </c>
      <c r="H5027" s="16" t="s">
        <v>5357</v>
      </c>
    </row>
    <row r="5028" spans="1:8" ht="15.75" customHeight="1" x14ac:dyDescent="0.25">
      <c r="A5028" s="13" t="s">
        <v>7815</v>
      </c>
      <c r="B5028" s="13" t="s">
        <v>28</v>
      </c>
      <c r="C5028" s="14">
        <v>613.33000000000004</v>
      </c>
      <c r="D5028" s="13" t="s">
        <v>38</v>
      </c>
      <c r="E5028" s="13" t="s">
        <v>5358</v>
      </c>
      <c r="F5028" s="15">
        <v>88800</v>
      </c>
      <c r="G5028" s="14">
        <v>54463704</v>
      </c>
      <c r="H5028" s="16" t="s">
        <v>5359</v>
      </c>
    </row>
    <row r="5029" spans="1:8" ht="15.75" customHeight="1" x14ac:dyDescent="0.25">
      <c r="A5029" s="13" t="s">
        <v>7815</v>
      </c>
      <c r="B5029" s="13" t="s">
        <v>10</v>
      </c>
      <c r="C5029" s="14">
        <v>694.94</v>
      </c>
      <c r="D5029" s="13" t="s">
        <v>20</v>
      </c>
      <c r="E5029" s="13" t="s">
        <v>5360</v>
      </c>
      <c r="F5029" s="15">
        <v>88800</v>
      </c>
      <c r="G5029" s="14">
        <v>61710672</v>
      </c>
      <c r="H5029" s="16" t="s">
        <v>5361</v>
      </c>
    </row>
    <row r="5030" spans="1:8" ht="15.75" customHeight="1" x14ac:dyDescent="0.25">
      <c r="A5030" s="13" t="s">
        <v>7815</v>
      </c>
      <c r="B5030" s="13" t="s">
        <v>28</v>
      </c>
      <c r="C5030" s="14">
        <v>717.51</v>
      </c>
      <c r="D5030" s="13" t="s">
        <v>20</v>
      </c>
      <c r="E5030" s="13" t="s">
        <v>5362</v>
      </c>
      <c r="F5030" s="15">
        <v>88800</v>
      </c>
      <c r="G5030" s="14">
        <v>63714888</v>
      </c>
      <c r="H5030" s="16" t="s">
        <v>5363</v>
      </c>
    </row>
    <row r="5031" spans="1:8" ht="15.75" customHeight="1" x14ac:dyDescent="0.25">
      <c r="A5031" s="13" t="s">
        <v>7815</v>
      </c>
      <c r="B5031" s="13" t="s">
        <v>10</v>
      </c>
      <c r="C5031" s="14">
        <v>737.1</v>
      </c>
      <c r="D5031" s="13" t="s">
        <v>201</v>
      </c>
      <c r="E5031" s="13" t="s">
        <v>446</v>
      </c>
      <c r="F5031" s="15">
        <v>88800</v>
      </c>
      <c r="G5031" s="14">
        <v>65454480</v>
      </c>
      <c r="H5031" s="13" t="s">
        <v>5364</v>
      </c>
    </row>
    <row r="5032" spans="1:8" ht="15.75" customHeight="1" x14ac:dyDescent="0.25">
      <c r="A5032" s="13" t="s">
        <v>7815</v>
      </c>
      <c r="B5032" s="13" t="s">
        <v>10</v>
      </c>
      <c r="C5032" s="14">
        <v>739.7</v>
      </c>
      <c r="D5032" s="13" t="s">
        <v>14</v>
      </c>
      <c r="E5032" s="13" t="s">
        <v>5365</v>
      </c>
      <c r="F5032" s="15">
        <v>88800</v>
      </c>
      <c r="G5032" s="14">
        <v>65685360</v>
      </c>
      <c r="H5032" s="13" t="s">
        <v>5366</v>
      </c>
    </row>
    <row r="5033" spans="1:8" ht="15.75" customHeight="1" x14ac:dyDescent="0.25">
      <c r="A5033" s="13" t="s">
        <v>7815</v>
      </c>
      <c r="B5033" s="13" t="s">
        <v>10</v>
      </c>
      <c r="C5033" s="14">
        <v>742.86</v>
      </c>
      <c r="D5033" s="13" t="s">
        <v>23</v>
      </c>
      <c r="E5033" s="13" t="s">
        <v>446</v>
      </c>
      <c r="F5033" s="15">
        <v>88800</v>
      </c>
      <c r="G5033" s="14">
        <v>65965968</v>
      </c>
      <c r="H5033" s="16" t="s">
        <v>5367</v>
      </c>
    </row>
    <row r="5034" spans="1:8" ht="15.75" customHeight="1" x14ac:dyDescent="0.25">
      <c r="A5034" s="13" t="s">
        <v>7815</v>
      </c>
      <c r="B5034" s="13" t="s">
        <v>10</v>
      </c>
      <c r="C5034" s="14">
        <v>754</v>
      </c>
      <c r="D5034" s="13" t="s">
        <v>35</v>
      </c>
      <c r="E5034" s="13" t="s">
        <v>1268</v>
      </c>
      <c r="F5034" s="15">
        <v>88800</v>
      </c>
      <c r="G5034" s="14">
        <v>66955200</v>
      </c>
      <c r="H5034" s="16" t="s">
        <v>5368</v>
      </c>
    </row>
    <row r="5035" spans="1:8" ht="15.75" customHeight="1" x14ac:dyDescent="0.25">
      <c r="A5035" s="13" t="s">
        <v>7815</v>
      </c>
      <c r="B5035" s="13" t="s">
        <v>28</v>
      </c>
      <c r="C5035" s="14">
        <v>763.29</v>
      </c>
      <c r="D5035" s="13" t="s">
        <v>26</v>
      </c>
      <c r="E5035" s="13" t="s">
        <v>446</v>
      </c>
      <c r="F5035" s="15">
        <v>88800</v>
      </c>
      <c r="G5035" s="14">
        <v>67780152</v>
      </c>
      <c r="H5035" s="16" t="s">
        <v>5369</v>
      </c>
    </row>
    <row r="5036" spans="1:8" ht="15.75" customHeight="1" x14ac:dyDescent="0.25">
      <c r="A5036" s="13" t="s">
        <v>7815</v>
      </c>
      <c r="B5036" s="13" t="s">
        <v>10</v>
      </c>
      <c r="C5036" s="14">
        <v>769</v>
      </c>
      <c r="D5036" s="13" t="s">
        <v>67</v>
      </c>
      <c r="E5036" s="13" t="s">
        <v>82</v>
      </c>
      <c r="F5036" s="15">
        <v>88800</v>
      </c>
      <c r="G5036" s="14">
        <v>68287200</v>
      </c>
      <c r="H5036" s="16" t="s">
        <v>5370</v>
      </c>
    </row>
    <row r="5037" spans="1:8" ht="15.75" customHeight="1" x14ac:dyDescent="0.25">
      <c r="A5037" s="13" t="s">
        <v>7815</v>
      </c>
      <c r="B5037" s="13" t="s">
        <v>10</v>
      </c>
      <c r="C5037" s="14">
        <v>812.5</v>
      </c>
      <c r="D5037" s="13" t="s">
        <v>17</v>
      </c>
      <c r="E5037" s="13" t="s">
        <v>446</v>
      </c>
      <c r="F5037" s="15">
        <v>12000</v>
      </c>
      <c r="G5037" s="14">
        <v>9750000</v>
      </c>
      <c r="H5037" s="13" t="s">
        <v>5371</v>
      </c>
    </row>
    <row r="5038" spans="1:8" ht="15.75" customHeight="1" x14ac:dyDescent="0.25">
      <c r="A5038" s="13" t="s">
        <v>7815</v>
      </c>
      <c r="B5038" s="13" t="s">
        <v>10</v>
      </c>
      <c r="C5038" s="14">
        <v>900.49</v>
      </c>
      <c r="D5038" s="13" t="s">
        <v>43</v>
      </c>
      <c r="E5038" s="13" t="s">
        <v>367</v>
      </c>
      <c r="F5038" s="15">
        <v>88800</v>
      </c>
      <c r="G5038" s="14">
        <v>79963512</v>
      </c>
      <c r="H5038" s="16" t="s">
        <v>5372</v>
      </c>
    </row>
    <row r="5039" spans="1:8" ht="15.75" customHeight="1" x14ac:dyDescent="0.25">
      <c r="A5039" s="13" t="s">
        <v>7815</v>
      </c>
      <c r="B5039" s="13" t="s">
        <v>45</v>
      </c>
      <c r="C5039" s="14">
        <v>1589.46</v>
      </c>
      <c r="D5039" s="13" t="s">
        <v>20</v>
      </c>
      <c r="E5039" s="13" t="s">
        <v>4622</v>
      </c>
      <c r="F5039" s="15">
        <v>88800</v>
      </c>
      <c r="G5039" s="14">
        <v>141144048</v>
      </c>
      <c r="H5039" s="16" t="s">
        <v>5373</v>
      </c>
    </row>
    <row r="5040" spans="1:8" ht="15.75" customHeight="1" x14ac:dyDescent="0.25">
      <c r="A5040" s="13" t="s">
        <v>7815</v>
      </c>
      <c r="B5040" s="13" t="s">
        <v>10</v>
      </c>
      <c r="C5040" s="14">
        <v>4977.1099999999997</v>
      </c>
      <c r="D5040" s="13" t="s">
        <v>26</v>
      </c>
      <c r="E5040" s="13" t="s">
        <v>2133</v>
      </c>
      <c r="F5040" s="15">
        <v>88800</v>
      </c>
      <c r="G5040" s="14">
        <v>441967368</v>
      </c>
      <c r="H5040" s="16" t="s">
        <v>5374</v>
      </c>
    </row>
    <row r="5041" spans="1:8" ht="15.75" customHeight="1" x14ac:dyDescent="0.25">
      <c r="A5041" s="13" t="s">
        <v>7815</v>
      </c>
      <c r="B5041" s="13" t="s">
        <v>10</v>
      </c>
      <c r="C5041" s="14">
        <v>7085</v>
      </c>
      <c r="D5041" s="13" t="s">
        <v>70</v>
      </c>
      <c r="E5041" s="13" t="s">
        <v>446</v>
      </c>
      <c r="F5041" s="15">
        <v>88800</v>
      </c>
      <c r="G5041" s="14">
        <v>629148000</v>
      </c>
      <c r="H5041" s="13" t="s">
        <v>5375</v>
      </c>
    </row>
    <row r="5042" spans="1:8" ht="15.75" customHeight="1" x14ac:dyDescent="0.25">
      <c r="C5042" s="10"/>
      <c r="F5042" s="17"/>
      <c r="G5042" s="10"/>
    </row>
    <row r="5043" spans="1:8" ht="15.75" customHeight="1" x14ac:dyDescent="0.25">
      <c r="A5043" s="41" t="s">
        <v>5376</v>
      </c>
      <c r="B5043" s="42"/>
      <c r="C5043" s="42"/>
      <c r="D5043" s="42"/>
      <c r="E5043" s="42"/>
      <c r="F5043" s="42"/>
      <c r="G5043" s="42"/>
      <c r="H5043" s="43"/>
    </row>
    <row r="5044" spans="1:8" ht="15.75" customHeight="1" x14ac:dyDescent="0.25">
      <c r="C5044" s="10"/>
      <c r="E5044" s="11" t="s">
        <v>7571</v>
      </c>
      <c r="F5044" s="12">
        <v>2400</v>
      </c>
      <c r="G5044" s="10"/>
    </row>
    <row r="5045" spans="1:8" ht="15.75" customHeight="1" x14ac:dyDescent="0.25">
      <c r="A5045" s="13" t="s">
        <v>0</v>
      </c>
      <c r="B5045" s="13" t="s">
        <v>1</v>
      </c>
      <c r="C5045" s="13" t="s">
        <v>2</v>
      </c>
      <c r="D5045" s="13" t="s">
        <v>4</v>
      </c>
      <c r="E5045" s="13" t="s">
        <v>5</v>
      </c>
      <c r="F5045" s="13" t="s">
        <v>6</v>
      </c>
      <c r="G5045" s="13" t="s">
        <v>7</v>
      </c>
      <c r="H5045" s="13" t="s">
        <v>8</v>
      </c>
    </row>
    <row r="5046" spans="1:8" ht="15.75" customHeight="1" x14ac:dyDescent="0.25">
      <c r="A5046" s="13" t="s">
        <v>7816</v>
      </c>
      <c r="B5046" s="13" t="s">
        <v>28</v>
      </c>
      <c r="C5046" s="14">
        <v>4655.29</v>
      </c>
      <c r="D5046" s="13" t="s">
        <v>20</v>
      </c>
      <c r="E5046" s="13" t="s">
        <v>5287</v>
      </c>
      <c r="F5046" s="15">
        <v>2400</v>
      </c>
      <c r="G5046" s="14">
        <v>11172696</v>
      </c>
      <c r="H5046" s="13" t="s">
        <v>5378</v>
      </c>
    </row>
    <row r="5047" spans="1:8" ht="15.75" customHeight="1" x14ac:dyDescent="0.25">
      <c r="A5047" s="13" t="s">
        <v>7816</v>
      </c>
      <c r="B5047" s="13" t="s">
        <v>10</v>
      </c>
      <c r="C5047" s="14">
        <v>4774.58</v>
      </c>
      <c r="D5047" s="13" t="s">
        <v>33</v>
      </c>
      <c r="E5047" s="13" t="s">
        <v>1159</v>
      </c>
      <c r="F5047" s="15">
        <v>2400</v>
      </c>
      <c r="G5047" s="14">
        <v>11458992</v>
      </c>
      <c r="H5047" s="13" t="s">
        <v>5379</v>
      </c>
    </row>
    <row r="5048" spans="1:8" ht="15.75" customHeight="1" x14ac:dyDescent="0.25">
      <c r="A5048" s="13" t="s">
        <v>7816</v>
      </c>
      <c r="B5048" s="13" t="s">
        <v>28</v>
      </c>
      <c r="C5048" s="14">
        <v>4998.5200000000004</v>
      </c>
      <c r="D5048" s="13" t="s">
        <v>26</v>
      </c>
      <c r="E5048" s="13" t="s">
        <v>1159</v>
      </c>
      <c r="F5048" s="15">
        <v>2400</v>
      </c>
      <c r="G5048" s="14">
        <v>11996448</v>
      </c>
      <c r="H5048" s="13" t="s">
        <v>5380</v>
      </c>
    </row>
    <row r="5049" spans="1:8" ht="15.75" customHeight="1" x14ac:dyDescent="0.25">
      <c r="A5049" s="13" t="s">
        <v>7816</v>
      </c>
      <c r="B5049" s="13" t="s">
        <v>10</v>
      </c>
      <c r="C5049" s="14">
        <v>5974.11</v>
      </c>
      <c r="D5049" s="13" t="s">
        <v>26</v>
      </c>
      <c r="E5049" s="13" t="s">
        <v>5381</v>
      </c>
      <c r="F5049" s="15">
        <v>2400</v>
      </c>
      <c r="G5049" s="14">
        <v>14337864</v>
      </c>
      <c r="H5049" s="13" t="s">
        <v>5382</v>
      </c>
    </row>
    <row r="5050" spans="1:8" ht="15.75" customHeight="1" x14ac:dyDescent="0.25">
      <c r="A5050" s="13" t="s">
        <v>7816</v>
      </c>
      <c r="B5050" s="13" t="s">
        <v>10</v>
      </c>
      <c r="C5050" s="14">
        <v>6431.54</v>
      </c>
      <c r="D5050" s="13" t="s">
        <v>38</v>
      </c>
      <c r="E5050" s="13" t="s">
        <v>5383</v>
      </c>
      <c r="F5050" s="15">
        <v>2400</v>
      </c>
      <c r="G5050" s="14">
        <v>15435696</v>
      </c>
      <c r="H5050" s="16" t="s">
        <v>5384</v>
      </c>
    </row>
    <row r="5051" spans="1:8" ht="15.75" customHeight="1" x14ac:dyDescent="0.25">
      <c r="A5051" s="13" t="s">
        <v>7816</v>
      </c>
      <c r="B5051" s="13" t="s">
        <v>28</v>
      </c>
      <c r="C5051" s="14">
        <v>6431.54</v>
      </c>
      <c r="D5051" s="13" t="s">
        <v>38</v>
      </c>
      <c r="E5051" s="13" t="s">
        <v>5385</v>
      </c>
      <c r="F5051" s="15">
        <v>2400</v>
      </c>
      <c r="G5051" s="14">
        <v>15435696</v>
      </c>
      <c r="H5051" s="16" t="s">
        <v>5386</v>
      </c>
    </row>
    <row r="5052" spans="1:8" ht="15.75" customHeight="1" x14ac:dyDescent="0.25">
      <c r="A5052" s="13" t="s">
        <v>7816</v>
      </c>
      <c r="B5052" s="13" t="s">
        <v>28</v>
      </c>
      <c r="C5052" s="14">
        <v>6798.52</v>
      </c>
      <c r="D5052" s="13" t="s">
        <v>33</v>
      </c>
      <c r="E5052" s="13" t="s">
        <v>5387</v>
      </c>
      <c r="F5052" s="15">
        <v>2400</v>
      </c>
      <c r="G5052" s="14">
        <v>16316448</v>
      </c>
      <c r="H5052" s="13" t="s">
        <v>5388</v>
      </c>
    </row>
    <row r="5053" spans="1:8" ht="15.75" customHeight="1" x14ac:dyDescent="0.25">
      <c r="A5053" s="13" t="s">
        <v>7816</v>
      </c>
      <c r="B5053" s="13" t="s">
        <v>10</v>
      </c>
      <c r="C5053" s="14">
        <v>8493.76</v>
      </c>
      <c r="D5053" s="13" t="s">
        <v>20</v>
      </c>
      <c r="E5053" s="13" t="s">
        <v>5389</v>
      </c>
      <c r="F5053" s="15">
        <v>2400</v>
      </c>
      <c r="G5053" s="14">
        <v>20385024</v>
      </c>
      <c r="H5053" s="16" t="s">
        <v>5390</v>
      </c>
    </row>
    <row r="5054" spans="1:8" ht="15.75" customHeight="1" x14ac:dyDescent="0.25">
      <c r="A5054" s="13" t="s">
        <v>7816</v>
      </c>
      <c r="B5054" s="13" t="s">
        <v>10</v>
      </c>
      <c r="C5054" s="14">
        <v>8701.5300000000007</v>
      </c>
      <c r="D5054" s="13" t="s">
        <v>17</v>
      </c>
      <c r="E5054" s="13" t="s">
        <v>106</v>
      </c>
      <c r="F5054" s="15">
        <v>2400</v>
      </c>
      <c r="G5054" s="14">
        <v>20883672</v>
      </c>
      <c r="H5054" s="13" t="s">
        <v>5391</v>
      </c>
    </row>
    <row r="5055" spans="1:8" ht="15.75" customHeight="1" x14ac:dyDescent="0.25">
      <c r="A5055" s="13" t="s">
        <v>7816</v>
      </c>
      <c r="B5055" s="13" t="s">
        <v>10</v>
      </c>
      <c r="C5055" s="14">
        <v>8919</v>
      </c>
      <c r="D5055" s="13" t="s">
        <v>75</v>
      </c>
      <c r="E5055" s="13" t="s">
        <v>5392</v>
      </c>
      <c r="F5055" s="15">
        <v>2400</v>
      </c>
      <c r="G5055" s="14">
        <v>21405600</v>
      </c>
      <c r="H5055" s="16" t="s">
        <v>5393</v>
      </c>
    </row>
    <row r="5056" spans="1:8" ht="15.75" customHeight="1" x14ac:dyDescent="0.25">
      <c r="A5056" s="13" t="s">
        <v>7816</v>
      </c>
      <c r="B5056" s="13" t="s">
        <v>10</v>
      </c>
      <c r="C5056" s="14">
        <v>11364.32</v>
      </c>
      <c r="D5056" s="13" t="s">
        <v>43</v>
      </c>
      <c r="E5056" s="13" t="s">
        <v>5394</v>
      </c>
      <c r="F5056" s="15">
        <v>2400</v>
      </c>
      <c r="G5056" s="14">
        <v>27274368</v>
      </c>
      <c r="H5056" s="16" t="s">
        <v>5395</v>
      </c>
    </row>
    <row r="5057" spans="1:8" ht="15.75" customHeight="1" x14ac:dyDescent="0.25">
      <c r="C5057" s="10"/>
      <c r="F5057" s="17"/>
      <c r="G5057" s="10"/>
    </row>
    <row r="5058" spans="1:8" ht="15.75" customHeight="1" x14ac:dyDescent="0.25">
      <c r="A5058" s="41" t="s">
        <v>5396</v>
      </c>
      <c r="B5058" s="42"/>
      <c r="C5058" s="42"/>
      <c r="D5058" s="42"/>
      <c r="E5058" s="42"/>
      <c r="F5058" s="42"/>
      <c r="G5058" s="42"/>
      <c r="H5058" s="43"/>
    </row>
    <row r="5059" spans="1:8" ht="15.75" customHeight="1" x14ac:dyDescent="0.25">
      <c r="C5059" s="10"/>
      <c r="E5059" s="11" t="s">
        <v>7571</v>
      </c>
      <c r="F5059" s="12">
        <v>96000</v>
      </c>
      <c r="G5059" s="10"/>
    </row>
    <row r="5060" spans="1:8" ht="15.75" customHeight="1" x14ac:dyDescent="0.25">
      <c r="A5060" s="13" t="s">
        <v>0</v>
      </c>
      <c r="B5060" s="13" t="s">
        <v>1</v>
      </c>
      <c r="C5060" s="13" t="s">
        <v>2</v>
      </c>
      <c r="D5060" s="13" t="s">
        <v>4</v>
      </c>
      <c r="E5060" s="13" t="s">
        <v>5</v>
      </c>
      <c r="F5060" s="13" t="s">
        <v>6</v>
      </c>
      <c r="G5060" s="13" t="s">
        <v>7</v>
      </c>
      <c r="H5060" s="13" t="s">
        <v>8</v>
      </c>
    </row>
    <row r="5061" spans="1:8" ht="15.75" customHeight="1" x14ac:dyDescent="0.25">
      <c r="A5061" s="13" t="s">
        <v>7817</v>
      </c>
      <c r="B5061" s="13" t="s">
        <v>10</v>
      </c>
      <c r="C5061" s="14">
        <v>493.85</v>
      </c>
      <c r="D5061" s="13" t="s">
        <v>14</v>
      </c>
      <c r="E5061" s="13" t="s">
        <v>5398</v>
      </c>
      <c r="F5061" s="15">
        <v>96000</v>
      </c>
      <c r="G5061" s="14">
        <v>47409600</v>
      </c>
      <c r="H5061" s="13" t="s">
        <v>5399</v>
      </c>
    </row>
    <row r="5062" spans="1:8" ht="15.75" customHeight="1" x14ac:dyDescent="0.25">
      <c r="A5062" s="13" t="s">
        <v>7817</v>
      </c>
      <c r="B5062" s="13" t="s">
        <v>10</v>
      </c>
      <c r="C5062" s="14">
        <v>501</v>
      </c>
      <c r="D5062" s="13" t="s">
        <v>70</v>
      </c>
      <c r="E5062" s="13" t="s">
        <v>1268</v>
      </c>
      <c r="F5062" s="15">
        <v>96000</v>
      </c>
      <c r="G5062" s="14">
        <v>48096000</v>
      </c>
      <c r="H5062" s="13" t="s">
        <v>5400</v>
      </c>
    </row>
    <row r="5063" spans="1:8" ht="15.75" customHeight="1" x14ac:dyDescent="0.25">
      <c r="A5063" s="13" t="s">
        <v>7817</v>
      </c>
      <c r="B5063" s="13" t="s">
        <v>10</v>
      </c>
      <c r="C5063" s="14">
        <v>506.4</v>
      </c>
      <c r="D5063" s="13" t="s">
        <v>171</v>
      </c>
      <c r="E5063" s="13" t="s">
        <v>5401</v>
      </c>
      <c r="F5063" s="15">
        <v>96000</v>
      </c>
      <c r="G5063" s="14">
        <v>48614400</v>
      </c>
      <c r="H5063" s="16" t="s">
        <v>5402</v>
      </c>
    </row>
    <row r="5064" spans="1:8" ht="15.75" customHeight="1" x14ac:dyDescent="0.25">
      <c r="A5064" s="13" t="s">
        <v>7817</v>
      </c>
      <c r="B5064" s="13" t="s">
        <v>10</v>
      </c>
      <c r="C5064" s="14">
        <v>508.64</v>
      </c>
      <c r="D5064" s="13" t="s">
        <v>20</v>
      </c>
      <c r="E5064" s="13" t="s">
        <v>1630</v>
      </c>
      <c r="F5064" s="15">
        <v>96000</v>
      </c>
      <c r="G5064" s="14">
        <v>48829440</v>
      </c>
      <c r="H5064" s="16" t="s">
        <v>5403</v>
      </c>
    </row>
    <row r="5065" spans="1:8" ht="15.75" customHeight="1" x14ac:dyDescent="0.25">
      <c r="A5065" s="13" t="s">
        <v>7817</v>
      </c>
      <c r="B5065" s="13" t="s">
        <v>10</v>
      </c>
      <c r="C5065" s="14">
        <v>509.97</v>
      </c>
      <c r="D5065" s="13" t="s">
        <v>26</v>
      </c>
      <c r="E5065" s="13" t="s">
        <v>300</v>
      </c>
      <c r="F5065" s="15">
        <v>96000</v>
      </c>
      <c r="G5065" s="14">
        <v>48957120</v>
      </c>
      <c r="H5065" s="13" t="s">
        <v>5404</v>
      </c>
    </row>
    <row r="5066" spans="1:8" ht="15.75" customHeight="1" x14ac:dyDescent="0.25">
      <c r="A5066" s="13" t="s">
        <v>7817</v>
      </c>
      <c r="B5066" s="13" t="s">
        <v>10</v>
      </c>
      <c r="C5066" s="14">
        <v>513.35</v>
      </c>
      <c r="D5066" s="13" t="s">
        <v>11</v>
      </c>
      <c r="E5066" s="13" t="s">
        <v>5405</v>
      </c>
      <c r="F5066" s="15">
        <v>96000</v>
      </c>
      <c r="G5066" s="14">
        <v>49281600</v>
      </c>
      <c r="H5066" s="16" t="s">
        <v>5406</v>
      </c>
    </row>
    <row r="5067" spans="1:8" ht="15.75" customHeight="1" x14ac:dyDescent="0.25">
      <c r="A5067" s="13" t="s">
        <v>7817</v>
      </c>
      <c r="B5067" s="13" t="s">
        <v>10</v>
      </c>
      <c r="C5067" s="14">
        <v>515.6</v>
      </c>
      <c r="D5067" s="13" t="s">
        <v>75</v>
      </c>
      <c r="E5067" s="13" t="s">
        <v>5407</v>
      </c>
      <c r="F5067" s="15">
        <v>96000</v>
      </c>
      <c r="G5067" s="14">
        <v>49497600</v>
      </c>
      <c r="H5067" s="16" t="s">
        <v>5408</v>
      </c>
    </row>
    <row r="5068" spans="1:8" ht="15.75" customHeight="1" x14ac:dyDescent="0.25">
      <c r="A5068" s="13" t="s">
        <v>7817</v>
      </c>
      <c r="B5068" s="13" t="s">
        <v>10</v>
      </c>
      <c r="C5068" s="14">
        <v>521.17999999999995</v>
      </c>
      <c r="D5068" s="13" t="s">
        <v>33</v>
      </c>
      <c r="E5068" s="13" t="s">
        <v>446</v>
      </c>
      <c r="F5068" s="15">
        <v>96000</v>
      </c>
      <c r="G5068" s="14">
        <v>50033280</v>
      </c>
      <c r="H5068" s="13" t="s">
        <v>5409</v>
      </c>
    </row>
    <row r="5069" spans="1:8" ht="15.75" customHeight="1" x14ac:dyDescent="0.25">
      <c r="A5069" s="13" t="s">
        <v>7817</v>
      </c>
      <c r="B5069" s="13" t="s">
        <v>10</v>
      </c>
      <c r="C5069" s="14">
        <v>522</v>
      </c>
      <c r="D5069" s="13" t="s">
        <v>201</v>
      </c>
      <c r="E5069" s="13" t="s">
        <v>446</v>
      </c>
      <c r="F5069" s="15">
        <v>96000</v>
      </c>
      <c r="G5069" s="14">
        <v>50112000</v>
      </c>
      <c r="H5069" s="13" t="s">
        <v>5410</v>
      </c>
    </row>
    <row r="5070" spans="1:8" ht="15.75" customHeight="1" x14ac:dyDescent="0.25">
      <c r="A5070" s="13" t="s">
        <v>7817</v>
      </c>
      <c r="B5070" s="13" t="s">
        <v>10</v>
      </c>
      <c r="C5070" s="14">
        <v>524.79999999999995</v>
      </c>
      <c r="D5070" s="13" t="s">
        <v>765</v>
      </c>
      <c r="E5070" s="13" t="s">
        <v>1272</v>
      </c>
      <c r="F5070" s="15">
        <v>96000</v>
      </c>
      <c r="G5070" s="14">
        <v>50380800</v>
      </c>
      <c r="H5070" s="13" t="s">
        <v>5411</v>
      </c>
    </row>
    <row r="5071" spans="1:8" ht="15.75" customHeight="1" x14ac:dyDescent="0.25">
      <c r="A5071" s="13" t="s">
        <v>7817</v>
      </c>
      <c r="B5071" s="13" t="s">
        <v>10</v>
      </c>
      <c r="C5071" s="14">
        <v>526.14</v>
      </c>
      <c r="D5071" s="13" t="s">
        <v>23</v>
      </c>
      <c r="E5071" s="13" t="s">
        <v>5412</v>
      </c>
      <c r="F5071" s="15">
        <v>96000</v>
      </c>
      <c r="G5071" s="14">
        <v>50509440</v>
      </c>
      <c r="H5071" s="16" t="s">
        <v>5413</v>
      </c>
    </row>
    <row r="5072" spans="1:8" ht="15.75" customHeight="1" x14ac:dyDescent="0.25">
      <c r="A5072" s="13" t="s">
        <v>7817</v>
      </c>
      <c r="B5072" s="13" t="s">
        <v>10</v>
      </c>
      <c r="C5072" s="14">
        <v>534.03</v>
      </c>
      <c r="D5072" s="13" t="s">
        <v>35</v>
      </c>
      <c r="E5072" s="13" t="s">
        <v>5414</v>
      </c>
      <c r="F5072" s="15">
        <v>96000</v>
      </c>
      <c r="G5072" s="14">
        <v>51266880</v>
      </c>
      <c r="H5072" s="16" t="s">
        <v>5415</v>
      </c>
    </row>
    <row r="5073" spans="1:8" ht="15.75" customHeight="1" x14ac:dyDescent="0.25">
      <c r="A5073" s="13" t="s">
        <v>7817</v>
      </c>
      <c r="B5073" s="13" t="s">
        <v>10</v>
      </c>
      <c r="C5073" s="14">
        <v>534.38</v>
      </c>
      <c r="D5073" s="13" t="s">
        <v>38</v>
      </c>
      <c r="E5073" s="13" t="s">
        <v>5416</v>
      </c>
      <c r="F5073" s="15">
        <v>96000</v>
      </c>
      <c r="G5073" s="14">
        <v>51300480</v>
      </c>
      <c r="H5073" s="16" t="s">
        <v>5417</v>
      </c>
    </row>
    <row r="5074" spans="1:8" ht="15.75" customHeight="1" x14ac:dyDescent="0.25">
      <c r="A5074" s="13" t="s">
        <v>7817</v>
      </c>
      <c r="B5074" s="13" t="s">
        <v>28</v>
      </c>
      <c r="C5074" s="14">
        <v>534.38</v>
      </c>
      <c r="D5074" s="13" t="s">
        <v>38</v>
      </c>
      <c r="E5074" s="13" t="s">
        <v>5418</v>
      </c>
      <c r="F5074" s="15">
        <v>96000</v>
      </c>
      <c r="G5074" s="14">
        <v>51300480</v>
      </c>
      <c r="H5074" s="16" t="s">
        <v>5419</v>
      </c>
    </row>
    <row r="5075" spans="1:8" ht="15.75" customHeight="1" x14ac:dyDescent="0.25">
      <c r="A5075" s="13" t="s">
        <v>7817</v>
      </c>
      <c r="B5075" s="13" t="s">
        <v>28</v>
      </c>
      <c r="C5075" s="14">
        <v>541.22</v>
      </c>
      <c r="D5075" s="13" t="s">
        <v>26</v>
      </c>
      <c r="E5075" s="13" t="s">
        <v>446</v>
      </c>
      <c r="F5075" s="15">
        <v>96000</v>
      </c>
      <c r="G5075" s="14">
        <v>51957120</v>
      </c>
      <c r="H5075" s="16" t="s">
        <v>5420</v>
      </c>
    </row>
    <row r="5076" spans="1:8" ht="15.75" customHeight="1" x14ac:dyDescent="0.25">
      <c r="A5076" s="13" t="s">
        <v>7817</v>
      </c>
      <c r="B5076" s="13" t="s">
        <v>45</v>
      </c>
      <c r="C5076" s="14">
        <v>566.25</v>
      </c>
      <c r="D5076" s="13" t="s">
        <v>17</v>
      </c>
      <c r="E5076" s="13" t="s">
        <v>446</v>
      </c>
      <c r="F5076" s="15">
        <v>96000</v>
      </c>
      <c r="G5076" s="14">
        <v>54360000</v>
      </c>
      <c r="H5076" s="13" t="s">
        <v>5421</v>
      </c>
    </row>
    <row r="5077" spans="1:8" ht="15.75" customHeight="1" x14ac:dyDescent="0.25">
      <c r="A5077" s="13" t="s">
        <v>7817</v>
      </c>
      <c r="B5077" s="13" t="s">
        <v>28</v>
      </c>
      <c r="C5077" s="14">
        <v>579.9</v>
      </c>
      <c r="D5077" s="13" t="s">
        <v>17</v>
      </c>
      <c r="E5077" s="13" t="s">
        <v>983</v>
      </c>
      <c r="F5077" s="15">
        <v>96000</v>
      </c>
      <c r="G5077" s="14">
        <v>55670400</v>
      </c>
      <c r="H5077" s="13" t="s">
        <v>5422</v>
      </c>
    </row>
    <row r="5078" spans="1:8" ht="15.75" customHeight="1" x14ac:dyDescent="0.25">
      <c r="A5078" s="13" t="s">
        <v>7817</v>
      </c>
      <c r="B5078" s="13" t="s">
        <v>28</v>
      </c>
      <c r="C5078" s="14">
        <v>585.69000000000005</v>
      </c>
      <c r="D5078" s="13" t="s">
        <v>33</v>
      </c>
      <c r="E5078" s="13" t="s">
        <v>5387</v>
      </c>
      <c r="F5078" s="15">
        <v>96000</v>
      </c>
      <c r="G5078" s="14">
        <v>56226240</v>
      </c>
      <c r="H5078" s="13" t="s">
        <v>5422</v>
      </c>
    </row>
    <row r="5079" spans="1:8" ht="15.75" customHeight="1" x14ac:dyDescent="0.25">
      <c r="A5079" s="13" t="s">
        <v>7817</v>
      </c>
      <c r="B5079" s="13" t="s">
        <v>10</v>
      </c>
      <c r="C5079" s="14">
        <v>590.95000000000005</v>
      </c>
      <c r="D5079" s="13" t="s">
        <v>17</v>
      </c>
      <c r="E5079" s="13" t="s">
        <v>106</v>
      </c>
      <c r="F5079" s="15">
        <v>96000</v>
      </c>
      <c r="G5079" s="14">
        <v>56731200</v>
      </c>
      <c r="H5079" s="13" t="s">
        <v>5423</v>
      </c>
    </row>
    <row r="5080" spans="1:8" ht="15.75" customHeight="1" x14ac:dyDescent="0.25">
      <c r="A5080" s="13" t="s">
        <v>7817</v>
      </c>
      <c r="B5080" s="13" t="s">
        <v>45</v>
      </c>
      <c r="C5080" s="14">
        <v>763.85</v>
      </c>
      <c r="D5080" s="13" t="s">
        <v>20</v>
      </c>
      <c r="E5080" s="13" t="s">
        <v>5389</v>
      </c>
      <c r="F5080" s="15">
        <v>96000</v>
      </c>
      <c r="G5080" s="14">
        <v>73329600</v>
      </c>
      <c r="H5080" s="16" t="s">
        <v>5424</v>
      </c>
    </row>
    <row r="5081" spans="1:8" ht="15.75" customHeight="1" x14ac:dyDescent="0.25">
      <c r="A5081" s="13" t="s">
        <v>7817</v>
      </c>
      <c r="B5081" s="13" t="s">
        <v>28</v>
      </c>
      <c r="C5081" s="14">
        <v>795.6</v>
      </c>
      <c r="D5081" s="13" t="s">
        <v>20</v>
      </c>
      <c r="E5081" s="13" t="s">
        <v>2312</v>
      </c>
      <c r="F5081" s="15">
        <v>96000</v>
      </c>
      <c r="G5081" s="14">
        <v>76377600</v>
      </c>
      <c r="H5081" s="16" t="s">
        <v>5425</v>
      </c>
    </row>
    <row r="5082" spans="1:8" ht="15.75" customHeight="1" x14ac:dyDescent="0.25">
      <c r="C5082" s="10"/>
      <c r="F5082" s="17"/>
      <c r="G5082" s="10"/>
    </row>
    <row r="5083" spans="1:8" ht="15.75" customHeight="1" x14ac:dyDescent="0.25">
      <c r="A5083" s="41" t="s">
        <v>5426</v>
      </c>
      <c r="B5083" s="42"/>
      <c r="C5083" s="42"/>
      <c r="D5083" s="42"/>
      <c r="E5083" s="42"/>
      <c r="F5083" s="42"/>
      <c r="G5083" s="42"/>
      <c r="H5083" s="43"/>
    </row>
    <row r="5084" spans="1:8" ht="15.75" customHeight="1" x14ac:dyDescent="0.25">
      <c r="C5084" s="10"/>
      <c r="E5084" s="11" t="s">
        <v>7571</v>
      </c>
      <c r="F5084" s="12">
        <v>1200</v>
      </c>
      <c r="G5084" s="10"/>
    </row>
    <row r="5085" spans="1:8" ht="15.75" customHeight="1" x14ac:dyDescent="0.25">
      <c r="A5085" s="13" t="s">
        <v>0</v>
      </c>
      <c r="B5085" s="13" t="s">
        <v>1</v>
      </c>
      <c r="C5085" s="13" t="s">
        <v>2</v>
      </c>
      <c r="D5085" s="13" t="s">
        <v>4</v>
      </c>
      <c r="E5085" s="13" t="s">
        <v>5</v>
      </c>
      <c r="F5085" s="13" t="s">
        <v>6</v>
      </c>
      <c r="G5085" s="13" t="s">
        <v>7</v>
      </c>
      <c r="H5085" s="13" t="s">
        <v>8</v>
      </c>
    </row>
    <row r="5086" spans="1:8" ht="15.75" customHeight="1" x14ac:dyDescent="0.25">
      <c r="A5086" s="13" t="s">
        <v>7818</v>
      </c>
      <c r="B5086" s="13" t="s">
        <v>28</v>
      </c>
      <c r="C5086" s="14">
        <v>690.2</v>
      </c>
      <c r="D5086" s="13" t="s">
        <v>70</v>
      </c>
      <c r="E5086" s="13" t="s">
        <v>3981</v>
      </c>
      <c r="F5086" s="15">
        <v>1200</v>
      </c>
      <c r="G5086" s="14">
        <v>828240</v>
      </c>
      <c r="H5086" s="13" t="s">
        <v>5428</v>
      </c>
    </row>
    <row r="5087" spans="1:8" ht="15.75" customHeight="1" x14ac:dyDescent="0.25">
      <c r="A5087" s="13" t="s">
        <v>7818</v>
      </c>
      <c r="B5087" s="13" t="s">
        <v>28</v>
      </c>
      <c r="C5087" s="14">
        <v>718</v>
      </c>
      <c r="D5087" s="13" t="s">
        <v>75</v>
      </c>
      <c r="E5087" s="13" t="s">
        <v>3983</v>
      </c>
      <c r="F5087" s="15">
        <v>1200</v>
      </c>
      <c r="G5087" s="14">
        <v>861600</v>
      </c>
      <c r="H5087" s="16" t="s">
        <v>5429</v>
      </c>
    </row>
    <row r="5088" spans="1:8" ht="15.75" customHeight="1" x14ac:dyDescent="0.25">
      <c r="A5088" s="13" t="s">
        <v>7818</v>
      </c>
      <c r="B5088" s="13" t="s">
        <v>10</v>
      </c>
      <c r="C5088" s="14">
        <v>718.04</v>
      </c>
      <c r="D5088" s="13" t="s">
        <v>35</v>
      </c>
      <c r="E5088" s="13" t="s">
        <v>5430</v>
      </c>
      <c r="F5088" s="15">
        <v>1200</v>
      </c>
      <c r="G5088" s="14">
        <v>861648</v>
      </c>
      <c r="H5088" s="16" t="s">
        <v>5431</v>
      </c>
    </row>
    <row r="5089" spans="1:8" ht="15.75" customHeight="1" x14ac:dyDescent="0.25">
      <c r="A5089" s="13" t="s">
        <v>7818</v>
      </c>
      <c r="B5089" s="13" t="s">
        <v>10</v>
      </c>
      <c r="C5089" s="14">
        <v>865.68</v>
      </c>
      <c r="D5089" s="13" t="s">
        <v>33</v>
      </c>
      <c r="E5089" s="13" t="s">
        <v>446</v>
      </c>
      <c r="F5089" s="15">
        <v>1200</v>
      </c>
      <c r="G5089" s="14">
        <v>1038816</v>
      </c>
      <c r="H5089" s="13" t="s">
        <v>5432</v>
      </c>
    </row>
    <row r="5090" spans="1:8" ht="15.75" customHeight="1" x14ac:dyDescent="0.25">
      <c r="A5090" s="13" t="s">
        <v>7818</v>
      </c>
      <c r="B5090" s="13" t="s">
        <v>10</v>
      </c>
      <c r="C5090" s="14">
        <v>872</v>
      </c>
      <c r="D5090" s="13" t="s">
        <v>70</v>
      </c>
      <c r="E5090" s="13" t="s">
        <v>1268</v>
      </c>
      <c r="F5090" s="15">
        <v>1200</v>
      </c>
      <c r="G5090" s="14">
        <v>1046400</v>
      </c>
      <c r="H5090" s="13" t="s">
        <v>5433</v>
      </c>
    </row>
    <row r="5091" spans="1:8" ht="15.75" customHeight="1" x14ac:dyDescent="0.25">
      <c r="A5091" s="13" t="s">
        <v>7818</v>
      </c>
      <c r="B5091" s="13" t="s">
        <v>10</v>
      </c>
      <c r="C5091" s="14">
        <v>880</v>
      </c>
      <c r="D5091" s="13" t="s">
        <v>171</v>
      </c>
      <c r="E5091" s="13" t="s">
        <v>5434</v>
      </c>
      <c r="F5091" s="15">
        <v>1200</v>
      </c>
      <c r="G5091" s="14">
        <v>1056000</v>
      </c>
      <c r="H5091" s="16" t="s">
        <v>5435</v>
      </c>
    </row>
    <row r="5092" spans="1:8" ht="15.75" customHeight="1" x14ac:dyDescent="0.25">
      <c r="A5092" s="13" t="s">
        <v>7818</v>
      </c>
      <c r="B5092" s="13" t="s">
        <v>10</v>
      </c>
      <c r="C5092" s="14">
        <v>896</v>
      </c>
      <c r="D5092" s="13" t="s">
        <v>75</v>
      </c>
      <c r="E5092" s="13" t="s">
        <v>446</v>
      </c>
      <c r="F5092" s="15">
        <v>1200</v>
      </c>
      <c r="G5092" s="14">
        <v>1075200</v>
      </c>
      <c r="H5092" s="16" t="s">
        <v>5436</v>
      </c>
    </row>
    <row r="5093" spans="1:8" ht="15.75" customHeight="1" x14ac:dyDescent="0.25">
      <c r="A5093" s="13" t="s">
        <v>7818</v>
      </c>
      <c r="B5093" s="13" t="s">
        <v>28</v>
      </c>
      <c r="C5093" s="14">
        <v>905.57</v>
      </c>
      <c r="D5093" s="13" t="s">
        <v>20</v>
      </c>
      <c r="E5093" s="13" t="s">
        <v>1268</v>
      </c>
      <c r="F5093" s="15">
        <v>1200</v>
      </c>
      <c r="G5093" s="14">
        <v>1086684</v>
      </c>
      <c r="H5093" s="16" t="s">
        <v>5437</v>
      </c>
    </row>
    <row r="5094" spans="1:8" ht="15.75" customHeight="1" x14ac:dyDescent="0.25">
      <c r="A5094" s="13" t="s">
        <v>7818</v>
      </c>
      <c r="B5094" s="13" t="s">
        <v>10</v>
      </c>
      <c r="C5094" s="14">
        <v>907</v>
      </c>
      <c r="D5094" s="13" t="s">
        <v>201</v>
      </c>
      <c r="E5094" s="13" t="s">
        <v>446</v>
      </c>
      <c r="F5094" s="15">
        <v>1200</v>
      </c>
      <c r="G5094" s="14">
        <v>1088400</v>
      </c>
      <c r="H5094" s="16" t="s">
        <v>5438</v>
      </c>
    </row>
    <row r="5095" spans="1:8" ht="15.75" customHeight="1" x14ac:dyDescent="0.25">
      <c r="A5095" s="13" t="s">
        <v>7818</v>
      </c>
      <c r="B5095" s="13" t="s">
        <v>10</v>
      </c>
      <c r="C5095" s="14">
        <v>910.4</v>
      </c>
      <c r="D5095" s="13" t="s">
        <v>14</v>
      </c>
      <c r="E5095" s="13" t="s">
        <v>5439</v>
      </c>
      <c r="F5095" s="15">
        <v>1200</v>
      </c>
      <c r="G5095" s="14">
        <v>1092480</v>
      </c>
      <c r="H5095" s="13" t="s">
        <v>5440</v>
      </c>
    </row>
    <row r="5096" spans="1:8" ht="15.75" customHeight="1" x14ac:dyDescent="0.25">
      <c r="A5096" s="13" t="s">
        <v>7818</v>
      </c>
      <c r="B5096" s="13" t="s">
        <v>10</v>
      </c>
      <c r="C5096" s="14">
        <v>914.29</v>
      </c>
      <c r="D5096" s="13" t="s">
        <v>23</v>
      </c>
      <c r="E5096" s="13" t="s">
        <v>446</v>
      </c>
      <c r="F5096" s="15">
        <v>1200</v>
      </c>
      <c r="G5096" s="14">
        <v>1097148</v>
      </c>
      <c r="H5096" s="16" t="s">
        <v>5441</v>
      </c>
    </row>
    <row r="5097" spans="1:8" ht="15.75" customHeight="1" x14ac:dyDescent="0.25">
      <c r="A5097" s="13" t="s">
        <v>7818</v>
      </c>
      <c r="B5097" s="13" t="s">
        <v>10</v>
      </c>
      <c r="C5097" s="14">
        <v>918.24</v>
      </c>
      <c r="D5097" s="13" t="s">
        <v>11</v>
      </c>
      <c r="E5097" s="16" t="s">
        <v>5442</v>
      </c>
      <c r="F5097" s="15">
        <v>1200</v>
      </c>
      <c r="G5097" s="14">
        <v>1101888</v>
      </c>
      <c r="H5097" s="13" t="s">
        <v>5443</v>
      </c>
    </row>
    <row r="5098" spans="1:8" ht="15.75" customHeight="1" x14ac:dyDescent="0.25">
      <c r="A5098" s="13" t="s">
        <v>7818</v>
      </c>
      <c r="B5098" s="13" t="s">
        <v>10</v>
      </c>
      <c r="C5098" s="14">
        <v>992</v>
      </c>
      <c r="D5098" s="13" t="s">
        <v>17</v>
      </c>
      <c r="E5098" s="13" t="s">
        <v>446</v>
      </c>
      <c r="F5098" s="15">
        <v>1200</v>
      </c>
      <c r="G5098" s="14">
        <v>1190400</v>
      </c>
      <c r="H5098" s="13" t="s">
        <v>5444</v>
      </c>
    </row>
    <row r="5099" spans="1:8" ht="15.75" customHeight="1" x14ac:dyDescent="0.25">
      <c r="A5099" s="13" t="s">
        <v>7818</v>
      </c>
      <c r="B5099" s="13" t="s">
        <v>10</v>
      </c>
      <c r="C5099" s="14">
        <v>1021.72</v>
      </c>
      <c r="D5099" s="13" t="s">
        <v>20</v>
      </c>
      <c r="E5099" s="13" t="s">
        <v>2434</v>
      </c>
      <c r="F5099" s="15">
        <v>1200</v>
      </c>
      <c r="G5099" s="14">
        <v>1226064</v>
      </c>
      <c r="H5099" s="16" t="s">
        <v>5445</v>
      </c>
    </row>
    <row r="5100" spans="1:8" ht="15.75" customHeight="1" x14ac:dyDescent="0.25">
      <c r="A5100" s="13" t="s">
        <v>7818</v>
      </c>
      <c r="B5100" s="13" t="s">
        <v>10</v>
      </c>
      <c r="C5100" s="14">
        <v>1236.01</v>
      </c>
      <c r="D5100" s="13" t="s">
        <v>43</v>
      </c>
      <c r="E5100" s="13" t="s">
        <v>446</v>
      </c>
      <c r="F5100" s="15">
        <v>1200</v>
      </c>
      <c r="G5100" s="14">
        <v>1483212</v>
      </c>
      <c r="H5100" s="16" t="s">
        <v>5446</v>
      </c>
    </row>
    <row r="5101" spans="1:8" ht="15.75" customHeight="1" x14ac:dyDescent="0.25">
      <c r="C5101" s="10"/>
      <c r="F5101" s="17"/>
      <c r="G5101" s="10"/>
    </row>
    <row r="5102" spans="1:8" ht="15.75" customHeight="1" x14ac:dyDescent="0.25">
      <c r="A5102" s="41" t="s">
        <v>5447</v>
      </c>
      <c r="B5102" s="42"/>
      <c r="C5102" s="42"/>
      <c r="D5102" s="42"/>
      <c r="E5102" s="42"/>
      <c r="F5102" s="42"/>
      <c r="G5102" s="42"/>
      <c r="H5102" s="43"/>
    </row>
    <row r="5103" spans="1:8" ht="15.75" customHeight="1" x14ac:dyDescent="0.25">
      <c r="C5103" s="10"/>
      <c r="E5103" s="11" t="s">
        <v>7571</v>
      </c>
      <c r="F5103" s="12">
        <v>8400</v>
      </c>
      <c r="G5103" s="10"/>
    </row>
    <row r="5104" spans="1:8" ht="15.75" customHeight="1" x14ac:dyDescent="0.25">
      <c r="A5104" s="13" t="s">
        <v>0</v>
      </c>
      <c r="B5104" s="13" t="s">
        <v>1</v>
      </c>
      <c r="C5104" s="13" t="s">
        <v>2</v>
      </c>
      <c r="D5104" s="13" t="s">
        <v>4</v>
      </c>
      <c r="E5104" s="13" t="s">
        <v>5</v>
      </c>
      <c r="F5104" s="13" t="s">
        <v>6</v>
      </c>
      <c r="G5104" s="13" t="s">
        <v>7</v>
      </c>
      <c r="H5104" s="13" t="s">
        <v>8</v>
      </c>
    </row>
    <row r="5105" spans="1:8" ht="15.75" customHeight="1" x14ac:dyDescent="0.25">
      <c r="A5105" s="13" t="s">
        <v>7819</v>
      </c>
      <c r="B5105" s="13" t="s">
        <v>10</v>
      </c>
      <c r="C5105" s="14">
        <v>346.92</v>
      </c>
      <c r="D5105" s="13" t="s">
        <v>11</v>
      </c>
      <c r="E5105" s="16" t="s">
        <v>5449</v>
      </c>
      <c r="F5105" s="15">
        <v>8400</v>
      </c>
      <c r="G5105" s="14">
        <v>2914128</v>
      </c>
      <c r="H5105" s="16" t="s">
        <v>5450</v>
      </c>
    </row>
    <row r="5106" spans="1:8" ht="15.75" customHeight="1" x14ac:dyDescent="0.25">
      <c r="A5106" s="13" t="s">
        <v>7819</v>
      </c>
      <c r="B5106" s="13" t="s">
        <v>45</v>
      </c>
      <c r="C5106" s="14">
        <v>349.31</v>
      </c>
      <c r="D5106" s="13" t="s">
        <v>20</v>
      </c>
      <c r="E5106" s="13" t="s">
        <v>371</v>
      </c>
      <c r="F5106" s="15">
        <v>8400</v>
      </c>
      <c r="G5106" s="14">
        <v>2934204</v>
      </c>
      <c r="H5106" s="16" t="s">
        <v>5451</v>
      </c>
    </row>
    <row r="5107" spans="1:8" ht="15.75" customHeight="1" x14ac:dyDescent="0.25">
      <c r="A5107" s="13" t="s">
        <v>7819</v>
      </c>
      <c r="B5107" s="13" t="s">
        <v>10</v>
      </c>
      <c r="C5107" s="14">
        <v>487.2</v>
      </c>
      <c r="D5107" s="13" t="s">
        <v>80</v>
      </c>
      <c r="E5107" s="13" t="s">
        <v>1355</v>
      </c>
      <c r="F5107" s="15">
        <v>8400</v>
      </c>
      <c r="G5107" s="14">
        <v>4092480</v>
      </c>
      <c r="H5107" s="16" t="s">
        <v>5452</v>
      </c>
    </row>
    <row r="5108" spans="1:8" ht="15.75" customHeight="1" x14ac:dyDescent="0.25">
      <c r="A5108" s="13" t="s">
        <v>7819</v>
      </c>
      <c r="B5108" s="13" t="s">
        <v>10</v>
      </c>
      <c r="C5108" s="14">
        <v>493.42</v>
      </c>
      <c r="D5108" s="13" t="s">
        <v>43</v>
      </c>
      <c r="E5108" s="13" t="s">
        <v>371</v>
      </c>
      <c r="F5108" s="15">
        <v>8400</v>
      </c>
      <c r="G5108" s="14">
        <v>4144728</v>
      </c>
      <c r="H5108" s="13" t="s">
        <v>5453</v>
      </c>
    </row>
    <row r="5109" spans="1:8" ht="15.75" customHeight="1" x14ac:dyDescent="0.25">
      <c r="A5109" s="13" t="s">
        <v>7819</v>
      </c>
      <c r="B5109" s="13" t="s">
        <v>10</v>
      </c>
      <c r="C5109" s="14">
        <v>501.57</v>
      </c>
      <c r="D5109" s="13" t="s">
        <v>33</v>
      </c>
      <c r="E5109" s="13" t="s">
        <v>349</v>
      </c>
      <c r="F5109" s="15">
        <v>8400</v>
      </c>
      <c r="G5109" s="14">
        <v>4213188</v>
      </c>
      <c r="H5109" s="13" t="s">
        <v>5454</v>
      </c>
    </row>
    <row r="5110" spans="1:8" ht="15.75" customHeight="1" x14ac:dyDescent="0.25">
      <c r="A5110" s="13" t="s">
        <v>7819</v>
      </c>
      <c r="B5110" s="13" t="s">
        <v>10</v>
      </c>
      <c r="C5110" s="14">
        <v>502</v>
      </c>
      <c r="D5110" s="13" t="s">
        <v>366</v>
      </c>
      <c r="E5110" s="13" t="s">
        <v>367</v>
      </c>
      <c r="F5110" s="15">
        <v>8400</v>
      </c>
      <c r="G5110" s="14">
        <v>4216800</v>
      </c>
      <c r="H5110" s="16" t="s">
        <v>5455</v>
      </c>
    </row>
    <row r="5111" spans="1:8" ht="15.75" customHeight="1" x14ac:dyDescent="0.25">
      <c r="A5111" s="13" t="s">
        <v>7819</v>
      </c>
      <c r="B5111" s="13" t="s">
        <v>10</v>
      </c>
      <c r="C5111" s="14">
        <v>506</v>
      </c>
      <c r="D5111" s="13" t="s">
        <v>75</v>
      </c>
      <c r="E5111" s="13" t="s">
        <v>349</v>
      </c>
      <c r="F5111" s="15">
        <v>8400</v>
      </c>
      <c r="G5111" s="14">
        <v>4250400</v>
      </c>
      <c r="H5111" s="16" t="s">
        <v>5456</v>
      </c>
    </row>
    <row r="5112" spans="1:8" ht="15.75" customHeight="1" x14ac:dyDescent="0.25">
      <c r="A5112" s="13" t="s">
        <v>7819</v>
      </c>
      <c r="B5112" s="13" t="s">
        <v>10</v>
      </c>
      <c r="C5112" s="14">
        <v>508.75</v>
      </c>
      <c r="D5112" s="13" t="s">
        <v>20</v>
      </c>
      <c r="E5112" s="13" t="s">
        <v>156</v>
      </c>
      <c r="F5112" s="15">
        <v>8400</v>
      </c>
      <c r="G5112" s="14">
        <v>4273500</v>
      </c>
      <c r="H5112" s="16" t="s">
        <v>5457</v>
      </c>
    </row>
    <row r="5113" spans="1:8" ht="15.75" customHeight="1" x14ac:dyDescent="0.25">
      <c r="A5113" s="13" t="s">
        <v>7819</v>
      </c>
      <c r="B5113" s="13" t="s">
        <v>28</v>
      </c>
      <c r="C5113" s="14">
        <v>512.63</v>
      </c>
      <c r="D5113" s="13" t="s">
        <v>20</v>
      </c>
      <c r="E5113" s="13" t="s">
        <v>349</v>
      </c>
      <c r="F5113" s="15">
        <v>8400</v>
      </c>
      <c r="G5113" s="14">
        <v>4306092</v>
      </c>
      <c r="H5113" s="16" t="s">
        <v>5458</v>
      </c>
    </row>
    <row r="5114" spans="1:8" ht="15.75" customHeight="1" x14ac:dyDescent="0.25">
      <c r="A5114" s="13" t="s">
        <v>7819</v>
      </c>
      <c r="B5114" s="13" t="s">
        <v>10</v>
      </c>
      <c r="C5114" s="14">
        <v>545.6</v>
      </c>
      <c r="D5114" s="13" t="s">
        <v>17</v>
      </c>
      <c r="E5114" s="13" t="s">
        <v>349</v>
      </c>
      <c r="F5114" s="15">
        <v>8400</v>
      </c>
      <c r="G5114" s="14">
        <v>4583040</v>
      </c>
      <c r="H5114" s="13" t="s">
        <v>5454</v>
      </c>
    </row>
    <row r="5115" spans="1:8" ht="15.75" customHeight="1" x14ac:dyDescent="0.25">
      <c r="A5115" s="13" t="s">
        <v>7819</v>
      </c>
      <c r="B5115" s="13" t="s">
        <v>10</v>
      </c>
      <c r="C5115" s="14">
        <v>570</v>
      </c>
      <c r="D5115" s="13" t="s">
        <v>70</v>
      </c>
      <c r="E5115" s="13" t="s">
        <v>3981</v>
      </c>
      <c r="F5115" s="15">
        <v>8400</v>
      </c>
      <c r="G5115" s="14">
        <v>4788000</v>
      </c>
      <c r="H5115" s="13" t="s">
        <v>5459</v>
      </c>
    </row>
    <row r="5116" spans="1:8" ht="15.75" customHeight="1" x14ac:dyDescent="0.25">
      <c r="A5116" s="13" t="s">
        <v>7819</v>
      </c>
      <c r="B5116" s="13" t="s">
        <v>28</v>
      </c>
      <c r="C5116" s="14">
        <v>592</v>
      </c>
      <c r="D5116" s="13" t="s">
        <v>75</v>
      </c>
      <c r="E5116" s="13" t="s">
        <v>3983</v>
      </c>
      <c r="F5116" s="15">
        <v>8400</v>
      </c>
      <c r="G5116" s="14">
        <v>4972800</v>
      </c>
      <c r="H5116" s="16" t="s">
        <v>5460</v>
      </c>
    </row>
    <row r="5117" spans="1:8" ht="15.75" customHeight="1" x14ac:dyDescent="0.25">
      <c r="A5117" s="13" t="s">
        <v>7819</v>
      </c>
      <c r="B5117" s="13" t="s">
        <v>10</v>
      </c>
      <c r="C5117" s="14">
        <v>597.36</v>
      </c>
      <c r="D5117" s="13" t="s">
        <v>35</v>
      </c>
      <c r="E5117" s="13" t="s">
        <v>1321</v>
      </c>
      <c r="F5117" s="15">
        <v>8400</v>
      </c>
      <c r="G5117" s="14">
        <v>5017824</v>
      </c>
      <c r="H5117" s="16" t="s">
        <v>5461</v>
      </c>
    </row>
    <row r="5118" spans="1:8" ht="15.75" customHeight="1" x14ac:dyDescent="0.25">
      <c r="A5118" s="13" t="s">
        <v>7819</v>
      </c>
      <c r="B5118" s="13" t="s">
        <v>10</v>
      </c>
      <c r="C5118" s="14">
        <v>621.33000000000004</v>
      </c>
      <c r="D5118" s="13" t="s">
        <v>26</v>
      </c>
      <c r="E5118" s="13" t="s">
        <v>3983</v>
      </c>
      <c r="F5118" s="15">
        <v>8400</v>
      </c>
      <c r="G5118" s="14">
        <v>5219172</v>
      </c>
      <c r="H5118" s="13" t="s">
        <v>5462</v>
      </c>
    </row>
    <row r="5119" spans="1:8" ht="15.75" customHeight="1" x14ac:dyDescent="0.25">
      <c r="C5119" s="10"/>
      <c r="F5119" s="17"/>
      <c r="G5119" s="10"/>
    </row>
    <row r="5120" spans="1:8" ht="15.75" customHeight="1" x14ac:dyDescent="0.25">
      <c r="A5120" s="41" t="s">
        <v>5463</v>
      </c>
      <c r="B5120" s="42"/>
      <c r="C5120" s="42"/>
      <c r="D5120" s="42"/>
      <c r="E5120" s="42"/>
      <c r="F5120" s="42"/>
      <c r="G5120" s="42"/>
      <c r="H5120" s="43"/>
    </row>
    <row r="5121" spans="1:8" ht="15.75" customHeight="1" x14ac:dyDescent="0.25">
      <c r="C5121" s="10"/>
      <c r="E5121" s="11" t="s">
        <v>7571</v>
      </c>
      <c r="F5121" s="12">
        <v>2760</v>
      </c>
      <c r="G5121" s="10"/>
    </row>
    <row r="5122" spans="1:8" ht="15.75" customHeight="1" x14ac:dyDescent="0.25">
      <c r="A5122" s="13" t="s">
        <v>0</v>
      </c>
      <c r="B5122" s="13" t="s">
        <v>1</v>
      </c>
      <c r="C5122" s="13" t="s">
        <v>2</v>
      </c>
      <c r="D5122" s="13" t="s">
        <v>4</v>
      </c>
      <c r="E5122" s="13" t="s">
        <v>5</v>
      </c>
      <c r="F5122" s="13" t="s">
        <v>6</v>
      </c>
      <c r="G5122" s="13" t="s">
        <v>7</v>
      </c>
      <c r="H5122" s="13" t="s">
        <v>8</v>
      </c>
    </row>
    <row r="5123" spans="1:8" ht="15.75" customHeight="1" x14ac:dyDescent="0.25">
      <c r="A5123" s="13" t="s">
        <v>7820</v>
      </c>
      <c r="B5123" s="13" t="s">
        <v>10</v>
      </c>
      <c r="C5123" s="14">
        <v>3790</v>
      </c>
      <c r="D5123" s="13" t="s">
        <v>406</v>
      </c>
      <c r="E5123" s="13" t="s">
        <v>5465</v>
      </c>
      <c r="F5123" s="15">
        <v>2760</v>
      </c>
      <c r="G5123" s="14">
        <v>10460400</v>
      </c>
      <c r="H5123" s="16" t="s">
        <v>5466</v>
      </c>
    </row>
    <row r="5124" spans="1:8" ht="15.75" customHeight="1" x14ac:dyDescent="0.25">
      <c r="A5124" s="13" t="s">
        <v>7820</v>
      </c>
      <c r="B5124" s="13" t="s">
        <v>10</v>
      </c>
      <c r="C5124" s="14">
        <v>3927</v>
      </c>
      <c r="D5124" s="13" t="s">
        <v>70</v>
      </c>
      <c r="E5124" s="13" t="s">
        <v>95</v>
      </c>
      <c r="F5124" s="15">
        <v>2760</v>
      </c>
      <c r="G5124" s="14">
        <v>10838520</v>
      </c>
      <c r="H5124" s="13" t="s">
        <v>5467</v>
      </c>
    </row>
    <row r="5125" spans="1:8" ht="15.75" customHeight="1" x14ac:dyDescent="0.25">
      <c r="A5125" s="13" t="s">
        <v>7820</v>
      </c>
      <c r="B5125" s="13" t="s">
        <v>10</v>
      </c>
      <c r="C5125" s="14">
        <v>4115.43</v>
      </c>
      <c r="D5125" s="13" t="s">
        <v>33</v>
      </c>
      <c r="E5125" s="13" t="s">
        <v>95</v>
      </c>
      <c r="F5125" s="15">
        <v>2760</v>
      </c>
      <c r="G5125" s="14">
        <v>11358586.800000001</v>
      </c>
      <c r="H5125" s="13" t="s">
        <v>5468</v>
      </c>
    </row>
    <row r="5126" spans="1:8" ht="15.75" customHeight="1" x14ac:dyDescent="0.25">
      <c r="A5126" s="13" t="s">
        <v>7820</v>
      </c>
      <c r="B5126" s="13" t="s">
        <v>10</v>
      </c>
      <c r="C5126" s="14">
        <v>4134.75</v>
      </c>
      <c r="D5126" s="13" t="s">
        <v>20</v>
      </c>
      <c r="E5126" s="13" t="s">
        <v>2761</v>
      </c>
      <c r="F5126" s="15">
        <v>2760</v>
      </c>
      <c r="G5126" s="14">
        <v>11411910</v>
      </c>
      <c r="H5126" s="16" t="s">
        <v>5469</v>
      </c>
    </row>
    <row r="5127" spans="1:8" ht="15.75" customHeight="1" x14ac:dyDescent="0.25">
      <c r="A5127" s="13" t="s">
        <v>7820</v>
      </c>
      <c r="B5127" s="13" t="s">
        <v>10</v>
      </c>
      <c r="C5127" s="14">
        <v>4179.18</v>
      </c>
      <c r="D5127" s="13" t="s">
        <v>14</v>
      </c>
      <c r="E5127" s="13" t="s">
        <v>5470</v>
      </c>
      <c r="F5127" s="15">
        <v>2760</v>
      </c>
      <c r="G5127" s="14">
        <v>11534536.800000001</v>
      </c>
      <c r="H5127" s="13" t="s">
        <v>5471</v>
      </c>
    </row>
    <row r="5128" spans="1:8" ht="15.75" customHeight="1" x14ac:dyDescent="0.25">
      <c r="A5128" s="13" t="s">
        <v>7820</v>
      </c>
      <c r="B5128" s="13" t="s">
        <v>10</v>
      </c>
      <c r="C5128" s="14">
        <v>4211.6000000000004</v>
      </c>
      <c r="D5128" s="13" t="s">
        <v>35</v>
      </c>
      <c r="E5128" s="13" t="s">
        <v>5472</v>
      </c>
      <c r="F5128" s="15">
        <v>2760</v>
      </c>
      <c r="G5128" s="14">
        <v>11624016</v>
      </c>
      <c r="H5128" s="16" t="s">
        <v>5473</v>
      </c>
    </row>
    <row r="5129" spans="1:8" ht="15.75" customHeight="1" x14ac:dyDescent="0.25">
      <c r="A5129" s="13" t="s">
        <v>7820</v>
      </c>
      <c r="B5129" s="13" t="s">
        <v>10</v>
      </c>
      <c r="C5129" s="14">
        <v>4214</v>
      </c>
      <c r="D5129" s="13" t="s">
        <v>75</v>
      </c>
      <c r="E5129" s="13" t="s">
        <v>95</v>
      </c>
      <c r="F5129" s="15">
        <v>2760</v>
      </c>
      <c r="G5129" s="14">
        <v>11630640</v>
      </c>
      <c r="H5129" s="16" t="s">
        <v>5474</v>
      </c>
    </row>
    <row r="5130" spans="1:8" ht="15.75" customHeight="1" x14ac:dyDescent="0.25">
      <c r="A5130" s="13" t="s">
        <v>7820</v>
      </c>
      <c r="B5130" s="13" t="s">
        <v>10</v>
      </c>
      <c r="C5130" s="14">
        <v>4308.92</v>
      </c>
      <c r="D5130" s="13" t="s">
        <v>38</v>
      </c>
      <c r="E5130" s="13" t="s">
        <v>5475</v>
      </c>
      <c r="F5130" s="15">
        <v>2760</v>
      </c>
      <c r="G5130" s="14">
        <v>11892619.199999999</v>
      </c>
      <c r="H5130" s="16" t="s">
        <v>5476</v>
      </c>
    </row>
    <row r="5131" spans="1:8" ht="15.75" customHeight="1" x14ac:dyDescent="0.25">
      <c r="A5131" s="13" t="s">
        <v>7820</v>
      </c>
      <c r="B5131" s="13" t="s">
        <v>10</v>
      </c>
      <c r="C5131" s="14">
        <v>4412.33</v>
      </c>
      <c r="D5131" s="13" t="s">
        <v>26</v>
      </c>
      <c r="E5131" s="13" t="s">
        <v>95</v>
      </c>
      <c r="F5131" s="15">
        <v>2760</v>
      </c>
      <c r="G5131" s="14">
        <v>12178030.800000001</v>
      </c>
      <c r="H5131" s="16" t="s">
        <v>5477</v>
      </c>
    </row>
    <row r="5132" spans="1:8" ht="15.75" customHeight="1" x14ac:dyDescent="0.25">
      <c r="A5132" s="13" t="s">
        <v>7820</v>
      </c>
      <c r="B5132" s="13" t="s">
        <v>10</v>
      </c>
      <c r="C5132" s="14">
        <v>4828.0200000000004</v>
      </c>
      <c r="D5132" s="13" t="s">
        <v>67</v>
      </c>
      <c r="E5132" s="13" t="s">
        <v>95</v>
      </c>
      <c r="F5132" s="15">
        <v>2760</v>
      </c>
      <c r="G5132" s="14">
        <v>13325335.199999999</v>
      </c>
      <c r="H5132" s="16" t="s">
        <v>5478</v>
      </c>
    </row>
    <row r="5133" spans="1:8" ht="15.75" customHeight="1" x14ac:dyDescent="0.25">
      <c r="A5133" s="13" t="s">
        <v>7820</v>
      </c>
      <c r="B5133" s="13" t="s">
        <v>10</v>
      </c>
      <c r="C5133" s="14">
        <v>5136.34</v>
      </c>
      <c r="D5133" s="13" t="s">
        <v>43</v>
      </c>
      <c r="E5133" s="13" t="s">
        <v>95</v>
      </c>
      <c r="F5133" s="15">
        <v>2760</v>
      </c>
      <c r="G5133" s="14">
        <v>14176298.4</v>
      </c>
      <c r="H5133" s="16" t="s">
        <v>5479</v>
      </c>
    </row>
    <row r="5134" spans="1:8" ht="15.75" customHeight="1" x14ac:dyDescent="0.25">
      <c r="A5134" s="13" t="s">
        <v>7820</v>
      </c>
      <c r="B5134" s="13" t="s">
        <v>28</v>
      </c>
      <c r="C5134" s="14">
        <v>11596.24</v>
      </c>
      <c r="D5134" s="13" t="s">
        <v>17</v>
      </c>
      <c r="E5134" s="13" t="s">
        <v>95</v>
      </c>
      <c r="F5134" s="15">
        <v>2760</v>
      </c>
      <c r="G5134" s="14">
        <v>32005622.399999999</v>
      </c>
      <c r="H5134" s="13" t="s">
        <v>5468</v>
      </c>
    </row>
    <row r="5135" spans="1:8" ht="15.75" customHeight="1" x14ac:dyDescent="0.25">
      <c r="A5135" s="13" t="s">
        <v>7820</v>
      </c>
      <c r="B5135" s="13" t="s">
        <v>10</v>
      </c>
      <c r="C5135" s="14">
        <v>14120.95</v>
      </c>
      <c r="D5135" s="13" t="s">
        <v>171</v>
      </c>
      <c r="E5135" s="13" t="s">
        <v>5480</v>
      </c>
      <c r="F5135" s="15">
        <v>2760</v>
      </c>
      <c r="G5135" s="14">
        <v>38973822</v>
      </c>
      <c r="H5135" s="16" t="s">
        <v>5481</v>
      </c>
    </row>
    <row r="5136" spans="1:8" ht="15.75" customHeight="1" x14ac:dyDescent="0.25">
      <c r="A5136" s="13" t="s">
        <v>7820</v>
      </c>
      <c r="B5136" s="13" t="s">
        <v>28</v>
      </c>
      <c r="C5136" s="14">
        <v>14121</v>
      </c>
      <c r="D5136" s="13" t="s">
        <v>70</v>
      </c>
      <c r="E5136" s="13" t="s">
        <v>1268</v>
      </c>
      <c r="F5136" s="15">
        <v>2760</v>
      </c>
      <c r="G5136" s="14">
        <v>38973960</v>
      </c>
      <c r="H5136" s="13" t="s">
        <v>5482</v>
      </c>
    </row>
    <row r="5137" spans="1:8" ht="15.75" customHeight="1" x14ac:dyDescent="0.25">
      <c r="A5137" s="13" t="s">
        <v>7820</v>
      </c>
      <c r="B5137" s="13" t="s">
        <v>28</v>
      </c>
      <c r="C5137" s="14">
        <v>14313.59</v>
      </c>
      <c r="D5137" s="13" t="s">
        <v>20</v>
      </c>
      <c r="E5137" s="13" t="s">
        <v>1630</v>
      </c>
      <c r="F5137" s="15">
        <v>2760</v>
      </c>
      <c r="G5137" s="14">
        <v>39505508.399999999</v>
      </c>
      <c r="H5137" s="16" t="s">
        <v>5483</v>
      </c>
    </row>
    <row r="5138" spans="1:8" ht="15.75" customHeight="1" x14ac:dyDescent="0.25">
      <c r="A5138" s="13" t="s">
        <v>7820</v>
      </c>
      <c r="B5138" s="13" t="s">
        <v>10</v>
      </c>
      <c r="C5138" s="14">
        <v>14509.6</v>
      </c>
      <c r="D5138" s="13" t="s">
        <v>765</v>
      </c>
      <c r="E5138" s="13" t="s">
        <v>1272</v>
      </c>
      <c r="F5138" s="15">
        <v>2760</v>
      </c>
      <c r="G5138" s="14">
        <v>40046496</v>
      </c>
      <c r="H5138" s="13" t="s">
        <v>5484</v>
      </c>
    </row>
    <row r="5139" spans="1:8" ht="15.75" customHeight="1" x14ac:dyDescent="0.25">
      <c r="A5139" s="13" t="s">
        <v>7820</v>
      </c>
      <c r="B5139" s="13" t="s">
        <v>10</v>
      </c>
      <c r="C5139" s="14">
        <v>14690</v>
      </c>
      <c r="D5139" s="13" t="s">
        <v>201</v>
      </c>
      <c r="E5139" s="13" t="s">
        <v>446</v>
      </c>
      <c r="F5139" s="15">
        <v>2760</v>
      </c>
      <c r="G5139" s="14">
        <v>40544400</v>
      </c>
      <c r="H5139" s="13" t="s">
        <v>5485</v>
      </c>
    </row>
    <row r="5140" spans="1:8" ht="15.75" customHeight="1" x14ac:dyDescent="0.25">
      <c r="A5140" s="13" t="s">
        <v>7820</v>
      </c>
      <c r="B5140" s="13" t="s">
        <v>10</v>
      </c>
      <c r="C5140" s="14">
        <v>14896.95</v>
      </c>
      <c r="D5140" s="13" t="s">
        <v>11</v>
      </c>
      <c r="E5140" s="13" t="s">
        <v>5486</v>
      </c>
      <c r="F5140" s="15">
        <v>2760</v>
      </c>
      <c r="G5140" s="14">
        <v>41115582</v>
      </c>
      <c r="H5140" s="16" t="s">
        <v>5487</v>
      </c>
    </row>
    <row r="5141" spans="1:8" ht="15.75" customHeight="1" x14ac:dyDescent="0.25">
      <c r="A5141" s="13" t="s">
        <v>7820</v>
      </c>
      <c r="B5141" s="13" t="s">
        <v>28</v>
      </c>
      <c r="C5141" s="14">
        <v>15239.62</v>
      </c>
      <c r="D5141" s="13" t="s">
        <v>26</v>
      </c>
      <c r="E5141" s="13" t="s">
        <v>446</v>
      </c>
      <c r="F5141" s="15">
        <v>2760</v>
      </c>
      <c r="G5141" s="14">
        <v>42061351.200000003</v>
      </c>
      <c r="H5141" s="16" t="s">
        <v>5488</v>
      </c>
    </row>
    <row r="5142" spans="1:8" ht="15.75" customHeight="1" x14ac:dyDescent="0.25">
      <c r="A5142" s="13" t="s">
        <v>7820</v>
      </c>
      <c r="B5142" s="13" t="s">
        <v>10</v>
      </c>
      <c r="C5142" s="14">
        <v>16452.849999999999</v>
      </c>
      <c r="D5142" s="13" t="s">
        <v>17</v>
      </c>
      <c r="E5142" s="13" t="s">
        <v>446</v>
      </c>
      <c r="F5142" s="15">
        <v>2760</v>
      </c>
      <c r="G5142" s="14">
        <v>45409866</v>
      </c>
      <c r="H5142" s="13" t="s">
        <v>5489</v>
      </c>
    </row>
    <row r="5143" spans="1:8" ht="15.75" customHeight="1" x14ac:dyDescent="0.25">
      <c r="C5143" s="10"/>
      <c r="F5143" s="17"/>
      <c r="G5143" s="10"/>
    </row>
    <row r="5144" spans="1:8" ht="15.75" customHeight="1" x14ac:dyDescent="0.25">
      <c r="A5144" s="41" t="s">
        <v>5490</v>
      </c>
      <c r="B5144" s="42"/>
      <c r="C5144" s="42"/>
      <c r="D5144" s="42"/>
      <c r="E5144" s="42"/>
      <c r="F5144" s="42"/>
      <c r="G5144" s="42"/>
      <c r="H5144" s="43"/>
    </row>
    <row r="5145" spans="1:8" ht="15.75" customHeight="1" x14ac:dyDescent="0.25">
      <c r="C5145" s="10"/>
      <c r="E5145" s="11" t="s">
        <v>7571</v>
      </c>
      <c r="F5145" s="12">
        <v>480</v>
      </c>
      <c r="G5145" s="10"/>
    </row>
    <row r="5146" spans="1:8" ht="15.75" customHeight="1" x14ac:dyDescent="0.25">
      <c r="A5146" s="13" t="s">
        <v>0</v>
      </c>
      <c r="B5146" s="13" t="s">
        <v>1</v>
      </c>
      <c r="C5146" s="13" t="s">
        <v>2</v>
      </c>
      <c r="D5146" s="13" t="s">
        <v>4</v>
      </c>
      <c r="E5146" s="13" t="s">
        <v>5</v>
      </c>
      <c r="F5146" s="13" t="s">
        <v>6</v>
      </c>
      <c r="G5146" s="13" t="s">
        <v>7</v>
      </c>
      <c r="H5146" s="13" t="s">
        <v>8</v>
      </c>
    </row>
    <row r="5147" spans="1:8" ht="15.75" customHeight="1" x14ac:dyDescent="0.25">
      <c r="A5147" s="13" t="s">
        <v>7821</v>
      </c>
      <c r="B5147" s="13" t="s">
        <v>10</v>
      </c>
      <c r="C5147" s="14">
        <v>10036.290000000001</v>
      </c>
      <c r="D5147" s="13" t="s">
        <v>43</v>
      </c>
      <c r="E5147" s="13" t="s">
        <v>5492</v>
      </c>
      <c r="F5147" s="15">
        <v>480</v>
      </c>
      <c r="G5147" s="14">
        <v>4817419.2</v>
      </c>
      <c r="H5147" s="13" t="s">
        <v>5493</v>
      </c>
    </row>
    <row r="5148" spans="1:8" ht="15.75" customHeight="1" x14ac:dyDescent="0.25">
      <c r="A5148" s="13" t="s">
        <v>7821</v>
      </c>
      <c r="B5148" s="13" t="s">
        <v>10</v>
      </c>
      <c r="C5148" s="14">
        <v>11033.28</v>
      </c>
      <c r="D5148" s="13" t="s">
        <v>20</v>
      </c>
      <c r="E5148" s="13" t="s">
        <v>2294</v>
      </c>
      <c r="F5148" s="15">
        <v>480</v>
      </c>
      <c r="G5148" s="14">
        <v>5295974.4000000004</v>
      </c>
      <c r="H5148" s="16" t="s">
        <v>5494</v>
      </c>
    </row>
    <row r="5149" spans="1:8" ht="15.75" customHeight="1" x14ac:dyDescent="0.25">
      <c r="A5149" s="13" t="s">
        <v>7821</v>
      </c>
      <c r="B5149" s="13" t="s">
        <v>10</v>
      </c>
      <c r="C5149" s="14">
        <v>14068.1</v>
      </c>
      <c r="D5149" s="13" t="s">
        <v>14</v>
      </c>
      <c r="E5149" s="13" t="s">
        <v>5495</v>
      </c>
      <c r="F5149" s="15">
        <v>480</v>
      </c>
      <c r="G5149" s="14">
        <v>6752688</v>
      </c>
      <c r="H5149" s="13" t="s">
        <v>5496</v>
      </c>
    </row>
    <row r="5150" spans="1:8" ht="15.75" customHeight="1" x14ac:dyDescent="0.25">
      <c r="A5150" s="13" t="s">
        <v>7821</v>
      </c>
      <c r="B5150" s="13" t="s">
        <v>10</v>
      </c>
      <c r="C5150" s="14">
        <v>21847.96</v>
      </c>
      <c r="D5150" s="13" t="s">
        <v>33</v>
      </c>
      <c r="E5150" s="13" t="s">
        <v>40</v>
      </c>
      <c r="F5150" s="15">
        <v>480</v>
      </c>
      <c r="G5150" s="14">
        <v>10487020.800000001</v>
      </c>
      <c r="H5150" s="13" t="s">
        <v>5497</v>
      </c>
    </row>
    <row r="5151" spans="1:8" ht="15.75" customHeight="1" x14ac:dyDescent="0.25">
      <c r="C5151" s="10"/>
      <c r="F5151" s="17"/>
      <c r="G5151" s="10"/>
    </row>
    <row r="5152" spans="1:8" ht="15.75" customHeight="1" x14ac:dyDescent="0.25">
      <c r="A5152" s="41" t="s">
        <v>5498</v>
      </c>
      <c r="B5152" s="42"/>
      <c r="C5152" s="42"/>
      <c r="D5152" s="42"/>
      <c r="E5152" s="42"/>
      <c r="F5152" s="42"/>
      <c r="G5152" s="42"/>
      <c r="H5152" s="43"/>
    </row>
    <row r="5153" spans="1:8" ht="15.75" customHeight="1" x14ac:dyDescent="0.25">
      <c r="C5153" s="10"/>
      <c r="E5153" s="11" t="s">
        <v>7571</v>
      </c>
      <c r="F5153" s="12">
        <v>21600</v>
      </c>
      <c r="G5153" s="10"/>
    </row>
    <row r="5154" spans="1:8" ht="15.75" customHeight="1" x14ac:dyDescent="0.25">
      <c r="A5154" s="13" t="s">
        <v>0</v>
      </c>
      <c r="B5154" s="13" t="s">
        <v>1</v>
      </c>
      <c r="C5154" s="13" t="s">
        <v>2</v>
      </c>
      <c r="D5154" s="13" t="s">
        <v>4</v>
      </c>
      <c r="E5154" s="13" t="s">
        <v>5</v>
      </c>
      <c r="F5154" s="13" t="s">
        <v>6</v>
      </c>
      <c r="G5154" s="13" t="s">
        <v>7</v>
      </c>
      <c r="H5154" s="13" t="s">
        <v>8</v>
      </c>
    </row>
    <row r="5155" spans="1:8" ht="15.75" customHeight="1" x14ac:dyDescent="0.25">
      <c r="A5155" s="13" t="s">
        <v>7822</v>
      </c>
      <c r="B5155" s="13" t="s">
        <v>10</v>
      </c>
      <c r="C5155" s="14">
        <v>297.12</v>
      </c>
      <c r="D5155" s="13" t="s">
        <v>20</v>
      </c>
      <c r="E5155" s="13" t="s">
        <v>40</v>
      </c>
      <c r="F5155" s="15">
        <v>21600</v>
      </c>
      <c r="G5155" s="14">
        <v>6417792</v>
      </c>
      <c r="H5155" s="13" t="s">
        <v>5500</v>
      </c>
    </row>
    <row r="5156" spans="1:8" ht="15.75" customHeight="1" x14ac:dyDescent="0.25">
      <c r="A5156" s="13" t="s">
        <v>7822</v>
      </c>
      <c r="B5156" s="13" t="s">
        <v>10</v>
      </c>
      <c r="C5156" s="14">
        <v>347.28</v>
      </c>
      <c r="D5156" s="13" t="s">
        <v>43</v>
      </c>
      <c r="E5156" s="13" t="s">
        <v>5492</v>
      </c>
      <c r="F5156" s="15">
        <v>21600</v>
      </c>
      <c r="G5156" s="14">
        <v>7501248</v>
      </c>
      <c r="H5156" s="16" t="s">
        <v>5501</v>
      </c>
    </row>
    <row r="5157" spans="1:8" ht="15.75" customHeight="1" x14ac:dyDescent="0.25">
      <c r="A5157" s="13" t="s">
        <v>7822</v>
      </c>
      <c r="B5157" s="13" t="s">
        <v>10</v>
      </c>
      <c r="C5157" s="14">
        <v>608.47</v>
      </c>
      <c r="D5157" s="13" t="s">
        <v>14</v>
      </c>
      <c r="E5157" s="13" t="s">
        <v>5502</v>
      </c>
      <c r="F5157" s="15">
        <v>21600</v>
      </c>
      <c r="G5157" s="14">
        <v>13142952</v>
      </c>
      <c r="H5157" s="13" t="s">
        <v>5503</v>
      </c>
    </row>
    <row r="5158" spans="1:8" ht="15.75" customHeight="1" x14ac:dyDescent="0.25">
      <c r="A5158" s="13" t="s">
        <v>7822</v>
      </c>
      <c r="B5158" s="13" t="s">
        <v>10</v>
      </c>
      <c r="C5158" s="14">
        <v>940.65</v>
      </c>
      <c r="D5158" s="13" t="s">
        <v>33</v>
      </c>
      <c r="E5158" s="13" t="s">
        <v>40</v>
      </c>
      <c r="F5158" s="15">
        <v>21600</v>
      </c>
      <c r="G5158" s="14">
        <v>20318040</v>
      </c>
      <c r="H5158" s="13" t="s">
        <v>5497</v>
      </c>
    </row>
    <row r="5159" spans="1:8" ht="15.75" customHeight="1" x14ac:dyDescent="0.25">
      <c r="C5159" s="10"/>
      <c r="F5159" s="17"/>
      <c r="G5159" s="10"/>
    </row>
    <row r="5160" spans="1:8" ht="15.75" customHeight="1" x14ac:dyDescent="0.25">
      <c r="A5160" s="41" t="s">
        <v>5504</v>
      </c>
      <c r="B5160" s="42"/>
      <c r="C5160" s="42"/>
      <c r="D5160" s="42"/>
      <c r="E5160" s="42"/>
      <c r="F5160" s="42"/>
      <c r="G5160" s="42"/>
      <c r="H5160" s="43"/>
    </row>
    <row r="5161" spans="1:8" ht="15.75" customHeight="1" x14ac:dyDescent="0.25">
      <c r="C5161" s="10"/>
      <c r="E5161" s="11" t="s">
        <v>7571</v>
      </c>
      <c r="F5161" s="12">
        <v>15600</v>
      </c>
      <c r="G5161" s="10"/>
    </row>
    <row r="5162" spans="1:8" ht="15.75" customHeight="1" x14ac:dyDescent="0.25">
      <c r="A5162" s="13" t="s">
        <v>0</v>
      </c>
      <c r="B5162" s="13" t="s">
        <v>1</v>
      </c>
      <c r="C5162" s="13" t="s">
        <v>2</v>
      </c>
      <c r="D5162" s="13" t="s">
        <v>4</v>
      </c>
      <c r="E5162" s="13" t="s">
        <v>5</v>
      </c>
      <c r="F5162" s="13" t="s">
        <v>6</v>
      </c>
      <c r="G5162" s="13" t="s">
        <v>7</v>
      </c>
      <c r="H5162" s="13" t="s">
        <v>8</v>
      </c>
    </row>
    <row r="5163" spans="1:8" ht="15.75" customHeight="1" x14ac:dyDescent="0.25">
      <c r="A5163" s="13" t="s">
        <v>7823</v>
      </c>
      <c r="B5163" s="13" t="s">
        <v>10</v>
      </c>
      <c r="C5163" s="14">
        <v>1475</v>
      </c>
      <c r="D5163" s="13" t="s">
        <v>406</v>
      </c>
      <c r="E5163" s="13" t="s">
        <v>5505</v>
      </c>
      <c r="F5163" s="15">
        <v>15600</v>
      </c>
      <c r="G5163" s="14">
        <v>23010000</v>
      </c>
      <c r="H5163" s="13" t="s">
        <v>5506</v>
      </c>
    </row>
    <row r="5164" spans="1:8" ht="15.75" customHeight="1" x14ac:dyDescent="0.25">
      <c r="A5164" s="13" t="s">
        <v>7823</v>
      </c>
      <c r="B5164" s="13" t="s">
        <v>10</v>
      </c>
      <c r="C5164" s="14">
        <v>1515.73</v>
      </c>
      <c r="D5164" s="13" t="s">
        <v>20</v>
      </c>
      <c r="E5164" s="13" t="s">
        <v>911</v>
      </c>
      <c r="F5164" s="15">
        <v>15600</v>
      </c>
      <c r="G5164" s="14">
        <v>23645388</v>
      </c>
      <c r="H5164" s="13" t="s">
        <v>5508</v>
      </c>
    </row>
    <row r="5165" spans="1:8" ht="15.75" customHeight="1" x14ac:dyDescent="0.25">
      <c r="A5165" s="13" t="s">
        <v>7823</v>
      </c>
      <c r="B5165" s="13" t="s">
        <v>10</v>
      </c>
      <c r="C5165" s="14">
        <v>1693.33</v>
      </c>
      <c r="D5165" s="13" t="s">
        <v>38</v>
      </c>
      <c r="E5165" s="13" t="s">
        <v>5509</v>
      </c>
      <c r="F5165" s="15">
        <v>15600</v>
      </c>
      <c r="G5165" s="14">
        <v>26415948</v>
      </c>
      <c r="H5165" s="16" t="s">
        <v>5510</v>
      </c>
    </row>
    <row r="5166" spans="1:8" ht="15.75" customHeight="1" x14ac:dyDescent="0.25">
      <c r="A5166" s="13" t="s">
        <v>7823</v>
      </c>
      <c r="B5166" s="13" t="s">
        <v>28</v>
      </c>
      <c r="C5166" s="14">
        <v>1693.33</v>
      </c>
      <c r="D5166" s="13" t="s">
        <v>38</v>
      </c>
      <c r="E5166" s="13" t="s">
        <v>5512</v>
      </c>
      <c r="F5166" s="15">
        <v>15600</v>
      </c>
      <c r="G5166" s="14">
        <v>26415948</v>
      </c>
      <c r="H5166" s="16" t="s">
        <v>5513</v>
      </c>
    </row>
    <row r="5167" spans="1:8" ht="15.75" customHeight="1" x14ac:dyDescent="0.25">
      <c r="A5167" s="13" t="s">
        <v>7823</v>
      </c>
      <c r="B5167" s="13" t="s">
        <v>28</v>
      </c>
      <c r="C5167" s="14">
        <v>1769.52</v>
      </c>
      <c r="D5167" s="13" t="s">
        <v>33</v>
      </c>
      <c r="E5167" s="13" t="s">
        <v>911</v>
      </c>
      <c r="F5167" s="15">
        <v>15600</v>
      </c>
      <c r="G5167" s="14">
        <v>27604512</v>
      </c>
      <c r="H5167" s="13" t="s">
        <v>5514</v>
      </c>
    </row>
    <row r="5168" spans="1:8" ht="15.75" customHeight="1" x14ac:dyDescent="0.25">
      <c r="A5168" s="13" t="s">
        <v>7823</v>
      </c>
      <c r="B5168" s="13" t="s">
        <v>10</v>
      </c>
      <c r="C5168" s="14">
        <v>1894.65</v>
      </c>
      <c r="D5168" s="13" t="s">
        <v>11</v>
      </c>
      <c r="E5168" s="16" t="s">
        <v>5515</v>
      </c>
      <c r="F5168" s="15">
        <v>15600</v>
      </c>
      <c r="G5168" s="14">
        <v>29556540</v>
      </c>
      <c r="H5168" s="13" t="s">
        <v>5516</v>
      </c>
    </row>
    <row r="5169" spans="1:8" ht="15.75" customHeight="1" x14ac:dyDescent="0.25">
      <c r="A5169" s="13" t="s">
        <v>7823</v>
      </c>
      <c r="B5169" s="13" t="s">
        <v>10</v>
      </c>
      <c r="C5169" s="14">
        <v>1911.84</v>
      </c>
      <c r="D5169" s="13" t="s">
        <v>14</v>
      </c>
      <c r="E5169" s="13" t="s">
        <v>5517</v>
      </c>
      <c r="F5169" s="15">
        <v>15600</v>
      </c>
      <c r="G5169" s="14">
        <v>29824704</v>
      </c>
      <c r="H5169" s="13" t="s">
        <v>5518</v>
      </c>
    </row>
    <row r="5170" spans="1:8" ht="15.75" customHeight="1" x14ac:dyDescent="0.25">
      <c r="A5170" s="13" t="s">
        <v>7823</v>
      </c>
      <c r="B5170" s="13" t="s">
        <v>10</v>
      </c>
      <c r="C5170" s="14">
        <v>1916</v>
      </c>
      <c r="D5170" s="13" t="s">
        <v>177</v>
      </c>
      <c r="E5170" s="13" t="s">
        <v>3132</v>
      </c>
      <c r="F5170" s="15">
        <v>15600</v>
      </c>
      <c r="G5170" s="14">
        <v>29889600</v>
      </c>
      <c r="H5170" s="13" t="s">
        <v>5519</v>
      </c>
    </row>
    <row r="5171" spans="1:8" ht="15.75" customHeight="1" x14ac:dyDescent="0.25">
      <c r="A5171" s="13" t="s">
        <v>7823</v>
      </c>
      <c r="B5171" s="13" t="s">
        <v>10</v>
      </c>
      <c r="C5171" s="14">
        <v>1937.58</v>
      </c>
      <c r="D5171" s="13" t="s">
        <v>33</v>
      </c>
      <c r="E5171" s="13" t="s">
        <v>1355</v>
      </c>
      <c r="F5171" s="15">
        <v>15600</v>
      </c>
      <c r="G5171" s="14">
        <v>30226248</v>
      </c>
      <c r="H5171" s="13" t="s">
        <v>5520</v>
      </c>
    </row>
    <row r="5172" spans="1:8" ht="15.75" customHeight="1" x14ac:dyDescent="0.25">
      <c r="A5172" s="13" t="s">
        <v>7823</v>
      </c>
      <c r="B5172" s="13" t="s">
        <v>10</v>
      </c>
      <c r="C5172" s="14">
        <v>1974.58</v>
      </c>
      <c r="D5172" s="13" t="s">
        <v>26</v>
      </c>
      <c r="E5172" s="13" t="s">
        <v>1355</v>
      </c>
      <c r="F5172" s="15">
        <v>15600</v>
      </c>
      <c r="G5172" s="14">
        <v>30803448</v>
      </c>
      <c r="H5172" s="16" t="s">
        <v>5521</v>
      </c>
    </row>
    <row r="5173" spans="1:8" ht="15.75" customHeight="1" x14ac:dyDescent="0.25">
      <c r="A5173" s="13" t="s">
        <v>7823</v>
      </c>
      <c r="B5173" s="13" t="s">
        <v>10</v>
      </c>
      <c r="C5173" s="14">
        <v>1980.5</v>
      </c>
      <c r="D5173" s="13" t="s">
        <v>35</v>
      </c>
      <c r="E5173" s="13" t="s">
        <v>1355</v>
      </c>
      <c r="F5173" s="15">
        <v>15600</v>
      </c>
      <c r="G5173" s="14">
        <v>30895800</v>
      </c>
      <c r="H5173" s="16" t="s">
        <v>5522</v>
      </c>
    </row>
    <row r="5174" spans="1:8" ht="15.75" customHeight="1" x14ac:dyDescent="0.25">
      <c r="A5174" s="13" t="s">
        <v>7823</v>
      </c>
      <c r="B5174" s="13" t="s">
        <v>10</v>
      </c>
      <c r="C5174" s="14">
        <v>2159</v>
      </c>
      <c r="D5174" s="13" t="s">
        <v>17</v>
      </c>
      <c r="E5174" s="13" t="s">
        <v>1355</v>
      </c>
      <c r="F5174" s="15">
        <v>15600</v>
      </c>
      <c r="G5174" s="14">
        <v>33680400</v>
      </c>
      <c r="H5174" s="13" t="s">
        <v>5520</v>
      </c>
    </row>
    <row r="5175" spans="1:8" ht="15.75" customHeight="1" x14ac:dyDescent="0.25">
      <c r="C5175" s="10"/>
      <c r="F5175" s="17"/>
      <c r="G5175" s="10"/>
    </row>
    <row r="5176" spans="1:8" ht="15.75" customHeight="1" x14ac:dyDescent="0.25">
      <c r="A5176" s="41" t="s">
        <v>5523</v>
      </c>
      <c r="B5176" s="42"/>
      <c r="C5176" s="42"/>
      <c r="D5176" s="42"/>
      <c r="E5176" s="42"/>
      <c r="F5176" s="42"/>
      <c r="G5176" s="42"/>
      <c r="H5176" s="43"/>
    </row>
    <row r="5177" spans="1:8" ht="15.75" customHeight="1" x14ac:dyDescent="0.25">
      <c r="C5177" s="10"/>
      <c r="E5177" s="11" t="s">
        <v>7571</v>
      </c>
      <c r="F5177" s="12">
        <v>1800</v>
      </c>
      <c r="G5177" s="10"/>
    </row>
    <row r="5178" spans="1:8" ht="15.75" customHeight="1" x14ac:dyDescent="0.25">
      <c r="A5178" s="13" t="s">
        <v>0</v>
      </c>
      <c r="B5178" s="13" t="s">
        <v>1</v>
      </c>
      <c r="C5178" s="13" t="s">
        <v>2</v>
      </c>
      <c r="D5178" s="13" t="s">
        <v>4</v>
      </c>
      <c r="E5178" s="13" t="s">
        <v>5</v>
      </c>
      <c r="F5178" s="13" t="s">
        <v>6</v>
      </c>
      <c r="G5178" s="13" t="s">
        <v>7</v>
      </c>
      <c r="H5178" s="13" t="s">
        <v>8</v>
      </c>
    </row>
    <row r="5179" spans="1:8" ht="15.75" customHeight="1" x14ac:dyDescent="0.25">
      <c r="A5179" s="13" t="s">
        <v>7824</v>
      </c>
      <c r="B5179" s="13" t="s">
        <v>10</v>
      </c>
      <c r="C5179" s="14">
        <v>7830.75</v>
      </c>
      <c r="D5179" s="13" t="s">
        <v>467</v>
      </c>
      <c r="E5179" s="13" t="s">
        <v>468</v>
      </c>
      <c r="F5179" s="15">
        <v>360</v>
      </c>
      <c r="G5179" s="14">
        <v>2819070</v>
      </c>
      <c r="H5179" s="16" t="s">
        <v>5525</v>
      </c>
    </row>
    <row r="5180" spans="1:8" ht="15.75" customHeight="1" x14ac:dyDescent="0.25">
      <c r="A5180" s="13" t="s">
        <v>7824</v>
      </c>
      <c r="B5180" s="13" t="s">
        <v>28</v>
      </c>
      <c r="C5180" s="14">
        <v>8306.75</v>
      </c>
      <c r="D5180" s="13" t="s">
        <v>70</v>
      </c>
      <c r="E5180" s="13" t="s">
        <v>3981</v>
      </c>
      <c r="F5180" s="15">
        <v>1800</v>
      </c>
      <c r="G5180" s="14">
        <v>14952150</v>
      </c>
      <c r="H5180" s="13" t="s">
        <v>5526</v>
      </c>
    </row>
    <row r="5181" spans="1:8" ht="15.75" customHeight="1" x14ac:dyDescent="0.25">
      <c r="A5181" s="13" t="s">
        <v>7824</v>
      </c>
      <c r="B5181" s="13" t="s">
        <v>10</v>
      </c>
      <c r="C5181" s="14">
        <v>8341</v>
      </c>
      <c r="D5181" s="13" t="s">
        <v>70</v>
      </c>
      <c r="E5181" s="13" t="s">
        <v>470</v>
      </c>
      <c r="F5181" s="15">
        <v>1800</v>
      </c>
      <c r="G5181" s="14">
        <v>15013800</v>
      </c>
      <c r="H5181" s="13" t="s">
        <v>5527</v>
      </c>
    </row>
    <row r="5182" spans="1:8" ht="15.75" customHeight="1" x14ac:dyDescent="0.25">
      <c r="A5182" s="13" t="s">
        <v>7824</v>
      </c>
      <c r="B5182" s="13" t="s">
        <v>28</v>
      </c>
      <c r="C5182" s="14">
        <v>8530.84</v>
      </c>
      <c r="D5182" s="13" t="s">
        <v>20</v>
      </c>
      <c r="E5182" s="13" t="s">
        <v>470</v>
      </c>
      <c r="F5182" s="15">
        <v>1800</v>
      </c>
      <c r="G5182" s="14">
        <v>15355512</v>
      </c>
      <c r="H5182" s="16" t="s">
        <v>5528</v>
      </c>
    </row>
    <row r="5183" spans="1:8" ht="15.75" customHeight="1" x14ac:dyDescent="0.25">
      <c r="A5183" s="13" t="s">
        <v>7824</v>
      </c>
      <c r="B5183" s="13" t="s">
        <v>10</v>
      </c>
      <c r="C5183" s="14">
        <v>8605.27</v>
      </c>
      <c r="D5183" s="13" t="s">
        <v>20</v>
      </c>
      <c r="E5183" s="13" t="s">
        <v>1321</v>
      </c>
      <c r="F5183" s="15">
        <v>1800</v>
      </c>
      <c r="G5183" s="14">
        <v>15489486</v>
      </c>
      <c r="H5183" s="13" t="s">
        <v>5529</v>
      </c>
    </row>
    <row r="5184" spans="1:8" ht="15.75" customHeight="1" x14ac:dyDescent="0.25">
      <c r="A5184" s="13" t="s">
        <v>7824</v>
      </c>
      <c r="B5184" s="13" t="s">
        <v>10</v>
      </c>
      <c r="C5184" s="14">
        <v>8642</v>
      </c>
      <c r="D5184" s="13" t="s">
        <v>35</v>
      </c>
      <c r="E5184" s="13" t="s">
        <v>1321</v>
      </c>
      <c r="F5184" s="15">
        <v>1800</v>
      </c>
      <c r="G5184" s="14">
        <v>15555600</v>
      </c>
      <c r="H5184" s="16" t="s">
        <v>5530</v>
      </c>
    </row>
    <row r="5185" spans="1:8" ht="15.75" customHeight="1" x14ac:dyDescent="0.25">
      <c r="A5185" s="13" t="s">
        <v>7824</v>
      </c>
      <c r="B5185" s="13" t="s">
        <v>10</v>
      </c>
      <c r="C5185" s="14">
        <v>8642</v>
      </c>
      <c r="D5185" s="13" t="s">
        <v>75</v>
      </c>
      <c r="E5185" s="13" t="s">
        <v>3983</v>
      </c>
      <c r="F5185" s="15">
        <v>1800</v>
      </c>
      <c r="G5185" s="14">
        <v>15555600</v>
      </c>
      <c r="H5185" s="16" t="s">
        <v>5531</v>
      </c>
    </row>
    <row r="5186" spans="1:8" ht="15.75" customHeight="1" x14ac:dyDescent="0.25">
      <c r="A5186" s="13" t="s">
        <v>7824</v>
      </c>
      <c r="B5186" s="13" t="s">
        <v>10</v>
      </c>
      <c r="C5186" s="14">
        <v>8700.15</v>
      </c>
      <c r="D5186" s="13" t="s">
        <v>33</v>
      </c>
      <c r="E5186" s="13" t="s">
        <v>470</v>
      </c>
      <c r="F5186" s="15">
        <v>1800</v>
      </c>
      <c r="G5186" s="14">
        <v>15660270</v>
      </c>
      <c r="H5186" s="13" t="s">
        <v>5532</v>
      </c>
    </row>
    <row r="5187" spans="1:8" ht="15.75" customHeight="1" x14ac:dyDescent="0.25">
      <c r="A5187" s="13" t="s">
        <v>7824</v>
      </c>
      <c r="B5187" s="13" t="s">
        <v>10</v>
      </c>
      <c r="C5187" s="14">
        <v>9566.56</v>
      </c>
      <c r="D5187" s="13" t="s">
        <v>38</v>
      </c>
      <c r="E5187" s="13" t="s">
        <v>5533</v>
      </c>
      <c r="F5187" s="15">
        <v>1800</v>
      </c>
      <c r="G5187" s="14">
        <v>17219808</v>
      </c>
      <c r="H5187" s="16" t="s">
        <v>5534</v>
      </c>
    </row>
    <row r="5188" spans="1:8" ht="15.75" customHeight="1" x14ac:dyDescent="0.25">
      <c r="A5188" s="13" t="s">
        <v>7824</v>
      </c>
      <c r="B5188" s="13" t="s">
        <v>28</v>
      </c>
      <c r="C5188" s="14">
        <v>9566.56</v>
      </c>
      <c r="D5188" s="13" t="s">
        <v>38</v>
      </c>
      <c r="E5188" s="13" t="s">
        <v>5535</v>
      </c>
      <c r="F5188" s="15">
        <v>1800</v>
      </c>
      <c r="G5188" s="14">
        <v>17219808</v>
      </c>
      <c r="H5188" s="16" t="s">
        <v>5536</v>
      </c>
    </row>
    <row r="5189" spans="1:8" ht="15.75" customHeight="1" x14ac:dyDescent="0.25">
      <c r="A5189" s="13" t="s">
        <v>7824</v>
      </c>
      <c r="B5189" s="13" t="s">
        <v>10</v>
      </c>
      <c r="C5189" s="14">
        <v>9716.99</v>
      </c>
      <c r="D5189" s="13" t="s">
        <v>26</v>
      </c>
      <c r="E5189" s="13" t="s">
        <v>3983</v>
      </c>
      <c r="F5189" s="15">
        <v>1800</v>
      </c>
      <c r="G5189" s="14">
        <v>17490582</v>
      </c>
      <c r="H5189" s="13" t="s">
        <v>5537</v>
      </c>
    </row>
    <row r="5190" spans="1:8" ht="15.75" customHeight="1" x14ac:dyDescent="0.25">
      <c r="A5190" s="13" t="s">
        <v>7824</v>
      </c>
      <c r="B5190" s="13" t="s">
        <v>10</v>
      </c>
      <c r="C5190" s="14">
        <v>9796.16</v>
      </c>
      <c r="D5190" s="13" t="s">
        <v>7584</v>
      </c>
      <c r="E5190" s="13" t="s">
        <v>470</v>
      </c>
      <c r="F5190" s="15">
        <v>1800</v>
      </c>
      <c r="G5190" s="14">
        <v>17633088</v>
      </c>
      <c r="H5190" s="13" t="s">
        <v>5538</v>
      </c>
    </row>
    <row r="5191" spans="1:8" ht="15.75" customHeight="1" x14ac:dyDescent="0.25">
      <c r="A5191" s="13" t="s">
        <v>7824</v>
      </c>
      <c r="B5191" s="13" t="s">
        <v>10</v>
      </c>
      <c r="C5191" s="14">
        <v>10258</v>
      </c>
      <c r="D5191" s="13" t="s">
        <v>67</v>
      </c>
      <c r="E5191" s="13" t="s">
        <v>470</v>
      </c>
      <c r="F5191" s="15">
        <v>1800</v>
      </c>
      <c r="G5191" s="14">
        <v>18464400</v>
      </c>
      <c r="H5191" s="16" t="s">
        <v>5539</v>
      </c>
    </row>
    <row r="5192" spans="1:8" ht="15.75" customHeight="1" x14ac:dyDescent="0.25">
      <c r="A5192" s="13" t="s">
        <v>7824</v>
      </c>
      <c r="B5192" s="13" t="s">
        <v>28</v>
      </c>
      <c r="C5192" s="14">
        <v>10269</v>
      </c>
      <c r="D5192" s="13" t="s">
        <v>67</v>
      </c>
      <c r="E5192" s="13" t="s">
        <v>521</v>
      </c>
      <c r="F5192" s="15">
        <v>1800</v>
      </c>
      <c r="G5192" s="14">
        <v>18484200</v>
      </c>
      <c r="H5192" s="16" t="s">
        <v>5540</v>
      </c>
    </row>
    <row r="5193" spans="1:8" ht="15.75" customHeight="1" x14ac:dyDescent="0.25">
      <c r="A5193" s="13" t="s">
        <v>7824</v>
      </c>
      <c r="B5193" s="13" t="s">
        <v>10</v>
      </c>
      <c r="C5193" s="14">
        <v>10500</v>
      </c>
      <c r="D5193" s="13" t="s">
        <v>17</v>
      </c>
      <c r="E5193" s="13" t="s">
        <v>470</v>
      </c>
      <c r="F5193" s="15">
        <v>1800</v>
      </c>
      <c r="G5193" s="14">
        <v>18900000</v>
      </c>
      <c r="H5193" s="13" t="s">
        <v>5541</v>
      </c>
    </row>
    <row r="5194" spans="1:8" ht="15.75" customHeight="1" x14ac:dyDescent="0.25">
      <c r="A5194" s="13" t="s">
        <v>7824</v>
      </c>
      <c r="B5194" s="13" t="s">
        <v>10</v>
      </c>
      <c r="C5194" s="14">
        <v>11204</v>
      </c>
      <c r="D5194" s="13" t="s">
        <v>43</v>
      </c>
      <c r="E5194" s="13" t="s">
        <v>470</v>
      </c>
      <c r="F5194" s="15">
        <v>1800</v>
      </c>
      <c r="G5194" s="14">
        <v>20167200</v>
      </c>
      <c r="H5194" s="16" t="s">
        <v>5542</v>
      </c>
    </row>
    <row r="5195" spans="1:8" ht="15.75" customHeight="1" x14ac:dyDescent="0.25">
      <c r="C5195" s="10"/>
      <c r="F5195" s="17"/>
      <c r="G5195" s="10"/>
    </row>
    <row r="5196" spans="1:8" ht="15.75" customHeight="1" x14ac:dyDescent="0.25">
      <c r="A5196" s="41" t="s">
        <v>5543</v>
      </c>
      <c r="B5196" s="42"/>
      <c r="C5196" s="42"/>
      <c r="D5196" s="42"/>
      <c r="E5196" s="42"/>
      <c r="F5196" s="42"/>
      <c r="G5196" s="42"/>
      <c r="H5196" s="43"/>
    </row>
    <row r="5197" spans="1:8" ht="15.75" customHeight="1" x14ac:dyDescent="0.25">
      <c r="C5197" s="10"/>
      <c r="E5197" s="11" t="s">
        <v>7571</v>
      </c>
      <c r="F5197" s="12">
        <v>54000</v>
      </c>
      <c r="G5197" s="10"/>
    </row>
    <row r="5198" spans="1:8" ht="15.75" customHeight="1" x14ac:dyDescent="0.25">
      <c r="A5198" s="13" t="s">
        <v>0</v>
      </c>
      <c r="B5198" s="13" t="s">
        <v>1</v>
      </c>
      <c r="C5198" s="13" t="s">
        <v>2</v>
      </c>
      <c r="D5198" s="13" t="s">
        <v>4</v>
      </c>
      <c r="E5198" s="13" t="s">
        <v>5</v>
      </c>
      <c r="F5198" s="13" t="s">
        <v>6</v>
      </c>
      <c r="G5198" s="13" t="s">
        <v>7</v>
      </c>
      <c r="H5198" s="13" t="s">
        <v>8</v>
      </c>
    </row>
    <row r="5199" spans="1:8" ht="15.75" customHeight="1" x14ac:dyDescent="0.25">
      <c r="A5199" s="13" t="s">
        <v>7825</v>
      </c>
      <c r="B5199" s="13" t="s">
        <v>10</v>
      </c>
      <c r="C5199" s="14">
        <v>476</v>
      </c>
      <c r="D5199" s="13" t="s">
        <v>80</v>
      </c>
      <c r="E5199" s="13" t="s">
        <v>1355</v>
      </c>
      <c r="F5199" s="15">
        <v>54000</v>
      </c>
      <c r="G5199" s="14">
        <v>25704000</v>
      </c>
      <c r="H5199" s="16" t="s">
        <v>5545</v>
      </c>
    </row>
    <row r="5200" spans="1:8" ht="15.75" customHeight="1" x14ac:dyDescent="0.25">
      <c r="A5200" s="13" t="s">
        <v>7825</v>
      </c>
      <c r="B5200" s="13" t="s">
        <v>10</v>
      </c>
      <c r="C5200" s="14">
        <v>478.65</v>
      </c>
      <c r="D5200" s="13" t="s">
        <v>33</v>
      </c>
      <c r="E5200" s="13" t="s">
        <v>1355</v>
      </c>
      <c r="F5200" s="15">
        <v>54000</v>
      </c>
      <c r="G5200" s="14">
        <v>25847100</v>
      </c>
      <c r="H5200" s="13" t="s">
        <v>5546</v>
      </c>
    </row>
    <row r="5201" spans="1:8" ht="15.75" customHeight="1" x14ac:dyDescent="0.25">
      <c r="A5201" s="13" t="s">
        <v>7825</v>
      </c>
      <c r="B5201" s="13" t="s">
        <v>28</v>
      </c>
      <c r="C5201" s="14">
        <v>485.24</v>
      </c>
      <c r="D5201" s="13" t="s">
        <v>20</v>
      </c>
      <c r="E5201" s="13" t="s">
        <v>1355</v>
      </c>
      <c r="F5201" s="15">
        <v>54000</v>
      </c>
      <c r="G5201" s="14">
        <v>26202960</v>
      </c>
      <c r="H5201" s="16" t="s">
        <v>5547</v>
      </c>
    </row>
    <row r="5202" spans="1:8" ht="15.75" customHeight="1" x14ac:dyDescent="0.25">
      <c r="A5202" s="13" t="s">
        <v>7825</v>
      </c>
      <c r="B5202" s="13" t="s">
        <v>10</v>
      </c>
      <c r="C5202" s="14">
        <v>489.34</v>
      </c>
      <c r="D5202" s="13" t="s">
        <v>14</v>
      </c>
      <c r="E5202" s="13" t="s">
        <v>5548</v>
      </c>
      <c r="F5202" s="15">
        <v>54000</v>
      </c>
      <c r="G5202" s="14">
        <v>26424360</v>
      </c>
      <c r="H5202" s="13" t="s">
        <v>5549</v>
      </c>
    </row>
    <row r="5203" spans="1:8" ht="15.75" customHeight="1" x14ac:dyDescent="0.25">
      <c r="A5203" s="13" t="s">
        <v>7825</v>
      </c>
      <c r="B5203" s="13" t="s">
        <v>28</v>
      </c>
      <c r="C5203" s="14">
        <v>495</v>
      </c>
      <c r="D5203" s="13" t="s">
        <v>75</v>
      </c>
      <c r="E5203" s="13" t="s">
        <v>1355</v>
      </c>
      <c r="F5203" s="15">
        <v>54000</v>
      </c>
      <c r="G5203" s="14">
        <v>26730000</v>
      </c>
      <c r="H5203" s="16" t="s">
        <v>5550</v>
      </c>
    </row>
    <row r="5204" spans="1:8" ht="15.75" customHeight="1" x14ac:dyDescent="0.25">
      <c r="A5204" s="13" t="s">
        <v>7825</v>
      </c>
      <c r="B5204" s="13" t="s">
        <v>10</v>
      </c>
      <c r="C5204" s="14">
        <v>499.62</v>
      </c>
      <c r="D5204" s="13" t="s">
        <v>26</v>
      </c>
      <c r="E5204" s="13" t="s">
        <v>1355</v>
      </c>
      <c r="F5204" s="15">
        <v>54000</v>
      </c>
      <c r="G5204" s="14">
        <v>26979480</v>
      </c>
      <c r="H5204" s="16" t="s">
        <v>5551</v>
      </c>
    </row>
    <row r="5205" spans="1:8" ht="15.75" customHeight="1" x14ac:dyDescent="0.25">
      <c r="A5205" s="13" t="s">
        <v>7825</v>
      </c>
      <c r="B5205" s="13" t="s">
        <v>10</v>
      </c>
      <c r="C5205" s="14">
        <v>500.25</v>
      </c>
      <c r="D5205" s="13" t="s">
        <v>35</v>
      </c>
      <c r="E5205" s="13" t="s">
        <v>1355</v>
      </c>
      <c r="F5205" s="15">
        <v>54000</v>
      </c>
      <c r="G5205" s="14">
        <v>27013500</v>
      </c>
      <c r="H5205" s="16" t="s">
        <v>5552</v>
      </c>
    </row>
    <row r="5206" spans="1:8" ht="15.75" customHeight="1" x14ac:dyDescent="0.25">
      <c r="A5206" s="13" t="s">
        <v>7825</v>
      </c>
      <c r="B5206" s="13" t="s">
        <v>10</v>
      </c>
      <c r="C5206" s="14">
        <v>508.5</v>
      </c>
      <c r="D5206" s="13" t="s">
        <v>75</v>
      </c>
      <c r="E5206" s="13" t="s">
        <v>332</v>
      </c>
      <c r="F5206" s="15">
        <v>54000</v>
      </c>
      <c r="G5206" s="14">
        <v>27459000</v>
      </c>
      <c r="H5206" s="16" t="s">
        <v>5553</v>
      </c>
    </row>
    <row r="5207" spans="1:8" ht="15.75" customHeight="1" x14ac:dyDescent="0.25">
      <c r="A5207" s="13" t="s">
        <v>7825</v>
      </c>
      <c r="B5207" s="13" t="s">
        <v>10</v>
      </c>
      <c r="C5207" s="14">
        <v>526.66999999999996</v>
      </c>
      <c r="D5207" s="13" t="s">
        <v>38</v>
      </c>
      <c r="E5207" s="13" t="s">
        <v>5554</v>
      </c>
      <c r="F5207" s="15">
        <v>54000</v>
      </c>
      <c r="G5207" s="14">
        <v>28440180</v>
      </c>
      <c r="H5207" s="16" t="s">
        <v>5555</v>
      </c>
    </row>
    <row r="5208" spans="1:8" ht="15.75" customHeight="1" x14ac:dyDescent="0.25">
      <c r="A5208" s="13" t="s">
        <v>7825</v>
      </c>
      <c r="B5208" s="13" t="s">
        <v>28</v>
      </c>
      <c r="C5208" s="14">
        <v>526.66999999999996</v>
      </c>
      <c r="D5208" s="13" t="s">
        <v>38</v>
      </c>
      <c r="E5208" s="13" t="s">
        <v>5556</v>
      </c>
      <c r="F5208" s="15">
        <v>54000</v>
      </c>
      <c r="G5208" s="14">
        <v>28440180</v>
      </c>
      <c r="H5208" s="16" t="s">
        <v>5557</v>
      </c>
    </row>
    <row r="5209" spans="1:8" ht="15.75" customHeight="1" x14ac:dyDescent="0.25">
      <c r="A5209" s="13" t="s">
        <v>7825</v>
      </c>
      <c r="B5209" s="13" t="s">
        <v>28</v>
      </c>
      <c r="C5209" s="14">
        <v>538.77</v>
      </c>
      <c r="D5209" s="13" t="s">
        <v>26</v>
      </c>
      <c r="E5209" s="13" t="s">
        <v>332</v>
      </c>
      <c r="F5209" s="15">
        <v>54000</v>
      </c>
      <c r="G5209" s="14">
        <v>29093580</v>
      </c>
      <c r="H5209" s="16" t="s">
        <v>5558</v>
      </c>
    </row>
    <row r="5210" spans="1:8" ht="15.75" customHeight="1" x14ac:dyDescent="0.25">
      <c r="A5210" s="13" t="s">
        <v>7825</v>
      </c>
      <c r="B5210" s="13" t="s">
        <v>10</v>
      </c>
      <c r="C5210" s="14">
        <v>545.41</v>
      </c>
      <c r="D5210" s="13" t="s">
        <v>20</v>
      </c>
      <c r="E5210" s="13" t="s">
        <v>332</v>
      </c>
      <c r="F5210" s="15">
        <v>54000</v>
      </c>
      <c r="G5210" s="14">
        <v>29452140</v>
      </c>
      <c r="H5210" s="16" t="s">
        <v>5559</v>
      </c>
    </row>
    <row r="5211" spans="1:8" ht="15.75" customHeight="1" x14ac:dyDescent="0.25">
      <c r="A5211" s="13" t="s">
        <v>7825</v>
      </c>
      <c r="B5211" s="13" t="s">
        <v>10</v>
      </c>
      <c r="C5211" s="14">
        <v>603</v>
      </c>
      <c r="D5211" s="13" t="s">
        <v>67</v>
      </c>
      <c r="E5211" s="13" t="s">
        <v>332</v>
      </c>
      <c r="F5211" s="15">
        <v>54000</v>
      </c>
      <c r="G5211" s="14">
        <v>32562000</v>
      </c>
      <c r="H5211" s="16" t="s">
        <v>5560</v>
      </c>
    </row>
    <row r="5212" spans="1:8" ht="15.75" customHeight="1" x14ac:dyDescent="0.25">
      <c r="A5212" s="13" t="s">
        <v>7825</v>
      </c>
      <c r="B5212" s="13" t="s">
        <v>10</v>
      </c>
      <c r="C5212" s="14">
        <v>639.9</v>
      </c>
      <c r="D5212" s="13" t="s">
        <v>109</v>
      </c>
      <c r="E5212" s="13" t="s">
        <v>332</v>
      </c>
      <c r="F5212" s="15">
        <v>54000</v>
      </c>
      <c r="G5212" s="14">
        <v>34554600</v>
      </c>
      <c r="H5212" s="16" t="s">
        <v>5561</v>
      </c>
    </row>
    <row r="5213" spans="1:8" ht="15.75" customHeight="1" x14ac:dyDescent="0.25">
      <c r="A5213" s="13" t="s">
        <v>7825</v>
      </c>
      <c r="B5213" s="13" t="s">
        <v>10</v>
      </c>
      <c r="C5213" s="14">
        <v>681.87</v>
      </c>
      <c r="D5213" s="13" t="s">
        <v>43</v>
      </c>
      <c r="E5213" s="13" t="s">
        <v>1355</v>
      </c>
      <c r="F5213" s="15">
        <v>54000</v>
      </c>
      <c r="G5213" s="14">
        <v>36820980</v>
      </c>
      <c r="H5213" s="16" t="s">
        <v>5562</v>
      </c>
    </row>
    <row r="5214" spans="1:8" ht="15.75" customHeight="1" x14ac:dyDescent="0.25">
      <c r="A5214" s="13" t="s">
        <v>7825</v>
      </c>
      <c r="B5214" s="13" t="s">
        <v>45</v>
      </c>
      <c r="C5214" s="14">
        <v>914.97</v>
      </c>
      <c r="D5214" s="13" t="s">
        <v>20</v>
      </c>
      <c r="E5214" s="13" t="s">
        <v>911</v>
      </c>
      <c r="F5214" s="15">
        <v>54000</v>
      </c>
      <c r="G5214" s="14">
        <v>49408380</v>
      </c>
      <c r="H5214" s="16" t="s">
        <v>5563</v>
      </c>
    </row>
    <row r="5215" spans="1:8" ht="15.75" customHeight="1" x14ac:dyDescent="0.25">
      <c r="A5215" s="13" t="s">
        <v>7825</v>
      </c>
      <c r="B5215" s="13" t="s">
        <v>10</v>
      </c>
      <c r="C5215" s="14">
        <v>1155.8900000000001</v>
      </c>
      <c r="D5215" s="13" t="s">
        <v>467</v>
      </c>
      <c r="E5215" s="13" t="s">
        <v>468</v>
      </c>
      <c r="F5215" s="15">
        <v>10800</v>
      </c>
      <c r="G5215" s="14">
        <v>12483612</v>
      </c>
      <c r="H5215" s="16" t="s">
        <v>5564</v>
      </c>
    </row>
    <row r="5216" spans="1:8" ht="15.75" customHeight="1" x14ac:dyDescent="0.25">
      <c r="A5216" s="13" t="s">
        <v>7825</v>
      </c>
      <c r="B5216" s="13" t="s">
        <v>45</v>
      </c>
      <c r="C5216" s="14">
        <v>1196.33</v>
      </c>
      <c r="D5216" s="13" t="s">
        <v>26</v>
      </c>
      <c r="E5216" s="13" t="s">
        <v>470</v>
      </c>
      <c r="F5216" s="15">
        <v>54000</v>
      </c>
      <c r="G5216" s="14">
        <v>64601820</v>
      </c>
      <c r="H5216" s="16" t="s">
        <v>5565</v>
      </c>
    </row>
    <row r="5217" spans="1:8" ht="15.75" customHeight="1" x14ac:dyDescent="0.25">
      <c r="A5217" s="13" t="s">
        <v>7825</v>
      </c>
      <c r="B5217" s="13" t="s">
        <v>10</v>
      </c>
      <c r="C5217" s="14">
        <v>1543.75</v>
      </c>
      <c r="D5217" s="13" t="s">
        <v>17</v>
      </c>
      <c r="E5217" s="13" t="s">
        <v>470</v>
      </c>
      <c r="F5217" s="15">
        <v>12000</v>
      </c>
      <c r="G5217" s="14">
        <v>18525000</v>
      </c>
      <c r="H5217" s="13" t="s">
        <v>5566</v>
      </c>
    </row>
    <row r="5218" spans="1:8" ht="15.75" customHeight="1" x14ac:dyDescent="0.25">
      <c r="C5218" s="10"/>
      <c r="F5218" s="17"/>
      <c r="G5218" s="10"/>
    </row>
    <row r="5219" spans="1:8" ht="15.75" customHeight="1" x14ac:dyDescent="0.25">
      <c r="A5219" s="41" t="s">
        <v>5567</v>
      </c>
      <c r="B5219" s="42"/>
      <c r="C5219" s="42"/>
      <c r="D5219" s="42"/>
      <c r="E5219" s="42"/>
      <c r="F5219" s="42"/>
      <c r="G5219" s="42"/>
      <c r="H5219" s="43"/>
    </row>
    <row r="5220" spans="1:8" ht="15.75" customHeight="1" x14ac:dyDescent="0.25">
      <c r="C5220" s="10"/>
      <c r="E5220" s="11" t="s">
        <v>7571</v>
      </c>
      <c r="F5220" s="12">
        <v>126000</v>
      </c>
      <c r="G5220" s="10"/>
    </row>
    <row r="5221" spans="1:8" ht="15.75" customHeight="1" x14ac:dyDescent="0.25">
      <c r="A5221" s="13" t="s">
        <v>0</v>
      </c>
      <c r="B5221" s="13" t="s">
        <v>1</v>
      </c>
      <c r="C5221" s="13" t="s">
        <v>2</v>
      </c>
      <c r="D5221" s="13" t="s">
        <v>4</v>
      </c>
      <c r="E5221" s="13" t="s">
        <v>5</v>
      </c>
      <c r="F5221" s="13" t="s">
        <v>6</v>
      </c>
      <c r="G5221" s="13" t="s">
        <v>7</v>
      </c>
      <c r="H5221" s="13" t="s">
        <v>8</v>
      </c>
    </row>
    <row r="5222" spans="1:8" ht="15.75" customHeight="1" x14ac:dyDescent="0.25">
      <c r="A5222" s="13" t="s">
        <v>7826</v>
      </c>
      <c r="B5222" s="13" t="s">
        <v>10</v>
      </c>
      <c r="C5222" s="14">
        <v>43.1</v>
      </c>
      <c r="D5222" s="13" t="s">
        <v>80</v>
      </c>
      <c r="E5222" s="13" t="s">
        <v>1373</v>
      </c>
      <c r="F5222" s="15">
        <v>126000</v>
      </c>
      <c r="G5222" s="14">
        <v>5430600</v>
      </c>
      <c r="H5222" s="16" t="s">
        <v>5569</v>
      </c>
    </row>
    <row r="5223" spans="1:8" ht="15.75" customHeight="1" x14ac:dyDescent="0.25">
      <c r="A5223" s="13" t="s">
        <v>7826</v>
      </c>
      <c r="B5223" s="13" t="s">
        <v>382</v>
      </c>
      <c r="C5223" s="14">
        <v>44.13</v>
      </c>
      <c r="D5223" s="13" t="s">
        <v>26</v>
      </c>
      <c r="E5223" s="13" t="s">
        <v>820</v>
      </c>
      <c r="F5223" s="15">
        <v>126000</v>
      </c>
      <c r="G5223" s="14">
        <v>5560380</v>
      </c>
      <c r="H5223" s="16" t="s">
        <v>5570</v>
      </c>
    </row>
    <row r="5224" spans="1:8" ht="15.75" customHeight="1" x14ac:dyDescent="0.25">
      <c r="A5224" s="13" t="s">
        <v>7826</v>
      </c>
      <c r="B5224" s="13" t="s">
        <v>10</v>
      </c>
      <c r="C5224" s="14">
        <v>44.38</v>
      </c>
      <c r="D5224" s="13" t="s">
        <v>14</v>
      </c>
      <c r="E5224" s="13" t="s">
        <v>5571</v>
      </c>
      <c r="F5224" s="15">
        <v>126000</v>
      </c>
      <c r="G5224" s="14">
        <v>5591880</v>
      </c>
      <c r="H5224" s="13" t="s">
        <v>5572</v>
      </c>
    </row>
    <row r="5225" spans="1:8" ht="15.75" customHeight="1" x14ac:dyDescent="0.25">
      <c r="A5225" s="13" t="s">
        <v>7826</v>
      </c>
      <c r="B5225" s="13" t="s">
        <v>10</v>
      </c>
      <c r="C5225" s="14">
        <v>52.26</v>
      </c>
      <c r="D5225" s="13" t="s">
        <v>67</v>
      </c>
      <c r="E5225" s="13" t="s">
        <v>820</v>
      </c>
      <c r="F5225" s="15">
        <v>126000</v>
      </c>
      <c r="G5225" s="14">
        <v>6584760</v>
      </c>
      <c r="H5225" s="16" t="s">
        <v>5573</v>
      </c>
    </row>
    <row r="5226" spans="1:8" ht="15.75" customHeight="1" x14ac:dyDescent="0.25">
      <c r="A5226" s="13" t="s">
        <v>7826</v>
      </c>
      <c r="B5226" s="13" t="s">
        <v>10</v>
      </c>
      <c r="C5226" s="14">
        <v>55.35</v>
      </c>
      <c r="D5226" s="13" t="s">
        <v>17</v>
      </c>
      <c r="E5226" s="13" t="s">
        <v>24</v>
      </c>
      <c r="F5226" s="15">
        <v>126000</v>
      </c>
      <c r="G5226" s="14">
        <v>6974100</v>
      </c>
      <c r="H5226" s="13" t="s">
        <v>5574</v>
      </c>
    </row>
    <row r="5227" spans="1:8" ht="15.75" customHeight="1" x14ac:dyDescent="0.25">
      <c r="A5227" s="13" t="s">
        <v>7826</v>
      </c>
      <c r="B5227" s="13" t="s">
        <v>10</v>
      </c>
      <c r="C5227" s="14">
        <v>63.71</v>
      </c>
      <c r="D5227" s="13" t="s">
        <v>43</v>
      </c>
      <c r="E5227" s="13" t="s">
        <v>5575</v>
      </c>
      <c r="F5227" s="15">
        <v>126000</v>
      </c>
      <c r="G5227" s="14">
        <v>8027460</v>
      </c>
      <c r="H5227" s="16" t="s">
        <v>5576</v>
      </c>
    </row>
    <row r="5228" spans="1:8" ht="15.75" customHeight="1" x14ac:dyDescent="0.25">
      <c r="A5228" s="13" t="s">
        <v>7826</v>
      </c>
      <c r="B5228" s="13" t="s">
        <v>10</v>
      </c>
      <c r="C5228" s="14">
        <v>76.900000000000006</v>
      </c>
      <c r="D5228" s="13" t="s">
        <v>11</v>
      </c>
      <c r="E5228" s="13" t="s">
        <v>5577</v>
      </c>
      <c r="F5228" s="15">
        <v>126000</v>
      </c>
      <c r="G5228" s="14">
        <v>9689400</v>
      </c>
      <c r="H5228" s="16" t="s">
        <v>5578</v>
      </c>
    </row>
    <row r="5229" spans="1:8" ht="15.75" customHeight="1" x14ac:dyDescent="0.25">
      <c r="A5229" s="13" t="s">
        <v>7826</v>
      </c>
      <c r="B5229" s="13" t="s">
        <v>10</v>
      </c>
      <c r="C5229" s="14">
        <v>78.11</v>
      </c>
      <c r="D5229" s="13" t="s">
        <v>23</v>
      </c>
      <c r="E5229" s="13" t="s">
        <v>24</v>
      </c>
      <c r="F5229" s="15">
        <v>126000</v>
      </c>
      <c r="G5229" s="14">
        <v>9841860</v>
      </c>
      <c r="H5229" s="16" t="s">
        <v>5579</v>
      </c>
    </row>
    <row r="5230" spans="1:8" ht="15.75" customHeight="1" x14ac:dyDescent="0.25">
      <c r="A5230" s="13" t="s">
        <v>7826</v>
      </c>
      <c r="B5230" s="13" t="s">
        <v>10</v>
      </c>
      <c r="C5230" s="14">
        <v>80.75</v>
      </c>
      <c r="D5230" s="13" t="s">
        <v>33</v>
      </c>
      <c r="E5230" s="13" t="s">
        <v>24</v>
      </c>
      <c r="F5230" s="15">
        <v>126000</v>
      </c>
      <c r="G5230" s="14">
        <v>10174500</v>
      </c>
      <c r="H5230" s="13" t="s">
        <v>5574</v>
      </c>
    </row>
    <row r="5231" spans="1:8" ht="15.75" customHeight="1" x14ac:dyDescent="0.25">
      <c r="A5231" s="13" t="s">
        <v>7826</v>
      </c>
      <c r="B5231" s="13" t="s">
        <v>10</v>
      </c>
      <c r="C5231" s="14">
        <v>81.53</v>
      </c>
      <c r="D5231" s="13" t="s">
        <v>20</v>
      </c>
      <c r="E5231" s="13" t="s">
        <v>1981</v>
      </c>
      <c r="F5231" s="15">
        <v>126000</v>
      </c>
      <c r="G5231" s="14">
        <v>10272780</v>
      </c>
      <c r="H5231" s="13" t="s">
        <v>5580</v>
      </c>
    </row>
    <row r="5232" spans="1:8" ht="15.75" customHeight="1" x14ac:dyDescent="0.25">
      <c r="A5232" s="13" t="s">
        <v>7826</v>
      </c>
      <c r="B5232" s="13" t="s">
        <v>10</v>
      </c>
      <c r="C5232" s="14">
        <v>82.13</v>
      </c>
      <c r="D5232" s="13" t="s">
        <v>26</v>
      </c>
      <c r="E5232" s="13" t="s">
        <v>24</v>
      </c>
      <c r="F5232" s="15">
        <v>126000</v>
      </c>
      <c r="G5232" s="14">
        <v>10348380</v>
      </c>
      <c r="H5232" s="16" t="s">
        <v>5581</v>
      </c>
    </row>
    <row r="5233" spans="1:8" ht="15.75" customHeight="1" x14ac:dyDescent="0.25">
      <c r="A5233" s="13" t="s">
        <v>7826</v>
      </c>
      <c r="B5233" s="13" t="s">
        <v>10</v>
      </c>
      <c r="C5233" s="14">
        <v>82.31</v>
      </c>
      <c r="D5233" s="13" t="s">
        <v>35</v>
      </c>
      <c r="E5233" s="13" t="s">
        <v>24</v>
      </c>
      <c r="F5233" s="15">
        <v>126000</v>
      </c>
      <c r="G5233" s="14">
        <v>10371060</v>
      </c>
      <c r="H5233" s="16" t="s">
        <v>5582</v>
      </c>
    </row>
    <row r="5234" spans="1:8" ht="15.75" customHeight="1" x14ac:dyDescent="0.25">
      <c r="A5234" s="13" t="s">
        <v>7826</v>
      </c>
      <c r="B5234" s="13" t="s">
        <v>28</v>
      </c>
      <c r="C5234" s="14">
        <v>88.5</v>
      </c>
      <c r="D5234" s="13" t="s">
        <v>11</v>
      </c>
      <c r="E5234" s="13" t="s">
        <v>5583</v>
      </c>
      <c r="F5234" s="15">
        <v>126000</v>
      </c>
      <c r="G5234" s="14">
        <v>11151000</v>
      </c>
      <c r="H5234" s="16" t="s">
        <v>5584</v>
      </c>
    </row>
    <row r="5235" spans="1:8" ht="15.75" customHeight="1" x14ac:dyDescent="0.25">
      <c r="A5235" s="13" t="s">
        <v>7826</v>
      </c>
      <c r="B5235" s="13" t="s">
        <v>10</v>
      </c>
      <c r="C5235" s="14">
        <v>88.51</v>
      </c>
      <c r="D5235" s="13" t="s">
        <v>171</v>
      </c>
      <c r="E5235" s="13" t="s">
        <v>5585</v>
      </c>
      <c r="F5235" s="15">
        <v>126000</v>
      </c>
      <c r="G5235" s="14">
        <v>11152260</v>
      </c>
      <c r="H5235" s="16" t="s">
        <v>5586</v>
      </c>
    </row>
    <row r="5236" spans="1:8" ht="15.75" customHeight="1" x14ac:dyDescent="0.25">
      <c r="A5236" s="13" t="s">
        <v>7826</v>
      </c>
      <c r="B5236" s="13" t="s">
        <v>10</v>
      </c>
      <c r="C5236" s="14">
        <v>89.5</v>
      </c>
      <c r="D5236" s="13" t="s">
        <v>177</v>
      </c>
      <c r="E5236" s="13" t="s">
        <v>178</v>
      </c>
      <c r="F5236" s="15">
        <v>126000</v>
      </c>
      <c r="G5236" s="14">
        <v>11277000</v>
      </c>
      <c r="H5236" s="13" t="s">
        <v>5587</v>
      </c>
    </row>
    <row r="5237" spans="1:8" ht="15.75" customHeight="1" x14ac:dyDescent="0.25">
      <c r="A5237" s="13" t="s">
        <v>7826</v>
      </c>
      <c r="B5237" s="13" t="s">
        <v>28</v>
      </c>
      <c r="C5237" s="14">
        <v>90.27</v>
      </c>
      <c r="D5237" s="13" t="s">
        <v>33</v>
      </c>
      <c r="E5237" s="13" t="s">
        <v>166</v>
      </c>
      <c r="F5237" s="15">
        <v>126000</v>
      </c>
      <c r="G5237" s="14">
        <v>11374020</v>
      </c>
      <c r="H5237" s="13" t="s">
        <v>5588</v>
      </c>
    </row>
    <row r="5238" spans="1:8" ht="15.75" customHeight="1" x14ac:dyDescent="0.25">
      <c r="A5238" s="13" t="s">
        <v>7826</v>
      </c>
      <c r="B5238" s="13" t="s">
        <v>10</v>
      </c>
      <c r="C5238" s="14">
        <v>91.12</v>
      </c>
      <c r="D5238" s="13" t="s">
        <v>38</v>
      </c>
      <c r="E5238" s="13" t="s">
        <v>5589</v>
      </c>
      <c r="F5238" s="15">
        <v>126000</v>
      </c>
      <c r="G5238" s="14">
        <v>11481120</v>
      </c>
      <c r="H5238" s="16" t="s">
        <v>5590</v>
      </c>
    </row>
    <row r="5239" spans="1:8" ht="15.75" customHeight="1" x14ac:dyDescent="0.25">
      <c r="A5239" s="13" t="s">
        <v>7826</v>
      </c>
      <c r="B5239" s="13" t="s">
        <v>28</v>
      </c>
      <c r="C5239" s="14">
        <v>91.12</v>
      </c>
      <c r="D5239" s="13" t="s">
        <v>38</v>
      </c>
      <c r="E5239" s="13" t="s">
        <v>5591</v>
      </c>
      <c r="F5239" s="15">
        <v>126000</v>
      </c>
      <c r="G5239" s="14">
        <v>11481120</v>
      </c>
      <c r="H5239" s="16" t="s">
        <v>5592</v>
      </c>
    </row>
    <row r="5240" spans="1:8" ht="15.75" customHeight="1" x14ac:dyDescent="0.25">
      <c r="A5240" s="13" t="s">
        <v>7826</v>
      </c>
      <c r="B5240" s="13" t="s">
        <v>28</v>
      </c>
      <c r="C5240" s="14">
        <v>92.13</v>
      </c>
      <c r="D5240" s="13" t="s">
        <v>26</v>
      </c>
      <c r="E5240" s="13" t="s">
        <v>166</v>
      </c>
      <c r="F5240" s="15">
        <v>126000</v>
      </c>
      <c r="G5240" s="14">
        <v>11608380</v>
      </c>
      <c r="H5240" s="16" t="s">
        <v>5593</v>
      </c>
    </row>
    <row r="5241" spans="1:8" ht="15.75" customHeight="1" x14ac:dyDescent="0.25">
      <c r="A5241" s="13" t="s">
        <v>7826</v>
      </c>
      <c r="B5241" s="13" t="s">
        <v>10</v>
      </c>
      <c r="C5241" s="14">
        <v>95.62</v>
      </c>
      <c r="D5241" s="13" t="s">
        <v>109</v>
      </c>
      <c r="E5241" s="13" t="s">
        <v>166</v>
      </c>
      <c r="F5241" s="15">
        <v>126000</v>
      </c>
      <c r="G5241" s="14">
        <v>12048120</v>
      </c>
      <c r="H5241" s="16" t="s">
        <v>5594</v>
      </c>
    </row>
    <row r="5242" spans="1:8" ht="15.75" customHeight="1" x14ac:dyDescent="0.25">
      <c r="A5242" s="13" t="s">
        <v>7826</v>
      </c>
      <c r="B5242" s="13" t="s">
        <v>28</v>
      </c>
      <c r="C5242" s="14">
        <v>98.78</v>
      </c>
      <c r="D5242" s="13" t="s">
        <v>17</v>
      </c>
      <c r="E5242" s="13" t="s">
        <v>166</v>
      </c>
      <c r="F5242" s="15">
        <v>126000</v>
      </c>
      <c r="G5242" s="14">
        <v>12446280</v>
      </c>
      <c r="H5242" s="13" t="s">
        <v>5595</v>
      </c>
    </row>
    <row r="5243" spans="1:8" ht="15.75" customHeight="1" x14ac:dyDescent="0.25">
      <c r="A5243" s="13" t="s">
        <v>7826</v>
      </c>
      <c r="B5243" s="13" t="s">
        <v>45</v>
      </c>
      <c r="C5243" s="14">
        <v>321.49</v>
      </c>
      <c r="D5243" s="13" t="s">
        <v>20</v>
      </c>
      <c r="E5243" s="13" t="s">
        <v>87</v>
      </c>
      <c r="F5243" s="15">
        <v>126000</v>
      </c>
      <c r="G5243" s="14">
        <v>40507740</v>
      </c>
      <c r="H5243" s="13" t="s">
        <v>5596</v>
      </c>
    </row>
    <row r="5244" spans="1:8" ht="15.75" customHeight="1" x14ac:dyDescent="0.25">
      <c r="A5244" s="13" t="s">
        <v>7826</v>
      </c>
      <c r="B5244" s="13" t="s">
        <v>45</v>
      </c>
      <c r="C5244" s="14">
        <v>336.27</v>
      </c>
      <c r="D5244" s="13" t="s">
        <v>26</v>
      </c>
      <c r="E5244" s="13" t="s">
        <v>87</v>
      </c>
      <c r="F5244" s="15">
        <v>126000</v>
      </c>
      <c r="G5244" s="14">
        <v>42370020</v>
      </c>
      <c r="H5244" s="13" t="s">
        <v>5597</v>
      </c>
    </row>
    <row r="5245" spans="1:8" ht="15.75" customHeight="1" x14ac:dyDescent="0.25">
      <c r="A5245" s="13" t="s">
        <v>7826</v>
      </c>
      <c r="B5245" s="13" t="s">
        <v>382</v>
      </c>
      <c r="C5245" s="14">
        <v>1444.24</v>
      </c>
      <c r="D5245" s="13" t="s">
        <v>20</v>
      </c>
      <c r="E5245" s="13" t="s">
        <v>160</v>
      </c>
      <c r="F5245" s="15">
        <v>126000</v>
      </c>
      <c r="G5245" s="14">
        <v>181974240</v>
      </c>
      <c r="H5245" s="16" t="s">
        <v>5598</v>
      </c>
    </row>
    <row r="5246" spans="1:8" ht="15.75" customHeight="1" x14ac:dyDescent="0.25">
      <c r="A5246" s="13" t="s">
        <v>7826</v>
      </c>
      <c r="B5246" s="13" t="s">
        <v>28</v>
      </c>
      <c r="C5246" s="14">
        <v>1619.71</v>
      </c>
      <c r="D5246" s="13" t="s">
        <v>20</v>
      </c>
      <c r="E5246" s="13" t="s">
        <v>291</v>
      </c>
      <c r="F5246" s="15">
        <v>126000</v>
      </c>
      <c r="G5246" s="14">
        <v>204083460</v>
      </c>
      <c r="H5246" s="16" t="s">
        <v>5599</v>
      </c>
    </row>
    <row r="5247" spans="1:8" ht="15.75" customHeight="1" x14ac:dyDescent="0.25">
      <c r="C5247" s="10"/>
      <c r="F5247" s="17"/>
      <c r="G5247" s="10"/>
    </row>
    <row r="5248" spans="1:8" ht="15.75" customHeight="1" x14ac:dyDescent="0.25">
      <c r="A5248" s="41" t="s">
        <v>5600</v>
      </c>
      <c r="B5248" s="42"/>
      <c r="C5248" s="42"/>
      <c r="D5248" s="42"/>
      <c r="E5248" s="42"/>
      <c r="F5248" s="42"/>
      <c r="G5248" s="42"/>
      <c r="H5248" s="43"/>
    </row>
    <row r="5249" spans="1:8" ht="15.75" customHeight="1" x14ac:dyDescent="0.25">
      <c r="C5249" s="10"/>
      <c r="E5249" s="11" t="s">
        <v>7571</v>
      </c>
      <c r="F5249" s="12">
        <v>660000</v>
      </c>
      <c r="G5249" s="10"/>
    </row>
    <row r="5250" spans="1:8" ht="15.75" customHeight="1" x14ac:dyDescent="0.25">
      <c r="A5250" s="13" t="s">
        <v>0</v>
      </c>
      <c r="B5250" s="13" t="s">
        <v>1</v>
      </c>
      <c r="C5250" s="13" t="s">
        <v>2</v>
      </c>
      <c r="D5250" s="13" t="s">
        <v>4</v>
      </c>
      <c r="E5250" s="13" t="s">
        <v>5</v>
      </c>
      <c r="F5250" s="13" t="s">
        <v>6</v>
      </c>
      <c r="G5250" s="13" t="s">
        <v>7</v>
      </c>
      <c r="H5250" s="13" t="s">
        <v>8</v>
      </c>
    </row>
    <row r="5251" spans="1:8" ht="15.75" customHeight="1" x14ac:dyDescent="0.25">
      <c r="A5251" s="13" t="s">
        <v>7827</v>
      </c>
      <c r="B5251" s="13" t="s">
        <v>10</v>
      </c>
      <c r="C5251" s="14">
        <v>64.09</v>
      </c>
      <c r="D5251" s="13" t="s">
        <v>80</v>
      </c>
      <c r="E5251" s="13" t="s">
        <v>1373</v>
      </c>
      <c r="F5251" s="15">
        <v>660000</v>
      </c>
      <c r="G5251" s="14">
        <v>42299400</v>
      </c>
      <c r="H5251" s="16" t="s">
        <v>5601</v>
      </c>
    </row>
    <row r="5252" spans="1:8" ht="15.75" customHeight="1" x14ac:dyDescent="0.25">
      <c r="A5252" s="13" t="s">
        <v>7827</v>
      </c>
      <c r="B5252" s="13" t="s">
        <v>10</v>
      </c>
      <c r="C5252" s="14">
        <v>66</v>
      </c>
      <c r="D5252" s="13" t="s">
        <v>14</v>
      </c>
      <c r="E5252" s="13" t="s">
        <v>5602</v>
      </c>
      <c r="F5252" s="15">
        <v>660000</v>
      </c>
      <c r="G5252" s="14">
        <v>43560000</v>
      </c>
      <c r="H5252" s="16" t="s">
        <v>5603</v>
      </c>
    </row>
    <row r="5253" spans="1:8" ht="15.75" customHeight="1" x14ac:dyDescent="0.25">
      <c r="A5253" s="13" t="s">
        <v>7827</v>
      </c>
      <c r="B5253" s="13" t="s">
        <v>10</v>
      </c>
      <c r="C5253" s="14">
        <v>66.27</v>
      </c>
      <c r="D5253" s="13" t="s">
        <v>26</v>
      </c>
      <c r="E5253" s="13" t="s">
        <v>820</v>
      </c>
      <c r="F5253" s="15">
        <v>660000</v>
      </c>
      <c r="G5253" s="14">
        <v>43738200</v>
      </c>
      <c r="H5253" s="16" t="s">
        <v>5604</v>
      </c>
    </row>
    <row r="5254" spans="1:8" ht="15.75" customHeight="1" x14ac:dyDescent="0.25">
      <c r="A5254" s="13" t="s">
        <v>7827</v>
      </c>
      <c r="B5254" s="13" t="s">
        <v>10</v>
      </c>
      <c r="C5254" s="14">
        <v>77.5</v>
      </c>
      <c r="D5254" s="13" t="s">
        <v>17</v>
      </c>
      <c r="E5254" s="13" t="s">
        <v>24</v>
      </c>
      <c r="F5254" s="15">
        <v>120000</v>
      </c>
      <c r="G5254" s="14">
        <v>9300000</v>
      </c>
      <c r="H5254" s="13" t="s">
        <v>5574</v>
      </c>
    </row>
    <row r="5255" spans="1:8" ht="15.75" customHeight="1" x14ac:dyDescent="0.25">
      <c r="A5255" s="13" t="s">
        <v>7827</v>
      </c>
      <c r="B5255" s="13" t="s">
        <v>10</v>
      </c>
      <c r="C5255" s="14">
        <v>83.25</v>
      </c>
      <c r="D5255" s="13" t="s">
        <v>38</v>
      </c>
      <c r="E5255" s="13" t="s">
        <v>5605</v>
      </c>
      <c r="F5255" s="15">
        <v>660000</v>
      </c>
      <c r="G5255" s="14">
        <v>54945000</v>
      </c>
      <c r="H5255" s="16" t="s">
        <v>5606</v>
      </c>
    </row>
    <row r="5256" spans="1:8" ht="15.75" customHeight="1" x14ac:dyDescent="0.25">
      <c r="A5256" s="13" t="s">
        <v>7827</v>
      </c>
      <c r="B5256" s="13" t="s">
        <v>10</v>
      </c>
      <c r="C5256" s="14">
        <v>109.8</v>
      </c>
      <c r="D5256" s="13" t="s">
        <v>11</v>
      </c>
      <c r="E5256" s="13" t="s">
        <v>5607</v>
      </c>
      <c r="F5256" s="15">
        <v>660000</v>
      </c>
      <c r="G5256" s="14">
        <v>72468000</v>
      </c>
      <c r="H5256" s="13" t="s">
        <v>5608</v>
      </c>
    </row>
    <row r="5257" spans="1:8" ht="15.75" customHeight="1" x14ac:dyDescent="0.25">
      <c r="A5257" s="13" t="s">
        <v>7827</v>
      </c>
      <c r="B5257" s="13" t="s">
        <v>10</v>
      </c>
      <c r="C5257" s="14">
        <v>111.52</v>
      </c>
      <c r="D5257" s="13" t="s">
        <v>23</v>
      </c>
      <c r="E5257" s="13" t="s">
        <v>24</v>
      </c>
      <c r="F5257" s="15">
        <v>660000</v>
      </c>
      <c r="G5257" s="14">
        <v>73603200</v>
      </c>
      <c r="H5257" s="16" t="s">
        <v>5609</v>
      </c>
    </row>
    <row r="5258" spans="1:8" ht="15.75" customHeight="1" x14ac:dyDescent="0.25">
      <c r="A5258" s="13" t="s">
        <v>7827</v>
      </c>
      <c r="B5258" s="13" t="s">
        <v>10</v>
      </c>
      <c r="C5258" s="14">
        <v>115.46</v>
      </c>
      <c r="D5258" s="13" t="s">
        <v>33</v>
      </c>
      <c r="E5258" s="13" t="s">
        <v>24</v>
      </c>
      <c r="F5258" s="15">
        <v>660000</v>
      </c>
      <c r="G5258" s="14">
        <v>76203600</v>
      </c>
      <c r="H5258" s="13" t="s">
        <v>5574</v>
      </c>
    </row>
    <row r="5259" spans="1:8" ht="15.75" customHeight="1" x14ac:dyDescent="0.25">
      <c r="A5259" s="13" t="s">
        <v>7827</v>
      </c>
      <c r="B5259" s="13" t="s">
        <v>28</v>
      </c>
      <c r="C5259" s="14">
        <v>115.62</v>
      </c>
      <c r="D5259" s="13" t="s">
        <v>26</v>
      </c>
      <c r="E5259" s="13" t="s">
        <v>24</v>
      </c>
      <c r="F5259" s="15">
        <v>660000</v>
      </c>
      <c r="G5259" s="14">
        <v>76309200</v>
      </c>
      <c r="H5259" s="16" t="s">
        <v>5610</v>
      </c>
    </row>
    <row r="5260" spans="1:8" ht="15.75" customHeight="1" x14ac:dyDescent="0.25">
      <c r="A5260" s="13" t="s">
        <v>7827</v>
      </c>
      <c r="B5260" s="13" t="s">
        <v>10</v>
      </c>
      <c r="C5260" s="14">
        <v>117.52</v>
      </c>
      <c r="D5260" s="13" t="s">
        <v>35</v>
      </c>
      <c r="E5260" s="13" t="s">
        <v>24</v>
      </c>
      <c r="F5260" s="15">
        <v>660000</v>
      </c>
      <c r="G5260" s="14">
        <v>77563200</v>
      </c>
      <c r="H5260" s="16" t="s">
        <v>5611</v>
      </c>
    </row>
    <row r="5261" spans="1:8" ht="15.75" customHeight="1" x14ac:dyDescent="0.25">
      <c r="A5261" s="13" t="s">
        <v>7827</v>
      </c>
      <c r="B5261" s="13" t="s">
        <v>10</v>
      </c>
      <c r="C5261" s="14">
        <v>122.95</v>
      </c>
      <c r="D5261" s="13" t="s">
        <v>20</v>
      </c>
      <c r="E5261" s="13" t="s">
        <v>1981</v>
      </c>
      <c r="F5261" s="15">
        <v>660000</v>
      </c>
      <c r="G5261" s="14">
        <v>81147000</v>
      </c>
      <c r="H5261" s="16" t="s">
        <v>5612</v>
      </c>
    </row>
    <row r="5262" spans="1:8" ht="15.75" customHeight="1" x14ac:dyDescent="0.25">
      <c r="A5262" s="13" t="s">
        <v>7827</v>
      </c>
      <c r="B5262" s="13" t="s">
        <v>10</v>
      </c>
      <c r="C5262" s="14">
        <v>133.80000000000001</v>
      </c>
      <c r="D5262" s="13" t="s">
        <v>171</v>
      </c>
      <c r="E5262" s="13" t="s">
        <v>5613</v>
      </c>
      <c r="F5262" s="15">
        <v>660000</v>
      </c>
      <c r="G5262" s="14">
        <v>88308000</v>
      </c>
      <c r="H5262" s="16" t="s">
        <v>5614</v>
      </c>
    </row>
    <row r="5263" spans="1:8" ht="15.75" customHeight="1" x14ac:dyDescent="0.25">
      <c r="A5263" s="13" t="s">
        <v>7827</v>
      </c>
      <c r="B5263" s="13" t="s">
        <v>28</v>
      </c>
      <c r="C5263" s="14">
        <v>134.33000000000001</v>
      </c>
      <c r="D5263" s="13" t="s">
        <v>11</v>
      </c>
      <c r="E5263" s="13" t="s">
        <v>5615</v>
      </c>
      <c r="F5263" s="15">
        <v>660000</v>
      </c>
      <c r="G5263" s="14">
        <v>88657800</v>
      </c>
      <c r="H5263" s="16" t="s">
        <v>5584</v>
      </c>
    </row>
    <row r="5264" spans="1:8" ht="15.75" customHeight="1" x14ac:dyDescent="0.25">
      <c r="A5264" s="13" t="s">
        <v>7827</v>
      </c>
      <c r="B5264" s="13" t="s">
        <v>10</v>
      </c>
      <c r="C5264" s="14">
        <v>135.69999999999999</v>
      </c>
      <c r="D5264" s="13" t="s">
        <v>177</v>
      </c>
      <c r="E5264" s="13" t="s">
        <v>178</v>
      </c>
      <c r="F5264" s="15">
        <v>660000</v>
      </c>
      <c r="G5264" s="14">
        <v>89562000</v>
      </c>
      <c r="H5264" s="16" t="s">
        <v>5616</v>
      </c>
    </row>
    <row r="5265" spans="1:8" ht="15.75" customHeight="1" x14ac:dyDescent="0.25">
      <c r="A5265" s="13" t="s">
        <v>7827</v>
      </c>
      <c r="B5265" s="13" t="s">
        <v>28</v>
      </c>
      <c r="C5265" s="14">
        <v>136.46</v>
      </c>
      <c r="D5265" s="13" t="s">
        <v>33</v>
      </c>
      <c r="E5265" s="13" t="s">
        <v>166</v>
      </c>
      <c r="F5265" s="15">
        <v>660000</v>
      </c>
      <c r="G5265" s="14">
        <v>90063600</v>
      </c>
      <c r="H5265" s="13" t="s">
        <v>5588</v>
      </c>
    </row>
    <row r="5266" spans="1:8" ht="15.75" customHeight="1" x14ac:dyDescent="0.25">
      <c r="A5266" s="13" t="s">
        <v>7827</v>
      </c>
      <c r="B5266" s="13" t="s">
        <v>45</v>
      </c>
      <c r="C5266" s="14">
        <v>139.99</v>
      </c>
      <c r="D5266" s="13" t="s">
        <v>26</v>
      </c>
      <c r="E5266" s="13" t="s">
        <v>166</v>
      </c>
      <c r="F5266" s="15">
        <v>660000</v>
      </c>
      <c r="G5266" s="14">
        <v>92393400</v>
      </c>
      <c r="H5266" s="16" t="s">
        <v>5617</v>
      </c>
    </row>
    <row r="5267" spans="1:8" ht="15.75" customHeight="1" x14ac:dyDescent="0.25">
      <c r="A5267" s="13" t="s">
        <v>7827</v>
      </c>
      <c r="B5267" s="13" t="s">
        <v>10</v>
      </c>
      <c r="C5267" s="14">
        <v>144.53</v>
      </c>
      <c r="D5267" s="13" t="s">
        <v>109</v>
      </c>
      <c r="E5267" s="13" t="s">
        <v>166</v>
      </c>
      <c r="F5267" s="15">
        <v>660000</v>
      </c>
      <c r="G5267" s="14">
        <v>95389800</v>
      </c>
      <c r="H5267" s="16" t="s">
        <v>5594</v>
      </c>
    </row>
    <row r="5268" spans="1:8" ht="15.75" customHeight="1" x14ac:dyDescent="0.25">
      <c r="A5268" s="13" t="s">
        <v>7827</v>
      </c>
      <c r="B5268" s="13" t="s">
        <v>10</v>
      </c>
      <c r="C5268" s="14">
        <v>147.4</v>
      </c>
      <c r="D5268" s="13" t="s">
        <v>67</v>
      </c>
      <c r="E5268" s="13" t="s">
        <v>166</v>
      </c>
      <c r="F5268" s="15">
        <v>660000</v>
      </c>
      <c r="G5268" s="14">
        <v>97284000</v>
      </c>
      <c r="H5268" s="16" t="s">
        <v>5618</v>
      </c>
    </row>
    <row r="5269" spans="1:8" ht="15.75" customHeight="1" x14ac:dyDescent="0.25">
      <c r="A5269" s="13" t="s">
        <v>7827</v>
      </c>
      <c r="B5269" s="13" t="s">
        <v>28</v>
      </c>
      <c r="C5269" s="14">
        <v>151.71</v>
      </c>
      <c r="D5269" s="13" t="s">
        <v>17</v>
      </c>
      <c r="E5269" s="13" t="s">
        <v>166</v>
      </c>
      <c r="F5269" s="15">
        <v>120000</v>
      </c>
      <c r="G5269" s="14">
        <v>18205200</v>
      </c>
      <c r="H5269" s="13" t="s">
        <v>5588</v>
      </c>
    </row>
    <row r="5270" spans="1:8" ht="15.75" customHeight="1" x14ac:dyDescent="0.25">
      <c r="A5270" s="13" t="s">
        <v>7827</v>
      </c>
      <c r="B5270" s="13" t="s">
        <v>10</v>
      </c>
      <c r="C5270" s="14">
        <v>153.28</v>
      </c>
      <c r="D5270" s="13" t="s">
        <v>43</v>
      </c>
      <c r="E5270" s="13" t="s">
        <v>24</v>
      </c>
      <c r="F5270" s="15">
        <v>660000</v>
      </c>
      <c r="G5270" s="14">
        <v>101164800</v>
      </c>
      <c r="H5270" s="16" t="s">
        <v>5619</v>
      </c>
    </row>
    <row r="5271" spans="1:8" ht="15.75" customHeight="1" x14ac:dyDescent="0.25">
      <c r="A5271" s="13" t="s">
        <v>7827</v>
      </c>
      <c r="B5271" s="13" t="s">
        <v>382</v>
      </c>
      <c r="C5271" s="14">
        <v>633.24</v>
      </c>
      <c r="D5271" s="13" t="s">
        <v>20</v>
      </c>
      <c r="E5271" s="13" t="s">
        <v>87</v>
      </c>
      <c r="F5271" s="15">
        <v>660000</v>
      </c>
      <c r="G5271" s="14">
        <v>417938400</v>
      </c>
      <c r="H5271" s="13" t="s">
        <v>5620</v>
      </c>
    </row>
    <row r="5272" spans="1:8" ht="15.75" customHeight="1" x14ac:dyDescent="0.25">
      <c r="A5272" s="13" t="s">
        <v>7827</v>
      </c>
      <c r="B5272" s="13" t="s">
        <v>382</v>
      </c>
      <c r="C5272" s="14">
        <v>667.95</v>
      </c>
      <c r="D5272" s="13" t="s">
        <v>26</v>
      </c>
      <c r="E5272" s="13" t="s">
        <v>87</v>
      </c>
      <c r="F5272" s="15">
        <v>660000</v>
      </c>
      <c r="G5272" s="14">
        <v>440847000</v>
      </c>
      <c r="H5272" s="13" t="s">
        <v>5621</v>
      </c>
    </row>
    <row r="5273" spans="1:8" ht="15.75" customHeight="1" x14ac:dyDescent="0.25">
      <c r="A5273" s="13" t="s">
        <v>7827</v>
      </c>
      <c r="B5273" s="13" t="s">
        <v>28</v>
      </c>
      <c r="C5273" s="14">
        <v>2825.49</v>
      </c>
      <c r="D5273" s="13" t="s">
        <v>20</v>
      </c>
      <c r="E5273" s="13" t="s">
        <v>1227</v>
      </c>
      <c r="F5273" s="15">
        <v>660000</v>
      </c>
      <c r="G5273" s="14">
        <v>1864823400</v>
      </c>
      <c r="H5273" s="16" t="s">
        <v>5622</v>
      </c>
    </row>
    <row r="5274" spans="1:8" ht="15.75" customHeight="1" x14ac:dyDescent="0.25">
      <c r="A5274" s="13" t="s">
        <v>7827</v>
      </c>
      <c r="B5274" s="13" t="s">
        <v>413</v>
      </c>
      <c r="C5274" s="14">
        <v>3169.99</v>
      </c>
      <c r="D5274" s="13" t="s">
        <v>20</v>
      </c>
      <c r="E5274" s="13" t="s">
        <v>219</v>
      </c>
      <c r="F5274" s="15">
        <v>660000</v>
      </c>
      <c r="G5274" s="14">
        <v>2092193400</v>
      </c>
      <c r="H5274" s="16" t="s">
        <v>5623</v>
      </c>
    </row>
    <row r="5275" spans="1:8" ht="15.75" customHeight="1" x14ac:dyDescent="0.25">
      <c r="A5275" s="13" t="s">
        <v>7827</v>
      </c>
      <c r="B5275" s="13" t="s">
        <v>45</v>
      </c>
      <c r="C5275" s="14">
        <v>3184.67</v>
      </c>
      <c r="D5275" s="13" t="s">
        <v>20</v>
      </c>
      <c r="E5275" s="13" t="s">
        <v>291</v>
      </c>
      <c r="F5275" s="15">
        <v>660000</v>
      </c>
      <c r="G5275" s="14">
        <v>2101882200</v>
      </c>
      <c r="H5275" s="16" t="s">
        <v>5624</v>
      </c>
    </row>
    <row r="5276" spans="1:8" ht="15.75" customHeight="1" x14ac:dyDescent="0.25">
      <c r="C5276" s="10"/>
      <c r="F5276" s="17"/>
      <c r="G5276" s="10"/>
    </row>
    <row r="5277" spans="1:8" ht="15.75" customHeight="1" x14ac:dyDescent="0.25">
      <c r="A5277" s="41" t="s">
        <v>5625</v>
      </c>
      <c r="B5277" s="42"/>
      <c r="C5277" s="42"/>
      <c r="D5277" s="42"/>
      <c r="E5277" s="42"/>
      <c r="F5277" s="42"/>
      <c r="G5277" s="42"/>
      <c r="H5277" s="43"/>
    </row>
    <row r="5278" spans="1:8" ht="15.75" customHeight="1" x14ac:dyDescent="0.25">
      <c r="C5278" s="10"/>
      <c r="E5278" s="11" t="s">
        <v>7571</v>
      </c>
      <c r="F5278" s="12">
        <v>68400</v>
      </c>
      <c r="G5278" s="10"/>
    </row>
    <row r="5279" spans="1:8" ht="15.75" customHeight="1" x14ac:dyDescent="0.25">
      <c r="A5279" s="13" t="s">
        <v>0</v>
      </c>
      <c r="B5279" s="13" t="s">
        <v>1</v>
      </c>
      <c r="C5279" s="13" t="s">
        <v>2</v>
      </c>
      <c r="D5279" s="13" t="s">
        <v>4</v>
      </c>
      <c r="E5279" s="13" t="s">
        <v>5</v>
      </c>
      <c r="F5279" s="13" t="s">
        <v>6</v>
      </c>
      <c r="G5279" s="13" t="s">
        <v>7</v>
      </c>
      <c r="H5279" s="13" t="s">
        <v>8</v>
      </c>
    </row>
    <row r="5280" spans="1:8" ht="15.75" customHeight="1" x14ac:dyDescent="0.25">
      <c r="A5280" s="13" t="s">
        <v>7828</v>
      </c>
      <c r="B5280" s="13" t="s">
        <v>10</v>
      </c>
      <c r="C5280" s="14">
        <v>2780</v>
      </c>
      <c r="D5280" s="13" t="s">
        <v>67</v>
      </c>
      <c r="E5280" s="13" t="s">
        <v>68</v>
      </c>
      <c r="F5280" s="15">
        <v>68400</v>
      </c>
      <c r="G5280" s="14">
        <v>190152000</v>
      </c>
      <c r="H5280" s="16" t="s">
        <v>5627</v>
      </c>
    </row>
    <row r="5281" spans="1:8" ht="15.75" customHeight="1" x14ac:dyDescent="0.25">
      <c r="A5281" s="13" t="s">
        <v>7828</v>
      </c>
      <c r="B5281" s="13" t="s">
        <v>10</v>
      </c>
      <c r="C5281" s="14">
        <v>2834</v>
      </c>
      <c r="D5281" s="13" t="s">
        <v>70</v>
      </c>
      <c r="E5281" s="13" t="s">
        <v>71</v>
      </c>
      <c r="F5281" s="15">
        <v>68400</v>
      </c>
      <c r="G5281" s="14">
        <v>193845600</v>
      </c>
      <c r="H5281" s="13" t="s">
        <v>5629</v>
      </c>
    </row>
    <row r="5282" spans="1:8" ht="15.75" customHeight="1" x14ac:dyDescent="0.25">
      <c r="A5282" s="13" t="s">
        <v>7828</v>
      </c>
      <c r="B5282" s="13" t="s">
        <v>10</v>
      </c>
      <c r="C5282" s="14">
        <v>2890.58</v>
      </c>
      <c r="D5282" s="13" t="s">
        <v>33</v>
      </c>
      <c r="E5282" s="13" t="s">
        <v>73</v>
      </c>
      <c r="F5282" s="15">
        <v>68400</v>
      </c>
      <c r="G5282" s="14">
        <v>197715672</v>
      </c>
      <c r="H5282" s="13" t="s">
        <v>5630</v>
      </c>
    </row>
    <row r="5283" spans="1:8" ht="15.75" customHeight="1" x14ac:dyDescent="0.25">
      <c r="A5283" s="13" t="s">
        <v>7828</v>
      </c>
      <c r="B5283" s="13" t="s">
        <v>28</v>
      </c>
      <c r="C5283" s="14">
        <v>2892.78</v>
      </c>
      <c r="D5283" s="13" t="s">
        <v>20</v>
      </c>
      <c r="E5283" s="13" t="s">
        <v>73</v>
      </c>
      <c r="F5283" s="15">
        <v>68400</v>
      </c>
      <c r="G5283" s="14">
        <v>197866152</v>
      </c>
      <c r="H5283" s="13" t="s">
        <v>5631</v>
      </c>
    </row>
    <row r="5284" spans="1:8" ht="15.75" customHeight="1" x14ac:dyDescent="0.25">
      <c r="A5284" s="13" t="s">
        <v>7828</v>
      </c>
      <c r="B5284" s="13" t="s">
        <v>10</v>
      </c>
      <c r="C5284" s="14">
        <v>2987.5</v>
      </c>
      <c r="D5284" s="13" t="s">
        <v>75</v>
      </c>
      <c r="E5284" s="13" t="s">
        <v>73</v>
      </c>
      <c r="F5284" s="15">
        <v>68400</v>
      </c>
      <c r="G5284" s="14">
        <v>204345000</v>
      </c>
      <c r="H5284" s="16" t="s">
        <v>5632</v>
      </c>
    </row>
    <row r="5285" spans="1:8" ht="15.75" customHeight="1" x14ac:dyDescent="0.25">
      <c r="A5285" s="13" t="s">
        <v>7828</v>
      </c>
      <c r="B5285" s="13" t="s">
        <v>10</v>
      </c>
      <c r="C5285" s="14">
        <v>3068.18</v>
      </c>
      <c r="D5285" s="13" t="s">
        <v>23</v>
      </c>
      <c r="E5285" s="13" t="s">
        <v>73</v>
      </c>
      <c r="F5285" s="15">
        <v>68400</v>
      </c>
      <c r="G5285" s="14">
        <v>209863512</v>
      </c>
      <c r="H5285" s="16" t="s">
        <v>5633</v>
      </c>
    </row>
    <row r="5286" spans="1:8" ht="15.75" customHeight="1" x14ac:dyDescent="0.25">
      <c r="A5286" s="13" t="s">
        <v>7828</v>
      </c>
      <c r="B5286" s="13" t="s">
        <v>10</v>
      </c>
      <c r="C5286" s="14">
        <v>3120.6</v>
      </c>
      <c r="D5286" s="13" t="s">
        <v>11</v>
      </c>
      <c r="E5286" s="13" t="s">
        <v>5634</v>
      </c>
      <c r="F5286" s="15">
        <v>68400</v>
      </c>
      <c r="G5286" s="14">
        <v>213449040</v>
      </c>
      <c r="H5286" s="16" t="s">
        <v>5635</v>
      </c>
    </row>
    <row r="5287" spans="1:8" ht="15.75" customHeight="1" x14ac:dyDescent="0.25">
      <c r="A5287" s="13" t="s">
        <v>7828</v>
      </c>
      <c r="B5287" s="13" t="s">
        <v>10</v>
      </c>
      <c r="C5287" s="14">
        <v>3199.21</v>
      </c>
      <c r="D5287" s="13" t="s">
        <v>467</v>
      </c>
      <c r="E5287" s="13" t="s">
        <v>468</v>
      </c>
      <c r="F5287" s="15">
        <v>13680</v>
      </c>
      <c r="G5287" s="14">
        <v>43765192.799999997</v>
      </c>
      <c r="H5287" s="16" t="s">
        <v>5636</v>
      </c>
    </row>
    <row r="5288" spans="1:8" ht="15.75" customHeight="1" x14ac:dyDescent="0.25">
      <c r="A5288" s="13" t="s">
        <v>7828</v>
      </c>
      <c r="B5288" s="13" t="s">
        <v>10</v>
      </c>
      <c r="C5288" s="14">
        <v>3248</v>
      </c>
      <c r="D5288" s="13" t="s">
        <v>35</v>
      </c>
      <c r="E5288" s="13" t="s">
        <v>5637</v>
      </c>
      <c r="F5288" s="15">
        <v>68400</v>
      </c>
      <c r="G5288" s="14">
        <v>222163200</v>
      </c>
      <c r="H5288" s="16" t="s">
        <v>5638</v>
      </c>
    </row>
    <row r="5289" spans="1:8" ht="15.75" customHeight="1" x14ac:dyDescent="0.25">
      <c r="A5289" s="13" t="s">
        <v>7828</v>
      </c>
      <c r="B5289" s="13" t="s">
        <v>10</v>
      </c>
      <c r="C5289" s="14">
        <v>3250</v>
      </c>
      <c r="D5289" s="13" t="s">
        <v>17</v>
      </c>
      <c r="E5289" s="13" t="s">
        <v>73</v>
      </c>
      <c r="F5289" s="15">
        <v>1200</v>
      </c>
      <c r="G5289" s="14">
        <v>3900000</v>
      </c>
      <c r="H5289" s="13" t="s">
        <v>5630</v>
      </c>
    </row>
    <row r="5290" spans="1:8" ht="15.75" customHeight="1" x14ac:dyDescent="0.25">
      <c r="A5290" s="13" t="s">
        <v>7828</v>
      </c>
      <c r="B5290" s="13" t="s">
        <v>28</v>
      </c>
      <c r="C5290" s="14">
        <v>3294</v>
      </c>
      <c r="D5290" s="13" t="s">
        <v>67</v>
      </c>
      <c r="E5290" s="13" t="s">
        <v>68</v>
      </c>
      <c r="F5290" s="15">
        <v>68400</v>
      </c>
      <c r="G5290" s="14">
        <v>225309600</v>
      </c>
      <c r="H5290" s="16" t="s">
        <v>5639</v>
      </c>
    </row>
    <row r="5291" spans="1:8" ht="15.75" customHeight="1" x14ac:dyDescent="0.25">
      <c r="A5291" s="13" t="s">
        <v>7828</v>
      </c>
      <c r="B5291" s="13" t="s">
        <v>10</v>
      </c>
      <c r="C5291" s="14">
        <v>3466.67</v>
      </c>
      <c r="D5291" s="13" t="s">
        <v>38</v>
      </c>
      <c r="E5291" s="13" t="s">
        <v>5640</v>
      </c>
      <c r="F5291" s="15">
        <v>68400</v>
      </c>
      <c r="G5291" s="14">
        <v>237120228</v>
      </c>
      <c r="H5291" s="16" t="s">
        <v>5641</v>
      </c>
    </row>
    <row r="5292" spans="1:8" ht="15.75" customHeight="1" x14ac:dyDescent="0.25">
      <c r="A5292" s="13" t="s">
        <v>7828</v>
      </c>
      <c r="B5292" s="13" t="s">
        <v>28</v>
      </c>
      <c r="C5292" s="14">
        <v>3466.67</v>
      </c>
      <c r="D5292" s="13" t="s">
        <v>38</v>
      </c>
      <c r="E5292" s="13" t="s">
        <v>5642</v>
      </c>
      <c r="F5292" s="15">
        <v>68400</v>
      </c>
      <c r="G5292" s="14">
        <v>237120228</v>
      </c>
      <c r="H5292" s="16" t="s">
        <v>5643</v>
      </c>
    </row>
    <row r="5293" spans="1:8" ht="15.75" customHeight="1" x14ac:dyDescent="0.25">
      <c r="A5293" s="13" t="s">
        <v>7828</v>
      </c>
      <c r="B5293" s="13" t="s">
        <v>10</v>
      </c>
      <c r="C5293" s="14">
        <v>3486.13</v>
      </c>
      <c r="D5293" s="13" t="s">
        <v>20</v>
      </c>
      <c r="E5293" s="13" t="s">
        <v>470</v>
      </c>
      <c r="F5293" s="15">
        <v>68400</v>
      </c>
      <c r="G5293" s="14">
        <v>238451292</v>
      </c>
      <c r="H5293" s="13" t="s">
        <v>5644</v>
      </c>
    </row>
    <row r="5294" spans="1:8" ht="15.75" customHeight="1" x14ac:dyDescent="0.25">
      <c r="A5294" s="13" t="s">
        <v>7828</v>
      </c>
      <c r="B5294" s="13" t="s">
        <v>28</v>
      </c>
      <c r="C5294" s="14">
        <v>4187.5</v>
      </c>
      <c r="D5294" s="13" t="s">
        <v>17</v>
      </c>
      <c r="E5294" s="13" t="s">
        <v>470</v>
      </c>
      <c r="F5294" s="15">
        <v>1200</v>
      </c>
      <c r="G5294" s="14">
        <v>5025000</v>
      </c>
      <c r="H5294" s="13" t="s">
        <v>5645</v>
      </c>
    </row>
    <row r="5295" spans="1:8" ht="15.75" customHeight="1" x14ac:dyDescent="0.25">
      <c r="A5295" s="13" t="s">
        <v>7828</v>
      </c>
      <c r="B5295" s="13" t="s">
        <v>10</v>
      </c>
      <c r="C5295" s="14">
        <v>4192.38</v>
      </c>
      <c r="D5295" s="13" t="s">
        <v>26</v>
      </c>
      <c r="E5295" s="13" t="s">
        <v>470</v>
      </c>
      <c r="F5295" s="15">
        <v>68400</v>
      </c>
      <c r="G5295" s="14">
        <v>286758792</v>
      </c>
      <c r="H5295" s="16" t="s">
        <v>5646</v>
      </c>
    </row>
    <row r="5296" spans="1:8" ht="15.75" customHeight="1" x14ac:dyDescent="0.25">
      <c r="C5296" s="10"/>
      <c r="F5296" s="17"/>
      <c r="G5296" s="10"/>
    </row>
    <row r="5297" spans="1:8" ht="15.75" customHeight="1" x14ac:dyDescent="0.25">
      <c r="A5297" s="41" t="s">
        <v>5647</v>
      </c>
      <c r="B5297" s="42"/>
      <c r="C5297" s="42"/>
      <c r="D5297" s="42"/>
      <c r="E5297" s="42"/>
      <c r="F5297" s="42"/>
      <c r="G5297" s="42"/>
      <c r="H5297" s="43"/>
    </row>
    <row r="5298" spans="1:8" ht="15.75" customHeight="1" x14ac:dyDescent="0.25">
      <c r="C5298" s="10"/>
      <c r="E5298" s="11" t="s">
        <v>7571</v>
      </c>
      <c r="F5298" s="12">
        <v>1800000</v>
      </c>
      <c r="G5298" s="10"/>
    </row>
    <row r="5299" spans="1:8" ht="15.75" customHeight="1" x14ac:dyDescent="0.25">
      <c r="A5299" s="13" t="s">
        <v>0</v>
      </c>
      <c r="B5299" s="13" t="s">
        <v>1</v>
      </c>
      <c r="C5299" s="13" t="s">
        <v>2</v>
      </c>
      <c r="D5299" s="13" t="s">
        <v>4</v>
      </c>
      <c r="E5299" s="13" t="s">
        <v>5</v>
      </c>
      <c r="F5299" s="13" t="s">
        <v>6</v>
      </c>
      <c r="G5299" s="13" t="s">
        <v>7</v>
      </c>
      <c r="H5299" s="13" t="s">
        <v>8</v>
      </c>
    </row>
    <row r="5300" spans="1:8" ht="15.75" customHeight="1" x14ac:dyDescent="0.25">
      <c r="A5300" s="13" t="s">
        <v>7829</v>
      </c>
      <c r="B5300" s="13" t="s">
        <v>10</v>
      </c>
      <c r="C5300" s="14">
        <v>23.21</v>
      </c>
      <c r="D5300" s="13" t="s">
        <v>80</v>
      </c>
      <c r="E5300" s="13" t="s">
        <v>132</v>
      </c>
      <c r="F5300" s="15">
        <v>1800000</v>
      </c>
      <c r="G5300" s="14">
        <v>41778000</v>
      </c>
      <c r="H5300" s="16" t="s">
        <v>5649</v>
      </c>
    </row>
    <row r="5301" spans="1:8" ht="15.75" customHeight="1" x14ac:dyDescent="0.25">
      <c r="A5301" s="13" t="s">
        <v>7829</v>
      </c>
      <c r="B5301" s="13" t="s">
        <v>382</v>
      </c>
      <c r="C5301" s="14">
        <v>23.49</v>
      </c>
      <c r="D5301" s="13" t="s">
        <v>20</v>
      </c>
      <c r="E5301" s="13" t="s">
        <v>128</v>
      </c>
      <c r="F5301" s="15">
        <v>1800000</v>
      </c>
      <c r="G5301" s="14">
        <v>42282000</v>
      </c>
      <c r="H5301" s="16" t="s">
        <v>5650</v>
      </c>
    </row>
    <row r="5302" spans="1:8" ht="15.75" customHeight="1" x14ac:dyDescent="0.25">
      <c r="A5302" s="13" t="s">
        <v>7829</v>
      </c>
      <c r="B5302" s="13" t="s">
        <v>28</v>
      </c>
      <c r="C5302" s="14">
        <v>23.78</v>
      </c>
      <c r="D5302" s="13" t="s">
        <v>26</v>
      </c>
      <c r="E5302" s="13" t="s">
        <v>128</v>
      </c>
      <c r="F5302" s="15">
        <v>1800000</v>
      </c>
      <c r="G5302" s="14">
        <v>42804000</v>
      </c>
      <c r="H5302" s="13" t="s">
        <v>5651</v>
      </c>
    </row>
    <row r="5303" spans="1:8" ht="15.75" customHeight="1" x14ac:dyDescent="0.25">
      <c r="A5303" s="13" t="s">
        <v>7829</v>
      </c>
      <c r="B5303" s="13" t="s">
        <v>10</v>
      </c>
      <c r="C5303" s="14">
        <v>23.82</v>
      </c>
      <c r="D5303" s="13" t="s">
        <v>38</v>
      </c>
      <c r="E5303" s="13" t="s">
        <v>5652</v>
      </c>
      <c r="F5303" s="15">
        <v>1800000</v>
      </c>
      <c r="G5303" s="14">
        <v>42876000</v>
      </c>
      <c r="H5303" s="16" t="s">
        <v>5653</v>
      </c>
    </row>
    <row r="5304" spans="1:8" ht="15.75" customHeight="1" x14ac:dyDescent="0.25">
      <c r="A5304" s="13" t="s">
        <v>7829</v>
      </c>
      <c r="B5304" s="13" t="s">
        <v>28</v>
      </c>
      <c r="C5304" s="14">
        <v>23.82</v>
      </c>
      <c r="D5304" s="13" t="s">
        <v>38</v>
      </c>
      <c r="E5304" s="13" t="s">
        <v>5654</v>
      </c>
      <c r="F5304" s="15">
        <v>1800000</v>
      </c>
      <c r="G5304" s="14">
        <v>42876000</v>
      </c>
      <c r="H5304" s="16" t="s">
        <v>5655</v>
      </c>
    </row>
    <row r="5305" spans="1:8" ht="15.75" customHeight="1" x14ac:dyDescent="0.25">
      <c r="A5305" s="13" t="s">
        <v>7829</v>
      </c>
      <c r="B5305" s="13" t="s">
        <v>10</v>
      </c>
      <c r="C5305" s="14">
        <v>23.89</v>
      </c>
      <c r="D5305" s="13" t="s">
        <v>33</v>
      </c>
      <c r="E5305" s="13" t="s">
        <v>700</v>
      </c>
      <c r="F5305" s="15">
        <v>1800000</v>
      </c>
      <c r="G5305" s="14">
        <v>43002000</v>
      </c>
      <c r="H5305" s="13" t="s">
        <v>5656</v>
      </c>
    </row>
    <row r="5306" spans="1:8" ht="15.75" customHeight="1" x14ac:dyDescent="0.25">
      <c r="A5306" s="13" t="s">
        <v>7829</v>
      </c>
      <c r="B5306" s="13" t="s">
        <v>10</v>
      </c>
      <c r="C5306" s="14">
        <v>25.07</v>
      </c>
      <c r="D5306" s="13" t="s">
        <v>11</v>
      </c>
      <c r="E5306" s="13" t="s">
        <v>5657</v>
      </c>
      <c r="F5306" s="15">
        <v>1800000</v>
      </c>
      <c r="G5306" s="14">
        <v>45126000</v>
      </c>
      <c r="H5306" s="16" t="s">
        <v>5658</v>
      </c>
    </row>
    <row r="5307" spans="1:8" ht="15.75" customHeight="1" x14ac:dyDescent="0.25">
      <c r="A5307" s="13" t="s">
        <v>7829</v>
      </c>
      <c r="B5307" s="13" t="s">
        <v>28</v>
      </c>
      <c r="C5307" s="14">
        <v>25.69</v>
      </c>
      <c r="D5307" s="13" t="s">
        <v>33</v>
      </c>
      <c r="E5307" s="13" t="s">
        <v>128</v>
      </c>
      <c r="F5307" s="15">
        <v>1800000</v>
      </c>
      <c r="G5307" s="14">
        <v>46242000</v>
      </c>
      <c r="H5307" s="13" t="s">
        <v>5659</v>
      </c>
    </row>
    <row r="5308" spans="1:8" ht="15.75" customHeight="1" x14ac:dyDescent="0.25">
      <c r="A5308" s="13" t="s">
        <v>7829</v>
      </c>
      <c r="B5308" s="13" t="s">
        <v>28</v>
      </c>
      <c r="C5308" s="14">
        <v>27.9</v>
      </c>
      <c r="D5308" s="13" t="s">
        <v>17</v>
      </c>
      <c r="E5308" s="13" t="s">
        <v>132</v>
      </c>
      <c r="F5308" s="15">
        <v>120000</v>
      </c>
      <c r="G5308" s="14">
        <v>3348000</v>
      </c>
      <c r="H5308" s="13" t="s">
        <v>5660</v>
      </c>
    </row>
    <row r="5309" spans="1:8" ht="15.75" customHeight="1" x14ac:dyDescent="0.25">
      <c r="A5309" s="13" t="s">
        <v>7829</v>
      </c>
      <c r="B5309" s="13" t="s">
        <v>10</v>
      </c>
      <c r="C5309" s="14">
        <v>28.03</v>
      </c>
      <c r="D5309" s="13" t="s">
        <v>23</v>
      </c>
      <c r="E5309" s="13" t="s">
        <v>389</v>
      </c>
      <c r="F5309" s="15">
        <v>1800000</v>
      </c>
      <c r="G5309" s="14">
        <v>50454000</v>
      </c>
      <c r="H5309" s="16" t="s">
        <v>5661</v>
      </c>
    </row>
    <row r="5310" spans="1:8" ht="15.75" customHeight="1" x14ac:dyDescent="0.25">
      <c r="A5310" s="13" t="s">
        <v>7829</v>
      </c>
      <c r="B5310" s="13" t="s">
        <v>460</v>
      </c>
      <c r="C5310" s="14">
        <v>28.29</v>
      </c>
      <c r="D5310" s="13" t="s">
        <v>20</v>
      </c>
      <c r="E5310" s="13" t="s">
        <v>398</v>
      </c>
      <c r="F5310" s="15">
        <v>1800000</v>
      </c>
      <c r="G5310" s="14">
        <v>50922000</v>
      </c>
      <c r="H5310" s="13" t="s">
        <v>5662</v>
      </c>
    </row>
    <row r="5311" spans="1:8" ht="15.75" customHeight="1" x14ac:dyDescent="0.25">
      <c r="A5311" s="13" t="s">
        <v>7829</v>
      </c>
      <c r="B5311" s="13" t="s">
        <v>10</v>
      </c>
      <c r="C5311" s="14">
        <v>28.39</v>
      </c>
      <c r="D5311" s="13" t="s">
        <v>17</v>
      </c>
      <c r="E5311" s="13" t="s">
        <v>781</v>
      </c>
      <c r="F5311" s="15">
        <v>120000</v>
      </c>
      <c r="G5311" s="14">
        <v>3406800</v>
      </c>
      <c r="H5311" s="13" t="s">
        <v>5663</v>
      </c>
    </row>
    <row r="5312" spans="1:8" ht="15.75" customHeight="1" x14ac:dyDescent="0.25">
      <c r="A5312" s="13" t="s">
        <v>7829</v>
      </c>
      <c r="B5312" s="13" t="s">
        <v>10</v>
      </c>
      <c r="C5312" s="14">
        <v>29.31</v>
      </c>
      <c r="D5312" s="13" t="s">
        <v>14</v>
      </c>
      <c r="E5312" s="13" t="s">
        <v>5664</v>
      </c>
      <c r="F5312" s="15">
        <v>1800000</v>
      </c>
      <c r="G5312" s="14">
        <v>52758000</v>
      </c>
      <c r="H5312" s="13" t="s">
        <v>5665</v>
      </c>
    </row>
    <row r="5313" spans="1:8" ht="15.75" customHeight="1" x14ac:dyDescent="0.25">
      <c r="A5313" s="13" t="s">
        <v>7829</v>
      </c>
      <c r="B5313" s="13" t="s">
        <v>10</v>
      </c>
      <c r="C5313" s="14">
        <v>30.15</v>
      </c>
      <c r="D5313" s="13" t="s">
        <v>67</v>
      </c>
      <c r="E5313" s="13" t="s">
        <v>3851</v>
      </c>
      <c r="F5313" s="15">
        <v>1800000</v>
      </c>
      <c r="G5313" s="14">
        <v>54270000</v>
      </c>
      <c r="H5313" s="13" t="s">
        <v>5666</v>
      </c>
    </row>
    <row r="5314" spans="1:8" ht="15.75" customHeight="1" x14ac:dyDescent="0.25">
      <c r="A5314" s="13" t="s">
        <v>7829</v>
      </c>
      <c r="B5314" s="13" t="s">
        <v>45</v>
      </c>
      <c r="C5314" s="14">
        <v>31.38</v>
      </c>
      <c r="D5314" s="13" t="s">
        <v>17</v>
      </c>
      <c r="E5314" s="13" t="s">
        <v>389</v>
      </c>
      <c r="F5314" s="15">
        <v>120000</v>
      </c>
      <c r="G5314" s="14">
        <v>3765600</v>
      </c>
      <c r="H5314" s="13" t="s">
        <v>5667</v>
      </c>
    </row>
    <row r="5315" spans="1:8" ht="15.75" customHeight="1" x14ac:dyDescent="0.25">
      <c r="A5315" s="13" t="s">
        <v>7829</v>
      </c>
      <c r="B5315" s="13" t="s">
        <v>10</v>
      </c>
      <c r="C5315" s="14">
        <v>32.74</v>
      </c>
      <c r="D5315" s="13" t="s">
        <v>70</v>
      </c>
      <c r="E5315" s="13" t="s">
        <v>398</v>
      </c>
      <c r="F5315" s="15">
        <v>1800000</v>
      </c>
      <c r="G5315" s="14">
        <v>58932000</v>
      </c>
      <c r="H5315" s="13" t="s">
        <v>5668</v>
      </c>
    </row>
    <row r="5316" spans="1:8" ht="15.75" customHeight="1" x14ac:dyDescent="0.25">
      <c r="A5316" s="13" t="s">
        <v>7829</v>
      </c>
      <c r="B5316" s="13" t="s">
        <v>10</v>
      </c>
      <c r="C5316" s="14">
        <v>33.49</v>
      </c>
      <c r="D5316" s="13" t="s">
        <v>109</v>
      </c>
      <c r="E5316" s="13" t="s">
        <v>389</v>
      </c>
      <c r="F5316" s="15">
        <v>1800000</v>
      </c>
      <c r="G5316" s="14">
        <v>60282000</v>
      </c>
      <c r="H5316" s="16" t="s">
        <v>5669</v>
      </c>
    </row>
    <row r="5317" spans="1:8" ht="15.75" customHeight="1" x14ac:dyDescent="0.25">
      <c r="A5317" s="13" t="s">
        <v>7829</v>
      </c>
      <c r="B5317" s="13" t="s">
        <v>10</v>
      </c>
      <c r="C5317" s="14">
        <v>39.76</v>
      </c>
      <c r="D5317" s="13" t="s">
        <v>43</v>
      </c>
      <c r="E5317" s="13" t="s">
        <v>3851</v>
      </c>
      <c r="F5317" s="15">
        <v>1800000</v>
      </c>
      <c r="G5317" s="14">
        <v>71568000</v>
      </c>
      <c r="H5317" s="13" t="s">
        <v>5670</v>
      </c>
    </row>
    <row r="5318" spans="1:8" ht="15.75" customHeight="1" x14ac:dyDescent="0.25">
      <c r="A5318" s="13" t="s">
        <v>7829</v>
      </c>
      <c r="B5318" s="13" t="s">
        <v>413</v>
      </c>
      <c r="C5318" s="14">
        <v>66.680000000000007</v>
      </c>
      <c r="D5318" s="13" t="s">
        <v>20</v>
      </c>
      <c r="E5318" s="13" t="s">
        <v>306</v>
      </c>
      <c r="F5318" s="15">
        <v>1800000</v>
      </c>
      <c r="G5318" s="14">
        <v>120024000</v>
      </c>
      <c r="H5318" s="16" t="s">
        <v>5671</v>
      </c>
    </row>
    <row r="5319" spans="1:8" ht="15.75" customHeight="1" x14ac:dyDescent="0.25">
      <c r="A5319" s="13" t="s">
        <v>7829</v>
      </c>
      <c r="B5319" s="13" t="s">
        <v>10</v>
      </c>
      <c r="C5319" s="14">
        <v>69.930000000000007</v>
      </c>
      <c r="D5319" s="13" t="s">
        <v>26</v>
      </c>
      <c r="E5319" s="13" t="s">
        <v>263</v>
      </c>
      <c r="F5319" s="15">
        <v>1800000</v>
      </c>
      <c r="G5319" s="14">
        <v>125874000</v>
      </c>
      <c r="H5319" s="16" t="s">
        <v>5672</v>
      </c>
    </row>
    <row r="5320" spans="1:8" ht="15.75" customHeight="1" x14ac:dyDescent="0.25">
      <c r="A5320" s="13" t="s">
        <v>7829</v>
      </c>
      <c r="B5320" s="13" t="s">
        <v>28</v>
      </c>
      <c r="C5320" s="14">
        <v>75.89</v>
      </c>
      <c r="D5320" s="13" t="s">
        <v>20</v>
      </c>
      <c r="E5320" s="13" t="s">
        <v>87</v>
      </c>
      <c r="F5320" s="15">
        <v>1800000</v>
      </c>
      <c r="G5320" s="14">
        <v>136602000</v>
      </c>
      <c r="H5320" s="13" t="s">
        <v>5673</v>
      </c>
    </row>
    <row r="5321" spans="1:8" ht="15.75" customHeight="1" x14ac:dyDescent="0.25">
      <c r="A5321" s="13" t="s">
        <v>7829</v>
      </c>
      <c r="B5321" s="13" t="s">
        <v>10</v>
      </c>
      <c r="C5321" s="14">
        <v>87.32</v>
      </c>
      <c r="D5321" s="13" t="s">
        <v>20</v>
      </c>
      <c r="E5321" s="13" t="s">
        <v>21</v>
      </c>
      <c r="F5321" s="15">
        <v>1800000</v>
      </c>
      <c r="G5321" s="14">
        <v>157176000</v>
      </c>
      <c r="H5321" s="13" t="s">
        <v>5674</v>
      </c>
    </row>
    <row r="5322" spans="1:8" ht="15.75" customHeight="1" x14ac:dyDescent="0.25">
      <c r="A5322" s="13" t="s">
        <v>7829</v>
      </c>
      <c r="B5322" s="13" t="s">
        <v>434</v>
      </c>
      <c r="C5322" s="14">
        <v>140.54</v>
      </c>
      <c r="D5322" s="13" t="s">
        <v>20</v>
      </c>
      <c r="E5322" s="13" t="s">
        <v>1209</v>
      </c>
      <c r="F5322" s="15">
        <v>1800000</v>
      </c>
      <c r="G5322" s="14">
        <v>252972000</v>
      </c>
      <c r="H5322" s="13" t="s">
        <v>5675</v>
      </c>
    </row>
    <row r="5323" spans="1:8" ht="15.75" customHeight="1" x14ac:dyDescent="0.25">
      <c r="A5323" s="13" t="s">
        <v>7829</v>
      </c>
      <c r="B5323" s="13" t="s">
        <v>45</v>
      </c>
      <c r="C5323" s="14">
        <v>550.28</v>
      </c>
      <c r="D5323" s="13" t="s">
        <v>20</v>
      </c>
      <c r="E5323" s="13" t="s">
        <v>300</v>
      </c>
      <c r="F5323" s="15">
        <v>1800000</v>
      </c>
      <c r="G5323" s="14">
        <v>990504000</v>
      </c>
      <c r="H5323" s="13" t="s">
        <v>5676</v>
      </c>
    </row>
    <row r="5324" spans="1:8" ht="15.75" customHeight="1" x14ac:dyDescent="0.25">
      <c r="C5324" s="10"/>
      <c r="F5324" s="17"/>
      <c r="G5324" s="10"/>
    </row>
    <row r="5325" spans="1:8" ht="15.75" customHeight="1" x14ac:dyDescent="0.25">
      <c r="A5325" s="41" t="s">
        <v>5677</v>
      </c>
      <c r="B5325" s="42"/>
      <c r="C5325" s="42"/>
      <c r="D5325" s="42"/>
      <c r="E5325" s="42"/>
      <c r="F5325" s="42"/>
      <c r="G5325" s="42"/>
      <c r="H5325" s="43"/>
    </row>
    <row r="5326" spans="1:8" ht="15.75" customHeight="1" x14ac:dyDescent="0.25">
      <c r="C5326" s="10"/>
      <c r="E5326" s="11" t="s">
        <v>7571</v>
      </c>
      <c r="F5326" s="12">
        <v>4077</v>
      </c>
      <c r="G5326" s="10"/>
    </row>
    <row r="5327" spans="1:8" ht="15.75" customHeight="1" x14ac:dyDescent="0.25">
      <c r="A5327" s="13" t="s">
        <v>0</v>
      </c>
      <c r="B5327" s="13" t="s">
        <v>1</v>
      </c>
      <c r="C5327" s="13" t="s">
        <v>2</v>
      </c>
      <c r="D5327" s="13" t="s">
        <v>4</v>
      </c>
      <c r="E5327" s="13" t="s">
        <v>5</v>
      </c>
      <c r="F5327" s="13" t="s">
        <v>6</v>
      </c>
      <c r="G5327" s="13" t="s">
        <v>7</v>
      </c>
      <c r="H5327" s="13" t="s">
        <v>8</v>
      </c>
    </row>
    <row r="5328" spans="1:8" ht="15.75" customHeight="1" x14ac:dyDescent="0.25">
      <c r="A5328" s="13" t="s">
        <v>7830</v>
      </c>
      <c r="B5328" s="13" t="s">
        <v>10</v>
      </c>
      <c r="C5328" s="14">
        <v>11147.52</v>
      </c>
      <c r="D5328" s="13" t="s">
        <v>20</v>
      </c>
      <c r="E5328" s="13" t="s">
        <v>1209</v>
      </c>
      <c r="F5328" s="15">
        <v>4077</v>
      </c>
      <c r="G5328" s="14">
        <v>45448439.039999999</v>
      </c>
      <c r="H5328" s="16" t="s">
        <v>5679</v>
      </c>
    </row>
    <row r="5329" spans="1:8" ht="15.75" customHeight="1" x14ac:dyDescent="0.25">
      <c r="A5329" s="13" t="s">
        <v>7830</v>
      </c>
      <c r="B5329" s="13" t="s">
        <v>10</v>
      </c>
      <c r="C5329" s="14">
        <v>11778.41</v>
      </c>
      <c r="D5329" s="13" t="s">
        <v>14</v>
      </c>
      <c r="E5329" s="13" t="s">
        <v>5680</v>
      </c>
      <c r="F5329" s="15">
        <v>4077</v>
      </c>
      <c r="G5329" s="14">
        <v>48020577.57</v>
      </c>
      <c r="H5329" s="13" t="s">
        <v>5681</v>
      </c>
    </row>
    <row r="5330" spans="1:8" ht="15.75" customHeight="1" x14ac:dyDescent="0.25">
      <c r="A5330" s="13" t="s">
        <v>7830</v>
      </c>
      <c r="B5330" s="13" t="s">
        <v>10</v>
      </c>
      <c r="C5330" s="14">
        <v>12003.94</v>
      </c>
      <c r="D5330" s="13" t="s">
        <v>43</v>
      </c>
      <c r="E5330" s="13" t="s">
        <v>5682</v>
      </c>
      <c r="F5330" s="15">
        <v>4077</v>
      </c>
      <c r="G5330" s="14">
        <v>48940063.380000003</v>
      </c>
      <c r="H5330" s="16" t="s">
        <v>5683</v>
      </c>
    </row>
    <row r="5331" spans="1:8" ht="15.75" customHeight="1" x14ac:dyDescent="0.25">
      <c r="A5331" s="13" t="s">
        <v>7830</v>
      </c>
      <c r="B5331" s="13" t="s">
        <v>10</v>
      </c>
      <c r="C5331" s="14">
        <v>13041.22</v>
      </c>
      <c r="D5331" s="13" t="s">
        <v>26</v>
      </c>
      <c r="E5331" s="13" t="s">
        <v>40</v>
      </c>
      <c r="F5331" s="15">
        <v>4077</v>
      </c>
      <c r="G5331" s="14">
        <v>53169053.939999998</v>
      </c>
      <c r="H5331" s="16" t="s">
        <v>5684</v>
      </c>
    </row>
    <row r="5332" spans="1:8" ht="15.75" customHeight="1" x14ac:dyDescent="0.25">
      <c r="A5332" s="13" t="s">
        <v>7830</v>
      </c>
      <c r="B5332" s="13" t="s">
        <v>10</v>
      </c>
      <c r="C5332" s="14">
        <v>17790</v>
      </c>
      <c r="D5332" s="13" t="s">
        <v>38</v>
      </c>
      <c r="E5332" s="13" t="s">
        <v>5685</v>
      </c>
      <c r="F5332" s="15">
        <v>4077</v>
      </c>
      <c r="G5332" s="14">
        <v>72529830</v>
      </c>
      <c r="H5332" s="16" t="s">
        <v>5686</v>
      </c>
    </row>
    <row r="5333" spans="1:8" ht="15.75" customHeight="1" x14ac:dyDescent="0.25">
      <c r="A5333" s="13" t="s">
        <v>7830</v>
      </c>
      <c r="B5333" s="13" t="s">
        <v>10</v>
      </c>
      <c r="C5333" s="14">
        <v>18725.689999999999</v>
      </c>
      <c r="D5333" s="13" t="s">
        <v>33</v>
      </c>
      <c r="E5333" s="13" t="s">
        <v>40</v>
      </c>
      <c r="F5333" s="15">
        <v>4077</v>
      </c>
      <c r="G5333" s="14">
        <v>76344638.129999995</v>
      </c>
      <c r="H5333" s="13" t="s">
        <v>5687</v>
      </c>
    </row>
    <row r="5334" spans="1:8" ht="15.75" customHeight="1" x14ac:dyDescent="0.25">
      <c r="C5334" s="10"/>
      <c r="F5334" s="17"/>
      <c r="G5334" s="10"/>
    </row>
    <row r="5335" spans="1:8" ht="15.75" customHeight="1" x14ac:dyDescent="0.25">
      <c r="A5335" s="41" t="s">
        <v>5688</v>
      </c>
      <c r="B5335" s="42"/>
      <c r="C5335" s="42"/>
      <c r="D5335" s="42"/>
      <c r="E5335" s="42"/>
      <c r="F5335" s="42"/>
      <c r="G5335" s="42"/>
      <c r="H5335" s="43"/>
    </row>
    <row r="5336" spans="1:8" ht="15.75" customHeight="1" x14ac:dyDescent="0.25">
      <c r="C5336" s="10"/>
      <c r="E5336" s="11" t="s">
        <v>7571</v>
      </c>
      <c r="F5336" s="12">
        <v>8400</v>
      </c>
      <c r="G5336" s="10"/>
    </row>
    <row r="5337" spans="1:8" ht="15.75" customHeight="1" x14ac:dyDescent="0.25">
      <c r="A5337" s="13" t="s">
        <v>0</v>
      </c>
      <c r="B5337" s="13" t="s">
        <v>1</v>
      </c>
      <c r="C5337" s="13" t="s">
        <v>2</v>
      </c>
      <c r="D5337" s="13" t="s">
        <v>4</v>
      </c>
      <c r="E5337" s="13" t="s">
        <v>5</v>
      </c>
      <c r="F5337" s="13" t="s">
        <v>6</v>
      </c>
      <c r="G5337" s="13" t="s">
        <v>7</v>
      </c>
      <c r="H5337" s="13" t="s">
        <v>8</v>
      </c>
    </row>
    <row r="5338" spans="1:8" ht="15.75" customHeight="1" x14ac:dyDescent="0.25">
      <c r="A5338" s="13" t="s">
        <v>7831</v>
      </c>
      <c r="B5338" s="13" t="s">
        <v>10</v>
      </c>
      <c r="C5338" s="14">
        <v>455.2</v>
      </c>
      <c r="D5338" s="13" t="s">
        <v>14</v>
      </c>
      <c r="E5338" s="13" t="s">
        <v>5690</v>
      </c>
      <c r="F5338" s="15">
        <v>8400</v>
      </c>
      <c r="G5338" s="14">
        <v>3823680</v>
      </c>
      <c r="H5338" s="13" t="s">
        <v>5691</v>
      </c>
    </row>
    <row r="5339" spans="1:8" ht="15.75" customHeight="1" x14ac:dyDescent="0.25">
      <c r="A5339" s="13" t="s">
        <v>7831</v>
      </c>
      <c r="B5339" s="13" t="s">
        <v>10</v>
      </c>
      <c r="C5339" s="14">
        <v>457</v>
      </c>
      <c r="D5339" s="13" t="s">
        <v>406</v>
      </c>
      <c r="E5339" s="13" t="s">
        <v>5692</v>
      </c>
      <c r="F5339" s="15">
        <v>8400</v>
      </c>
      <c r="G5339" s="14">
        <v>3838800</v>
      </c>
      <c r="H5339" s="13" t="s">
        <v>5693</v>
      </c>
    </row>
    <row r="5340" spans="1:8" ht="15.75" customHeight="1" x14ac:dyDescent="0.25">
      <c r="A5340" s="13" t="s">
        <v>7831</v>
      </c>
      <c r="B5340" s="13" t="s">
        <v>10</v>
      </c>
      <c r="C5340" s="14">
        <v>466</v>
      </c>
      <c r="D5340" s="13" t="s">
        <v>35</v>
      </c>
      <c r="E5340" s="13" t="s">
        <v>1355</v>
      </c>
      <c r="F5340" s="15">
        <v>8400</v>
      </c>
      <c r="G5340" s="14">
        <v>3914400</v>
      </c>
      <c r="H5340" s="16" t="s">
        <v>5694</v>
      </c>
    </row>
    <row r="5341" spans="1:8" ht="15.75" customHeight="1" x14ac:dyDescent="0.25">
      <c r="A5341" s="13" t="s">
        <v>7831</v>
      </c>
      <c r="B5341" s="13" t="s">
        <v>10</v>
      </c>
      <c r="C5341" s="14">
        <v>467.34</v>
      </c>
      <c r="D5341" s="13" t="s">
        <v>33</v>
      </c>
      <c r="E5341" s="13" t="s">
        <v>1355</v>
      </c>
      <c r="F5341" s="15">
        <v>8400</v>
      </c>
      <c r="G5341" s="14">
        <v>3925656</v>
      </c>
      <c r="H5341" s="13" t="s">
        <v>5695</v>
      </c>
    </row>
    <row r="5342" spans="1:8" ht="15.75" customHeight="1" x14ac:dyDescent="0.25">
      <c r="A5342" s="13" t="s">
        <v>7831</v>
      </c>
      <c r="B5342" s="13" t="s">
        <v>10</v>
      </c>
      <c r="C5342" s="14">
        <v>467.82</v>
      </c>
      <c r="D5342" s="13" t="s">
        <v>26</v>
      </c>
      <c r="E5342" s="13" t="s">
        <v>1355</v>
      </c>
      <c r="F5342" s="15">
        <v>8400</v>
      </c>
      <c r="G5342" s="14">
        <v>3929688</v>
      </c>
      <c r="H5342" s="16" t="s">
        <v>5696</v>
      </c>
    </row>
    <row r="5343" spans="1:8" ht="15.75" customHeight="1" x14ac:dyDescent="0.25">
      <c r="A5343" s="13" t="s">
        <v>7831</v>
      </c>
      <c r="B5343" s="13" t="s">
        <v>10</v>
      </c>
      <c r="C5343" s="14">
        <v>487.2</v>
      </c>
      <c r="D5343" s="13" t="s">
        <v>80</v>
      </c>
      <c r="E5343" s="13" t="s">
        <v>1355</v>
      </c>
      <c r="F5343" s="15">
        <v>8400</v>
      </c>
      <c r="G5343" s="14">
        <v>4092480</v>
      </c>
      <c r="H5343" s="16" t="s">
        <v>5697</v>
      </c>
    </row>
    <row r="5344" spans="1:8" ht="15.75" customHeight="1" x14ac:dyDescent="0.25">
      <c r="A5344" s="13" t="s">
        <v>7831</v>
      </c>
      <c r="B5344" s="13" t="s">
        <v>10</v>
      </c>
      <c r="C5344" s="14">
        <v>492.31</v>
      </c>
      <c r="D5344" s="13" t="s">
        <v>38</v>
      </c>
      <c r="E5344" s="13" t="s">
        <v>5698</v>
      </c>
      <c r="F5344" s="15">
        <v>8400</v>
      </c>
      <c r="G5344" s="14">
        <v>4135404</v>
      </c>
      <c r="H5344" s="16" t="s">
        <v>5699</v>
      </c>
    </row>
    <row r="5345" spans="1:8" ht="15.75" customHeight="1" x14ac:dyDescent="0.25">
      <c r="A5345" s="13" t="s">
        <v>7831</v>
      </c>
      <c r="B5345" s="13" t="s">
        <v>28</v>
      </c>
      <c r="C5345" s="14">
        <v>492.31</v>
      </c>
      <c r="D5345" s="13" t="s">
        <v>38</v>
      </c>
      <c r="E5345" s="16" t="s">
        <v>5700</v>
      </c>
      <c r="F5345" s="15">
        <v>8400</v>
      </c>
      <c r="G5345" s="14">
        <v>4135404</v>
      </c>
      <c r="H5345" s="16" t="s">
        <v>5701</v>
      </c>
    </row>
    <row r="5346" spans="1:8" ht="15.75" customHeight="1" x14ac:dyDescent="0.25">
      <c r="A5346" s="13" t="s">
        <v>7831</v>
      </c>
      <c r="B5346" s="13" t="s">
        <v>45</v>
      </c>
      <c r="C5346" s="14">
        <v>511.86</v>
      </c>
      <c r="D5346" s="13" t="s">
        <v>20</v>
      </c>
      <c r="E5346" s="13" t="s">
        <v>1355</v>
      </c>
      <c r="F5346" s="15">
        <v>8400</v>
      </c>
      <c r="G5346" s="14">
        <v>4299624</v>
      </c>
      <c r="H5346" s="16" t="s">
        <v>5702</v>
      </c>
    </row>
    <row r="5347" spans="1:8" ht="15.75" customHeight="1" x14ac:dyDescent="0.25">
      <c r="A5347" s="13" t="s">
        <v>7831</v>
      </c>
      <c r="B5347" s="13" t="s">
        <v>28</v>
      </c>
      <c r="C5347" s="14">
        <v>521.87</v>
      </c>
      <c r="D5347" s="13" t="s">
        <v>33</v>
      </c>
      <c r="E5347" s="13" t="s">
        <v>156</v>
      </c>
      <c r="F5347" s="15">
        <v>8400</v>
      </c>
      <c r="G5347" s="14">
        <v>4383708</v>
      </c>
      <c r="H5347" s="13" t="s">
        <v>5703</v>
      </c>
    </row>
    <row r="5348" spans="1:8" ht="15.75" customHeight="1" x14ac:dyDescent="0.25">
      <c r="A5348" s="13" t="s">
        <v>7831</v>
      </c>
      <c r="B5348" s="13" t="s">
        <v>28</v>
      </c>
      <c r="C5348" s="14">
        <v>537.02</v>
      </c>
      <c r="D5348" s="13" t="s">
        <v>20</v>
      </c>
      <c r="E5348" s="13" t="s">
        <v>156</v>
      </c>
      <c r="F5348" s="15">
        <v>8400</v>
      </c>
      <c r="G5348" s="14">
        <v>4510968</v>
      </c>
      <c r="H5348" s="16" t="s">
        <v>5704</v>
      </c>
    </row>
    <row r="5349" spans="1:8" ht="15.75" customHeight="1" x14ac:dyDescent="0.25">
      <c r="A5349" s="13" t="s">
        <v>7831</v>
      </c>
      <c r="B5349" s="13" t="s">
        <v>10</v>
      </c>
      <c r="C5349" s="14">
        <v>540</v>
      </c>
      <c r="D5349" s="13" t="s">
        <v>70</v>
      </c>
      <c r="E5349" s="13" t="s">
        <v>1314</v>
      </c>
      <c r="F5349" s="15">
        <v>8400</v>
      </c>
      <c r="G5349" s="14">
        <v>4536000</v>
      </c>
      <c r="H5349" s="13" t="s">
        <v>5705</v>
      </c>
    </row>
    <row r="5350" spans="1:8" ht="15.75" customHeight="1" x14ac:dyDescent="0.25">
      <c r="A5350" s="13" t="s">
        <v>7831</v>
      </c>
      <c r="B5350" s="13" t="s">
        <v>10</v>
      </c>
      <c r="C5350" s="14">
        <v>653.57000000000005</v>
      </c>
      <c r="D5350" s="13" t="s">
        <v>43</v>
      </c>
      <c r="E5350" s="13" t="s">
        <v>1355</v>
      </c>
      <c r="F5350" s="15">
        <v>8400</v>
      </c>
      <c r="G5350" s="14">
        <v>5489988</v>
      </c>
      <c r="H5350" s="16" t="s">
        <v>5706</v>
      </c>
    </row>
    <row r="5351" spans="1:8" ht="15.75" customHeight="1" x14ac:dyDescent="0.25">
      <c r="A5351" s="13" t="s">
        <v>7831</v>
      </c>
      <c r="B5351" s="13" t="s">
        <v>10</v>
      </c>
      <c r="C5351" s="14">
        <v>1858.08</v>
      </c>
      <c r="D5351" s="13" t="s">
        <v>20</v>
      </c>
      <c r="E5351" s="13" t="s">
        <v>21</v>
      </c>
      <c r="F5351" s="15">
        <v>8400</v>
      </c>
      <c r="G5351" s="14">
        <v>15607872</v>
      </c>
      <c r="H5351" s="16" t="s">
        <v>5707</v>
      </c>
    </row>
    <row r="5352" spans="1:8" ht="15.75" customHeight="1" x14ac:dyDescent="0.25">
      <c r="C5352" s="10"/>
      <c r="F5352" s="17"/>
      <c r="G5352" s="10"/>
    </row>
    <row r="5353" spans="1:8" ht="15.75" customHeight="1" x14ac:dyDescent="0.25">
      <c r="A5353" s="41" t="s">
        <v>5708</v>
      </c>
      <c r="B5353" s="42"/>
      <c r="C5353" s="42"/>
      <c r="D5353" s="42"/>
      <c r="E5353" s="42"/>
      <c r="F5353" s="42"/>
      <c r="G5353" s="42"/>
      <c r="H5353" s="43"/>
    </row>
    <row r="5354" spans="1:8" ht="15.75" customHeight="1" x14ac:dyDescent="0.25">
      <c r="C5354" s="10"/>
      <c r="E5354" s="11" t="s">
        <v>7571</v>
      </c>
      <c r="F5354" s="12">
        <v>75600</v>
      </c>
      <c r="G5354" s="10"/>
    </row>
    <row r="5355" spans="1:8" ht="15.75" customHeight="1" x14ac:dyDescent="0.25">
      <c r="A5355" s="13" t="s">
        <v>0</v>
      </c>
      <c r="B5355" s="13" t="s">
        <v>1</v>
      </c>
      <c r="C5355" s="13" t="s">
        <v>2</v>
      </c>
      <c r="D5355" s="13" t="s">
        <v>4</v>
      </c>
      <c r="E5355" s="13" t="s">
        <v>5</v>
      </c>
      <c r="F5355" s="13" t="s">
        <v>6</v>
      </c>
      <c r="G5355" s="13" t="s">
        <v>7</v>
      </c>
      <c r="H5355" s="13" t="s">
        <v>8</v>
      </c>
    </row>
    <row r="5356" spans="1:8" ht="15.75" customHeight="1" x14ac:dyDescent="0.25">
      <c r="A5356" s="13" t="s">
        <v>7832</v>
      </c>
      <c r="B5356" s="13" t="s">
        <v>10</v>
      </c>
      <c r="C5356" s="14">
        <v>299.67</v>
      </c>
      <c r="D5356" s="13" t="s">
        <v>14</v>
      </c>
      <c r="E5356" s="13" t="s">
        <v>5710</v>
      </c>
      <c r="F5356" s="15">
        <v>75600</v>
      </c>
      <c r="G5356" s="14">
        <v>22655052</v>
      </c>
      <c r="H5356" s="16" t="s">
        <v>5711</v>
      </c>
    </row>
    <row r="5357" spans="1:8" ht="15.75" customHeight="1" x14ac:dyDescent="0.25">
      <c r="A5357" s="13" t="s">
        <v>7832</v>
      </c>
      <c r="B5357" s="13" t="s">
        <v>10</v>
      </c>
      <c r="C5357" s="14">
        <v>333.98</v>
      </c>
      <c r="D5357" s="13" t="s">
        <v>26</v>
      </c>
      <c r="E5357" s="13" t="s">
        <v>263</v>
      </c>
      <c r="F5357" s="15">
        <v>75600</v>
      </c>
      <c r="G5357" s="14">
        <v>25248888</v>
      </c>
      <c r="H5357" s="16" t="s">
        <v>5712</v>
      </c>
    </row>
    <row r="5358" spans="1:8" ht="15.75" customHeight="1" x14ac:dyDescent="0.25">
      <c r="A5358" s="13" t="s">
        <v>7832</v>
      </c>
      <c r="B5358" s="13" t="s">
        <v>10</v>
      </c>
      <c r="C5358" s="14">
        <v>442</v>
      </c>
      <c r="D5358" s="13" t="s">
        <v>38</v>
      </c>
      <c r="E5358" s="13" t="s">
        <v>5713</v>
      </c>
      <c r="F5358" s="15">
        <v>75600</v>
      </c>
      <c r="G5358" s="14">
        <v>33415200</v>
      </c>
      <c r="H5358" s="16" t="s">
        <v>5714</v>
      </c>
    </row>
    <row r="5359" spans="1:8" ht="15.75" customHeight="1" x14ac:dyDescent="0.25">
      <c r="A5359" s="13" t="s">
        <v>7832</v>
      </c>
      <c r="B5359" s="13" t="s">
        <v>28</v>
      </c>
      <c r="C5359" s="14">
        <v>442</v>
      </c>
      <c r="D5359" s="13" t="s">
        <v>38</v>
      </c>
      <c r="E5359" s="13" t="s">
        <v>5715</v>
      </c>
      <c r="F5359" s="15">
        <v>75600</v>
      </c>
      <c r="G5359" s="14">
        <v>33415200</v>
      </c>
      <c r="H5359" s="16" t="s">
        <v>5716</v>
      </c>
    </row>
    <row r="5360" spans="1:8" ht="15.75" customHeight="1" x14ac:dyDescent="0.25">
      <c r="A5360" s="13" t="s">
        <v>7832</v>
      </c>
      <c r="B5360" s="13" t="s">
        <v>10</v>
      </c>
      <c r="C5360" s="14">
        <v>658.22</v>
      </c>
      <c r="D5360" s="13" t="s">
        <v>80</v>
      </c>
      <c r="E5360" s="13" t="s">
        <v>306</v>
      </c>
      <c r="F5360" s="15">
        <v>75600</v>
      </c>
      <c r="G5360" s="14">
        <v>49761432</v>
      </c>
      <c r="H5360" s="16" t="s">
        <v>5717</v>
      </c>
    </row>
    <row r="5361" spans="1:8" ht="15.75" customHeight="1" x14ac:dyDescent="0.25">
      <c r="A5361" s="13" t="s">
        <v>7832</v>
      </c>
      <c r="B5361" s="13" t="s">
        <v>10</v>
      </c>
      <c r="C5361" s="14">
        <v>662.48</v>
      </c>
      <c r="D5361" s="13" t="s">
        <v>20</v>
      </c>
      <c r="E5361" s="13" t="s">
        <v>306</v>
      </c>
      <c r="F5361" s="15">
        <v>75600</v>
      </c>
      <c r="G5361" s="14">
        <v>50083488</v>
      </c>
      <c r="H5361" s="13" t="s">
        <v>5718</v>
      </c>
    </row>
    <row r="5362" spans="1:8" ht="15.75" customHeight="1" x14ac:dyDescent="0.25">
      <c r="A5362" s="13" t="s">
        <v>7832</v>
      </c>
      <c r="B5362" s="13" t="s">
        <v>10</v>
      </c>
      <c r="C5362" s="14">
        <v>788.66</v>
      </c>
      <c r="D5362" s="13" t="s">
        <v>43</v>
      </c>
      <c r="E5362" s="13" t="s">
        <v>5719</v>
      </c>
      <c r="F5362" s="15">
        <v>75600</v>
      </c>
      <c r="G5362" s="14">
        <v>59622696</v>
      </c>
      <c r="H5362" s="16" t="s">
        <v>5720</v>
      </c>
    </row>
    <row r="5363" spans="1:8" ht="15.75" customHeight="1" x14ac:dyDescent="0.25">
      <c r="A5363" s="13" t="s">
        <v>7832</v>
      </c>
      <c r="B5363" s="13" t="s">
        <v>28</v>
      </c>
      <c r="C5363" s="14">
        <v>806.92</v>
      </c>
      <c r="D5363" s="13" t="s">
        <v>26</v>
      </c>
      <c r="E5363" s="13" t="s">
        <v>1049</v>
      </c>
      <c r="F5363" s="15">
        <v>75600</v>
      </c>
      <c r="G5363" s="14">
        <v>61003152</v>
      </c>
      <c r="H5363" s="13" t="s">
        <v>5721</v>
      </c>
    </row>
    <row r="5364" spans="1:8" ht="15.75" customHeight="1" x14ac:dyDescent="0.25">
      <c r="A5364" s="13" t="s">
        <v>7832</v>
      </c>
      <c r="B5364" s="13" t="s">
        <v>28</v>
      </c>
      <c r="C5364" s="14">
        <v>900.78</v>
      </c>
      <c r="D5364" s="13" t="s">
        <v>14</v>
      </c>
      <c r="E5364" s="13" t="s">
        <v>5722</v>
      </c>
      <c r="F5364" s="15">
        <v>75600</v>
      </c>
      <c r="G5364" s="14">
        <v>68098968</v>
      </c>
      <c r="H5364" s="16" t="s">
        <v>5723</v>
      </c>
    </row>
    <row r="5365" spans="1:8" ht="15.75" customHeight="1" x14ac:dyDescent="0.25">
      <c r="A5365" s="13" t="s">
        <v>7832</v>
      </c>
      <c r="B5365" s="13" t="s">
        <v>28</v>
      </c>
      <c r="C5365" s="14">
        <v>1095.44</v>
      </c>
      <c r="D5365" s="13" t="s">
        <v>20</v>
      </c>
      <c r="E5365" s="13" t="s">
        <v>1049</v>
      </c>
      <c r="F5365" s="15">
        <v>75600</v>
      </c>
      <c r="G5365" s="14">
        <v>82815264</v>
      </c>
      <c r="H5365" s="13" t="s">
        <v>5724</v>
      </c>
    </row>
    <row r="5366" spans="1:8" ht="15.75" customHeight="1" x14ac:dyDescent="0.25">
      <c r="C5366" s="10"/>
      <c r="F5366" s="17"/>
      <c r="G5366" s="10"/>
    </row>
    <row r="5367" spans="1:8" ht="15.75" customHeight="1" x14ac:dyDescent="0.25">
      <c r="A5367" s="41" t="s">
        <v>5725</v>
      </c>
      <c r="B5367" s="42"/>
      <c r="C5367" s="42"/>
      <c r="D5367" s="42"/>
      <c r="E5367" s="42"/>
      <c r="F5367" s="42"/>
      <c r="G5367" s="42"/>
      <c r="H5367" s="43"/>
    </row>
    <row r="5368" spans="1:8" ht="15.75" customHeight="1" x14ac:dyDescent="0.25">
      <c r="C5368" s="10"/>
      <c r="E5368" s="11" t="s">
        <v>7571</v>
      </c>
      <c r="F5368" s="12">
        <v>70800</v>
      </c>
      <c r="G5368" s="10"/>
    </row>
    <row r="5369" spans="1:8" ht="15.75" customHeight="1" x14ac:dyDescent="0.25">
      <c r="A5369" s="13" t="s">
        <v>0</v>
      </c>
      <c r="B5369" s="13" t="s">
        <v>1</v>
      </c>
      <c r="C5369" s="13" t="s">
        <v>2</v>
      </c>
      <c r="D5369" s="13" t="s">
        <v>4</v>
      </c>
      <c r="E5369" s="13" t="s">
        <v>5</v>
      </c>
      <c r="F5369" s="13" t="s">
        <v>6</v>
      </c>
      <c r="G5369" s="13" t="s">
        <v>7</v>
      </c>
      <c r="H5369" s="13" t="s">
        <v>8</v>
      </c>
    </row>
    <row r="5370" spans="1:8" ht="15.75" customHeight="1" x14ac:dyDescent="0.25">
      <c r="A5370" s="13" t="s">
        <v>7833</v>
      </c>
      <c r="B5370" s="13" t="s">
        <v>10</v>
      </c>
      <c r="C5370" s="14">
        <v>286.32</v>
      </c>
      <c r="D5370" s="13" t="s">
        <v>26</v>
      </c>
      <c r="E5370" s="13" t="s">
        <v>332</v>
      </c>
      <c r="F5370" s="15">
        <v>70800</v>
      </c>
      <c r="G5370" s="14">
        <v>20271456</v>
      </c>
      <c r="H5370" s="16" t="s">
        <v>5727</v>
      </c>
    </row>
    <row r="5371" spans="1:8" ht="15.75" customHeight="1" x14ac:dyDescent="0.25">
      <c r="A5371" s="13" t="s">
        <v>7833</v>
      </c>
      <c r="B5371" s="13" t="s">
        <v>10</v>
      </c>
      <c r="C5371" s="14">
        <v>287</v>
      </c>
      <c r="D5371" s="13" t="s">
        <v>75</v>
      </c>
      <c r="E5371" s="13" t="s">
        <v>332</v>
      </c>
      <c r="F5371" s="15">
        <v>70800</v>
      </c>
      <c r="G5371" s="14">
        <v>20319600</v>
      </c>
      <c r="H5371" s="16" t="s">
        <v>5728</v>
      </c>
    </row>
    <row r="5372" spans="1:8" ht="15.75" customHeight="1" x14ac:dyDescent="0.25">
      <c r="A5372" s="13" t="s">
        <v>7833</v>
      </c>
      <c r="B5372" s="13" t="s">
        <v>10</v>
      </c>
      <c r="C5372" s="14">
        <v>291.26</v>
      </c>
      <c r="D5372" s="13" t="s">
        <v>20</v>
      </c>
      <c r="E5372" s="13" t="s">
        <v>349</v>
      </c>
      <c r="F5372" s="15">
        <v>70800</v>
      </c>
      <c r="G5372" s="14">
        <v>20621208</v>
      </c>
      <c r="H5372" s="16" t="s">
        <v>5729</v>
      </c>
    </row>
    <row r="5373" spans="1:8" ht="15.75" customHeight="1" x14ac:dyDescent="0.25">
      <c r="A5373" s="13" t="s">
        <v>7833</v>
      </c>
      <c r="B5373" s="13" t="s">
        <v>28</v>
      </c>
      <c r="C5373" s="14">
        <v>296.82</v>
      </c>
      <c r="D5373" s="13" t="s">
        <v>20</v>
      </c>
      <c r="E5373" s="13" t="s">
        <v>332</v>
      </c>
      <c r="F5373" s="15">
        <v>70800</v>
      </c>
      <c r="G5373" s="14">
        <v>21014856</v>
      </c>
      <c r="H5373" s="16" t="s">
        <v>5730</v>
      </c>
    </row>
    <row r="5374" spans="1:8" ht="15.75" customHeight="1" x14ac:dyDescent="0.25">
      <c r="A5374" s="13" t="s">
        <v>7833</v>
      </c>
      <c r="B5374" s="13" t="s">
        <v>10</v>
      </c>
      <c r="C5374" s="14">
        <v>339.02</v>
      </c>
      <c r="D5374" s="13" t="s">
        <v>67</v>
      </c>
      <c r="E5374" s="13" t="s">
        <v>332</v>
      </c>
      <c r="F5374" s="15">
        <v>70800</v>
      </c>
      <c r="G5374" s="14">
        <v>24002616</v>
      </c>
      <c r="H5374" s="16" t="s">
        <v>5731</v>
      </c>
    </row>
    <row r="5375" spans="1:8" ht="15.75" customHeight="1" x14ac:dyDescent="0.25">
      <c r="A5375" s="13" t="s">
        <v>7833</v>
      </c>
      <c r="B5375" s="13" t="s">
        <v>10</v>
      </c>
      <c r="C5375" s="14">
        <v>341.89</v>
      </c>
      <c r="D5375" s="13" t="s">
        <v>38</v>
      </c>
      <c r="E5375" s="13" t="s">
        <v>5732</v>
      </c>
      <c r="F5375" s="15">
        <v>70800</v>
      </c>
      <c r="G5375" s="14">
        <v>24205812</v>
      </c>
      <c r="H5375" s="13" t="s">
        <v>5733</v>
      </c>
    </row>
    <row r="5376" spans="1:8" ht="15.75" customHeight="1" x14ac:dyDescent="0.25">
      <c r="A5376" s="13" t="s">
        <v>7833</v>
      </c>
      <c r="B5376" s="13" t="s">
        <v>28</v>
      </c>
      <c r="C5376" s="14">
        <v>341.89</v>
      </c>
      <c r="D5376" s="13" t="s">
        <v>38</v>
      </c>
      <c r="E5376" s="13" t="s">
        <v>5734</v>
      </c>
      <c r="F5376" s="15">
        <v>70800</v>
      </c>
      <c r="G5376" s="14">
        <v>24205812</v>
      </c>
      <c r="H5376" s="13" t="s">
        <v>5735</v>
      </c>
    </row>
    <row r="5377" spans="1:8" ht="15.75" customHeight="1" x14ac:dyDescent="0.25">
      <c r="A5377" s="13" t="s">
        <v>7833</v>
      </c>
      <c r="B5377" s="13" t="s">
        <v>10</v>
      </c>
      <c r="C5377" s="14">
        <v>346.55</v>
      </c>
      <c r="D5377" s="13" t="s">
        <v>43</v>
      </c>
      <c r="E5377" s="13" t="s">
        <v>332</v>
      </c>
      <c r="F5377" s="15">
        <v>70800</v>
      </c>
      <c r="G5377" s="14">
        <v>24535740</v>
      </c>
      <c r="H5377" s="16" t="s">
        <v>5736</v>
      </c>
    </row>
    <row r="5378" spans="1:8" ht="15.75" customHeight="1" x14ac:dyDescent="0.25">
      <c r="C5378" s="10"/>
      <c r="F5378" s="17"/>
      <c r="G5378" s="10"/>
    </row>
    <row r="5379" spans="1:8" ht="15.75" customHeight="1" x14ac:dyDescent="0.25">
      <c r="A5379" s="41" t="s">
        <v>5737</v>
      </c>
      <c r="B5379" s="42"/>
      <c r="C5379" s="42"/>
      <c r="D5379" s="42"/>
      <c r="E5379" s="42"/>
      <c r="F5379" s="42"/>
      <c r="G5379" s="42"/>
      <c r="H5379" s="43"/>
    </row>
    <row r="5380" spans="1:8" ht="15.75" customHeight="1" x14ac:dyDescent="0.25">
      <c r="C5380" s="10"/>
      <c r="E5380" s="11" t="s">
        <v>7571</v>
      </c>
      <c r="F5380" s="12">
        <v>13200</v>
      </c>
      <c r="G5380" s="10"/>
    </row>
    <row r="5381" spans="1:8" ht="15.75" customHeight="1" x14ac:dyDescent="0.25">
      <c r="A5381" s="13" t="s">
        <v>0</v>
      </c>
      <c r="B5381" s="13" t="s">
        <v>1</v>
      </c>
      <c r="C5381" s="13" t="s">
        <v>2</v>
      </c>
      <c r="D5381" s="13" t="s">
        <v>4</v>
      </c>
      <c r="E5381" s="13" t="s">
        <v>5</v>
      </c>
      <c r="F5381" s="13" t="s">
        <v>6</v>
      </c>
      <c r="G5381" s="13" t="s">
        <v>7</v>
      </c>
      <c r="H5381" s="13" t="s">
        <v>8</v>
      </c>
    </row>
    <row r="5382" spans="1:8" ht="15.75" customHeight="1" x14ac:dyDescent="0.25">
      <c r="A5382" s="13" t="s">
        <v>7834</v>
      </c>
      <c r="B5382" s="13" t="s">
        <v>10</v>
      </c>
      <c r="C5382" s="14">
        <v>1250</v>
      </c>
      <c r="D5382" s="13" t="s">
        <v>23</v>
      </c>
      <c r="E5382" s="13" t="s">
        <v>407</v>
      </c>
      <c r="F5382" s="15">
        <v>13200</v>
      </c>
      <c r="G5382" s="14">
        <v>16500000</v>
      </c>
      <c r="H5382" s="16" t="s">
        <v>5738</v>
      </c>
    </row>
    <row r="5383" spans="1:8" ht="15.75" customHeight="1" x14ac:dyDescent="0.25">
      <c r="A5383" s="13" t="s">
        <v>7834</v>
      </c>
      <c r="B5383" s="13" t="s">
        <v>28</v>
      </c>
      <c r="C5383" s="14">
        <v>1790.81</v>
      </c>
      <c r="D5383" s="13" t="s">
        <v>20</v>
      </c>
      <c r="E5383" s="13" t="s">
        <v>911</v>
      </c>
      <c r="F5383" s="15">
        <v>13200</v>
      </c>
      <c r="G5383" s="14">
        <v>23638692</v>
      </c>
      <c r="H5383" s="16" t="s">
        <v>5740</v>
      </c>
    </row>
    <row r="5384" spans="1:8" ht="15.75" customHeight="1" x14ac:dyDescent="0.25">
      <c r="A5384" s="13" t="s">
        <v>7834</v>
      </c>
      <c r="B5384" s="13" t="s">
        <v>10</v>
      </c>
      <c r="C5384" s="14">
        <v>1959.46</v>
      </c>
      <c r="D5384" s="13" t="s">
        <v>38</v>
      </c>
      <c r="E5384" s="13" t="s">
        <v>5742</v>
      </c>
      <c r="F5384" s="15">
        <v>13200</v>
      </c>
      <c r="G5384" s="14">
        <v>25864872</v>
      </c>
      <c r="H5384" s="16" t="s">
        <v>5743</v>
      </c>
    </row>
    <row r="5385" spans="1:8" ht="15.75" customHeight="1" x14ac:dyDescent="0.25">
      <c r="A5385" s="13" t="s">
        <v>7834</v>
      </c>
      <c r="B5385" s="13" t="s">
        <v>28</v>
      </c>
      <c r="C5385" s="14">
        <v>1959.46</v>
      </c>
      <c r="D5385" s="13" t="s">
        <v>38</v>
      </c>
      <c r="E5385" s="13" t="s">
        <v>5744</v>
      </c>
      <c r="F5385" s="15">
        <v>13200</v>
      </c>
      <c r="G5385" s="14">
        <v>25864872</v>
      </c>
      <c r="H5385" s="13" t="s">
        <v>5745</v>
      </c>
    </row>
    <row r="5386" spans="1:8" ht="15.75" customHeight="1" x14ac:dyDescent="0.25">
      <c r="A5386" s="13" t="s">
        <v>7834</v>
      </c>
      <c r="B5386" s="13" t="s">
        <v>10</v>
      </c>
      <c r="C5386" s="14">
        <v>2357.4899999999998</v>
      </c>
      <c r="D5386" s="13" t="s">
        <v>20</v>
      </c>
      <c r="E5386" s="13" t="s">
        <v>1321</v>
      </c>
      <c r="F5386" s="15">
        <v>13200</v>
      </c>
      <c r="G5386" s="14">
        <v>31118868</v>
      </c>
      <c r="H5386" s="16" t="s">
        <v>5747</v>
      </c>
    </row>
    <row r="5387" spans="1:8" ht="15.75" customHeight="1" x14ac:dyDescent="0.25">
      <c r="C5387" s="10"/>
      <c r="F5387" s="17"/>
      <c r="G5387" s="10"/>
    </row>
    <row r="5388" spans="1:8" ht="15.75" customHeight="1" x14ac:dyDescent="0.25">
      <c r="A5388" s="41" t="s">
        <v>5748</v>
      </c>
      <c r="B5388" s="42"/>
      <c r="C5388" s="42"/>
      <c r="D5388" s="42"/>
      <c r="E5388" s="42"/>
      <c r="F5388" s="42"/>
      <c r="G5388" s="42"/>
      <c r="H5388" s="43"/>
    </row>
    <row r="5389" spans="1:8" ht="15.75" customHeight="1" x14ac:dyDescent="0.25">
      <c r="C5389" s="10"/>
      <c r="E5389" s="11" t="s">
        <v>7571</v>
      </c>
      <c r="F5389" s="12">
        <v>12000</v>
      </c>
      <c r="G5389" s="10"/>
    </row>
    <row r="5390" spans="1:8" ht="15.75" customHeight="1" x14ac:dyDescent="0.25">
      <c r="A5390" s="13" t="s">
        <v>0</v>
      </c>
      <c r="B5390" s="13" t="s">
        <v>1</v>
      </c>
      <c r="C5390" s="13" t="s">
        <v>2</v>
      </c>
      <c r="D5390" s="13" t="s">
        <v>4</v>
      </c>
      <c r="E5390" s="13" t="s">
        <v>5</v>
      </c>
      <c r="F5390" s="13" t="s">
        <v>6</v>
      </c>
      <c r="G5390" s="13" t="s">
        <v>7</v>
      </c>
      <c r="H5390" s="13" t="s">
        <v>8</v>
      </c>
    </row>
    <row r="5391" spans="1:8" ht="15.75" customHeight="1" x14ac:dyDescent="0.25">
      <c r="A5391" s="13" t="s">
        <v>7835</v>
      </c>
      <c r="B5391" s="13" t="s">
        <v>45</v>
      </c>
      <c r="C5391" s="14">
        <v>727.33</v>
      </c>
      <c r="D5391" s="13" t="s">
        <v>20</v>
      </c>
      <c r="E5391" s="13" t="s">
        <v>128</v>
      </c>
      <c r="F5391" s="15">
        <v>12000</v>
      </c>
      <c r="G5391" s="14">
        <v>8727960</v>
      </c>
      <c r="H5391" s="13" t="s">
        <v>5750</v>
      </c>
    </row>
    <row r="5392" spans="1:8" ht="15.75" customHeight="1" x14ac:dyDescent="0.25">
      <c r="A5392" s="13" t="s">
        <v>7835</v>
      </c>
      <c r="B5392" s="13" t="s">
        <v>28</v>
      </c>
      <c r="C5392" s="14">
        <v>752</v>
      </c>
      <c r="D5392" s="13" t="s">
        <v>70</v>
      </c>
      <c r="E5392" s="13" t="s">
        <v>95</v>
      </c>
      <c r="F5392" s="15">
        <v>12000</v>
      </c>
      <c r="G5392" s="14">
        <v>9024000</v>
      </c>
      <c r="H5392" s="13" t="s">
        <v>5751</v>
      </c>
    </row>
    <row r="5393" spans="1:8" ht="15.75" customHeight="1" x14ac:dyDescent="0.25">
      <c r="A5393" s="13" t="s">
        <v>7835</v>
      </c>
      <c r="B5393" s="13" t="s">
        <v>10</v>
      </c>
      <c r="C5393" s="14">
        <v>760</v>
      </c>
      <c r="D5393" s="13" t="s">
        <v>70</v>
      </c>
      <c r="E5393" s="13" t="s">
        <v>71</v>
      </c>
      <c r="F5393" s="15">
        <v>12000</v>
      </c>
      <c r="G5393" s="14">
        <v>9120000</v>
      </c>
      <c r="H5393" s="13" t="s">
        <v>5752</v>
      </c>
    </row>
    <row r="5394" spans="1:8" ht="15.75" customHeight="1" x14ac:dyDescent="0.25">
      <c r="A5394" s="13" t="s">
        <v>7835</v>
      </c>
      <c r="B5394" s="13" t="s">
        <v>28</v>
      </c>
      <c r="C5394" s="14">
        <v>777.9</v>
      </c>
      <c r="D5394" s="13" t="s">
        <v>20</v>
      </c>
      <c r="E5394" s="13" t="s">
        <v>73</v>
      </c>
      <c r="F5394" s="15">
        <v>12000</v>
      </c>
      <c r="G5394" s="14">
        <v>9334800</v>
      </c>
      <c r="H5394" s="13" t="s">
        <v>5753</v>
      </c>
    </row>
    <row r="5395" spans="1:8" ht="15.75" customHeight="1" x14ac:dyDescent="0.25">
      <c r="A5395" s="13" t="s">
        <v>7835</v>
      </c>
      <c r="B5395" s="13" t="s">
        <v>10</v>
      </c>
      <c r="C5395" s="14">
        <v>786.92</v>
      </c>
      <c r="D5395" s="13" t="s">
        <v>11</v>
      </c>
      <c r="E5395" s="13" t="s">
        <v>5754</v>
      </c>
      <c r="F5395" s="15">
        <v>12000</v>
      </c>
      <c r="G5395" s="14">
        <v>9443040</v>
      </c>
      <c r="H5395" s="16" t="s">
        <v>5755</v>
      </c>
    </row>
    <row r="5396" spans="1:8" ht="15.75" customHeight="1" x14ac:dyDescent="0.25">
      <c r="A5396" s="13" t="s">
        <v>7835</v>
      </c>
      <c r="B5396" s="13" t="s">
        <v>10</v>
      </c>
      <c r="C5396" s="14">
        <v>788.19</v>
      </c>
      <c r="D5396" s="13" t="s">
        <v>33</v>
      </c>
      <c r="E5396" s="13" t="s">
        <v>95</v>
      </c>
      <c r="F5396" s="15">
        <v>12000</v>
      </c>
      <c r="G5396" s="14">
        <v>9458280</v>
      </c>
      <c r="H5396" s="13" t="s">
        <v>5751</v>
      </c>
    </row>
    <row r="5397" spans="1:8" ht="15.75" customHeight="1" x14ac:dyDescent="0.25">
      <c r="A5397" s="13" t="s">
        <v>7835</v>
      </c>
      <c r="B5397" s="13" t="s">
        <v>10</v>
      </c>
      <c r="C5397" s="14">
        <v>790.37</v>
      </c>
      <c r="D5397" s="13" t="s">
        <v>20</v>
      </c>
      <c r="E5397" s="13" t="s">
        <v>95</v>
      </c>
      <c r="F5397" s="15">
        <v>12000</v>
      </c>
      <c r="G5397" s="14">
        <v>9484440</v>
      </c>
      <c r="H5397" s="16" t="s">
        <v>5756</v>
      </c>
    </row>
    <row r="5398" spans="1:8" ht="15.75" customHeight="1" x14ac:dyDescent="0.25">
      <c r="A5398" s="13" t="s">
        <v>7835</v>
      </c>
      <c r="B5398" s="13" t="s">
        <v>28</v>
      </c>
      <c r="C5398" s="14">
        <v>792.54</v>
      </c>
      <c r="D5398" s="13" t="s">
        <v>11</v>
      </c>
      <c r="E5398" s="13" t="s">
        <v>5757</v>
      </c>
      <c r="F5398" s="15">
        <v>12000</v>
      </c>
      <c r="G5398" s="14">
        <v>9510480</v>
      </c>
      <c r="H5398" s="16" t="s">
        <v>5758</v>
      </c>
    </row>
    <row r="5399" spans="1:8" ht="15.75" customHeight="1" x14ac:dyDescent="0.25">
      <c r="A5399" s="13" t="s">
        <v>7835</v>
      </c>
      <c r="B5399" s="13" t="s">
        <v>10</v>
      </c>
      <c r="C5399" s="14">
        <v>793.18</v>
      </c>
      <c r="D5399" s="13" t="s">
        <v>23</v>
      </c>
      <c r="E5399" s="13" t="s">
        <v>73</v>
      </c>
      <c r="F5399" s="15">
        <v>12000</v>
      </c>
      <c r="G5399" s="14">
        <v>9518160</v>
      </c>
      <c r="H5399" s="16" t="s">
        <v>5759</v>
      </c>
    </row>
    <row r="5400" spans="1:8" ht="15.75" customHeight="1" x14ac:dyDescent="0.25">
      <c r="A5400" s="13" t="s">
        <v>7835</v>
      </c>
      <c r="B5400" s="13" t="s">
        <v>28</v>
      </c>
      <c r="C5400" s="14">
        <v>793.61</v>
      </c>
      <c r="D5400" s="13" t="s">
        <v>33</v>
      </c>
      <c r="E5400" s="13" t="s">
        <v>73</v>
      </c>
      <c r="F5400" s="15">
        <v>12000</v>
      </c>
      <c r="G5400" s="14">
        <v>9523320</v>
      </c>
      <c r="H5400" s="13" t="s">
        <v>5760</v>
      </c>
    </row>
    <row r="5401" spans="1:8" ht="15.75" customHeight="1" x14ac:dyDescent="0.25">
      <c r="A5401" s="13" t="s">
        <v>7835</v>
      </c>
      <c r="B5401" s="13" t="s">
        <v>10</v>
      </c>
      <c r="C5401" s="14">
        <v>800.4</v>
      </c>
      <c r="D5401" s="13" t="s">
        <v>14</v>
      </c>
      <c r="E5401" s="13" t="s">
        <v>5761</v>
      </c>
      <c r="F5401" s="15">
        <v>12000</v>
      </c>
      <c r="G5401" s="14">
        <v>9604800</v>
      </c>
      <c r="H5401" s="13" t="s">
        <v>5762</v>
      </c>
    </row>
    <row r="5402" spans="1:8" ht="15.75" customHeight="1" x14ac:dyDescent="0.25">
      <c r="A5402" s="13" t="s">
        <v>7835</v>
      </c>
      <c r="B5402" s="13" t="s">
        <v>10</v>
      </c>
      <c r="C5402" s="14">
        <v>809.68</v>
      </c>
      <c r="D5402" s="13" t="s">
        <v>35</v>
      </c>
      <c r="E5402" s="13" t="s">
        <v>5763</v>
      </c>
      <c r="F5402" s="15">
        <v>12000</v>
      </c>
      <c r="G5402" s="14">
        <v>9716160</v>
      </c>
      <c r="H5402" s="16" t="s">
        <v>5764</v>
      </c>
    </row>
    <row r="5403" spans="1:8" ht="15.75" customHeight="1" x14ac:dyDescent="0.25">
      <c r="A5403" s="13" t="s">
        <v>7835</v>
      </c>
      <c r="B5403" s="13" t="s">
        <v>10</v>
      </c>
      <c r="C5403" s="14">
        <v>840</v>
      </c>
      <c r="D5403" s="13" t="s">
        <v>80</v>
      </c>
      <c r="E5403" s="13" t="s">
        <v>132</v>
      </c>
      <c r="F5403" s="15">
        <v>12000</v>
      </c>
      <c r="G5403" s="14">
        <v>10080000</v>
      </c>
      <c r="H5403" s="16" t="s">
        <v>5765</v>
      </c>
    </row>
    <row r="5404" spans="1:8" ht="15.75" customHeight="1" x14ac:dyDescent="0.25">
      <c r="A5404" s="13" t="s">
        <v>7835</v>
      </c>
      <c r="B5404" s="13" t="s">
        <v>10</v>
      </c>
      <c r="C5404" s="14">
        <v>858.54</v>
      </c>
      <c r="D5404" s="13" t="s">
        <v>17</v>
      </c>
      <c r="E5404" s="13" t="s">
        <v>73</v>
      </c>
      <c r="F5404" s="15">
        <v>12000</v>
      </c>
      <c r="G5404" s="14">
        <v>10302480</v>
      </c>
      <c r="H5404" s="13" t="s">
        <v>5760</v>
      </c>
    </row>
    <row r="5405" spans="1:8" ht="15.75" customHeight="1" x14ac:dyDescent="0.25">
      <c r="A5405" s="13" t="s">
        <v>7835</v>
      </c>
      <c r="B5405" s="13" t="s">
        <v>28</v>
      </c>
      <c r="C5405" s="14">
        <v>875</v>
      </c>
      <c r="D5405" s="13" t="s">
        <v>17</v>
      </c>
      <c r="E5405" s="13" t="s">
        <v>132</v>
      </c>
      <c r="F5405" s="15">
        <v>12000</v>
      </c>
      <c r="G5405" s="14">
        <v>10500000</v>
      </c>
      <c r="H5405" s="13" t="s">
        <v>3839</v>
      </c>
    </row>
    <row r="5406" spans="1:8" ht="15.75" customHeight="1" x14ac:dyDescent="0.25">
      <c r="A5406" s="13" t="s">
        <v>7835</v>
      </c>
      <c r="B5406" s="13" t="s">
        <v>10</v>
      </c>
      <c r="C5406" s="14">
        <v>911.2</v>
      </c>
      <c r="D5406" s="13" t="s">
        <v>67</v>
      </c>
      <c r="E5406" s="13" t="s">
        <v>95</v>
      </c>
      <c r="F5406" s="15">
        <v>12000</v>
      </c>
      <c r="G5406" s="14">
        <v>10934400</v>
      </c>
      <c r="H5406" s="16" t="s">
        <v>5766</v>
      </c>
    </row>
    <row r="5407" spans="1:8" ht="15.75" customHeight="1" x14ac:dyDescent="0.25">
      <c r="A5407" s="13" t="s">
        <v>7835</v>
      </c>
      <c r="B5407" s="13" t="s">
        <v>28</v>
      </c>
      <c r="C5407" s="14">
        <v>938</v>
      </c>
      <c r="D5407" s="13" t="s">
        <v>67</v>
      </c>
      <c r="E5407" s="13" t="s">
        <v>3851</v>
      </c>
      <c r="F5407" s="15">
        <v>12000</v>
      </c>
      <c r="G5407" s="14">
        <v>11256000</v>
      </c>
      <c r="H5407" s="16" t="s">
        <v>5767</v>
      </c>
    </row>
    <row r="5408" spans="1:8" ht="15.75" customHeight="1" x14ac:dyDescent="0.25">
      <c r="A5408" s="13" t="s">
        <v>7835</v>
      </c>
      <c r="B5408" s="13" t="s">
        <v>10</v>
      </c>
      <c r="C5408" s="14">
        <v>3621.8</v>
      </c>
      <c r="D5408" s="13" t="s">
        <v>38</v>
      </c>
      <c r="E5408" s="13" t="s">
        <v>5768</v>
      </c>
      <c r="F5408" s="15">
        <v>12000</v>
      </c>
      <c r="G5408" s="14">
        <v>43461600</v>
      </c>
      <c r="H5408" s="16" t="s">
        <v>5769</v>
      </c>
    </row>
    <row r="5409" spans="1:8" ht="15.75" customHeight="1" x14ac:dyDescent="0.25">
      <c r="A5409" s="13" t="s">
        <v>7835</v>
      </c>
      <c r="B5409" s="13" t="s">
        <v>10</v>
      </c>
      <c r="C5409" s="14">
        <v>4571.22</v>
      </c>
      <c r="D5409" s="13" t="s">
        <v>26</v>
      </c>
      <c r="E5409" s="13" t="s">
        <v>618</v>
      </c>
      <c r="F5409" s="15">
        <v>12000</v>
      </c>
      <c r="G5409" s="14">
        <v>54854640</v>
      </c>
      <c r="H5409" s="13" t="s">
        <v>5770</v>
      </c>
    </row>
    <row r="5410" spans="1:8" ht="15.75" customHeight="1" x14ac:dyDescent="0.25">
      <c r="C5410" s="10"/>
      <c r="F5410" s="17"/>
      <c r="G5410" s="10"/>
    </row>
    <row r="5411" spans="1:8" ht="15.75" customHeight="1" x14ac:dyDescent="0.25">
      <c r="A5411" s="41" t="s">
        <v>5771</v>
      </c>
      <c r="B5411" s="42"/>
      <c r="C5411" s="42"/>
      <c r="D5411" s="42"/>
      <c r="E5411" s="42"/>
      <c r="F5411" s="42"/>
      <c r="G5411" s="42"/>
      <c r="H5411" s="43"/>
    </row>
    <row r="5412" spans="1:8" ht="15.75" customHeight="1" x14ac:dyDescent="0.25">
      <c r="C5412" s="10"/>
      <c r="E5412" s="11" t="s">
        <v>7571</v>
      </c>
      <c r="F5412" s="12">
        <v>3000000</v>
      </c>
      <c r="G5412" s="10"/>
    </row>
    <row r="5413" spans="1:8" ht="15.75" customHeight="1" x14ac:dyDescent="0.25">
      <c r="A5413" s="13" t="s">
        <v>0</v>
      </c>
      <c r="B5413" s="13" t="s">
        <v>1</v>
      </c>
      <c r="C5413" s="13" t="s">
        <v>2</v>
      </c>
      <c r="D5413" s="13" t="s">
        <v>4</v>
      </c>
      <c r="E5413" s="13" t="s">
        <v>5</v>
      </c>
      <c r="F5413" s="13" t="s">
        <v>6</v>
      </c>
      <c r="G5413" s="13" t="s">
        <v>7</v>
      </c>
      <c r="H5413" s="13" t="s">
        <v>8</v>
      </c>
    </row>
    <row r="5414" spans="1:8" ht="15.75" customHeight="1" x14ac:dyDescent="0.25">
      <c r="A5414" s="13" t="s">
        <v>7836</v>
      </c>
      <c r="B5414" s="13" t="s">
        <v>10</v>
      </c>
      <c r="C5414" s="14">
        <v>24.86</v>
      </c>
      <c r="D5414" s="13" t="s">
        <v>80</v>
      </c>
      <c r="E5414" s="13" t="s">
        <v>132</v>
      </c>
      <c r="F5414" s="15">
        <v>3000000</v>
      </c>
      <c r="G5414" s="14">
        <v>74580000</v>
      </c>
      <c r="H5414" s="16" t="s">
        <v>5773</v>
      </c>
    </row>
    <row r="5415" spans="1:8" ht="15.75" customHeight="1" x14ac:dyDescent="0.25">
      <c r="A5415" s="13" t="s">
        <v>7836</v>
      </c>
      <c r="B5415" s="13" t="s">
        <v>382</v>
      </c>
      <c r="C5415" s="14">
        <v>25.15</v>
      </c>
      <c r="D5415" s="13" t="s">
        <v>20</v>
      </c>
      <c r="E5415" s="13" t="s">
        <v>128</v>
      </c>
      <c r="F5415" s="15">
        <v>3000000</v>
      </c>
      <c r="G5415" s="14">
        <v>75450000</v>
      </c>
      <c r="H5415" s="16" t="s">
        <v>5774</v>
      </c>
    </row>
    <row r="5416" spans="1:8" ht="15.75" customHeight="1" x14ac:dyDescent="0.25">
      <c r="A5416" s="13" t="s">
        <v>7836</v>
      </c>
      <c r="B5416" s="13" t="s">
        <v>413</v>
      </c>
      <c r="C5416" s="14">
        <v>25.99</v>
      </c>
      <c r="D5416" s="13" t="s">
        <v>26</v>
      </c>
      <c r="E5416" s="13" t="s">
        <v>128</v>
      </c>
      <c r="F5416" s="15">
        <v>3000000</v>
      </c>
      <c r="G5416" s="14">
        <v>77970000</v>
      </c>
      <c r="H5416" s="13" t="s">
        <v>5775</v>
      </c>
    </row>
    <row r="5417" spans="1:8" ht="15.75" customHeight="1" x14ac:dyDescent="0.25">
      <c r="A5417" s="13" t="s">
        <v>7836</v>
      </c>
      <c r="B5417" s="13" t="s">
        <v>10</v>
      </c>
      <c r="C5417" s="14">
        <v>27.31</v>
      </c>
      <c r="D5417" s="13" t="s">
        <v>11</v>
      </c>
      <c r="E5417" s="16" t="s">
        <v>5776</v>
      </c>
      <c r="F5417" s="15">
        <v>3000000</v>
      </c>
      <c r="G5417" s="14">
        <v>81930000</v>
      </c>
      <c r="H5417" s="16" t="s">
        <v>5777</v>
      </c>
    </row>
    <row r="5418" spans="1:8" ht="15.75" customHeight="1" x14ac:dyDescent="0.25">
      <c r="A5418" s="13" t="s">
        <v>7836</v>
      </c>
      <c r="B5418" s="13" t="s">
        <v>10</v>
      </c>
      <c r="C5418" s="14">
        <v>27.98</v>
      </c>
      <c r="D5418" s="13" t="s">
        <v>33</v>
      </c>
      <c r="E5418" s="13" t="s">
        <v>128</v>
      </c>
      <c r="F5418" s="15">
        <v>3000000</v>
      </c>
      <c r="G5418" s="14">
        <v>83940000</v>
      </c>
      <c r="H5418" s="13" t="s">
        <v>5778</v>
      </c>
    </row>
    <row r="5419" spans="1:8" ht="15.75" customHeight="1" x14ac:dyDescent="0.25">
      <c r="A5419" s="13" t="s">
        <v>7836</v>
      </c>
      <c r="B5419" s="13" t="s">
        <v>10</v>
      </c>
      <c r="C5419" s="14">
        <v>30.62</v>
      </c>
      <c r="D5419" s="13" t="s">
        <v>17</v>
      </c>
      <c r="E5419" s="13" t="s">
        <v>132</v>
      </c>
      <c r="F5419" s="15">
        <v>120000</v>
      </c>
      <c r="G5419" s="14">
        <v>3674400</v>
      </c>
      <c r="H5419" s="13" t="s">
        <v>5778</v>
      </c>
    </row>
    <row r="5420" spans="1:8" ht="15.75" customHeight="1" x14ac:dyDescent="0.25">
      <c r="A5420" s="13" t="s">
        <v>7836</v>
      </c>
      <c r="B5420" s="13" t="s">
        <v>10</v>
      </c>
      <c r="C5420" s="14">
        <v>32.83</v>
      </c>
      <c r="D5420" s="13" t="s">
        <v>67</v>
      </c>
      <c r="E5420" s="13" t="s">
        <v>3851</v>
      </c>
      <c r="F5420" s="15">
        <v>3000000</v>
      </c>
      <c r="G5420" s="14">
        <v>98490000</v>
      </c>
      <c r="H5420" s="13" t="s">
        <v>5779</v>
      </c>
    </row>
    <row r="5421" spans="1:8" ht="15.75" customHeight="1" x14ac:dyDescent="0.25">
      <c r="A5421" s="13" t="s">
        <v>7836</v>
      </c>
      <c r="B5421" s="13" t="s">
        <v>45</v>
      </c>
      <c r="C5421" s="14">
        <v>35.340000000000003</v>
      </c>
      <c r="D5421" s="13" t="s">
        <v>17</v>
      </c>
      <c r="E5421" s="13" t="s">
        <v>424</v>
      </c>
      <c r="F5421" s="15">
        <v>120000</v>
      </c>
      <c r="G5421" s="14">
        <v>4240800</v>
      </c>
      <c r="H5421" s="13" t="s">
        <v>5780</v>
      </c>
    </row>
    <row r="5422" spans="1:8" ht="15.75" customHeight="1" x14ac:dyDescent="0.25">
      <c r="A5422" s="13" t="s">
        <v>7836</v>
      </c>
      <c r="B5422" s="13" t="s">
        <v>10</v>
      </c>
      <c r="C5422" s="14">
        <v>35.97</v>
      </c>
      <c r="D5422" s="13" t="s">
        <v>70</v>
      </c>
      <c r="E5422" s="13" t="s">
        <v>71</v>
      </c>
      <c r="F5422" s="15">
        <v>3000000</v>
      </c>
      <c r="G5422" s="14">
        <v>107910000</v>
      </c>
      <c r="H5422" s="13" t="s">
        <v>5752</v>
      </c>
    </row>
    <row r="5423" spans="1:8" ht="15.75" customHeight="1" x14ac:dyDescent="0.25">
      <c r="A5423" s="13" t="s">
        <v>7836</v>
      </c>
      <c r="B5423" s="13" t="s">
        <v>10</v>
      </c>
      <c r="C5423" s="14">
        <v>36.1</v>
      </c>
      <c r="D5423" s="13" t="s">
        <v>177</v>
      </c>
      <c r="E5423" s="13" t="s">
        <v>632</v>
      </c>
      <c r="F5423" s="15">
        <v>3000000</v>
      </c>
      <c r="G5423" s="14">
        <v>108300000</v>
      </c>
      <c r="H5423" s="13" t="s">
        <v>5781</v>
      </c>
    </row>
    <row r="5424" spans="1:8" ht="15.75" customHeight="1" x14ac:dyDescent="0.25">
      <c r="A5424" s="13" t="s">
        <v>7836</v>
      </c>
      <c r="B5424" s="13" t="s">
        <v>10</v>
      </c>
      <c r="C5424" s="14">
        <v>36.380000000000003</v>
      </c>
      <c r="D5424" s="13" t="s">
        <v>38</v>
      </c>
      <c r="E5424" s="13" t="s">
        <v>5768</v>
      </c>
      <c r="F5424" s="15">
        <v>3000000</v>
      </c>
      <c r="G5424" s="14">
        <v>109140000</v>
      </c>
      <c r="H5424" s="16" t="s">
        <v>5782</v>
      </c>
    </row>
    <row r="5425" spans="1:8" ht="15.75" customHeight="1" x14ac:dyDescent="0.25">
      <c r="A5425" s="13" t="s">
        <v>7836</v>
      </c>
      <c r="B5425" s="13" t="s">
        <v>28</v>
      </c>
      <c r="C5425" s="14">
        <v>36.380000000000003</v>
      </c>
      <c r="D5425" s="13" t="s">
        <v>38</v>
      </c>
      <c r="E5425" s="13" t="s">
        <v>5783</v>
      </c>
      <c r="F5425" s="15">
        <v>3000000</v>
      </c>
      <c r="G5425" s="14">
        <v>109140000</v>
      </c>
      <c r="H5425" s="13" t="s">
        <v>5784</v>
      </c>
    </row>
    <row r="5426" spans="1:8" ht="15.75" customHeight="1" x14ac:dyDescent="0.25">
      <c r="A5426" s="13" t="s">
        <v>7836</v>
      </c>
      <c r="B5426" s="13" t="s">
        <v>413</v>
      </c>
      <c r="C5426" s="14">
        <v>36.71</v>
      </c>
      <c r="D5426" s="13" t="s">
        <v>20</v>
      </c>
      <c r="E5426" s="13" t="s">
        <v>73</v>
      </c>
      <c r="F5426" s="15">
        <v>3000000</v>
      </c>
      <c r="G5426" s="14">
        <v>110130000</v>
      </c>
      <c r="H5426" s="13" t="s">
        <v>5785</v>
      </c>
    </row>
    <row r="5427" spans="1:8" ht="15.75" customHeight="1" x14ac:dyDescent="0.25">
      <c r="A5427" s="13" t="s">
        <v>7836</v>
      </c>
      <c r="B5427" s="13" t="s">
        <v>28</v>
      </c>
      <c r="C5427" s="14">
        <v>37.06</v>
      </c>
      <c r="D5427" s="13" t="s">
        <v>11</v>
      </c>
      <c r="E5427" s="13" t="s">
        <v>5786</v>
      </c>
      <c r="F5427" s="15">
        <v>3000000</v>
      </c>
      <c r="G5427" s="14">
        <v>111180000</v>
      </c>
      <c r="H5427" s="16" t="s">
        <v>5787</v>
      </c>
    </row>
    <row r="5428" spans="1:8" ht="15.75" customHeight="1" x14ac:dyDescent="0.25">
      <c r="A5428" s="13" t="s">
        <v>7836</v>
      </c>
      <c r="B5428" s="13" t="s">
        <v>10</v>
      </c>
      <c r="C5428" s="14">
        <v>37.479999999999997</v>
      </c>
      <c r="D5428" s="13" t="s">
        <v>26</v>
      </c>
      <c r="E5428" s="13" t="s">
        <v>642</v>
      </c>
      <c r="F5428" s="15">
        <v>3000000</v>
      </c>
      <c r="G5428" s="14">
        <v>112440000</v>
      </c>
      <c r="H5428" s="13" t="s">
        <v>5788</v>
      </c>
    </row>
    <row r="5429" spans="1:8" ht="15.75" customHeight="1" x14ac:dyDescent="0.25">
      <c r="A5429" s="13" t="s">
        <v>7836</v>
      </c>
      <c r="B5429" s="13" t="s">
        <v>10</v>
      </c>
      <c r="C5429" s="14">
        <v>37.5</v>
      </c>
      <c r="D5429" s="13" t="s">
        <v>23</v>
      </c>
      <c r="E5429" s="13" t="s">
        <v>73</v>
      </c>
      <c r="F5429" s="15">
        <v>3000000</v>
      </c>
      <c r="G5429" s="14">
        <v>112500000</v>
      </c>
      <c r="H5429" s="16" t="s">
        <v>5789</v>
      </c>
    </row>
    <row r="5430" spans="1:8" ht="15.75" customHeight="1" x14ac:dyDescent="0.25">
      <c r="A5430" s="13" t="s">
        <v>7836</v>
      </c>
      <c r="B5430" s="13" t="s">
        <v>28</v>
      </c>
      <c r="C5430" s="14">
        <v>37.520000000000003</v>
      </c>
      <c r="D5430" s="13" t="s">
        <v>33</v>
      </c>
      <c r="E5430" s="13" t="s">
        <v>73</v>
      </c>
      <c r="F5430" s="15">
        <v>3000000</v>
      </c>
      <c r="G5430" s="14">
        <v>112560000</v>
      </c>
      <c r="H5430" s="13" t="s">
        <v>5760</v>
      </c>
    </row>
    <row r="5431" spans="1:8" ht="15.75" customHeight="1" x14ac:dyDescent="0.25">
      <c r="A5431" s="13" t="s">
        <v>7836</v>
      </c>
      <c r="B5431" s="13" t="s">
        <v>10</v>
      </c>
      <c r="C5431" s="14">
        <v>38.28</v>
      </c>
      <c r="D5431" s="13" t="s">
        <v>35</v>
      </c>
      <c r="E5431" s="13" t="s">
        <v>5763</v>
      </c>
      <c r="F5431" s="15">
        <v>3000000</v>
      </c>
      <c r="G5431" s="14">
        <v>114840000</v>
      </c>
      <c r="H5431" s="16" t="s">
        <v>5790</v>
      </c>
    </row>
    <row r="5432" spans="1:8" ht="15.75" customHeight="1" x14ac:dyDescent="0.25">
      <c r="A5432" s="13" t="s">
        <v>7836</v>
      </c>
      <c r="B5432" s="13" t="s">
        <v>45</v>
      </c>
      <c r="C5432" s="14">
        <v>38.409999999999997</v>
      </c>
      <c r="D5432" s="13" t="s">
        <v>11</v>
      </c>
      <c r="E5432" s="13" t="s">
        <v>5791</v>
      </c>
      <c r="F5432" s="15">
        <v>3000000</v>
      </c>
      <c r="G5432" s="14">
        <v>115230000</v>
      </c>
      <c r="H5432" s="16" t="s">
        <v>5792</v>
      </c>
    </row>
    <row r="5433" spans="1:8" ht="15.75" customHeight="1" x14ac:dyDescent="0.25">
      <c r="A5433" s="13" t="s">
        <v>7836</v>
      </c>
      <c r="B5433" s="13" t="s">
        <v>28</v>
      </c>
      <c r="C5433" s="14">
        <v>38.5</v>
      </c>
      <c r="D5433" s="13" t="s">
        <v>20</v>
      </c>
      <c r="E5433" s="13" t="s">
        <v>642</v>
      </c>
      <c r="F5433" s="15">
        <v>3000000</v>
      </c>
      <c r="G5433" s="14">
        <v>115500000</v>
      </c>
      <c r="H5433" s="13" t="s">
        <v>5793</v>
      </c>
    </row>
    <row r="5434" spans="1:8" ht="15.75" customHeight="1" x14ac:dyDescent="0.25">
      <c r="A5434" s="13" t="s">
        <v>7836</v>
      </c>
      <c r="B5434" s="13" t="s">
        <v>28</v>
      </c>
      <c r="C5434" s="14">
        <v>39.99</v>
      </c>
      <c r="D5434" s="13" t="s">
        <v>26</v>
      </c>
      <c r="E5434" s="13" t="s">
        <v>345</v>
      </c>
      <c r="F5434" s="15">
        <v>3000000</v>
      </c>
      <c r="G5434" s="14">
        <v>119970000</v>
      </c>
      <c r="H5434" s="13" t="s">
        <v>5794</v>
      </c>
    </row>
    <row r="5435" spans="1:8" ht="15.75" customHeight="1" x14ac:dyDescent="0.25">
      <c r="A5435" s="13" t="s">
        <v>7836</v>
      </c>
      <c r="B5435" s="13" t="s">
        <v>28</v>
      </c>
      <c r="C5435" s="14">
        <v>40.590000000000003</v>
      </c>
      <c r="D5435" s="13" t="s">
        <v>17</v>
      </c>
      <c r="E5435" s="13" t="s">
        <v>73</v>
      </c>
      <c r="F5435" s="15">
        <v>120000</v>
      </c>
      <c r="G5435" s="14">
        <v>4870800</v>
      </c>
      <c r="H5435" s="13" t="s">
        <v>5760</v>
      </c>
    </row>
    <row r="5436" spans="1:8" ht="15.75" customHeight="1" x14ac:dyDescent="0.25">
      <c r="A5436" s="13" t="s">
        <v>7836</v>
      </c>
      <c r="B5436" s="13" t="s">
        <v>45</v>
      </c>
      <c r="C5436" s="14">
        <v>44.71</v>
      </c>
      <c r="D5436" s="13" t="s">
        <v>20</v>
      </c>
      <c r="E5436" s="13" t="s">
        <v>87</v>
      </c>
      <c r="F5436" s="15">
        <v>3000000</v>
      </c>
      <c r="G5436" s="14">
        <v>134130000</v>
      </c>
      <c r="H5436" s="13" t="s">
        <v>5795</v>
      </c>
    </row>
    <row r="5437" spans="1:8" ht="15.75" customHeight="1" x14ac:dyDescent="0.25">
      <c r="A5437" s="13" t="s">
        <v>7836</v>
      </c>
      <c r="B5437" s="13" t="s">
        <v>10</v>
      </c>
      <c r="C5437" s="14">
        <v>46.61</v>
      </c>
      <c r="D5437" s="13" t="s">
        <v>43</v>
      </c>
      <c r="E5437" s="13" t="s">
        <v>424</v>
      </c>
      <c r="F5437" s="15">
        <v>3000000</v>
      </c>
      <c r="G5437" s="14">
        <v>139830000</v>
      </c>
      <c r="H5437" s="16" t="s">
        <v>5796</v>
      </c>
    </row>
    <row r="5438" spans="1:8" ht="15.75" customHeight="1" x14ac:dyDescent="0.25">
      <c r="A5438" s="13" t="s">
        <v>7836</v>
      </c>
      <c r="B5438" s="13" t="s">
        <v>45</v>
      </c>
      <c r="C5438" s="14">
        <v>46.93</v>
      </c>
      <c r="D5438" s="13" t="s">
        <v>26</v>
      </c>
      <c r="E5438" s="13" t="s">
        <v>87</v>
      </c>
      <c r="F5438" s="15">
        <v>3000000</v>
      </c>
      <c r="G5438" s="14">
        <v>140790000</v>
      </c>
      <c r="H5438" s="13" t="s">
        <v>5797</v>
      </c>
    </row>
    <row r="5439" spans="1:8" ht="15.75" customHeight="1" x14ac:dyDescent="0.25">
      <c r="A5439" s="13" t="s">
        <v>7836</v>
      </c>
      <c r="B5439" s="13" t="s">
        <v>10</v>
      </c>
      <c r="C5439" s="14">
        <v>52.57</v>
      </c>
      <c r="D5439" s="13" t="s">
        <v>20</v>
      </c>
      <c r="E5439" s="13" t="s">
        <v>2542</v>
      </c>
      <c r="F5439" s="15">
        <v>3000000</v>
      </c>
      <c r="G5439" s="14">
        <v>157710000</v>
      </c>
      <c r="H5439" s="16" t="s">
        <v>5798</v>
      </c>
    </row>
    <row r="5440" spans="1:8" ht="15.75" customHeight="1" x14ac:dyDescent="0.25">
      <c r="A5440" s="13" t="s">
        <v>7836</v>
      </c>
      <c r="B5440" s="13" t="s">
        <v>28</v>
      </c>
      <c r="C5440" s="14">
        <v>53.6</v>
      </c>
      <c r="D5440" s="13" t="s">
        <v>67</v>
      </c>
      <c r="E5440" s="13" t="s">
        <v>87</v>
      </c>
      <c r="F5440" s="15">
        <v>3000000</v>
      </c>
      <c r="G5440" s="14">
        <v>160800000</v>
      </c>
      <c r="H5440" s="13" t="s">
        <v>5799</v>
      </c>
    </row>
    <row r="5441" spans="1:8" ht="15.75" customHeight="1" x14ac:dyDescent="0.25">
      <c r="A5441" s="13" t="s">
        <v>7836</v>
      </c>
      <c r="B5441" s="13" t="s">
        <v>10</v>
      </c>
      <c r="C5441" s="14">
        <v>63.01</v>
      </c>
      <c r="D5441" s="13" t="s">
        <v>14</v>
      </c>
      <c r="E5441" s="13" t="s">
        <v>5800</v>
      </c>
      <c r="F5441" s="15">
        <v>3000000</v>
      </c>
      <c r="G5441" s="14">
        <v>189030000</v>
      </c>
      <c r="H5441" s="13" t="s">
        <v>5801</v>
      </c>
    </row>
    <row r="5442" spans="1:8" ht="15.75" customHeight="1" x14ac:dyDescent="0.25">
      <c r="A5442" s="13" t="s">
        <v>7836</v>
      </c>
      <c r="B5442" s="13" t="s">
        <v>434</v>
      </c>
      <c r="C5442" s="14">
        <v>104.47</v>
      </c>
      <c r="D5442" s="13" t="s">
        <v>20</v>
      </c>
      <c r="E5442" s="13" t="s">
        <v>306</v>
      </c>
      <c r="F5442" s="15">
        <v>3000000</v>
      </c>
      <c r="G5442" s="14">
        <v>313410000</v>
      </c>
      <c r="H5442" s="16" t="s">
        <v>5802</v>
      </c>
    </row>
    <row r="5443" spans="1:8" ht="15.75" customHeight="1" x14ac:dyDescent="0.25">
      <c r="A5443" s="13" t="s">
        <v>7836</v>
      </c>
      <c r="B5443" s="13" t="s">
        <v>382</v>
      </c>
      <c r="C5443" s="14">
        <v>109.97</v>
      </c>
      <c r="D5443" s="13" t="s">
        <v>26</v>
      </c>
      <c r="E5443" s="13" t="s">
        <v>263</v>
      </c>
      <c r="F5443" s="15">
        <v>3000000</v>
      </c>
      <c r="G5443" s="14">
        <v>329910000</v>
      </c>
      <c r="H5443" s="16" t="s">
        <v>5803</v>
      </c>
    </row>
    <row r="5444" spans="1:8" ht="15.75" customHeight="1" x14ac:dyDescent="0.25">
      <c r="C5444" s="10"/>
      <c r="F5444" s="17"/>
      <c r="G5444" s="10"/>
    </row>
    <row r="5445" spans="1:8" ht="15.75" customHeight="1" x14ac:dyDescent="0.25">
      <c r="A5445" s="41" t="s">
        <v>5804</v>
      </c>
      <c r="B5445" s="42"/>
      <c r="C5445" s="42"/>
      <c r="D5445" s="42"/>
      <c r="E5445" s="42"/>
      <c r="F5445" s="42"/>
      <c r="G5445" s="42"/>
      <c r="H5445" s="43"/>
    </row>
    <row r="5446" spans="1:8" ht="15.75" customHeight="1" x14ac:dyDescent="0.25">
      <c r="C5446" s="10"/>
      <c r="E5446" s="11" t="s">
        <v>7571</v>
      </c>
      <c r="F5446" s="12">
        <v>15600</v>
      </c>
      <c r="G5446" s="10"/>
    </row>
    <row r="5447" spans="1:8" ht="15.75" customHeight="1" x14ac:dyDescent="0.25">
      <c r="A5447" s="13" t="s">
        <v>0</v>
      </c>
      <c r="B5447" s="13" t="s">
        <v>1</v>
      </c>
      <c r="C5447" s="13" t="s">
        <v>2</v>
      </c>
      <c r="D5447" s="13" t="s">
        <v>4</v>
      </c>
      <c r="E5447" s="13" t="s">
        <v>5</v>
      </c>
      <c r="F5447" s="13" t="s">
        <v>6</v>
      </c>
      <c r="G5447" s="13" t="s">
        <v>7</v>
      </c>
      <c r="H5447" s="13" t="s">
        <v>8</v>
      </c>
    </row>
    <row r="5448" spans="1:8" ht="15.75" customHeight="1" x14ac:dyDescent="0.25">
      <c r="A5448" s="13" t="s">
        <v>7837</v>
      </c>
      <c r="B5448" s="13" t="s">
        <v>10</v>
      </c>
      <c r="C5448" s="14">
        <v>9497.74</v>
      </c>
      <c r="D5448" s="13" t="s">
        <v>35</v>
      </c>
      <c r="E5448" s="13" t="s">
        <v>5806</v>
      </c>
      <c r="F5448" s="15">
        <v>15600</v>
      </c>
      <c r="G5448" s="14">
        <v>148164744</v>
      </c>
      <c r="H5448" s="16" t="s">
        <v>5807</v>
      </c>
    </row>
    <row r="5449" spans="1:8" ht="15.75" customHeight="1" x14ac:dyDescent="0.25">
      <c r="A5449" s="13" t="s">
        <v>7837</v>
      </c>
      <c r="B5449" s="13" t="s">
        <v>10</v>
      </c>
      <c r="C5449" s="14">
        <v>10423.219999999999</v>
      </c>
      <c r="D5449" s="13" t="s">
        <v>11</v>
      </c>
      <c r="E5449" s="16" t="s">
        <v>5808</v>
      </c>
      <c r="F5449" s="15">
        <v>15600</v>
      </c>
      <c r="G5449" s="14">
        <v>162602232</v>
      </c>
      <c r="H5449" s="16" t="s">
        <v>5809</v>
      </c>
    </row>
    <row r="5450" spans="1:8" ht="15.75" customHeight="1" x14ac:dyDescent="0.25">
      <c r="A5450" s="13" t="s">
        <v>7837</v>
      </c>
      <c r="B5450" s="13" t="s">
        <v>10</v>
      </c>
      <c r="C5450" s="14">
        <v>11618.45</v>
      </c>
      <c r="D5450" s="13" t="s">
        <v>20</v>
      </c>
      <c r="E5450" s="13" t="s">
        <v>3208</v>
      </c>
      <c r="F5450" s="15">
        <v>15600</v>
      </c>
      <c r="G5450" s="14">
        <v>181247820</v>
      </c>
      <c r="H5450" s="16" t="s">
        <v>5810</v>
      </c>
    </row>
    <row r="5451" spans="1:8" ht="15.75" customHeight="1" x14ac:dyDescent="0.25">
      <c r="A5451" s="13" t="s">
        <v>7837</v>
      </c>
      <c r="B5451" s="13" t="s">
        <v>10</v>
      </c>
      <c r="C5451" s="14">
        <v>12970</v>
      </c>
      <c r="D5451" s="13" t="s">
        <v>38</v>
      </c>
      <c r="E5451" s="16" t="s">
        <v>5811</v>
      </c>
      <c r="F5451" s="15">
        <v>15600</v>
      </c>
      <c r="G5451" s="14">
        <v>202332000</v>
      </c>
      <c r="H5451" s="16" t="s">
        <v>5812</v>
      </c>
    </row>
    <row r="5452" spans="1:8" ht="15.75" customHeight="1" x14ac:dyDescent="0.25">
      <c r="A5452" s="13" t="s">
        <v>7837</v>
      </c>
      <c r="B5452" s="13" t="s">
        <v>28</v>
      </c>
      <c r="C5452" s="14">
        <v>12970</v>
      </c>
      <c r="D5452" s="13" t="s">
        <v>38</v>
      </c>
      <c r="E5452" s="13" t="s">
        <v>5813</v>
      </c>
      <c r="F5452" s="15">
        <v>15600</v>
      </c>
      <c r="G5452" s="14">
        <v>202332000</v>
      </c>
      <c r="H5452" s="16" t="s">
        <v>5814</v>
      </c>
    </row>
    <row r="5453" spans="1:8" ht="15.75" customHeight="1" x14ac:dyDescent="0.25">
      <c r="A5453" s="13" t="s">
        <v>7837</v>
      </c>
      <c r="B5453" s="13" t="s">
        <v>10</v>
      </c>
      <c r="C5453" s="14">
        <v>17073.5</v>
      </c>
      <c r="D5453" s="13" t="s">
        <v>43</v>
      </c>
      <c r="E5453" s="13" t="s">
        <v>5815</v>
      </c>
      <c r="F5453" s="15">
        <v>15600</v>
      </c>
      <c r="G5453" s="14">
        <v>266346600</v>
      </c>
      <c r="H5453" s="16" t="s">
        <v>5816</v>
      </c>
    </row>
    <row r="5454" spans="1:8" ht="15.75" customHeight="1" x14ac:dyDescent="0.25">
      <c r="C5454" s="10"/>
      <c r="F5454" s="17"/>
      <c r="G5454" s="10"/>
    </row>
    <row r="5455" spans="1:8" ht="15.75" customHeight="1" x14ac:dyDescent="0.25">
      <c r="A5455" s="41" t="s">
        <v>5817</v>
      </c>
      <c r="B5455" s="42"/>
      <c r="C5455" s="42"/>
      <c r="D5455" s="42"/>
      <c r="E5455" s="42"/>
      <c r="F5455" s="42"/>
      <c r="G5455" s="42"/>
      <c r="H5455" s="43"/>
    </row>
    <row r="5456" spans="1:8" ht="15.75" customHeight="1" x14ac:dyDescent="0.25">
      <c r="C5456" s="10"/>
      <c r="E5456" s="11" t="s">
        <v>7571</v>
      </c>
      <c r="F5456" s="12">
        <v>444000</v>
      </c>
      <c r="G5456" s="10"/>
    </row>
    <row r="5457" spans="1:8" ht="15.75" customHeight="1" x14ac:dyDescent="0.25">
      <c r="A5457" s="13" t="s">
        <v>0</v>
      </c>
      <c r="B5457" s="13" t="s">
        <v>1</v>
      </c>
      <c r="C5457" s="13" t="s">
        <v>2</v>
      </c>
      <c r="D5457" s="13" t="s">
        <v>4</v>
      </c>
      <c r="E5457" s="13" t="s">
        <v>5</v>
      </c>
      <c r="F5457" s="13" t="s">
        <v>6</v>
      </c>
      <c r="G5457" s="13" t="s">
        <v>7</v>
      </c>
      <c r="H5457" s="13" t="s">
        <v>8</v>
      </c>
    </row>
    <row r="5458" spans="1:8" ht="15.75" customHeight="1" x14ac:dyDescent="0.25">
      <c r="A5458" s="13" t="s">
        <v>7838</v>
      </c>
      <c r="B5458" s="13" t="s">
        <v>10</v>
      </c>
      <c r="C5458" s="14">
        <v>119.36</v>
      </c>
      <c r="D5458" s="13" t="s">
        <v>38</v>
      </c>
      <c r="E5458" s="13" t="s">
        <v>5819</v>
      </c>
      <c r="F5458" s="15">
        <v>444000</v>
      </c>
      <c r="G5458" s="14">
        <v>52995840</v>
      </c>
      <c r="H5458" s="16" t="s">
        <v>5820</v>
      </c>
    </row>
    <row r="5459" spans="1:8" ht="15.75" customHeight="1" x14ac:dyDescent="0.25">
      <c r="A5459" s="13" t="s">
        <v>7838</v>
      </c>
      <c r="B5459" s="13" t="s">
        <v>10</v>
      </c>
      <c r="C5459" s="14">
        <v>119.77</v>
      </c>
      <c r="D5459" s="13" t="s">
        <v>11</v>
      </c>
      <c r="E5459" s="13" t="s">
        <v>5821</v>
      </c>
      <c r="F5459" s="15">
        <v>444000</v>
      </c>
      <c r="G5459" s="14">
        <v>53177880</v>
      </c>
      <c r="H5459" s="13" t="s">
        <v>5822</v>
      </c>
    </row>
    <row r="5460" spans="1:8" ht="15.75" customHeight="1" x14ac:dyDescent="0.25">
      <c r="A5460" s="13" t="s">
        <v>7838</v>
      </c>
      <c r="B5460" s="13" t="s">
        <v>10</v>
      </c>
      <c r="C5460" s="14">
        <v>121.8</v>
      </c>
      <c r="D5460" s="13" t="s">
        <v>23</v>
      </c>
      <c r="E5460" s="13" t="s">
        <v>24</v>
      </c>
      <c r="F5460" s="15">
        <v>444000</v>
      </c>
      <c r="G5460" s="14">
        <v>54079200</v>
      </c>
      <c r="H5460" s="16" t="s">
        <v>5823</v>
      </c>
    </row>
    <row r="5461" spans="1:8" ht="15.75" customHeight="1" x14ac:dyDescent="0.25">
      <c r="A5461" s="13" t="s">
        <v>7838</v>
      </c>
      <c r="B5461" s="13" t="s">
        <v>10</v>
      </c>
      <c r="C5461" s="14">
        <v>125.31</v>
      </c>
      <c r="D5461" s="13" t="s">
        <v>26</v>
      </c>
      <c r="E5461" s="13" t="s">
        <v>24</v>
      </c>
      <c r="F5461" s="15">
        <v>444000</v>
      </c>
      <c r="G5461" s="14">
        <v>55637640</v>
      </c>
      <c r="H5461" s="13" t="s">
        <v>5824</v>
      </c>
    </row>
    <row r="5462" spans="1:8" ht="15.75" customHeight="1" x14ac:dyDescent="0.25">
      <c r="A5462" s="13" t="s">
        <v>7838</v>
      </c>
      <c r="B5462" s="13" t="s">
        <v>10</v>
      </c>
      <c r="C5462" s="14">
        <v>125.31</v>
      </c>
      <c r="D5462" s="13" t="s">
        <v>14</v>
      </c>
      <c r="E5462" s="13" t="s">
        <v>5825</v>
      </c>
      <c r="F5462" s="15">
        <v>444000</v>
      </c>
      <c r="G5462" s="14">
        <v>55637640</v>
      </c>
      <c r="H5462" s="13" t="s">
        <v>5826</v>
      </c>
    </row>
    <row r="5463" spans="1:8" ht="15.75" customHeight="1" x14ac:dyDescent="0.25">
      <c r="A5463" s="13" t="s">
        <v>7838</v>
      </c>
      <c r="B5463" s="13" t="s">
        <v>10</v>
      </c>
      <c r="C5463" s="14">
        <v>128.35</v>
      </c>
      <c r="D5463" s="13" t="s">
        <v>35</v>
      </c>
      <c r="E5463" s="13" t="s">
        <v>5827</v>
      </c>
      <c r="F5463" s="15">
        <v>444000</v>
      </c>
      <c r="G5463" s="14">
        <v>56987400</v>
      </c>
      <c r="H5463" s="16" t="s">
        <v>5828</v>
      </c>
    </row>
    <row r="5464" spans="1:8" ht="15.75" customHeight="1" x14ac:dyDescent="0.25">
      <c r="A5464" s="13" t="s">
        <v>7838</v>
      </c>
      <c r="B5464" s="13" t="s">
        <v>10</v>
      </c>
      <c r="C5464" s="14">
        <v>165.25</v>
      </c>
      <c r="D5464" s="13" t="s">
        <v>20</v>
      </c>
      <c r="E5464" s="13" t="s">
        <v>87</v>
      </c>
      <c r="F5464" s="15">
        <v>444000</v>
      </c>
      <c r="G5464" s="14">
        <v>73371000</v>
      </c>
      <c r="H5464" s="13" t="s">
        <v>5829</v>
      </c>
    </row>
    <row r="5465" spans="1:8" ht="15.75" customHeight="1" x14ac:dyDescent="0.25">
      <c r="A5465" s="13" t="s">
        <v>7838</v>
      </c>
      <c r="B5465" s="13" t="s">
        <v>10</v>
      </c>
      <c r="C5465" s="14">
        <v>170.54</v>
      </c>
      <c r="D5465" s="13" t="s">
        <v>33</v>
      </c>
      <c r="E5465" s="13" t="s">
        <v>87</v>
      </c>
      <c r="F5465" s="15">
        <v>440000</v>
      </c>
      <c r="G5465" s="14">
        <v>75037600</v>
      </c>
      <c r="H5465" s="13" t="s">
        <v>5830</v>
      </c>
    </row>
    <row r="5466" spans="1:8" ht="15.75" customHeight="1" x14ac:dyDescent="0.25">
      <c r="A5466" s="13" t="s">
        <v>7838</v>
      </c>
      <c r="B5466" s="13" t="s">
        <v>10</v>
      </c>
      <c r="C5466" s="14">
        <v>172.09</v>
      </c>
      <c r="D5466" s="13" t="s">
        <v>43</v>
      </c>
      <c r="E5466" s="13" t="s">
        <v>24</v>
      </c>
      <c r="F5466" s="15">
        <v>444000</v>
      </c>
      <c r="G5466" s="14">
        <v>76407960</v>
      </c>
      <c r="H5466" s="13" t="s">
        <v>5831</v>
      </c>
    </row>
    <row r="5467" spans="1:8" ht="15.75" customHeight="1" x14ac:dyDescent="0.25">
      <c r="A5467" s="13" t="s">
        <v>7838</v>
      </c>
      <c r="B5467" s="13" t="s">
        <v>28</v>
      </c>
      <c r="C5467" s="14">
        <v>174.59</v>
      </c>
      <c r="D5467" s="13" t="s">
        <v>26</v>
      </c>
      <c r="E5467" s="13" t="s">
        <v>87</v>
      </c>
      <c r="F5467" s="15">
        <v>444000</v>
      </c>
      <c r="G5467" s="14">
        <v>77517960</v>
      </c>
      <c r="H5467" s="13" t="s">
        <v>5832</v>
      </c>
    </row>
    <row r="5468" spans="1:8" ht="15.75" customHeight="1" x14ac:dyDescent="0.25">
      <c r="A5468" s="13" t="s">
        <v>7838</v>
      </c>
      <c r="B5468" s="13" t="s">
        <v>45</v>
      </c>
      <c r="C5468" s="14">
        <v>239.34</v>
      </c>
      <c r="D5468" s="13" t="s">
        <v>20</v>
      </c>
      <c r="E5468" s="13" t="s">
        <v>24</v>
      </c>
      <c r="F5468" s="15">
        <v>444000</v>
      </c>
      <c r="G5468" s="14">
        <v>106266960</v>
      </c>
      <c r="H5468" s="13" t="s">
        <v>5833</v>
      </c>
    </row>
    <row r="5469" spans="1:8" ht="15.75" customHeight="1" x14ac:dyDescent="0.25">
      <c r="A5469" s="13" t="s">
        <v>7838</v>
      </c>
      <c r="B5469" s="13" t="s">
        <v>382</v>
      </c>
      <c r="C5469" s="14">
        <v>344.32</v>
      </c>
      <c r="D5469" s="13" t="s">
        <v>20</v>
      </c>
      <c r="E5469" s="13" t="s">
        <v>306</v>
      </c>
      <c r="F5469" s="15">
        <v>444000</v>
      </c>
      <c r="G5469" s="14">
        <v>152878080</v>
      </c>
      <c r="H5469" s="16" t="s">
        <v>5834</v>
      </c>
    </row>
    <row r="5470" spans="1:8" ht="15.75" customHeight="1" x14ac:dyDescent="0.25">
      <c r="A5470" s="13" t="s">
        <v>7838</v>
      </c>
      <c r="B5470" s="13" t="s">
        <v>45</v>
      </c>
      <c r="C5470" s="14">
        <v>364.12</v>
      </c>
      <c r="D5470" s="13" t="s">
        <v>26</v>
      </c>
      <c r="E5470" s="13" t="s">
        <v>263</v>
      </c>
      <c r="F5470" s="15">
        <v>444000</v>
      </c>
      <c r="G5470" s="14">
        <v>161669280</v>
      </c>
      <c r="H5470" s="16" t="s">
        <v>5835</v>
      </c>
    </row>
    <row r="5471" spans="1:8" ht="15.75" customHeight="1" x14ac:dyDescent="0.25">
      <c r="A5471" s="13" t="s">
        <v>7838</v>
      </c>
      <c r="B5471" s="13" t="s">
        <v>413</v>
      </c>
      <c r="C5471" s="14">
        <v>597.16999999999996</v>
      </c>
      <c r="D5471" s="13" t="s">
        <v>26</v>
      </c>
      <c r="E5471" s="13" t="s">
        <v>1349</v>
      </c>
      <c r="F5471" s="15">
        <v>444000</v>
      </c>
      <c r="G5471" s="14">
        <v>265143480</v>
      </c>
      <c r="H5471" s="13" t="s">
        <v>5836</v>
      </c>
    </row>
    <row r="5472" spans="1:8" ht="15.75" customHeight="1" x14ac:dyDescent="0.25">
      <c r="A5472" s="13" t="s">
        <v>7838</v>
      </c>
      <c r="B5472" s="13" t="s">
        <v>382</v>
      </c>
      <c r="C5472" s="14">
        <v>655.63</v>
      </c>
      <c r="D5472" s="13" t="s">
        <v>26</v>
      </c>
      <c r="E5472" s="13" t="s">
        <v>2205</v>
      </c>
      <c r="F5472" s="15">
        <v>444000</v>
      </c>
      <c r="G5472" s="14">
        <v>291099720</v>
      </c>
      <c r="H5472" s="16" t="s">
        <v>5837</v>
      </c>
    </row>
    <row r="5473" spans="1:8" ht="15.75" customHeight="1" x14ac:dyDescent="0.25">
      <c r="A5473" s="13" t="s">
        <v>7838</v>
      </c>
      <c r="B5473" s="13" t="s">
        <v>28</v>
      </c>
      <c r="C5473" s="14">
        <v>755.36</v>
      </c>
      <c r="D5473" s="13" t="s">
        <v>20</v>
      </c>
      <c r="E5473" s="13" t="s">
        <v>1227</v>
      </c>
      <c r="F5473" s="15">
        <v>444000</v>
      </c>
      <c r="G5473" s="14">
        <v>335379840</v>
      </c>
      <c r="H5473" s="13" t="s">
        <v>5838</v>
      </c>
    </row>
    <row r="5474" spans="1:8" ht="15.75" customHeight="1" x14ac:dyDescent="0.25">
      <c r="C5474" s="10"/>
      <c r="F5474" s="17"/>
      <c r="G5474" s="10"/>
    </row>
    <row r="5475" spans="1:8" ht="15.75" customHeight="1" x14ac:dyDescent="0.25">
      <c r="A5475" s="41" t="s">
        <v>5839</v>
      </c>
      <c r="B5475" s="42"/>
      <c r="C5475" s="42"/>
      <c r="D5475" s="42"/>
      <c r="E5475" s="42"/>
      <c r="F5475" s="42"/>
      <c r="G5475" s="42"/>
      <c r="H5475" s="43"/>
    </row>
    <row r="5476" spans="1:8" ht="15.75" customHeight="1" x14ac:dyDescent="0.25">
      <c r="C5476" s="10"/>
      <c r="E5476" s="11" t="s">
        <v>7571</v>
      </c>
      <c r="F5476" s="12">
        <v>7200</v>
      </c>
      <c r="G5476" s="10"/>
    </row>
    <row r="5477" spans="1:8" ht="15.75" customHeight="1" x14ac:dyDescent="0.25">
      <c r="A5477" s="13" t="s">
        <v>0</v>
      </c>
      <c r="B5477" s="13" t="s">
        <v>1</v>
      </c>
      <c r="C5477" s="13" t="s">
        <v>2</v>
      </c>
      <c r="D5477" s="13" t="s">
        <v>4</v>
      </c>
      <c r="E5477" s="13" t="s">
        <v>5</v>
      </c>
      <c r="F5477" s="13" t="s">
        <v>6</v>
      </c>
      <c r="G5477" s="13" t="s">
        <v>7</v>
      </c>
      <c r="H5477" s="13" t="s">
        <v>8</v>
      </c>
    </row>
    <row r="5478" spans="1:8" ht="15.75" customHeight="1" x14ac:dyDescent="0.25">
      <c r="A5478" s="13" t="s">
        <v>7839</v>
      </c>
      <c r="B5478" s="13" t="s">
        <v>10</v>
      </c>
      <c r="C5478" s="14">
        <v>2616</v>
      </c>
      <c r="D5478" s="13" t="s">
        <v>70</v>
      </c>
      <c r="E5478" s="13" t="s">
        <v>73</v>
      </c>
      <c r="F5478" s="15">
        <v>7200</v>
      </c>
      <c r="G5478" s="14">
        <v>18835200</v>
      </c>
      <c r="H5478" s="13" t="s">
        <v>5840</v>
      </c>
    </row>
    <row r="5479" spans="1:8" ht="15.75" customHeight="1" x14ac:dyDescent="0.25">
      <c r="A5479" s="13" t="s">
        <v>7839</v>
      </c>
      <c r="B5479" s="13" t="s">
        <v>28</v>
      </c>
      <c r="C5479" s="14">
        <v>2674.72</v>
      </c>
      <c r="D5479" s="13" t="s">
        <v>20</v>
      </c>
      <c r="E5479" s="13" t="s">
        <v>73</v>
      </c>
      <c r="F5479" s="15">
        <v>7200</v>
      </c>
      <c r="G5479" s="14">
        <v>19257984</v>
      </c>
      <c r="H5479" s="16" t="s">
        <v>5841</v>
      </c>
    </row>
    <row r="5480" spans="1:8" ht="15.75" customHeight="1" x14ac:dyDescent="0.25">
      <c r="A5480" s="13" t="s">
        <v>7839</v>
      </c>
      <c r="B5480" s="13" t="s">
        <v>10</v>
      </c>
      <c r="C5480" s="14">
        <v>2679.36</v>
      </c>
      <c r="D5480" s="13" t="s">
        <v>11</v>
      </c>
      <c r="E5480" s="13" t="s">
        <v>5842</v>
      </c>
      <c r="F5480" s="15">
        <v>7200</v>
      </c>
      <c r="G5480" s="14">
        <v>19291392</v>
      </c>
      <c r="H5480" s="16" t="s">
        <v>5843</v>
      </c>
    </row>
    <row r="5481" spans="1:8" ht="15.75" customHeight="1" x14ac:dyDescent="0.25">
      <c r="A5481" s="13" t="s">
        <v>7839</v>
      </c>
      <c r="B5481" s="13" t="s">
        <v>10</v>
      </c>
      <c r="C5481" s="14">
        <v>2728.17</v>
      </c>
      <c r="D5481" s="13" t="s">
        <v>33</v>
      </c>
      <c r="E5481" s="13" t="s">
        <v>73</v>
      </c>
      <c r="F5481" s="15">
        <v>7200</v>
      </c>
      <c r="G5481" s="14">
        <v>19642824</v>
      </c>
      <c r="H5481" s="13" t="s">
        <v>5844</v>
      </c>
    </row>
    <row r="5482" spans="1:8" ht="15.75" customHeight="1" x14ac:dyDescent="0.25">
      <c r="A5482" s="13" t="s">
        <v>7839</v>
      </c>
      <c r="B5482" s="13" t="s">
        <v>10</v>
      </c>
      <c r="C5482" s="14">
        <v>2784</v>
      </c>
      <c r="D5482" s="13" t="s">
        <v>35</v>
      </c>
      <c r="E5482" s="13" t="s">
        <v>73</v>
      </c>
      <c r="F5482" s="15">
        <v>7200</v>
      </c>
      <c r="G5482" s="14">
        <v>20044800</v>
      </c>
      <c r="H5482" s="16" t="s">
        <v>5845</v>
      </c>
    </row>
    <row r="5483" spans="1:8" ht="15.75" customHeight="1" x14ac:dyDescent="0.25">
      <c r="A5483" s="13" t="s">
        <v>7839</v>
      </c>
      <c r="B5483" s="13" t="s">
        <v>10</v>
      </c>
      <c r="C5483" s="14">
        <v>3310.8</v>
      </c>
      <c r="D5483" s="13" t="s">
        <v>17</v>
      </c>
      <c r="E5483" s="13" t="s">
        <v>73</v>
      </c>
      <c r="F5483" s="15">
        <v>7200</v>
      </c>
      <c r="G5483" s="14">
        <v>23837760</v>
      </c>
      <c r="H5483" s="16" t="s">
        <v>5846</v>
      </c>
    </row>
    <row r="5484" spans="1:8" ht="15.75" customHeight="1" x14ac:dyDescent="0.25">
      <c r="A5484" s="13" t="s">
        <v>7839</v>
      </c>
      <c r="B5484" s="13" t="s">
        <v>45</v>
      </c>
      <c r="C5484" s="14">
        <v>3321.86</v>
      </c>
      <c r="D5484" s="13" t="s">
        <v>20</v>
      </c>
      <c r="E5484" s="13" t="s">
        <v>95</v>
      </c>
      <c r="F5484" s="15">
        <v>7200</v>
      </c>
      <c r="G5484" s="14">
        <v>23917392</v>
      </c>
      <c r="H5484" s="16" t="s">
        <v>5847</v>
      </c>
    </row>
    <row r="5485" spans="1:8" ht="15.75" customHeight="1" x14ac:dyDescent="0.25">
      <c r="A5485" s="13" t="s">
        <v>7839</v>
      </c>
      <c r="B5485" s="13" t="s">
        <v>10</v>
      </c>
      <c r="C5485" s="14">
        <v>3866.67</v>
      </c>
      <c r="D5485" s="13" t="s">
        <v>38</v>
      </c>
      <c r="E5485" s="13" t="s">
        <v>5848</v>
      </c>
      <c r="F5485" s="15">
        <v>7200</v>
      </c>
      <c r="G5485" s="14">
        <v>27840024</v>
      </c>
      <c r="H5485" s="16" t="s">
        <v>5849</v>
      </c>
    </row>
    <row r="5486" spans="1:8" ht="15.75" customHeight="1" x14ac:dyDescent="0.25">
      <c r="A5486" s="13" t="s">
        <v>7839</v>
      </c>
      <c r="B5486" s="13" t="s">
        <v>28</v>
      </c>
      <c r="C5486" s="14">
        <v>3866.67</v>
      </c>
      <c r="D5486" s="13" t="s">
        <v>38</v>
      </c>
      <c r="E5486" s="13" t="s">
        <v>5850</v>
      </c>
      <c r="F5486" s="15">
        <v>7200</v>
      </c>
      <c r="G5486" s="14">
        <v>27840024</v>
      </c>
      <c r="H5486" s="16" t="s">
        <v>5851</v>
      </c>
    </row>
    <row r="5487" spans="1:8" ht="15.75" customHeight="1" x14ac:dyDescent="0.25">
      <c r="A5487" s="13" t="s">
        <v>7839</v>
      </c>
      <c r="B5487" s="13" t="s">
        <v>10</v>
      </c>
      <c r="C5487" s="14">
        <v>4382.3599999999997</v>
      </c>
      <c r="D5487" s="13" t="s">
        <v>43</v>
      </c>
      <c r="E5487" s="13" t="s">
        <v>73</v>
      </c>
      <c r="F5487" s="15">
        <v>7200</v>
      </c>
      <c r="G5487" s="14">
        <v>31552992</v>
      </c>
      <c r="H5487" s="16" t="s">
        <v>5852</v>
      </c>
    </row>
    <row r="5488" spans="1:8" ht="15.75" customHeight="1" x14ac:dyDescent="0.25">
      <c r="A5488" s="13" t="s">
        <v>7839</v>
      </c>
      <c r="B5488" s="13" t="s">
        <v>10</v>
      </c>
      <c r="C5488" s="14">
        <v>4765.76</v>
      </c>
      <c r="D5488" s="13" t="s">
        <v>467</v>
      </c>
      <c r="E5488" s="13" t="s">
        <v>468</v>
      </c>
      <c r="F5488" s="15">
        <v>1440</v>
      </c>
      <c r="G5488" s="14">
        <v>6862694.4000000004</v>
      </c>
      <c r="H5488" s="16" t="s">
        <v>5853</v>
      </c>
    </row>
    <row r="5489" spans="1:8" ht="15.75" customHeight="1" x14ac:dyDescent="0.25">
      <c r="A5489" s="13" t="s">
        <v>7839</v>
      </c>
      <c r="B5489" s="13" t="s">
        <v>10</v>
      </c>
      <c r="C5489" s="14">
        <v>4928.5600000000004</v>
      </c>
      <c r="D5489" s="13" t="s">
        <v>26</v>
      </c>
      <c r="E5489" s="13" t="s">
        <v>470</v>
      </c>
      <c r="F5489" s="15">
        <v>7200</v>
      </c>
      <c r="G5489" s="14">
        <v>35485632</v>
      </c>
      <c r="H5489" s="16" t="s">
        <v>5854</v>
      </c>
    </row>
    <row r="5490" spans="1:8" ht="15.75" customHeight="1" x14ac:dyDescent="0.25">
      <c r="A5490" s="13" t="s">
        <v>7839</v>
      </c>
      <c r="B5490" s="13" t="s">
        <v>382</v>
      </c>
      <c r="C5490" s="14">
        <v>5555.34</v>
      </c>
      <c r="D5490" s="13" t="s">
        <v>20</v>
      </c>
      <c r="E5490" s="13" t="s">
        <v>470</v>
      </c>
      <c r="F5490" s="15">
        <v>7200</v>
      </c>
      <c r="G5490" s="14">
        <v>39998448</v>
      </c>
      <c r="H5490" s="16" t="s">
        <v>5855</v>
      </c>
    </row>
    <row r="5491" spans="1:8" ht="15.75" customHeight="1" x14ac:dyDescent="0.25">
      <c r="A5491" s="13" t="s">
        <v>7839</v>
      </c>
      <c r="B5491" s="13" t="s">
        <v>10</v>
      </c>
      <c r="C5491" s="14">
        <v>5962.88</v>
      </c>
      <c r="D5491" s="13" t="s">
        <v>7584</v>
      </c>
      <c r="E5491" s="13" t="s">
        <v>470</v>
      </c>
      <c r="F5491" s="15">
        <v>7200</v>
      </c>
      <c r="G5491" s="14">
        <v>42932736</v>
      </c>
      <c r="H5491" s="13" t="s">
        <v>5856</v>
      </c>
    </row>
    <row r="5492" spans="1:8" ht="15.75" customHeight="1" x14ac:dyDescent="0.25">
      <c r="A5492" s="13" t="s">
        <v>7839</v>
      </c>
      <c r="B5492" s="13" t="s">
        <v>10</v>
      </c>
      <c r="C5492" s="14">
        <v>6168.06</v>
      </c>
      <c r="D5492" s="13" t="s">
        <v>20</v>
      </c>
      <c r="E5492" s="13" t="s">
        <v>5857</v>
      </c>
      <c r="F5492" s="15">
        <v>7200</v>
      </c>
      <c r="G5492" s="14">
        <v>44410032</v>
      </c>
      <c r="H5492" s="16" t="s">
        <v>5858</v>
      </c>
    </row>
    <row r="5493" spans="1:8" ht="15.75" customHeight="1" x14ac:dyDescent="0.25">
      <c r="A5493" s="13" t="s">
        <v>7839</v>
      </c>
      <c r="B5493" s="13" t="s">
        <v>10</v>
      </c>
      <c r="C5493" s="14">
        <v>6246</v>
      </c>
      <c r="D5493" s="13" t="s">
        <v>67</v>
      </c>
      <c r="E5493" s="13" t="s">
        <v>470</v>
      </c>
      <c r="F5493" s="15">
        <v>7200</v>
      </c>
      <c r="G5493" s="14">
        <v>44971200</v>
      </c>
      <c r="H5493" s="16" t="s">
        <v>5859</v>
      </c>
    </row>
    <row r="5494" spans="1:8" ht="15.75" customHeight="1" x14ac:dyDescent="0.25">
      <c r="A5494" s="13" t="s">
        <v>7839</v>
      </c>
      <c r="B5494" s="13" t="s">
        <v>28</v>
      </c>
      <c r="C5494" s="14">
        <v>6697.3</v>
      </c>
      <c r="D5494" s="13" t="s">
        <v>17</v>
      </c>
      <c r="E5494" s="13" t="s">
        <v>470</v>
      </c>
      <c r="F5494" s="15">
        <v>7200</v>
      </c>
      <c r="G5494" s="14">
        <v>48220560</v>
      </c>
      <c r="H5494" s="16" t="s">
        <v>5860</v>
      </c>
    </row>
    <row r="5495" spans="1:8" ht="15.75" customHeight="1" x14ac:dyDescent="0.25">
      <c r="A5495" s="13" t="s">
        <v>7839</v>
      </c>
      <c r="B5495" s="13" t="s">
        <v>10</v>
      </c>
      <c r="C5495" s="14">
        <v>12976.08</v>
      </c>
      <c r="D5495" s="13" t="s">
        <v>14</v>
      </c>
      <c r="E5495" s="13" t="s">
        <v>5861</v>
      </c>
      <c r="F5495" s="15">
        <v>7200</v>
      </c>
      <c r="G5495" s="14">
        <v>93427776</v>
      </c>
      <c r="H5495" s="13" t="s">
        <v>5862</v>
      </c>
    </row>
    <row r="5496" spans="1:8" ht="15.75" customHeight="1" x14ac:dyDescent="0.25">
      <c r="C5496" s="10"/>
      <c r="F5496" s="17"/>
      <c r="G5496" s="10"/>
    </row>
    <row r="5497" spans="1:8" ht="15.75" customHeight="1" x14ac:dyDescent="0.25">
      <c r="A5497" s="41" t="s">
        <v>5863</v>
      </c>
      <c r="B5497" s="42"/>
      <c r="C5497" s="42"/>
      <c r="D5497" s="42"/>
      <c r="E5497" s="42"/>
      <c r="F5497" s="42"/>
      <c r="G5497" s="42"/>
      <c r="H5497" s="43"/>
    </row>
    <row r="5498" spans="1:8" ht="15.75" customHeight="1" x14ac:dyDescent="0.25">
      <c r="C5498" s="10"/>
      <c r="E5498" s="11" t="s">
        <v>7571</v>
      </c>
      <c r="F5498" s="12">
        <v>4200</v>
      </c>
      <c r="G5498" s="10"/>
    </row>
    <row r="5499" spans="1:8" ht="15.75" customHeight="1" x14ac:dyDescent="0.25">
      <c r="A5499" s="13" t="s">
        <v>0</v>
      </c>
      <c r="B5499" s="13" t="s">
        <v>1</v>
      </c>
      <c r="C5499" s="13" t="s">
        <v>2</v>
      </c>
      <c r="D5499" s="13" t="s">
        <v>4</v>
      </c>
      <c r="E5499" s="13" t="s">
        <v>5</v>
      </c>
      <c r="F5499" s="13" t="s">
        <v>6</v>
      </c>
      <c r="G5499" s="13" t="s">
        <v>7</v>
      </c>
      <c r="H5499" s="13" t="s">
        <v>8</v>
      </c>
    </row>
    <row r="5500" spans="1:8" ht="15.75" customHeight="1" x14ac:dyDescent="0.25">
      <c r="A5500" s="13" t="s">
        <v>7840</v>
      </c>
      <c r="B5500" s="13" t="s">
        <v>10</v>
      </c>
      <c r="C5500" s="14">
        <v>1409.06</v>
      </c>
      <c r="D5500" s="13" t="s">
        <v>20</v>
      </c>
      <c r="E5500" s="13" t="s">
        <v>349</v>
      </c>
      <c r="F5500" s="15">
        <v>4200</v>
      </c>
      <c r="G5500" s="14">
        <v>5918052</v>
      </c>
      <c r="H5500" s="16" t="s">
        <v>5865</v>
      </c>
    </row>
    <row r="5501" spans="1:8" ht="15.75" customHeight="1" x14ac:dyDescent="0.25">
      <c r="A5501" s="13" t="s">
        <v>7840</v>
      </c>
      <c r="B5501" s="13" t="s">
        <v>10</v>
      </c>
      <c r="C5501" s="14">
        <v>1970</v>
      </c>
      <c r="D5501" s="13" t="s">
        <v>406</v>
      </c>
      <c r="E5501" s="13" t="s">
        <v>5866</v>
      </c>
      <c r="F5501" s="15">
        <v>4200</v>
      </c>
      <c r="G5501" s="14">
        <v>8274000</v>
      </c>
      <c r="H5501" s="13" t="s">
        <v>5867</v>
      </c>
    </row>
    <row r="5502" spans="1:8" ht="15.75" customHeight="1" x14ac:dyDescent="0.25">
      <c r="A5502" s="13" t="s">
        <v>7840</v>
      </c>
      <c r="B5502" s="13" t="s">
        <v>10</v>
      </c>
      <c r="C5502" s="14">
        <v>2361.11</v>
      </c>
      <c r="D5502" s="13" t="s">
        <v>38</v>
      </c>
      <c r="E5502" s="13" t="s">
        <v>5868</v>
      </c>
      <c r="F5502" s="15">
        <v>4200</v>
      </c>
      <c r="G5502" s="14">
        <v>9916662</v>
      </c>
      <c r="H5502" s="13" t="s">
        <v>5869</v>
      </c>
    </row>
    <row r="5503" spans="1:8" ht="15.75" customHeight="1" x14ac:dyDescent="0.25">
      <c r="A5503" s="13" t="s">
        <v>7840</v>
      </c>
      <c r="B5503" s="13" t="s">
        <v>10</v>
      </c>
      <c r="C5503" s="14">
        <v>2398.5700000000002</v>
      </c>
      <c r="D5503" s="13" t="s">
        <v>33</v>
      </c>
      <c r="E5503" s="13" t="s">
        <v>407</v>
      </c>
      <c r="F5503" s="15">
        <v>4200</v>
      </c>
      <c r="G5503" s="14">
        <v>10073994</v>
      </c>
      <c r="H5503" s="13" t="s">
        <v>5870</v>
      </c>
    </row>
    <row r="5504" spans="1:8" ht="15.75" customHeight="1" x14ac:dyDescent="0.25">
      <c r="A5504" s="13" t="s">
        <v>7840</v>
      </c>
      <c r="B5504" s="13" t="s">
        <v>10</v>
      </c>
      <c r="C5504" s="14">
        <v>2877.8</v>
      </c>
      <c r="D5504" s="13" t="s">
        <v>43</v>
      </c>
      <c r="E5504" s="13" t="s">
        <v>407</v>
      </c>
      <c r="F5504" s="15">
        <v>4200</v>
      </c>
      <c r="G5504" s="14">
        <v>12086760</v>
      </c>
      <c r="H5504" s="16" t="s">
        <v>5871</v>
      </c>
    </row>
    <row r="5505" spans="1:8" ht="15.75" customHeight="1" x14ac:dyDescent="0.25">
      <c r="C5505" s="10"/>
      <c r="F5505" s="17"/>
      <c r="G5505" s="10"/>
    </row>
    <row r="5506" spans="1:8" ht="15.75" customHeight="1" x14ac:dyDescent="0.25">
      <c r="A5506" s="41" t="s">
        <v>5872</v>
      </c>
      <c r="B5506" s="42"/>
      <c r="C5506" s="42"/>
      <c r="D5506" s="42"/>
      <c r="E5506" s="42"/>
      <c r="F5506" s="42"/>
      <c r="G5506" s="42"/>
      <c r="H5506" s="43"/>
    </row>
    <row r="5507" spans="1:8" ht="15.75" customHeight="1" x14ac:dyDescent="0.25">
      <c r="C5507" s="10"/>
      <c r="E5507" s="11" t="s">
        <v>7571</v>
      </c>
      <c r="F5507" s="12">
        <v>4200</v>
      </c>
      <c r="G5507" s="10"/>
    </row>
    <row r="5508" spans="1:8" ht="15.75" customHeight="1" x14ac:dyDescent="0.25">
      <c r="A5508" s="13" t="s">
        <v>0</v>
      </c>
      <c r="B5508" s="13" t="s">
        <v>1</v>
      </c>
      <c r="C5508" s="13" t="s">
        <v>2</v>
      </c>
      <c r="D5508" s="13" t="s">
        <v>4</v>
      </c>
      <c r="E5508" s="13" t="s">
        <v>5</v>
      </c>
      <c r="F5508" s="13" t="s">
        <v>6</v>
      </c>
      <c r="G5508" s="13" t="s">
        <v>7</v>
      </c>
      <c r="H5508" s="13" t="s">
        <v>8</v>
      </c>
    </row>
    <row r="5509" spans="1:8" ht="15.75" customHeight="1" x14ac:dyDescent="0.25">
      <c r="A5509" s="13" t="s">
        <v>7841</v>
      </c>
      <c r="B5509" s="13" t="s">
        <v>10</v>
      </c>
      <c r="C5509" s="14">
        <v>2640</v>
      </c>
      <c r="D5509" s="13" t="s">
        <v>406</v>
      </c>
      <c r="E5509" s="13" t="s">
        <v>5866</v>
      </c>
      <c r="F5509" s="15">
        <v>4200</v>
      </c>
      <c r="G5509" s="14">
        <v>11088000</v>
      </c>
      <c r="H5509" s="13" t="s">
        <v>5867</v>
      </c>
    </row>
    <row r="5510" spans="1:8" ht="15.75" customHeight="1" x14ac:dyDescent="0.25">
      <c r="A5510" s="13" t="s">
        <v>7841</v>
      </c>
      <c r="B5510" s="13" t="s">
        <v>10</v>
      </c>
      <c r="C5510" s="14">
        <v>2774.22</v>
      </c>
      <c r="D5510" s="13" t="s">
        <v>43</v>
      </c>
      <c r="E5510" s="13" t="s">
        <v>781</v>
      </c>
      <c r="F5510" s="15">
        <v>4200</v>
      </c>
      <c r="G5510" s="14">
        <v>11651724</v>
      </c>
      <c r="H5510" s="13" t="s">
        <v>5873</v>
      </c>
    </row>
    <row r="5511" spans="1:8" ht="15.75" customHeight="1" x14ac:dyDescent="0.25">
      <c r="A5511" s="13" t="s">
        <v>7841</v>
      </c>
      <c r="B5511" s="13" t="s">
        <v>10</v>
      </c>
      <c r="C5511" s="14">
        <v>3108.11</v>
      </c>
      <c r="D5511" s="13" t="s">
        <v>38</v>
      </c>
      <c r="E5511" s="13" t="s">
        <v>5868</v>
      </c>
      <c r="F5511" s="15">
        <v>4200</v>
      </c>
      <c r="G5511" s="14">
        <v>13054062</v>
      </c>
      <c r="H5511" s="13" t="s">
        <v>5874</v>
      </c>
    </row>
    <row r="5512" spans="1:8" ht="15.75" customHeight="1" x14ac:dyDescent="0.25">
      <c r="A5512" s="13" t="s">
        <v>7841</v>
      </c>
      <c r="B5512" s="13" t="s">
        <v>10</v>
      </c>
      <c r="C5512" s="14">
        <v>3239.54</v>
      </c>
      <c r="D5512" s="13" t="s">
        <v>33</v>
      </c>
      <c r="E5512" s="13" t="s">
        <v>407</v>
      </c>
      <c r="F5512" s="15">
        <v>4200</v>
      </c>
      <c r="G5512" s="14">
        <v>13606068</v>
      </c>
      <c r="H5512" s="13" t="s">
        <v>5870</v>
      </c>
    </row>
    <row r="5513" spans="1:8" ht="15.75" customHeight="1" x14ac:dyDescent="0.25">
      <c r="A5513" s="13" t="s">
        <v>7841</v>
      </c>
      <c r="B5513" s="13" t="s">
        <v>10</v>
      </c>
      <c r="C5513" s="14">
        <v>3586.71</v>
      </c>
      <c r="D5513" s="13" t="s">
        <v>20</v>
      </c>
      <c r="E5513" s="13" t="s">
        <v>349</v>
      </c>
      <c r="F5513" s="15">
        <v>4200</v>
      </c>
      <c r="G5513" s="14">
        <v>15064182</v>
      </c>
      <c r="H5513" s="16" t="s">
        <v>5875</v>
      </c>
    </row>
    <row r="5514" spans="1:8" ht="15.75" customHeight="1" x14ac:dyDescent="0.25">
      <c r="C5514" s="10"/>
      <c r="F5514" s="17"/>
      <c r="G5514" s="10"/>
    </row>
    <row r="5515" spans="1:8" ht="15.75" customHeight="1" x14ac:dyDescent="0.25">
      <c r="A5515" s="41" t="s">
        <v>5876</v>
      </c>
      <c r="B5515" s="42"/>
      <c r="C5515" s="42"/>
      <c r="D5515" s="42"/>
      <c r="E5515" s="42"/>
      <c r="F5515" s="42"/>
      <c r="G5515" s="42"/>
      <c r="H5515" s="43"/>
    </row>
    <row r="5516" spans="1:8" ht="15.75" customHeight="1" x14ac:dyDescent="0.25">
      <c r="C5516" s="10"/>
      <c r="E5516" s="11" t="s">
        <v>7571</v>
      </c>
      <c r="F5516" s="12">
        <v>108000</v>
      </c>
      <c r="G5516" s="10"/>
    </row>
    <row r="5517" spans="1:8" ht="15.75" customHeight="1" x14ac:dyDescent="0.25">
      <c r="A5517" s="13" t="s">
        <v>0</v>
      </c>
      <c r="B5517" s="13" t="s">
        <v>1</v>
      </c>
      <c r="C5517" s="13" t="s">
        <v>2</v>
      </c>
      <c r="D5517" s="13" t="s">
        <v>4</v>
      </c>
      <c r="E5517" s="13" t="s">
        <v>5</v>
      </c>
      <c r="F5517" s="13" t="s">
        <v>6</v>
      </c>
      <c r="G5517" s="13" t="s">
        <v>7</v>
      </c>
      <c r="H5517" s="13" t="s">
        <v>8</v>
      </c>
    </row>
    <row r="5518" spans="1:8" ht="15.75" customHeight="1" x14ac:dyDescent="0.25">
      <c r="A5518" s="13" t="s">
        <v>7842</v>
      </c>
      <c r="B5518" s="13" t="s">
        <v>10</v>
      </c>
      <c r="C5518" s="14">
        <v>7738</v>
      </c>
      <c r="D5518" s="13" t="s">
        <v>67</v>
      </c>
      <c r="E5518" s="13" t="s">
        <v>68</v>
      </c>
      <c r="F5518" s="15">
        <v>108000</v>
      </c>
      <c r="G5518" s="14">
        <v>835704000</v>
      </c>
      <c r="H5518" s="16" t="s">
        <v>5878</v>
      </c>
    </row>
    <row r="5519" spans="1:8" ht="15.75" customHeight="1" x14ac:dyDescent="0.25">
      <c r="A5519" s="13" t="s">
        <v>7842</v>
      </c>
      <c r="B5519" s="13" t="s">
        <v>10</v>
      </c>
      <c r="C5519" s="14">
        <v>7739</v>
      </c>
      <c r="D5519" s="13" t="s">
        <v>70</v>
      </c>
      <c r="E5519" s="13" t="s">
        <v>71</v>
      </c>
      <c r="F5519" s="15">
        <v>108000</v>
      </c>
      <c r="G5519" s="14">
        <v>835812000</v>
      </c>
      <c r="H5519" s="13" t="s">
        <v>5879</v>
      </c>
    </row>
    <row r="5520" spans="1:8" ht="15.75" customHeight="1" x14ac:dyDescent="0.25">
      <c r="A5520" s="13" t="s">
        <v>7842</v>
      </c>
      <c r="B5520" s="13" t="s">
        <v>10</v>
      </c>
      <c r="C5520" s="14">
        <v>7834</v>
      </c>
      <c r="D5520" s="13" t="s">
        <v>38</v>
      </c>
      <c r="E5520" s="13" t="s">
        <v>5880</v>
      </c>
      <c r="F5520" s="15">
        <v>108000</v>
      </c>
      <c r="G5520" s="14">
        <v>846072000</v>
      </c>
      <c r="H5520" s="16" t="s">
        <v>5881</v>
      </c>
    </row>
    <row r="5521" spans="1:8" ht="15.75" customHeight="1" x14ac:dyDescent="0.25">
      <c r="A5521" s="13" t="s">
        <v>7842</v>
      </c>
      <c r="B5521" s="13" t="s">
        <v>28</v>
      </c>
      <c r="C5521" s="14">
        <v>7834</v>
      </c>
      <c r="D5521" s="13" t="s">
        <v>38</v>
      </c>
      <c r="E5521" s="13" t="s">
        <v>5882</v>
      </c>
      <c r="F5521" s="15">
        <v>108000</v>
      </c>
      <c r="G5521" s="14">
        <v>846072000</v>
      </c>
      <c r="H5521" s="16" t="s">
        <v>5883</v>
      </c>
    </row>
    <row r="5522" spans="1:8" ht="15.75" customHeight="1" x14ac:dyDescent="0.25">
      <c r="A5522" s="13" t="s">
        <v>7842</v>
      </c>
      <c r="B5522" s="13" t="s">
        <v>28</v>
      </c>
      <c r="C5522" s="14">
        <v>7897.82</v>
      </c>
      <c r="D5522" s="13" t="s">
        <v>20</v>
      </c>
      <c r="E5522" s="13" t="s">
        <v>73</v>
      </c>
      <c r="F5522" s="15">
        <v>108000</v>
      </c>
      <c r="G5522" s="14">
        <v>852964560</v>
      </c>
      <c r="H5522" s="13" t="s">
        <v>5884</v>
      </c>
    </row>
    <row r="5523" spans="1:8" ht="15.75" customHeight="1" x14ac:dyDescent="0.25">
      <c r="A5523" s="13" t="s">
        <v>7842</v>
      </c>
      <c r="B5523" s="13" t="s">
        <v>10</v>
      </c>
      <c r="C5523" s="14">
        <v>8072.55</v>
      </c>
      <c r="D5523" s="13" t="s">
        <v>33</v>
      </c>
      <c r="E5523" s="13" t="s">
        <v>73</v>
      </c>
      <c r="F5523" s="15">
        <v>108000</v>
      </c>
      <c r="G5523" s="14">
        <v>871835400</v>
      </c>
      <c r="H5523" s="13" t="s">
        <v>5885</v>
      </c>
    </row>
    <row r="5524" spans="1:8" ht="15.75" customHeight="1" x14ac:dyDescent="0.25">
      <c r="A5524" s="13" t="s">
        <v>7842</v>
      </c>
      <c r="B5524" s="13" t="s">
        <v>10</v>
      </c>
      <c r="C5524" s="14">
        <v>8157.9</v>
      </c>
      <c r="D5524" s="13" t="s">
        <v>75</v>
      </c>
      <c r="E5524" s="13" t="s">
        <v>73</v>
      </c>
      <c r="F5524" s="15">
        <v>108000</v>
      </c>
      <c r="G5524" s="14">
        <v>881053200</v>
      </c>
      <c r="H5524" s="16" t="s">
        <v>5886</v>
      </c>
    </row>
    <row r="5525" spans="1:8" ht="15.75" customHeight="1" x14ac:dyDescent="0.25">
      <c r="A5525" s="13" t="s">
        <v>7842</v>
      </c>
      <c r="B5525" s="13" t="s">
        <v>10</v>
      </c>
      <c r="C5525" s="14">
        <v>8181.82</v>
      </c>
      <c r="D5525" s="13" t="s">
        <v>23</v>
      </c>
      <c r="E5525" s="13" t="s">
        <v>73</v>
      </c>
      <c r="F5525" s="15">
        <v>108000</v>
      </c>
      <c r="G5525" s="14">
        <v>883636560</v>
      </c>
      <c r="H5525" s="16" t="s">
        <v>5887</v>
      </c>
    </row>
    <row r="5526" spans="1:8" ht="15.75" customHeight="1" x14ac:dyDescent="0.25">
      <c r="A5526" s="13" t="s">
        <v>7842</v>
      </c>
      <c r="B5526" s="13" t="s">
        <v>10</v>
      </c>
      <c r="C5526" s="14">
        <v>8345</v>
      </c>
      <c r="D5526" s="13" t="s">
        <v>366</v>
      </c>
      <c r="E5526" s="13" t="s">
        <v>367</v>
      </c>
      <c r="F5526" s="15">
        <v>108000</v>
      </c>
      <c r="G5526" s="14">
        <v>901260000</v>
      </c>
      <c r="H5526" s="16" t="s">
        <v>5888</v>
      </c>
    </row>
    <row r="5527" spans="1:8" ht="15.75" customHeight="1" x14ac:dyDescent="0.25">
      <c r="A5527" s="13" t="s">
        <v>7842</v>
      </c>
      <c r="B5527" s="13" t="s">
        <v>10</v>
      </c>
      <c r="C5527" s="14">
        <v>8358.75</v>
      </c>
      <c r="D5527" s="13" t="s">
        <v>11</v>
      </c>
      <c r="E5527" s="13" t="s">
        <v>5889</v>
      </c>
      <c r="F5527" s="15">
        <v>108000</v>
      </c>
      <c r="G5527" s="14">
        <v>902745000</v>
      </c>
      <c r="H5527" s="13" t="s">
        <v>5890</v>
      </c>
    </row>
    <row r="5528" spans="1:8" ht="15.75" customHeight="1" x14ac:dyDescent="0.25">
      <c r="A5528" s="13" t="s">
        <v>7842</v>
      </c>
      <c r="B5528" s="13" t="s">
        <v>28</v>
      </c>
      <c r="C5528" s="14">
        <v>8549.36</v>
      </c>
      <c r="D5528" s="13" t="s">
        <v>33</v>
      </c>
      <c r="E5528" s="13" t="s">
        <v>349</v>
      </c>
      <c r="F5528" s="15">
        <v>108000</v>
      </c>
      <c r="G5528" s="14">
        <v>923330880</v>
      </c>
      <c r="H5528" s="13" t="s">
        <v>5891</v>
      </c>
    </row>
    <row r="5529" spans="1:8" ht="15.75" customHeight="1" x14ac:dyDescent="0.25">
      <c r="A5529" s="13" t="s">
        <v>7842</v>
      </c>
      <c r="B5529" s="13" t="s">
        <v>10</v>
      </c>
      <c r="C5529" s="14">
        <v>8653</v>
      </c>
      <c r="D5529" s="13" t="s">
        <v>406</v>
      </c>
      <c r="E5529" s="13" t="s">
        <v>5892</v>
      </c>
      <c r="F5529" s="15">
        <v>108000</v>
      </c>
      <c r="G5529" s="14">
        <v>934524000</v>
      </c>
      <c r="H5529" s="13" t="s">
        <v>5893</v>
      </c>
    </row>
    <row r="5530" spans="1:8" ht="15.75" customHeight="1" x14ac:dyDescent="0.25">
      <c r="A5530" s="13" t="s">
        <v>7842</v>
      </c>
      <c r="B5530" s="13" t="s">
        <v>10</v>
      </c>
      <c r="C5530" s="14">
        <v>8658</v>
      </c>
      <c r="D5530" s="13" t="s">
        <v>467</v>
      </c>
      <c r="E5530" s="13" t="s">
        <v>468</v>
      </c>
      <c r="F5530" s="15">
        <v>21600</v>
      </c>
      <c r="G5530" s="14">
        <v>187012800</v>
      </c>
      <c r="H5530" s="16" t="s">
        <v>5894</v>
      </c>
    </row>
    <row r="5531" spans="1:8" ht="15.75" customHeight="1" x14ac:dyDescent="0.25">
      <c r="A5531" s="13" t="s">
        <v>7842</v>
      </c>
      <c r="B5531" s="13" t="s">
        <v>45</v>
      </c>
      <c r="C5531" s="14">
        <v>8663.02</v>
      </c>
      <c r="D5531" s="13" t="s">
        <v>20</v>
      </c>
      <c r="E5531" s="13" t="s">
        <v>349</v>
      </c>
      <c r="F5531" s="15">
        <v>108000</v>
      </c>
      <c r="G5531" s="14">
        <v>935606160</v>
      </c>
      <c r="H5531" s="13" t="s">
        <v>5895</v>
      </c>
    </row>
    <row r="5532" spans="1:8" ht="15.75" customHeight="1" x14ac:dyDescent="0.25">
      <c r="A5532" s="13" t="s">
        <v>7842</v>
      </c>
      <c r="B5532" s="13" t="s">
        <v>28</v>
      </c>
      <c r="C5532" s="14">
        <v>8690</v>
      </c>
      <c r="D5532" s="13" t="s">
        <v>75</v>
      </c>
      <c r="E5532" s="13" t="s">
        <v>349</v>
      </c>
      <c r="F5532" s="15">
        <v>108000</v>
      </c>
      <c r="G5532" s="14">
        <v>938520000</v>
      </c>
      <c r="H5532" s="16" t="s">
        <v>5896</v>
      </c>
    </row>
    <row r="5533" spans="1:8" ht="15.75" customHeight="1" x14ac:dyDescent="0.25">
      <c r="A5533" s="13" t="s">
        <v>7842</v>
      </c>
      <c r="B5533" s="13" t="s">
        <v>10</v>
      </c>
      <c r="C5533" s="14">
        <v>8700</v>
      </c>
      <c r="D5533" s="13" t="s">
        <v>35</v>
      </c>
      <c r="E5533" s="13" t="s">
        <v>5897</v>
      </c>
      <c r="F5533" s="15">
        <v>108000</v>
      </c>
      <c r="G5533" s="14">
        <v>939600000</v>
      </c>
      <c r="H5533" s="16" t="s">
        <v>5898</v>
      </c>
    </row>
    <row r="5534" spans="1:8" ht="15.75" customHeight="1" x14ac:dyDescent="0.25">
      <c r="A5534" s="13" t="s">
        <v>7842</v>
      </c>
      <c r="B5534" s="13" t="s">
        <v>10</v>
      </c>
      <c r="C5534" s="14">
        <v>8746</v>
      </c>
      <c r="D5534" s="13" t="s">
        <v>765</v>
      </c>
      <c r="E5534" s="13" t="s">
        <v>73</v>
      </c>
      <c r="F5534" s="15">
        <v>108000</v>
      </c>
      <c r="G5534" s="14">
        <v>944568000</v>
      </c>
      <c r="H5534" s="13" t="s">
        <v>5899</v>
      </c>
    </row>
    <row r="5535" spans="1:8" ht="15.75" customHeight="1" x14ac:dyDescent="0.25">
      <c r="A5535" s="13" t="s">
        <v>7842</v>
      </c>
      <c r="B5535" s="13" t="s">
        <v>28</v>
      </c>
      <c r="C5535" s="14">
        <v>8964</v>
      </c>
      <c r="D5535" s="13" t="s">
        <v>70</v>
      </c>
      <c r="E5535" s="13" t="s">
        <v>470</v>
      </c>
      <c r="F5535" s="15">
        <v>108000</v>
      </c>
      <c r="G5535" s="14">
        <v>968112000</v>
      </c>
      <c r="H5535" s="13" t="s">
        <v>5900</v>
      </c>
    </row>
    <row r="5536" spans="1:8" ht="15.75" customHeight="1" x14ac:dyDescent="0.25">
      <c r="A5536" s="13" t="s">
        <v>7842</v>
      </c>
      <c r="B5536" s="13" t="s">
        <v>10</v>
      </c>
      <c r="C5536" s="14">
        <v>9017</v>
      </c>
      <c r="D5536" s="13" t="s">
        <v>17</v>
      </c>
      <c r="E5536" s="13" t="s">
        <v>73</v>
      </c>
      <c r="F5536" s="15">
        <v>1200</v>
      </c>
      <c r="G5536" s="14">
        <v>10820400</v>
      </c>
      <c r="H5536" s="13" t="s">
        <v>5901</v>
      </c>
    </row>
    <row r="5537" spans="1:8" ht="15.75" customHeight="1" x14ac:dyDescent="0.25">
      <c r="A5537" s="13" t="s">
        <v>7842</v>
      </c>
      <c r="B5537" s="13" t="s">
        <v>10</v>
      </c>
      <c r="C5537" s="14">
        <v>9230.18</v>
      </c>
      <c r="D5537" s="13" t="s">
        <v>20</v>
      </c>
      <c r="E5537" s="13" t="s">
        <v>470</v>
      </c>
      <c r="F5537" s="15">
        <v>108000</v>
      </c>
      <c r="G5537" s="14">
        <v>996859440</v>
      </c>
      <c r="H5537" s="16" t="s">
        <v>5902</v>
      </c>
    </row>
    <row r="5538" spans="1:8" ht="15.75" customHeight="1" x14ac:dyDescent="0.25">
      <c r="A5538" s="13" t="s">
        <v>7842</v>
      </c>
      <c r="B5538" s="13" t="s">
        <v>45</v>
      </c>
      <c r="C5538" s="14">
        <v>9600</v>
      </c>
      <c r="D5538" s="13" t="s">
        <v>17</v>
      </c>
      <c r="E5538" s="13" t="s">
        <v>349</v>
      </c>
      <c r="F5538" s="15">
        <v>1200</v>
      </c>
      <c r="G5538" s="14">
        <v>11520000</v>
      </c>
      <c r="H5538" s="13" t="s">
        <v>5891</v>
      </c>
    </row>
    <row r="5539" spans="1:8" ht="15.75" customHeight="1" x14ac:dyDescent="0.25">
      <c r="A5539" s="13" t="s">
        <v>7842</v>
      </c>
      <c r="B5539" s="13" t="s">
        <v>28</v>
      </c>
      <c r="C5539" s="14">
        <v>9648.92</v>
      </c>
      <c r="D5539" s="13" t="s">
        <v>26</v>
      </c>
      <c r="E5539" s="13" t="s">
        <v>470</v>
      </c>
      <c r="F5539" s="15">
        <v>108000</v>
      </c>
      <c r="G5539" s="14">
        <v>1042083360</v>
      </c>
      <c r="H5539" s="16" t="s">
        <v>5903</v>
      </c>
    </row>
    <row r="5540" spans="1:8" ht="15.75" customHeight="1" x14ac:dyDescent="0.25">
      <c r="A5540" s="13" t="s">
        <v>7842</v>
      </c>
      <c r="B5540" s="13" t="s">
        <v>10</v>
      </c>
      <c r="C5540" s="14">
        <v>9783.57</v>
      </c>
      <c r="D5540" s="13" t="s">
        <v>80</v>
      </c>
      <c r="E5540" s="13" t="s">
        <v>5904</v>
      </c>
      <c r="F5540" s="15">
        <v>108000</v>
      </c>
      <c r="G5540" s="14">
        <v>1056625560</v>
      </c>
      <c r="H5540" s="16" t="s">
        <v>5905</v>
      </c>
    </row>
    <row r="5541" spans="1:8" ht="15.75" customHeight="1" x14ac:dyDescent="0.25">
      <c r="A5541" s="13" t="s">
        <v>7842</v>
      </c>
      <c r="B5541" s="13" t="s">
        <v>10</v>
      </c>
      <c r="C5541" s="14">
        <v>9887.4599999999991</v>
      </c>
      <c r="D5541" s="13" t="s">
        <v>26</v>
      </c>
      <c r="E5541" s="13" t="s">
        <v>781</v>
      </c>
      <c r="F5541" s="15">
        <v>108000</v>
      </c>
      <c r="G5541" s="14">
        <v>1067845680</v>
      </c>
      <c r="H5541" s="13" t="s">
        <v>5906</v>
      </c>
    </row>
    <row r="5542" spans="1:8" ht="15.75" customHeight="1" x14ac:dyDescent="0.25">
      <c r="A5542" s="13" t="s">
        <v>7842</v>
      </c>
      <c r="B5542" s="13" t="s">
        <v>28</v>
      </c>
      <c r="C5542" s="14">
        <v>10880</v>
      </c>
      <c r="D5542" s="13" t="s">
        <v>17</v>
      </c>
      <c r="E5542" s="13" t="s">
        <v>781</v>
      </c>
      <c r="F5542" s="15">
        <v>1200</v>
      </c>
      <c r="G5542" s="14">
        <v>13056000</v>
      </c>
      <c r="H5542" s="13" t="s">
        <v>5885</v>
      </c>
    </row>
    <row r="5543" spans="1:8" ht="15.75" customHeight="1" x14ac:dyDescent="0.25">
      <c r="A5543" s="13" t="s">
        <v>7842</v>
      </c>
      <c r="B5543" s="13" t="s">
        <v>382</v>
      </c>
      <c r="C5543" s="14">
        <v>11841.89</v>
      </c>
      <c r="D5543" s="13" t="s">
        <v>20</v>
      </c>
      <c r="E5543" s="13" t="s">
        <v>40</v>
      </c>
      <c r="F5543" s="15">
        <v>108000</v>
      </c>
      <c r="G5543" s="14">
        <v>1278924120</v>
      </c>
      <c r="H5543" s="13" t="s">
        <v>5907</v>
      </c>
    </row>
    <row r="5544" spans="1:8" ht="15.75" customHeight="1" x14ac:dyDescent="0.25">
      <c r="A5544" s="13" t="s">
        <v>7842</v>
      </c>
      <c r="B5544" s="13" t="s">
        <v>10</v>
      </c>
      <c r="C5544" s="14">
        <v>12201.55</v>
      </c>
      <c r="D5544" s="13" t="s">
        <v>43</v>
      </c>
      <c r="E5544" s="13" t="s">
        <v>470</v>
      </c>
      <c r="F5544" s="15">
        <v>108000</v>
      </c>
      <c r="G5544" s="14">
        <v>1317767400</v>
      </c>
      <c r="H5544" s="16" t="s">
        <v>5908</v>
      </c>
    </row>
    <row r="5545" spans="1:8" ht="15.75" customHeight="1" x14ac:dyDescent="0.25">
      <c r="C5545" s="10"/>
      <c r="F5545" s="17"/>
      <c r="G5545" s="10"/>
    </row>
    <row r="5546" spans="1:8" ht="15.75" customHeight="1" x14ac:dyDescent="0.25">
      <c r="A5546" s="41" t="s">
        <v>5909</v>
      </c>
      <c r="B5546" s="42"/>
      <c r="C5546" s="42"/>
      <c r="D5546" s="42"/>
      <c r="E5546" s="42"/>
      <c r="F5546" s="42"/>
      <c r="G5546" s="42"/>
      <c r="H5546" s="43"/>
    </row>
    <row r="5547" spans="1:8" ht="15.75" customHeight="1" x14ac:dyDescent="0.25">
      <c r="C5547" s="10"/>
      <c r="E5547" s="11" t="s">
        <v>7571</v>
      </c>
      <c r="F5547" s="12">
        <v>132000</v>
      </c>
      <c r="G5547" s="10"/>
    </row>
    <row r="5548" spans="1:8" ht="15.75" customHeight="1" x14ac:dyDescent="0.25">
      <c r="A5548" s="13" t="s">
        <v>0</v>
      </c>
      <c r="B5548" s="13" t="s">
        <v>1</v>
      </c>
      <c r="C5548" s="13" t="s">
        <v>2</v>
      </c>
      <c r="D5548" s="13" t="s">
        <v>4</v>
      </c>
      <c r="E5548" s="13" t="s">
        <v>5</v>
      </c>
      <c r="F5548" s="13" t="s">
        <v>6</v>
      </c>
      <c r="G5548" s="13" t="s">
        <v>7</v>
      </c>
      <c r="H5548" s="13" t="s">
        <v>8</v>
      </c>
    </row>
    <row r="5549" spans="1:8" ht="15.75" customHeight="1" x14ac:dyDescent="0.25">
      <c r="A5549" s="13" t="s">
        <v>7843</v>
      </c>
      <c r="B5549" s="13" t="s">
        <v>10</v>
      </c>
      <c r="C5549" s="14">
        <v>386.11</v>
      </c>
      <c r="D5549" s="13" t="s">
        <v>11</v>
      </c>
      <c r="E5549" s="13" t="s">
        <v>5911</v>
      </c>
      <c r="F5549" s="15">
        <v>132000</v>
      </c>
      <c r="G5549" s="14">
        <v>50966520</v>
      </c>
      <c r="H5549" s="13" t="s">
        <v>5912</v>
      </c>
    </row>
    <row r="5550" spans="1:8" ht="15.75" customHeight="1" x14ac:dyDescent="0.25">
      <c r="A5550" s="13" t="s">
        <v>7843</v>
      </c>
      <c r="B5550" s="13" t="s">
        <v>10</v>
      </c>
      <c r="C5550" s="14">
        <v>392.13</v>
      </c>
      <c r="D5550" s="13" t="s">
        <v>26</v>
      </c>
      <c r="E5550" s="13" t="s">
        <v>515</v>
      </c>
      <c r="F5550" s="15">
        <v>132000</v>
      </c>
      <c r="G5550" s="14">
        <v>51761160</v>
      </c>
      <c r="H5550" s="13" t="s">
        <v>5913</v>
      </c>
    </row>
    <row r="5551" spans="1:8" ht="15.75" customHeight="1" x14ac:dyDescent="0.25">
      <c r="A5551" s="13" t="s">
        <v>7843</v>
      </c>
      <c r="B5551" s="13" t="s">
        <v>10</v>
      </c>
      <c r="C5551" s="14">
        <v>401.17</v>
      </c>
      <c r="D5551" s="13" t="s">
        <v>20</v>
      </c>
      <c r="E5551" s="13" t="s">
        <v>515</v>
      </c>
      <c r="F5551" s="15">
        <v>132000</v>
      </c>
      <c r="G5551" s="14">
        <v>52954440</v>
      </c>
      <c r="H5551" s="13" t="s">
        <v>5914</v>
      </c>
    </row>
    <row r="5552" spans="1:8" ht="15.75" customHeight="1" x14ac:dyDescent="0.25">
      <c r="A5552" s="13" t="s">
        <v>7843</v>
      </c>
      <c r="B5552" s="13" t="s">
        <v>10</v>
      </c>
      <c r="C5552" s="14">
        <v>415.04</v>
      </c>
      <c r="D5552" s="13" t="s">
        <v>14</v>
      </c>
      <c r="E5552" s="13" t="s">
        <v>5915</v>
      </c>
      <c r="F5552" s="15">
        <v>132000</v>
      </c>
      <c r="G5552" s="14">
        <v>54785280</v>
      </c>
      <c r="H5552" s="13" t="s">
        <v>5916</v>
      </c>
    </row>
    <row r="5553" spans="1:8" ht="15.75" customHeight="1" x14ac:dyDescent="0.25">
      <c r="A5553" s="13" t="s">
        <v>7843</v>
      </c>
      <c r="B5553" s="13" t="s">
        <v>10</v>
      </c>
      <c r="C5553" s="14">
        <v>457</v>
      </c>
      <c r="D5553" s="13" t="s">
        <v>38</v>
      </c>
      <c r="E5553" s="16" t="s">
        <v>5917</v>
      </c>
      <c r="F5553" s="15">
        <v>132000</v>
      </c>
      <c r="G5553" s="14">
        <v>60324000</v>
      </c>
      <c r="H5553" s="16" t="s">
        <v>5918</v>
      </c>
    </row>
    <row r="5554" spans="1:8" ht="15.75" customHeight="1" x14ac:dyDescent="0.25">
      <c r="A5554" s="13" t="s">
        <v>7843</v>
      </c>
      <c r="B5554" s="13" t="s">
        <v>10</v>
      </c>
      <c r="C5554" s="14">
        <v>508.12</v>
      </c>
      <c r="D5554" s="13" t="s">
        <v>33</v>
      </c>
      <c r="E5554" s="13" t="s">
        <v>5919</v>
      </c>
      <c r="F5554" s="15">
        <v>132000</v>
      </c>
      <c r="G5554" s="14">
        <v>67071840</v>
      </c>
      <c r="H5554" s="13" t="s">
        <v>5920</v>
      </c>
    </row>
    <row r="5555" spans="1:8" ht="15.75" customHeight="1" x14ac:dyDescent="0.25">
      <c r="A5555" s="13" t="s">
        <v>7843</v>
      </c>
      <c r="B5555" s="13" t="s">
        <v>10</v>
      </c>
      <c r="C5555" s="14">
        <v>562.54999999999995</v>
      </c>
      <c r="D5555" s="13" t="s">
        <v>43</v>
      </c>
      <c r="E5555" s="13" t="s">
        <v>5921</v>
      </c>
      <c r="F5555" s="15">
        <v>132000</v>
      </c>
      <c r="G5555" s="14">
        <v>74256600</v>
      </c>
      <c r="H5555" s="16" t="s">
        <v>5922</v>
      </c>
    </row>
    <row r="5556" spans="1:8" ht="15.75" customHeight="1" x14ac:dyDescent="0.25">
      <c r="C5556" s="10"/>
      <c r="F5556" s="17"/>
      <c r="G5556" s="10"/>
    </row>
    <row r="5557" spans="1:8" ht="15.75" customHeight="1" x14ac:dyDescent="0.25">
      <c r="A5557" s="41" t="s">
        <v>5923</v>
      </c>
      <c r="B5557" s="42"/>
      <c r="C5557" s="42"/>
      <c r="D5557" s="42"/>
      <c r="E5557" s="42"/>
      <c r="F5557" s="42"/>
      <c r="G5557" s="42"/>
      <c r="H5557" s="43"/>
    </row>
    <row r="5558" spans="1:8" ht="15.75" customHeight="1" x14ac:dyDescent="0.25">
      <c r="C5558" s="10"/>
      <c r="E5558" s="11" t="s">
        <v>7571</v>
      </c>
      <c r="F5558" s="12">
        <v>1565</v>
      </c>
      <c r="G5558" s="10"/>
    </row>
    <row r="5559" spans="1:8" ht="15.75" customHeight="1" x14ac:dyDescent="0.25">
      <c r="A5559" s="13" t="s">
        <v>0</v>
      </c>
      <c r="B5559" s="13" t="s">
        <v>1</v>
      </c>
      <c r="C5559" s="13" t="s">
        <v>2</v>
      </c>
      <c r="D5559" s="13" t="s">
        <v>4</v>
      </c>
      <c r="E5559" s="13" t="s">
        <v>5</v>
      </c>
      <c r="F5559" s="13" t="s">
        <v>6</v>
      </c>
      <c r="G5559" s="13" t="s">
        <v>7</v>
      </c>
      <c r="H5559" s="13" t="s">
        <v>8</v>
      </c>
    </row>
    <row r="5560" spans="1:8" ht="15.75" customHeight="1" x14ac:dyDescent="0.25">
      <c r="A5560" s="13" t="s">
        <v>7844</v>
      </c>
      <c r="B5560" s="13" t="s">
        <v>10</v>
      </c>
      <c r="C5560" s="14">
        <v>13942.63</v>
      </c>
      <c r="D5560" s="13" t="s">
        <v>20</v>
      </c>
      <c r="E5560" s="13" t="s">
        <v>164</v>
      </c>
      <c r="F5560" s="15">
        <v>1565</v>
      </c>
      <c r="G5560" s="14">
        <v>21820215.949999999</v>
      </c>
      <c r="H5560" s="13" t="s">
        <v>5925</v>
      </c>
    </row>
    <row r="5561" spans="1:8" ht="15.75" customHeight="1" x14ac:dyDescent="0.25">
      <c r="A5561" s="13" t="s">
        <v>7844</v>
      </c>
      <c r="B5561" s="13" t="s">
        <v>10</v>
      </c>
      <c r="C5561" s="14">
        <v>14244.87</v>
      </c>
      <c r="D5561" s="13" t="s">
        <v>11</v>
      </c>
      <c r="E5561" s="13" t="s">
        <v>5926</v>
      </c>
      <c r="F5561" s="15">
        <v>1565</v>
      </c>
      <c r="G5561" s="14">
        <v>22293221.550000001</v>
      </c>
      <c r="H5561" s="13" t="s">
        <v>5927</v>
      </c>
    </row>
    <row r="5562" spans="1:8" ht="15.75" customHeight="1" x14ac:dyDescent="0.25">
      <c r="A5562" s="13" t="s">
        <v>7844</v>
      </c>
      <c r="B5562" s="13" t="s">
        <v>10</v>
      </c>
      <c r="C5562" s="14">
        <v>14250</v>
      </c>
      <c r="D5562" s="13" t="s">
        <v>75</v>
      </c>
      <c r="E5562" s="13" t="s">
        <v>5928</v>
      </c>
      <c r="F5562" s="15">
        <v>1565</v>
      </c>
      <c r="G5562" s="14">
        <v>22301250</v>
      </c>
      <c r="H5562" s="16" t="s">
        <v>5929</v>
      </c>
    </row>
    <row r="5563" spans="1:8" ht="15.75" customHeight="1" x14ac:dyDescent="0.25">
      <c r="A5563" s="13" t="s">
        <v>7844</v>
      </c>
      <c r="B5563" s="13" t="s">
        <v>10</v>
      </c>
      <c r="C5563" s="14">
        <v>14532.43</v>
      </c>
      <c r="D5563" s="13" t="s">
        <v>33</v>
      </c>
      <c r="E5563" s="13" t="s">
        <v>164</v>
      </c>
      <c r="F5563" s="15">
        <v>1565</v>
      </c>
      <c r="G5563" s="14">
        <v>22743252.949999999</v>
      </c>
      <c r="H5563" s="13" t="s">
        <v>5930</v>
      </c>
    </row>
    <row r="5564" spans="1:8" ht="15.75" customHeight="1" x14ac:dyDescent="0.25">
      <c r="A5564" s="13" t="s">
        <v>7844</v>
      </c>
      <c r="B5564" s="13" t="s">
        <v>10</v>
      </c>
      <c r="C5564" s="14">
        <v>14545.23</v>
      </c>
      <c r="D5564" s="13" t="s">
        <v>14</v>
      </c>
      <c r="E5564" s="13" t="s">
        <v>5931</v>
      </c>
      <c r="F5564" s="15">
        <v>1565</v>
      </c>
      <c r="G5564" s="14">
        <v>22763284.949999999</v>
      </c>
      <c r="H5564" s="13" t="s">
        <v>5932</v>
      </c>
    </row>
    <row r="5565" spans="1:8" ht="15.75" customHeight="1" x14ac:dyDescent="0.25">
      <c r="A5565" s="13" t="s">
        <v>7844</v>
      </c>
      <c r="B5565" s="13" t="s">
        <v>10</v>
      </c>
      <c r="C5565" s="14">
        <v>14863</v>
      </c>
      <c r="D5565" s="13" t="s">
        <v>201</v>
      </c>
      <c r="E5565" s="13" t="s">
        <v>164</v>
      </c>
      <c r="F5565" s="15">
        <v>1565</v>
      </c>
      <c r="G5565" s="14">
        <v>23260595</v>
      </c>
      <c r="H5565" s="16" t="s">
        <v>5933</v>
      </c>
    </row>
    <row r="5566" spans="1:8" ht="15.75" customHeight="1" x14ac:dyDescent="0.25">
      <c r="A5566" s="13" t="s">
        <v>7844</v>
      </c>
      <c r="B5566" s="13" t="s">
        <v>10</v>
      </c>
      <c r="C5566" s="14">
        <v>14941.46</v>
      </c>
      <c r="D5566" s="13" t="s">
        <v>35</v>
      </c>
      <c r="E5566" s="13" t="s">
        <v>5934</v>
      </c>
      <c r="F5566" s="15">
        <v>1565</v>
      </c>
      <c r="G5566" s="14">
        <v>23383384.899999999</v>
      </c>
      <c r="H5566" s="16" t="s">
        <v>5935</v>
      </c>
    </row>
    <row r="5567" spans="1:8" ht="15.75" customHeight="1" x14ac:dyDescent="0.25">
      <c r="A5567" s="13" t="s">
        <v>7844</v>
      </c>
      <c r="B5567" s="13" t="s">
        <v>10</v>
      </c>
      <c r="C5567" s="14">
        <v>15035.21</v>
      </c>
      <c r="D5567" s="13" t="s">
        <v>26</v>
      </c>
      <c r="E5567" s="13" t="s">
        <v>164</v>
      </c>
      <c r="F5567" s="15">
        <v>1565</v>
      </c>
      <c r="G5567" s="14">
        <v>23530103.649999999</v>
      </c>
      <c r="H5567" s="13" t="s">
        <v>5936</v>
      </c>
    </row>
    <row r="5568" spans="1:8" ht="15.75" customHeight="1" x14ac:dyDescent="0.25">
      <c r="A5568" s="13" t="s">
        <v>7844</v>
      </c>
      <c r="B5568" s="13" t="s">
        <v>10</v>
      </c>
      <c r="C5568" s="14">
        <v>15593.3</v>
      </c>
      <c r="D5568" s="13" t="s">
        <v>17</v>
      </c>
      <c r="E5568" s="13" t="s">
        <v>5937</v>
      </c>
      <c r="F5568" s="15">
        <v>1565</v>
      </c>
      <c r="G5568" s="14">
        <v>24403514.5</v>
      </c>
      <c r="H5568" s="13" t="s">
        <v>5938</v>
      </c>
    </row>
    <row r="5569" spans="1:8" ht="15.75" customHeight="1" x14ac:dyDescent="0.25">
      <c r="A5569" s="13" t="s">
        <v>7844</v>
      </c>
      <c r="B5569" s="13" t="s">
        <v>10</v>
      </c>
      <c r="C5569" s="14">
        <v>17041</v>
      </c>
      <c r="D5569" s="13" t="s">
        <v>38</v>
      </c>
      <c r="E5569" s="13" t="s">
        <v>5939</v>
      </c>
      <c r="F5569" s="15">
        <v>1565</v>
      </c>
      <c r="G5569" s="14">
        <v>26669165</v>
      </c>
      <c r="H5569" s="13" t="s">
        <v>5940</v>
      </c>
    </row>
    <row r="5570" spans="1:8" ht="15.75" customHeight="1" x14ac:dyDescent="0.25">
      <c r="A5570" s="13" t="s">
        <v>7844</v>
      </c>
      <c r="B5570" s="13" t="s">
        <v>10</v>
      </c>
      <c r="C5570" s="14">
        <v>20750.05</v>
      </c>
      <c r="D5570" s="13" t="s">
        <v>43</v>
      </c>
      <c r="E5570" s="13" t="s">
        <v>5928</v>
      </c>
      <c r="F5570" s="15">
        <v>1565</v>
      </c>
      <c r="G5570" s="14">
        <v>32473828.25</v>
      </c>
      <c r="H5570" s="16" t="s">
        <v>5941</v>
      </c>
    </row>
    <row r="5571" spans="1:8" ht="15.75" customHeight="1" x14ac:dyDescent="0.25">
      <c r="C5571" s="10"/>
      <c r="F5571" s="17"/>
      <c r="G5571" s="10"/>
    </row>
    <row r="5572" spans="1:8" ht="15.75" customHeight="1" x14ac:dyDescent="0.25">
      <c r="A5572" s="41" t="s">
        <v>5942</v>
      </c>
      <c r="B5572" s="42"/>
      <c r="C5572" s="42"/>
      <c r="D5572" s="42"/>
      <c r="E5572" s="42"/>
      <c r="F5572" s="42"/>
      <c r="G5572" s="42"/>
      <c r="H5572" s="43"/>
    </row>
    <row r="5573" spans="1:8" ht="15.75" customHeight="1" x14ac:dyDescent="0.25">
      <c r="C5573" s="10"/>
      <c r="E5573" s="11" t="s">
        <v>7571</v>
      </c>
      <c r="F5573" s="12">
        <v>60000</v>
      </c>
      <c r="G5573" s="10"/>
    </row>
    <row r="5574" spans="1:8" ht="15.75" customHeight="1" x14ac:dyDescent="0.25">
      <c r="A5574" s="13" t="s">
        <v>0</v>
      </c>
      <c r="B5574" s="13" t="s">
        <v>1</v>
      </c>
      <c r="C5574" s="13" t="s">
        <v>2</v>
      </c>
      <c r="D5574" s="13" t="s">
        <v>4</v>
      </c>
      <c r="E5574" s="13" t="s">
        <v>5</v>
      </c>
      <c r="F5574" s="13" t="s">
        <v>6</v>
      </c>
      <c r="G5574" s="13" t="s">
        <v>7</v>
      </c>
      <c r="H5574" s="13" t="s">
        <v>8</v>
      </c>
    </row>
    <row r="5575" spans="1:8" ht="15.75" customHeight="1" x14ac:dyDescent="0.25">
      <c r="A5575" s="13" t="s">
        <v>7845</v>
      </c>
      <c r="B5575" s="13" t="s">
        <v>28</v>
      </c>
      <c r="C5575" s="14">
        <v>735.69</v>
      </c>
      <c r="D5575" s="13" t="s">
        <v>20</v>
      </c>
      <c r="E5575" s="13" t="s">
        <v>225</v>
      </c>
      <c r="F5575" s="15">
        <v>60000</v>
      </c>
      <c r="G5575" s="14">
        <v>44141400</v>
      </c>
      <c r="H5575" s="13" t="s">
        <v>5944</v>
      </c>
    </row>
    <row r="5576" spans="1:8" ht="15.75" customHeight="1" x14ac:dyDescent="0.25">
      <c r="A5576" s="13" t="s">
        <v>7845</v>
      </c>
      <c r="B5576" s="13" t="s">
        <v>10</v>
      </c>
      <c r="C5576" s="14">
        <v>761.41</v>
      </c>
      <c r="D5576" s="13" t="s">
        <v>20</v>
      </c>
      <c r="E5576" s="13" t="s">
        <v>164</v>
      </c>
      <c r="F5576" s="15">
        <v>60000</v>
      </c>
      <c r="G5576" s="14">
        <v>45684600</v>
      </c>
      <c r="H5576" s="16" t="s">
        <v>5945</v>
      </c>
    </row>
    <row r="5577" spans="1:8" ht="15.75" customHeight="1" x14ac:dyDescent="0.25">
      <c r="A5577" s="13" t="s">
        <v>7845</v>
      </c>
      <c r="B5577" s="13" t="s">
        <v>10</v>
      </c>
      <c r="C5577" s="14">
        <v>779.7</v>
      </c>
      <c r="D5577" s="13" t="s">
        <v>11</v>
      </c>
      <c r="E5577" s="13" t="s">
        <v>5946</v>
      </c>
      <c r="F5577" s="15">
        <v>60000</v>
      </c>
      <c r="G5577" s="14">
        <v>46782000</v>
      </c>
      <c r="H5577" s="16" t="s">
        <v>5947</v>
      </c>
    </row>
    <row r="5578" spans="1:8" ht="15.75" customHeight="1" x14ac:dyDescent="0.25">
      <c r="A5578" s="13" t="s">
        <v>7845</v>
      </c>
      <c r="B5578" s="13" t="s">
        <v>10</v>
      </c>
      <c r="C5578" s="14">
        <v>780</v>
      </c>
      <c r="D5578" s="13" t="s">
        <v>75</v>
      </c>
      <c r="E5578" s="13" t="s">
        <v>5948</v>
      </c>
      <c r="F5578" s="15">
        <v>60000</v>
      </c>
      <c r="G5578" s="14">
        <v>46800000</v>
      </c>
      <c r="H5578" s="16" t="s">
        <v>5949</v>
      </c>
    </row>
    <row r="5579" spans="1:8" ht="15.75" customHeight="1" x14ac:dyDescent="0.25">
      <c r="A5579" s="13" t="s">
        <v>7845</v>
      </c>
      <c r="B5579" s="13" t="s">
        <v>28</v>
      </c>
      <c r="C5579" s="14">
        <v>795.43</v>
      </c>
      <c r="D5579" s="13" t="s">
        <v>33</v>
      </c>
      <c r="E5579" s="13" t="s">
        <v>164</v>
      </c>
      <c r="F5579" s="15">
        <v>60000</v>
      </c>
      <c r="G5579" s="14">
        <v>47725800</v>
      </c>
      <c r="H5579" s="13" t="s">
        <v>5950</v>
      </c>
    </row>
    <row r="5580" spans="1:8" ht="15.75" customHeight="1" x14ac:dyDescent="0.25">
      <c r="A5580" s="13" t="s">
        <v>7845</v>
      </c>
      <c r="B5580" s="13" t="s">
        <v>10</v>
      </c>
      <c r="C5580" s="14">
        <v>796.14</v>
      </c>
      <c r="D5580" s="13" t="s">
        <v>14</v>
      </c>
      <c r="E5580" s="13" t="s">
        <v>5951</v>
      </c>
      <c r="F5580" s="15">
        <v>60000</v>
      </c>
      <c r="G5580" s="14">
        <v>47768400</v>
      </c>
      <c r="H5580" s="13" t="s">
        <v>5952</v>
      </c>
    </row>
    <row r="5581" spans="1:8" ht="15.75" customHeight="1" x14ac:dyDescent="0.25">
      <c r="A5581" s="13" t="s">
        <v>7845</v>
      </c>
      <c r="B5581" s="13" t="s">
        <v>10</v>
      </c>
      <c r="C5581" s="14">
        <v>809.63</v>
      </c>
      <c r="D5581" s="13" t="s">
        <v>26</v>
      </c>
      <c r="E5581" s="13" t="s">
        <v>225</v>
      </c>
      <c r="F5581" s="15">
        <v>60000</v>
      </c>
      <c r="G5581" s="14">
        <v>48577800</v>
      </c>
      <c r="H5581" s="13" t="s">
        <v>5953</v>
      </c>
    </row>
    <row r="5582" spans="1:8" ht="15.75" customHeight="1" x14ac:dyDescent="0.25">
      <c r="A5582" s="13" t="s">
        <v>7845</v>
      </c>
      <c r="B5582" s="13" t="s">
        <v>10</v>
      </c>
      <c r="C5582" s="14">
        <v>812.2</v>
      </c>
      <c r="D5582" s="13" t="s">
        <v>201</v>
      </c>
      <c r="E5582" s="13" t="s">
        <v>164</v>
      </c>
      <c r="F5582" s="15">
        <v>60000</v>
      </c>
      <c r="G5582" s="14">
        <v>48732000</v>
      </c>
      <c r="H5582" s="16" t="s">
        <v>5954</v>
      </c>
    </row>
    <row r="5583" spans="1:8" ht="15.75" customHeight="1" x14ac:dyDescent="0.25">
      <c r="A5583" s="13" t="s">
        <v>7845</v>
      </c>
      <c r="B5583" s="13" t="s">
        <v>10</v>
      </c>
      <c r="C5583" s="14">
        <v>817.83</v>
      </c>
      <c r="D5583" s="13" t="s">
        <v>35</v>
      </c>
      <c r="E5583" s="13" t="s">
        <v>5955</v>
      </c>
      <c r="F5583" s="15">
        <v>60000</v>
      </c>
      <c r="G5583" s="14">
        <v>49069800</v>
      </c>
      <c r="H5583" s="16" t="s">
        <v>5956</v>
      </c>
    </row>
    <row r="5584" spans="1:8" ht="15.75" customHeight="1" x14ac:dyDescent="0.25">
      <c r="A5584" s="13" t="s">
        <v>7845</v>
      </c>
      <c r="B5584" s="13" t="s">
        <v>10</v>
      </c>
      <c r="C5584" s="14">
        <v>860.5</v>
      </c>
      <c r="D5584" s="13" t="s">
        <v>17</v>
      </c>
      <c r="E5584" s="13" t="s">
        <v>164</v>
      </c>
      <c r="F5584" s="15">
        <v>1200</v>
      </c>
      <c r="G5584" s="14">
        <v>1032600</v>
      </c>
      <c r="H5584" s="13" t="s">
        <v>5938</v>
      </c>
    </row>
    <row r="5585" spans="1:8" ht="15.75" customHeight="1" x14ac:dyDescent="0.25">
      <c r="A5585" s="13" t="s">
        <v>7845</v>
      </c>
      <c r="B5585" s="13" t="s">
        <v>10</v>
      </c>
      <c r="C5585" s="14">
        <v>911</v>
      </c>
      <c r="D5585" s="13" t="s">
        <v>38</v>
      </c>
      <c r="E5585" s="13" t="s">
        <v>5957</v>
      </c>
      <c r="F5585" s="15">
        <v>60000</v>
      </c>
      <c r="G5585" s="14">
        <v>54660000</v>
      </c>
      <c r="H5585" s="13" t="s">
        <v>5958</v>
      </c>
    </row>
    <row r="5586" spans="1:8" ht="15.75" customHeight="1" x14ac:dyDescent="0.25">
      <c r="A5586" s="13" t="s">
        <v>7845</v>
      </c>
      <c r="B5586" s="13" t="s">
        <v>28</v>
      </c>
      <c r="C5586" s="14">
        <v>911</v>
      </c>
      <c r="D5586" s="13" t="s">
        <v>38</v>
      </c>
      <c r="E5586" s="13" t="s">
        <v>5959</v>
      </c>
      <c r="F5586" s="15">
        <v>60000</v>
      </c>
      <c r="G5586" s="14">
        <v>54660000</v>
      </c>
      <c r="H5586" s="16" t="s">
        <v>5960</v>
      </c>
    </row>
    <row r="5587" spans="1:8" ht="15.75" customHeight="1" x14ac:dyDescent="0.25">
      <c r="A5587" s="13" t="s">
        <v>7845</v>
      </c>
      <c r="B5587" s="13" t="s">
        <v>45</v>
      </c>
      <c r="C5587" s="14">
        <v>981.95</v>
      </c>
      <c r="D5587" s="13" t="s">
        <v>20</v>
      </c>
      <c r="E5587" s="13" t="s">
        <v>87</v>
      </c>
      <c r="F5587" s="15">
        <v>60000</v>
      </c>
      <c r="G5587" s="14">
        <v>58917000</v>
      </c>
      <c r="H5587" s="13" t="s">
        <v>5961</v>
      </c>
    </row>
    <row r="5588" spans="1:8" ht="15.75" customHeight="1" x14ac:dyDescent="0.25">
      <c r="A5588" s="13" t="s">
        <v>7845</v>
      </c>
      <c r="B5588" s="13" t="s">
        <v>10</v>
      </c>
      <c r="C5588" s="14">
        <v>1000.98</v>
      </c>
      <c r="D5588" s="13" t="s">
        <v>33</v>
      </c>
      <c r="E5588" s="13" t="s">
        <v>87</v>
      </c>
      <c r="F5588" s="15">
        <v>60000</v>
      </c>
      <c r="G5588" s="14">
        <v>60058800</v>
      </c>
      <c r="H5588" s="13" t="s">
        <v>5962</v>
      </c>
    </row>
    <row r="5589" spans="1:8" ht="15.75" customHeight="1" x14ac:dyDescent="0.25">
      <c r="A5589" s="13" t="s">
        <v>7845</v>
      </c>
      <c r="B5589" s="13" t="s">
        <v>10</v>
      </c>
      <c r="C5589" s="14">
        <v>1003.83</v>
      </c>
      <c r="D5589" s="13" t="s">
        <v>43</v>
      </c>
      <c r="E5589" s="13" t="s">
        <v>5963</v>
      </c>
      <c r="F5589" s="15">
        <v>60000</v>
      </c>
      <c r="G5589" s="14">
        <v>60229800</v>
      </c>
      <c r="H5589" s="16" t="s">
        <v>5964</v>
      </c>
    </row>
    <row r="5590" spans="1:8" ht="15.75" customHeight="1" x14ac:dyDescent="0.25">
      <c r="A5590" s="13" t="s">
        <v>7845</v>
      </c>
      <c r="B5590" s="13" t="s">
        <v>28</v>
      </c>
      <c r="C5590" s="14">
        <v>1034.6199999999999</v>
      </c>
      <c r="D5590" s="13" t="s">
        <v>26</v>
      </c>
      <c r="E5590" s="13" t="s">
        <v>87</v>
      </c>
      <c r="F5590" s="15">
        <v>60000</v>
      </c>
      <c r="G5590" s="14">
        <v>62077200</v>
      </c>
      <c r="H5590" s="13" t="s">
        <v>5965</v>
      </c>
    </row>
    <row r="5591" spans="1:8" ht="15.75" customHeight="1" x14ac:dyDescent="0.25">
      <c r="C5591" s="10"/>
      <c r="F5591" s="17"/>
      <c r="G5591" s="10"/>
    </row>
    <row r="5592" spans="1:8" ht="15.75" customHeight="1" x14ac:dyDescent="0.25">
      <c r="A5592" s="41" t="s">
        <v>5966</v>
      </c>
      <c r="B5592" s="42"/>
      <c r="C5592" s="42"/>
      <c r="D5592" s="42"/>
      <c r="E5592" s="42"/>
      <c r="F5592" s="42"/>
      <c r="G5592" s="42"/>
      <c r="H5592" s="43"/>
    </row>
    <row r="5593" spans="1:8" ht="15.75" customHeight="1" x14ac:dyDescent="0.25">
      <c r="C5593" s="10"/>
      <c r="E5593" s="11" t="s">
        <v>7571</v>
      </c>
      <c r="F5593" s="12">
        <v>6000</v>
      </c>
      <c r="G5593" s="10"/>
    </row>
    <row r="5594" spans="1:8" ht="15.75" customHeight="1" x14ac:dyDescent="0.25">
      <c r="A5594" s="13" t="s">
        <v>0</v>
      </c>
      <c r="B5594" s="13" t="s">
        <v>1</v>
      </c>
      <c r="C5594" s="13" t="s">
        <v>2</v>
      </c>
      <c r="D5594" s="13" t="s">
        <v>4</v>
      </c>
      <c r="E5594" s="13" t="s">
        <v>5</v>
      </c>
      <c r="F5594" s="13" t="s">
        <v>6</v>
      </c>
      <c r="G5594" s="13" t="s">
        <v>7</v>
      </c>
      <c r="H5594" s="13" t="s">
        <v>8</v>
      </c>
    </row>
    <row r="5595" spans="1:8" ht="15.75" customHeight="1" x14ac:dyDescent="0.25">
      <c r="A5595" s="13" t="s">
        <v>7846</v>
      </c>
      <c r="B5595" s="13" t="s">
        <v>28</v>
      </c>
      <c r="C5595" s="14">
        <v>1623.32</v>
      </c>
      <c r="D5595" s="13" t="s">
        <v>26</v>
      </c>
      <c r="E5595" s="13" t="s">
        <v>3730</v>
      </c>
      <c r="F5595" s="15">
        <v>6000</v>
      </c>
      <c r="G5595" s="14">
        <v>9739920</v>
      </c>
      <c r="H5595" s="13" t="s">
        <v>5967</v>
      </c>
    </row>
    <row r="5596" spans="1:8" ht="15.75" customHeight="1" x14ac:dyDescent="0.25">
      <c r="A5596" s="13" t="s">
        <v>7846</v>
      </c>
      <c r="B5596" s="13" t="s">
        <v>10</v>
      </c>
      <c r="C5596" s="14">
        <v>2288</v>
      </c>
      <c r="D5596" s="13" t="s">
        <v>70</v>
      </c>
      <c r="E5596" s="13" t="s">
        <v>95</v>
      </c>
      <c r="F5596" s="15">
        <v>6000</v>
      </c>
      <c r="G5596" s="14">
        <v>13728000</v>
      </c>
      <c r="H5596" s="13" t="s">
        <v>5968</v>
      </c>
    </row>
    <row r="5597" spans="1:8" ht="15.75" customHeight="1" x14ac:dyDescent="0.25">
      <c r="A5597" s="13" t="s">
        <v>7846</v>
      </c>
      <c r="B5597" s="13" t="s">
        <v>10</v>
      </c>
      <c r="C5597" s="14">
        <v>2319.67</v>
      </c>
      <c r="D5597" s="13" t="s">
        <v>80</v>
      </c>
      <c r="E5597" s="13" t="s">
        <v>95</v>
      </c>
      <c r="F5597" s="15">
        <v>6000</v>
      </c>
      <c r="G5597" s="14">
        <v>13918020</v>
      </c>
      <c r="H5597" s="16" t="s">
        <v>5969</v>
      </c>
    </row>
    <row r="5598" spans="1:8" ht="15.75" customHeight="1" x14ac:dyDescent="0.25">
      <c r="A5598" s="13" t="s">
        <v>7846</v>
      </c>
      <c r="B5598" s="13" t="s">
        <v>10</v>
      </c>
      <c r="C5598" s="14">
        <v>2397.25</v>
      </c>
      <c r="D5598" s="13" t="s">
        <v>33</v>
      </c>
      <c r="E5598" s="13" t="s">
        <v>95</v>
      </c>
      <c r="F5598" s="15">
        <v>6000</v>
      </c>
      <c r="G5598" s="14">
        <v>14383500</v>
      </c>
      <c r="H5598" s="13" t="s">
        <v>5968</v>
      </c>
    </row>
    <row r="5599" spans="1:8" ht="15.75" customHeight="1" x14ac:dyDescent="0.25">
      <c r="A5599" s="13" t="s">
        <v>7846</v>
      </c>
      <c r="B5599" s="13" t="s">
        <v>10</v>
      </c>
      <c r="C5599" s="14">
        <v>2404.62</v>
      </c>
      <c r="D5599" s="13" t="s">
        <v>20</v>
      </c>
      <c r="E5599" s="13" t="s">
        <v>95</v>
      </c>
      <c r="F5599" s="15">
        <v>6000</v>
      </c>
      <c r="G5599" s="14">
        <v>14427720</v>
      </c>
      <c r="H5599" s="13" t="s">
        <v>5970</v>
      </c>
    </row>
    <row r="5600" spans="1:8" ht="15.75" customHeight="1" x14ac:dyDescent="0.25">
      <c r="A5600" s="13" t="s">
        <v>7846</v>
      </c>
      <c r="B5600" s="13" t="s">
        <v>10</v>
      </c>
      <c r="C5600" s="14">
        <v>2435.13</v>
      </c>
      <c r="D5600" s="13" t="s">
        <v>35</v>
      </c>
      <c r="E5600" s="13" t="s">
        <v>5971</v>
      </c>
      <c r="F5600" s="15">
        <v>6000</v>
      </c>
      <c r="G5600" s="14">
        <v>14610780</v>
      </c>
      <c r="H5600" s="16" t="s">
        <v>5972</v>
      </c>
    </row>
    <row r="5601" spans="1:8" ht="15.75" customHeight="1" x14ac:dyDescent="0.25">
      <c r="A5601" s="13" t="s">
        <v>7846</v>
      </c>
      <c r="B5601" s="13" t="s">
        <v>10</v>
      </c>
      <c r="C5601" s="14">
        <v>2435.13</v>
      </c>
      <c r="D5601" s="13" t="s">
        <v>14</v>
      </c>
      <c r="E5601" s="13" t="s">
        <v>5973</v>
      </c>
      <c r="F5601" s="15">
        <v>6000</v>
      </c>
      <c r="G5601" s="14">
        <v>14610780</v>
      </c>
      <c r="H5601" s="13" t="s">
        <v>5974</v>
      </c>
    </row>
    <row r="5602" spans="1:8" ht="15.75" customHeight="1" x14ac:dyDescent="0.25">
      <c r="A5602" s="13" t="s">
        <v>7846</v>
      </c>
      <c r="B5602" s="13" t="s">
        <v>10</v>
      </c>
      <c r="C5602" s="14">
        <v>2469.3200000000002</v>
      </c>
      <c r="D5602" s="13" t="s">
        <v>26</v>
      </c>
      <c r="E5602" s="13" t="s">
        <v>95</v>
      </c>
      <c r="F5602" s="15">
        <v>6000</v>
      </c>
      <c r="G5602" s="14">
        <v>14815920</v>
      </c>
      <c r="H5602" s="13" t="s">
        <v>5975</v>
      </c>
    </row>
    <row r="5603" spans="1:8" ht="15.75" customHeight="1" x14ac:dyDescent="0.25">
      <c r="A5603" s="13" t="s">
        <v>7846</v>
      </c>
      <c r="B5603" s="13" t="s">
        <v>10</v>
      </c>
      <c r="C5603" s="14">
        <v>2702</v>
      </c>
      <c r="D5603" s="13" t="s">
        <v>38</v>
      </c>
      <c r="E5603" s="13" t="s">
        <v>5976</v>
      </c>
      <c r="F5603" s="15">
        <v>6000</v>
      </c>
      <c r="G5603" s="14">
        <v>16212000</v>
      </c>
      <c r="H5603" s="16" t="s">
        <v>5977</v>
      </c>
    </row>
    <row r="5604" spans="1:8" ht="15.75" customHeight="1" x14ac:dyDescent="0.25">
      <c r="A5604" s="13" t="s">
        <v>7846</v>
      </c>
      <c r="B5604" s="13" t="s">
        <v>28</v>
      </c>
      <c r="C5604" s="14">
        <v>7755.64</v>
      </c>
      <c r="D5604" s="13" t="s">
        <v>20</v>
      </c>
      <c r="E5604" s="13" t="s">
        <v>515</v>
      </c>
      <c r="F5604" s="15">
        <v>6000</v>
      </c>
      <c r="G5604" s="14">
        <v>46533840</v>
      </c>
      <c r="H5604" s="16" t="s">
        <v>5978</v>
      </c>
    </row>
    <row r="5605" spans="1:8" ht="15.75" customHeight="1" x14ac:dyDescent="0.25">
      <c r="A5605" s="13" t="s">
        <v>7846</v>
      </c>
      <c r="B5605" s="13" t="s">
        <v>45</v>
      </c>
      <c r="C5605" s="14">
        <v>8328.25</v>
      </c>
      <c r="D5605" s="13" t="s">
        <v>20</v>
      </c>
      <c r="E5605" s="13" t="s">
        <v>1398</v>
      </c>
      <c r="F5605" s="15">
        <v>6000</v>
      </c>
      <c r="G5605" s="14">
        <v>49969500</v>
      </c>
      <c r="H5605" s="13" t="s">
        <v>5979</v>
      </c>
    </row>
    <row r="5606" spans="1:8" ht="15.75" customHeight="1" x14ac:dyDescent="0.25">
      <c r="C5606" s="10"/>
      <c r="F5606" s="17"/>
      <c r="G5606" s="10"/>
    </row>
    <row r="5607" spans="1:8" ht="15.75" customHeight="1" x14ac:dyDescent="0.25">
      <c r="A5607" s="41" t="s">
        <v>5980</v>
      </c>
      <c r="B5607" s="42"/>
      <c r="C5607" s="42"/>
      <c r="D5607" s="42"/>
      <c r="E5607" s="42"/>
      <c r="F5607" s="42"/>
      <c r="G5607" s="42"/>
      <c r="H5607" s="43"/>
    </row>
    <row r="5608" spans="1:8" ht="15.75" customHeight="1" x14ac:dyDescent="0.25">
      <c r="C5608" s="10"/>
      <c r="E5608" s="11" t="s">
        <v>7571</v>
      </c>
      <c r="F5608" s="12">
        <v>12000</v>
      </c>
      <c r="G5608" s="10"/>
    </row>
    <row r="5609" spans="1:8" ht="15.75" customHeight="1" x14ac:dyDescent="0.25">
      <c r="A5609" s="13" t="s">
        <v>0</v>
      </c>
      <c r="B5609" s="13" t="s">
        <v>1</v>
      </c>
      <c r="C5609" s="13" t="s">
        <v>2</v>
      </c>
      <c r="D5609" s="13" t="s">
        <v>4</v>
      </c>
      <c r="E5609" s="13" t="s">
        <v>5</v>
      </c>
      <c r="F5609" s="13" t="s">
        <v>6</v>
      </c>
      <c r="G5609" s="13" t="s">
        <v>7</v>
      </c>
      <c r="H5609" s="13" t="s">
        <v>8</v>
      </c>
    </row>
    <row r="5610" spans="1:8" ht="15.75" customHeight="1" x14ac:dyDescent="0.25">
      <c r="A5610" s="13" t="s">
        <v>7847</v>
      </c>
      <c r="B5610" s="13" t="s">
        <v>10</v>
      </c>
      <c r="C5610" s="14">
        <v>486.36</v>
      </c>
      <c r="D5610" s="13" t="s">
        <v>20</v>
      </c>
      <c r="E5610" s="13" t="s">
        <v>147</v>
      </c>
      <c r="F5610" s="15">
        <v>12000</v>
      </c>
      <c r="G5610" s="14">
        <v>5836320</v>
      </c>
      <c r="H5610" s="13" t="s">
        <v>5981</v>
      </c>
    </row>
    <row r="5611" spans="1:8" ht="15.75" customHeight="1" x14ac:dyDescent="0.25">
      <c r="A5611" s="13" t="s">
        <v>7847</v>
      </c>
      <c r="B5611" s="13" t="s">
        <v>10</v>
      </c>
      <c r="C5611" s="14">
        <v>518.72</v>
      </c>
      <c r="D5611" s="13" t="s">
        <v>38</v>
      </c>
      <c r="E5611" s="13" t="s">
        <v>5982</v>
      </c>
      <c r="F5611" s="15">
        <v>12000</v>
      </c>
      <c r="G5611" s="14">
        <v>6224640</v>
      </c>
      <c r="H5611" s="13" t="s">
        <v>5983</v>
      </c>
    </row>
    <row r="5612" spans="1:8" ht="15.75" customHeight="1" x14ac:dyDescent="0.25">
      <c r="A5612" s="13" t="s">
        <v>7847</v>
      </c>
      <c r="B5612" s="13" t="s">
        <v>10</v>
      </c>
      <c r="C5612" s="14">
        <v>545.85</v>
      </c>
      <c r="D5612" s="13" t="s">
        <v>33</v>
      </c>
      <c r="E5612" s="13" t="s">
        <v>147</v>
      </c>
      <c r="F5612" s="15">
        <v>12000</v>
      </c>
      <c r="G5612" s="14">
        <v>6550200</v>
      </c>
      <c r="H5612" s="13" t="s">
        <v>5984</v>
      </c>
    </row>
    <row r="5613" spans="1:8" ht="15.75" customHeight="1" x14ac:dyDescent="0.25">
      <c r="C5613" s="10"/>
      <c r="F5613" s="17"/>
      <c r="G5613" s="10"/>
    </row>
    <row r="5614" spans="1:8" ht="15.75" customHeight="1" x14ac:dyDescent="0.25">
      <c r="A5614" s="41" t="s">
        <v>5985</v>
      </c>
      <c r="B5614" s="42"/>
      <c r="C5614" s="42"/>
      <c r="D5614" s="42"/>
      <c r="E5614" s="42"/>
      <c r="F5614" s="42"/>
      <c r="G5614" s="42"/>
      <c r="H5614" s="43"/>
    </row>
    <row r="5615" spans="1:8" ht="15.75" customHeight="1" x14ac:dyDescent="0.25">
      <c r="C5615" s="10"/>
      <c r="E5615" s="11" t="s">
        <v>7571</v>
      </c>
      <c r="F5615" s="12">
        <v>90000</v>
      </c>
      <c r="G5615" s="10"/>
    </row>
    <row r="5616" spans="1:8" ht="15.75" customHeight="1" x14ac:dyDescent="0.25">
      <c r="A5616" s="13" t="s">
        <v>0</v>
      </c>
      <c r="B5616" s="13" t="s">
        <v>1</v>
      </c>
      <c r="C5616" s="13" t="s">
        <v>2</v>
      </c>
      <c r="D5616" s="13" t="s">
        <v>4</v>
      </c>
      <c r="E5616" s="13" t="s">
        <v>5</v>
      </c>
      <c r="F5616" s="13" t="s">
        <v>6</v>
      </c>
      <c r="G5616" s="13" t="s">
        <v>7</v>
      </c>
      <c r="H5616" s="13" t="s">
        <v>8</v>
      </c>
    </row>
    <row r="5617" spans="1:8" ht="15.75" customHeight="1" x14ac:dyDescent="0.25">
      <c r="A5617" s="13" t="s">
        <v>7848</v>
      </c>
      <c r="B5617" s="13" t="s">
        <v>10</v>
      </c>
      <c r="C5617" s="14">
        <v>245</v>
      </c>
      <c r="D5617" s="13" t="s">
        <v>366</v>
      </c>
      <c r="E5617" s="13" t="s">
        <v>367</v>
      </c>
      <c r="F5617" s="15">
        <v>90000</v>
      </c>
      <c r="G5617" s="14">
        <v>22050000</v>
      </c>
      <c r="H5617" s="16" t="s">
        <v>5986</v>
      </c>
    </row>
    <row r="5618" spans="1:8" ht="15.75" customHeight="1" x14ac:dyDescent="0.25">
      <c r="A5618" s="13" t="s">
        <v>7848</v>
      </c>
      <c r="B5618" s="13" t="s">
        <v>10</v>
      </c>
      <c r="C5618" s="14">
        <v>260.95999999999998</v>
      </c>
      <c r="D5618" s="13" t="s">
        <v>80</v>
      </c>
      <c r="E5618" s="13" t="s">
        <v>1355</v>
      </c>
      <c r="F5618" s="15">
        <v>90000</v>
      </c>
      <c r="G5618" s="14">
        <v>23486400</v>
      </c>
      <c r="H5618" s="16" t="s">
        <v>5987</v>
      </c>
    </row>
    <row r="5619" spans="1:8" ht="15.75" customHeight="1" x14ac:dyDescent="0.25">
      <c r="A5619" s="13" t="s">
        <v>7848</v>
      </c>
      <c r="B5619" s="13" t="s">
        <v>45</v>
      </c>
      <c r="C5619" s="14">
        <v>262.17</v>
      </c>
      <c r="D5619" s="13" t="s">
        <v>33</v>
      </c>
      <c r="E5619" s="13" t="s">
        <v>349</v>
      </c>
      <c r="F5619" s="15">
        <v>90000</v>
      </c>
      <c r="G5619" s="14">
        <v>23595300</v>
      </c>
      <c r="H5619" s="13" t="s">
        <v>5988</v>
      </c>
    </row>
    <row r="5620" spans="1:8" ht="15.75" customHeight="1" x14ac:dyDescent="0.25">
      <c r="A5620" s="13" t="s">
        <v>7848</v>
      </c>
      <c r="B5620" s="13" t="s">
        <v>10</v>
      </c>
      <c r="C5620" s="14">
        <v>278.62</v>
      </c>
      <c r="D5620" s="13" t="s">
        <v>11</v>
      </c>
      <c r="E5620" s="16" t="s">
        <v>5989</v>
      </c>
      <c r="F5620" s="15">
        <v>90000</v>
      </c>
      <c r="G5620" s="14">
        <v>25075800</v>
      </c>
      <c r="H5620" s="16" t="s">
        <v>5990</v>
      </c>
    </row>
    <row r="5621" spans="1:8" ht="15.75" customHeight="1" x14ac:dyDescent="0.25">
      <c r="A5621" s="13" t="s">
        <v>7848</v>
      </c>
      <c r="B5621" s="13" t="s">
        <v>10</v>
      </c>
      <c r="C5621" s="14">
        <v>280</v>
      </c>
      <c r="D5621" s="13" t="s">
        <v>38</v>
      </c>
      <c r="E5621" s="16" t="s">
        <v>5991</v>
      </c>
      <c r="F5621" s="15">
        <v>90000</v>
      </c>
      <c r="G5621" s="14">
        <v>25200000</v>
      </c>
      <c r="H5621" s="16" t="s">
        <v>5992</v>
      </c>
    </row>
    <row r="5622" spans="1:8" ht="15.75" customHeight="1" x14ac:dyDescent="0.25">
      <c r="A5622" s="13" t="s">
        <v>7848</v>
      </c>
      <c r="B5622" s="13" t="s">
        <v>28</v>
      </c>
      <c r="C5622" s="14">
        <v>280</v>
      </c>
      <c r="D5622" s="13" t="s">
        <v>38</v>
      </c>
      <c r="E5622" s="16" t="s">
        <v>5993</v>
      </c>
      <c r="F5622" s="15">
        <v>90000</v>
      </c>
      <c r="G5622" s="14">
        <v>25200000</v>
      </c>
      <c r="H5622" s="16" t="s">
        <v>5994</v>
      </c>
    </row>
    <row r="5623" spans="1:8" ht="15.75" customHeight="1" x14ac:dyDescent="0.25">
      <c r="A5623" s="13" t="s">
        <v>7848</v>
      </c>
      <c r="B5623" s="13" t="s">
        <v>28</v>
      </c>
      <c r="C5623" s="14">
        <v>280.32</v>
      </c>
      <c r="D5623" s="13" t="s">
        <v>11</v>
      </c>
      <c r="E5623" s="13" t="s">
        <v>5995</v>
      </c>
      <c r="F5623" s="15">
        <v>90000</v>
      </c>
      <c r="G5623" s="14">
        <v>25228800</v>
      </c>
      <c r="H5623" s="16" t="s">
        <v>5996</v>
      </c>
    </row>
    <row r="5624" spans="1:8" ht="15.75" customHeight="1" x14ac:dyDescent="0.25">
      <c r="A5624" s="13" t="s">
        <v>7848</v>
      </c>
      <c r="B5624" s="13" t="s">
        <v>28</v>
      </c>
      <c r="C5624" s="14">
        <v>282.45999999999998</v>
      </c>
      <c r="D5624" s="13" t="s">
        <v>20</v>
      </c>
      <c r="E5624" s="13" t="s">
        <v>1355</v>
      </c>
      <c r="F5624" s="15">
        <v>90000</v>
      </c>
      <c r="G5624" s="14">
        <v>25421400</v>
      </c>
      <c r="H5624" s="16" t="s">
        <v>5997</v>
      </c>
    </row>
    <row r="5625" spans="1:8" ht="15.75" customHeight="1" x14ac:dyDescent="0.25">
      <c r="A5625" s="13" t="s">
        <v>7848</v>
      </c>
      <c r="B5625" s="13" t="s">
        <v>10</v>
      </c>
      <c r="C5625" s="14">
        <v>284.5</v>
      </c>
      <c r="D5625" s="13" t="s">
        <v>14</v>
      </c>
      <c r="E5625" s="13" t="s">
        <v>5998</v>
      </c>
      <c r="F5625" s="15">
        <v>90000</v>
      </c>
      <c r="G5625" s="14">
        <v>25605000</v>
      </c>
      <c r="H5625" s="13" t="s">
        <v>5999</v>
      </c>
    </row>
    <row r="5626" spans="1:8" ht="15.75" customHeight="1" x14ac:dyDescent="0.25">
      <c r="A5626" s="13" t="s">
        <v>7848</v>
      </c>
      <c r="B5626" s="13" t="s">
        <v>28</v>
      </c>
      <c r="C5626" s="14">
        <v>284.69</v>
      </c>
      <c r="D5626" s="13" t="s">
        <v>33</v>
      </c>
      <c r="E5626" s="13" t="s">
        <v>1355</v>
      </c>
      <c r="F5626" s="15">
        <v>90000</v>
      </c>
      <c r="G5626" s="14">
        <v>25622100</v>
      </c>
      <c r="H5626" s="13" t="s">
        <v>6000</v>
      </c>
    </row>
    <row r="5627" spans="1:8" ht="15.75" customHeight="1" x14ac:dyDescent="0.25">
      <c r="A5627" s="13" t="s">
        <v>7848</v>
      </c>
      <c r="B5627" s="13" t="s">
        <v>10</v>
      </c>
      <c r="C5627" s="14">
        <v>287.95999999999998</v>
      </c>
      <c r="D5627" s="13" t="s">
        <v>26</v>
      </c>
      <c r="E5627" s="13" t="s">
        <v>1355</v>
      </c>
      <c r="F5627" s="15">
        <v>90000</v>
      </c>
      <c r="G5627" s="14">
        <v>25916400</v>
      </c>
      <c r="H5627" s="13" t="s">
        <v>6001</v>
      </c>
    </row>
    <row r="5628" spans="1:8" ht="15.75" customHeight="1" x14ac:dyDescent="0.25">
      <c r="A5628" s="13" t="s">
        <v>7848</v>
      </c>
      <c r="B5628" s="13" t="s">
        <v>28</v>
      </c>
      <c r="C5628" s="14">
        <v>289</v>
      </c>
      <c r="D5628" s="13" t="s">
        <v>75</v>
      </c>
      <c r="E5628" s="13" t="s">
        <v>1355</v>
      </c>
      <c r="F5628" s="15">
        <v>90000</v>
      </c>
      <c r="G5628" s="14">
        <v>26010000</v>
      </c>
      <c r="H5628" s="16" t="s">
        <v>6002</v>
      </c>
    </row>
    <row r="5629" spans="1:8" ht="15.75" customHeight="1" x14ac:dyDescent="0.25">
      <c r="A5629" s="13" t="s">
        <v>7848</v>
      </c>
      <c r="B5629" s="13" t="s">
        <v>45</v>
      </c>
      <c r="C5629" s="14">
        <v>291.08999999999997</v>
      </c>
      <c r="D5629" s="13" t="s">
        <v>20</v>
      </c>
      <c r="E5629" s="13" t="s">
        <v>371</v>
      </c>
      <c r="F5629" s="15">
        <v>90000</v>
      </c>
      <c r="G5629" s="14">
        <v>26198100</v>
      </c>
      <c r="H5629" s="13" t="s">
        <v>6003</v>
      </c>
    </row>
    <row r="5630" spans="1:8" ht="15.75" customHeight="1" x14ac:dyDescent="0.25">
      <c r="A5630" s="13" t="s">
        <v>7848</v>
      </c>
      <c r="B5630" s="13" t="s">
        <v>10</v>
      </c>
      <c r="C5630" s="14">
        <v>291.25</v>
      </c>
      <c r="D5630" s="13" t="s">
        <v>35</v>
      </c>
      <c r="E5630" s="13" t="s">
        <v>1355</v>
      </c>
      <c r="F5630" s="15">
        <v>90000</v>
      </c>
      <c r="G5630" s="14">
        <v>26212500</v>
      </c>
      <c r="H5630" s="16" t="s">
        <v>6004</v>
      </c>
    </row>
    <row r="5631" spans="1:8" ht="15.75" customHeight="1" x14ac:dyDescent="0.25">
      <c r="A5631" s="13" t="s">
        <v>7848</v>
      </c>
      <c r="B5631" s="13" t="s">
        <v>10</v>
      </c>
      <c r="C5631" s="14">
        <v>294</v>
      </c>
      <c r="D5631" s="13" t="s">
        <v>75</v>
      </c>
      <c r="E5631" s="13" t="s">
        <v>349</v>
      </c>
      <c r="F5631" s="15">
        <v>90000</v>
      </c>
      <c r="G5631" s="14">
        <v>26460000</v>
      </c>
      <c r="H5631" s="16" t="s">
        <v>6005</v>
      </c>
    </row>
    <row r="5632" spans="1:8" ht="15.75" customHeight="1" x14ac:dyDescent="0.25">
      <c r="A5632" s="13" t="s">
        <v>7848</v>
      </c>
      <c r="B5632" s="13" t="s">
        <v>10</v>
      </c>
      <c r="C5632" s="14">
        <v>313.39999999999998</v>
      </c>
      <c r="D5632" s="13" t="s">
        <v>20</v>
      </c>
      <c r="E5632" s="13" t="s">
        <v>349</v>
      </c>
      <c r="F5632" s="15">
        <v>90000</v>
      </c>
      <c r="G5632" s="14">
        <v>28206000</v>
      </c>
      <c r="H5632" s="16" t="s">
        <v>6006</v>
      </c>
    </row>
    <row r="5633" spans="1:8" ht="15.75" customHeight="1" x14ac:dyDescent="0.25">
      <c r="A5633" s="13" t="s">
        <v>7848</v>
      </c>
      <c r="B5633" s="13" t="s">
        <v>45</v>
      </c>
      <c r="C5633" s="14">
        <v>317.5</v>
      </c>
      <c r="D5633" s="13" t="s">
        <v>17</v>
      </c>
      <c r="E5633" s="13" t="s">
        <v>1355</v>
      </c>
      <c r="F5633" s="15">
        <v>90000</v>
      </c>
      <c r="G5633" s="14">
        <v>28575000</v>
      </c>
      <c r="H5633" s="13" t="s">
        <v>6000</v>
      </c>
    </row>
    <row r="5634" spans="1:8" ht="15.75" customHeight="1" x14ac:dyDescent="0.25">
      <c r="A5634" s="13" t="s">
        <v>7848</v>
      </c>
      <c r="B5634" s="13" t="s">
        <v>28</v>
      </c>
      <c r="C5634" s="14">
        <v>323.85000000000002</v>
      </c>
      <c r="D5634" s="13" t="s">
        <v>17</v>
      </c>
      <c r="E5634" s="13" t="s">
        <v>349</v>
      </c>
      <c r="F5634" s="15">
        <v>90000</v>
      </c>
      <c r="G5634" s="14">
        <v>29146500</v>
      </c>
      <c r="H5634" s="13" t="s">
        <v>5988</v>
      </c>
    </row>
    <row r="5635" spans="1:8" ht="15.75" customHeight="1" x14ac:dyDescent="0.25">
      <c r="A5635" s="13" t="s">
        <v>7848</v>
      </c>
      <c r="B5635" s="13" t="s">
        <v>10</v>
      </c>
      <c r="C5635" s="14">
        <v>326.39999999999998</v>
      </c>
      <c r="D5635" s="13" t="s">
        <v>17</v>
      </c>
      <c r="E5635" s="13" t="s">
        <v>1057</v>
      </c>
      <c r="F5635" s="15">
        <v>90000</v>
      </c>
      <c r="G5635" s="14">
        <v>29376000</v>
      </c>
      <c r="H5635" s="13" t="s">
        <v>6007</v>
      </c>
    </row>
    <row r="5636" spans="1:8" ht="15.75" customHeight="1" x14ac:dyDescent="0.25">
      <c r="A5636" s="13" t="s">
        <v>7848</v>
      </c>
      <c r="B5636" s="13" t="s">
        <v>10</v>
      </c>
      <c r="C5636" s="14">
        <v>343.09</v>
      </c>
      <c r="D5636" s="13" t="s">
        <v>33</v>
      </c>
      <c r="E5636" s="13" t="s">
        <v>489</v>
      </c>
      <c r="F5636" s="15">
        <v>90000</v>
      </c>
      <c r="G5636" s="14">
        <v>30878100</v>
      </c>
      <c r="H5636" s="13" t="s">
        <v>6008</v>
      </c>
    </row>
    <row r="5637" spans="1:8" ht="15.75" customHeight="1" x14ac:dyDescent="0.25">
      <c r="A5637" s="13" t="s">
        <v>7848</v>
      </c>
      <c r="B5637" s="13" t="s">
        <v>10</v>
      </c>
      <c r="C5637" s="14">
        <v>349</v>
      </c>
      <c r="D5637" s="13" t="s">
        <v>67</v>
      </c>
      <c r="E5637" s="13" t="s">
        <v>523</v>
      </c>
      <c r="F5637" s="15">
        <v>90000</v>
      </c>
      <c r="G5637" s="14">
        <v>31410000</v>
      </c>
      <c r="H5637" s="16" t="s">
        <v>6009</v>
      </c>
    </row>
    <row r="5638" spans="1:8" ht="15.75" customHeight="1" x14ac:dyDescent="0.25">
      <c r="A5638" s="13" t="s">
        <v>7848</v>
      </c>
      <c r="B5638" s="13" t="s">
        <v>28</v>
      </c>
      <c r="C5638" s="14">
        <v>363.24</v>
      </c>
      <c r="D5638" s="13" t="s">
        <v>26</v>
      </c>
      <c r="E5638" s="13" t="s">
        <v>373</v>
      </c>
      <c r="F5638" s="15">
        <v>90000</v>
      </c>
      <c r="G5638" s="14">
        <v>32691600</v>
      </c>
      <c r="H5638" s="13" t="s">
        <v>6010</v>
      </c>
    </row>
    <row r="5639" spans="1:8" ht="15.75" customHeight="1" x14ac:dyDescent="0.25">
      <c r="A5639" s="13" t="s">
        <v>7848</v>
      </c>
      <c r="B5639" s="13" t="s">
        <v>382</v>
      </c>
      <c r="C5639" s="14">
        <v>375</v>
      </c>
      <c r="D5639" s="13" t="s">
        <v>17</v>
      </c>
      <c r="E5639" s="13" t="s">
        <v>371</v>
      </c>
      <c r="F5639" s="15">
        <v>90000</v>
      </c>
      <c r="G5639" s="14">
        <v>33750000</v>
      </c>
      <c r="H5639" s="13" t="s">
        <v>6008</v>
      </c>
    </row>
    <row r="5640" spans="1:8" ht="15.75" customHeight="1" x14ac:dyDescent="0.25">
      <c r="A5640" s="13" t="s">
        <v>7848</v>
      </c>
      <c r="B5640" s="13" t="s">
        <v>10</v>
      </c>
      <c r="C5640" s="14">
        <v>381.92</v>
      </c>
      <c r="D5640" s="13" t="s">
        <v>43</v>
      </c>
      <c r="E5640" s="13" t="s">
        <v>371</v>
      </c>
      <c r="F5640" s="15">
        <v>90000</v>
      </c>
      <c r="G5640" s="14">
        <v>34372800</v>
      </c>
      <c r="H5640" s="16" t="s">
        <v>6011</v>
      </c>
    </row>
    <row r="5641" spans="1:8" ht="15.75" customHeight="1" x14ac:dyDescent="0.25">
      <c r="A5641" s="13" t="s">
        <v>7848</v>
      </c>
      <c r="B5641" s="13" t="s">
        <v>413</v>
      </c>
      <c r="C5641" s="14">
        <v>513.5</v>
      </c>
      <c r="D5641" s="13" t="s">
        <v>17</v>
      </c>
      <c r="E5641" s="13" t="s">
        <v>345</v>
      </c>
      <c r="F5641" s="15">
        <v>90000</v>
      </c>
      <c r="G5641" s="14">
        <v>46215000</v>
      </c>
      <c r="H5641" s="13" t="s">
        <v>6012</v>
      </c>
    </row>
    <row r="5642" spans="1:8" ht="15.75" customHeight="1" x14ac:dyDescent="0.25">
      <c r="C5642" s="10"/>
      <c r="F5642" s="17"/>
      <c r="G5642" s="10"/>
    </row>
    <row r="5643" spans="1:8" ht="15.75" customHeight="1" x14ac:dyDescent="0.25">
      <c r="A5643" s="41" t="s">
        <v>6013</v>
      </c>
      <c r="B5643" s="42"/>
      <c r="C5643" s="42"/>
      <c r="D5643" s="42"/>
      <c r="E5643" s="42"/>
      <c r="F5643" s="42"/>
      <c r="G5643" s="42"/>
      <c r="H5643" s="43"/>
    </row>
    <row r="5644" spans="1:8" ht="15.75" customHeight="1" x14ac:dyDescent="0.25">
      <c r="C5644" s="10"/>
      <c r="E5644" s="11" t="s">
        <v>7571</v>
      </c>
      <c r="F5644" s="12">
        <v>1200</v>
      </c>
      <c r="G5644" s="10"/>
    </row>
    <row r="5645" spans="1:8" ht="15.75" customHeight="1" x14ac:dyDescent="0.25">
      <c r="A5645" s="13" t="s">
        <v>0</v>
      </c>
      <c r="B5645" s="13" t="s">
        <v>1</v>
      </c>
      <c r="C5645" s="13" t="s">
        <v>2</v>
      </c>
      <c r="D5645" s="13" t="s">
        <v>4</v>
      </c>
      <c r="E5645" s="13" t="s">
        <v>5</v>
      </c>
      <c r="F5645" s="13" t="s">
        <v>6</v>
      </c>
      <c r="G5645" s="13" t="s">
        <v>7</v>
      </c>
      <c r="H5645" s="13" t="s">
        <v>8</v>
      </c>
    </row>
    <row r="5646" spans="1:8" ht="15.75" customHeight="1" x14ac:dyDescent="0.25">
      <c r="A5646" s="13" t="s">
        <v>7849</v>
      </c>
      <c r="B5646" s="13" t="s">
        <v>10</v>
      </c>
      <c r="C5646" s="14">
        <v>13775</v>
      </c>
      <c r="D5646" s="13" t="s">
        <v>75</v>
      </c>
      <c r="E5646" s="13" t="s">
        <v>1903</v>
      </c>
      <c r="F5646" s="15">
        <v>1200</v>
      </c>
      <c r="G5646" s="14">
        <v>16530000</v>
      </c>
      <c r="H5646" s="16" t="s">
        <v>6014</v>
      </c>
    </row>
    <row r="5647" spans="1:8" ht="15.75" customHeight="1" x14ac:dyDescent="0.25">
      <c r="A5647" s="13" t="s">
        <v>7849</v>
      </c>
      <c r="B5647" s="13" t="s">
        <v>10</v>
      </c>
      <c r="C5647" s="14">
        <v>14895</v>
      </c>
      <c r="D5647" s="13" t="s">
        <v>38</v>
      </c>
      <c r="E5647" s="16" t="s">
        <v>6015</v>
      </c>
      <c r="F5647" s="15">
        <v>1200</v>
      </c>
      <c r="G5647" s="14">
        <v>17874000</v>
      </c>
      <c r="H5647" s="16" t="s">
        <v>6016</v>
      </c>
    </row>
    <row r="5648" spans="1:8" ht="15.75" customHeight="1" x14ac:dyDescent="0.25">
      <c r="A5648" s="13" t="s">
        <v>7849</v>
      </c>
      <c r="B5648" s="13" t="s">
        <v>10</v>
      </c>
      <c r="C5648" s="14">
        <v>15298.73</v>
      </c>
      <c r="D5648" s="13" t="s">
        <v>43</v>
      </c>
      <c r="E5648" s="13" t="s">
        <v>1903</v>
      </c>
      <c r="F5648" s="15">
        <v>1200</v>
      </c>
      <c r="G5648" s="14">
        <v>18358476</v>
      </c>
      <c r="H5648" s="16" t="s">
        <v>6017</v>
      </c>
    </row>
    <row r="5649" spans="1:8" ht="15.75" customHeight="1" x14ac:dyDescent="0.25">
      <c r="A5649" s="13" t="s">
        <v>7849</v>
      </c>
      <c r="B5649" s="13" t="s">
        <v>10</v>
      </c>
      <c r="C5649" s="14">
        <v>15359.64</v>
      </c>
      <c r="D5649" s="13" t="s">
        <v>33</v>
      </c>
      <c r="E5649" s="13" t="s">
        <v>1903</v>
      </c>
      <c r="F5649" s="15">
        <v>1200</v>
      </c>
      <c r="G5649" s="14">
        <v>18431568</v>
      </c>
      <c r="H5649" s="13" t="s">
        <v>6018</v>
      </c>
    </row>
    <row r="5650" spans="1:8" ht="15.75" customHeight="1" x14ac:dyDescent="0.25">
      <c r="A5650" s="13" t="s">
        <v>7849</v>
      </c>
      <c r="B5650" s="13" t="s">
        <v>10</v>
      </c>
      <c r="C5650" s="14">
        <v>15978.6</v>
      </c>
      <c r="D5650" s="13" t="s">
        <v>20</v>
      </c>
      <c r="E5650" s="13" t="s">
        <v>1903</v>
      </c>
      <c r="F5650" s="15">
        <v>1200</v>
      </c>
      <c r="G5650" s="14">
        <v>19174320</v>
      </c>
      <c r="H5650" s="16" t="s">
        <v>6019</v>
      </c>
    </row>
    <row r="5651" spans="1:8" ht="15.75" customHeight="1" x14ac:dyDescent="0.25">
      <c r="C5651" s="10"/>
      <c r="F5651" s="17"/>
      <c r="G5651" s="10"/>
    </row>
    <row r="5652" spans="1:8" ht="15.75" customHeight="1" x14ac:dyDescent="0.25">
      <c r="A5652" s="41" t="s">
        <v>6020</v>
      </c>
      <c r="B5652" s="42"/>
      <c r="C5652" s="42"/>
      <c r="D5652" s="42"/>
      <c r="E5652" s="42"/>
      <c r="F5652" s="42"/>
      <c r="G5652" s="42"/>
      <c r="H5652" s="43"/>
    </row>
    <row r="5653" spans="1:8" ht="15.75" customHeight="1" x14ac:dyDescent="0.25">
      <c r="C5653" s="10"/>
      <c r="E5653" s="11" t="s">
        <v>7571</v>
      </c>
      <c r="F5653" s="12">
        <v>4800</v>
      </c>
      <c r="G5653" s="10"/>
    </row>
    <row r="5654" spans="1:8" ht="15.75" customHeight="1" x14ac:dyDescent="0.25">
      <c r="A5654" s="13" t="s">
        <v>0</v>
      </c>
      <c r="B5654" s="13" t="s">
        <v>1</v>
      </c>
      <c r="C5654" s="13" t="s">
        <v>2</v>
      </c>
      <c r="D5654" s="13" t="s">
        <v>4</v>
      </c>
      <c r="E5654" s="13" t="s">
        <v>5</v>
      </c>
      <c r="F5654" s="13" t="s">
        <v>6</v>
      </c>
      <c r="G5654" s="13" t="s">
        <v>7</v>
      </c>
      <c r="H5654" s="13" t="s">
        <v>8</v>
      </c>
    </row>
    <row r="5655" spans="1:8" ht="15.75" customHeight="1" x14ac:dyDescent="0.25">
      <c r="A5655" s="13" t="s">
        <v>7850</v>
      </c>
      <c r="B5655" s="13" t="s">
        <v>10</v>
      </c>
      <c r="C5655" s="14">
        <v>14231.26</v>
      </c>
      <c r="D5655" s="13" t="s">
        <v>26</v>
      </c>
      <c r="E5655" s="13" t="s">
        <v>2223</v>
      </c>
      <c r="F5655" s="15">
        <v>4800</v>
      </c>
      <c r="G5655" s="14">
        <v>68310048</v>
      </c>
      <c r="H5655" s="13" t="s">
        <v>6022</v>
      </c>
    </row>
    <row r="5656" spans="1:8" ht="15.75" customHeight="1" x14ac:dyDescent="0.25">
      <c r="A5656" s="13" t="s">
        <v>7850</v>
      </c>
      <c r="B5656" s="13" t="s">
        <v>10</v>
      </c>
      <c r="C5656" s="14">
        <v>15535</v>
      </c>
      <c r="D5656" s="13" t="s">
        <v>75</v>
      </c>
      <c r="E5656" s="13" t="s">
        <v>2217</v>
      </c>
      <c r="F5656" s="15">
        <v>4800</v>
      </c>
      <c r="G5656" s="14">
        <v>74568000</v>
      </c>
      <c r="H5656" s="16" t="s">
        <v>6023</v>
      </c>
    </row>
    <row r="5657" spans="1:8" ht="15.75" customHeight="1" x14ac:dyDescent="0.25">
      <c r="A5657" s="13" t="s">
        <v>7850</v>
      </c>
      <c r="B5657" s="13" t="s">
        <v>28</v>
      </c>
      <c r="C5657" s="14">
        <v>15630</v>
      </c>
      <c r="D5657" s="13" t="s">
        <v>75</v>
      </c>
      <c r="E5657" s="13" t="s">
        <v>2223</v>
      </c>
      <c r="F5657" s="15">
        <v>4800</v>
      </c>
      <c r="G5657" s="14">
        <v>75024000</v>
      </c>
      <c r="H5657" s="16" t="s">
        <v>6024</v>
      </c>
    </row>
    <row r="5658" spans="1:8" ht="15.75" customHeight="1" x14ac:dyDescent="0.25">
      <c r="A5658" s="13" t="s">
        <v>7850</v>
      </c>
      <c r="B5658" s="13" t="s">
        <v>10</v>
      </c>
      <c r="C5658" s="14">
        <v>16171.35</v>
      </c>
      <c r="D5658" s="13" t="s">
        <v>20</v>
      </c>
      <c r="E5658" s="13" t="s">
        <v>87</v>
      </c>
      <c r="F5658" s="15">
        <v>4800</v>
      </c>
      <c r="G5658" s="14">
        <v>77622480</v>
      </c>
      <c r="H5658" s="16" t="s">
        <v>6026</v>
      </c>
    </row>
    <row r="5659" spans="1:8" ht="15.75" customHeight="1" x14ac:dyDescent="0.25">
      <c r="A5659" s="13" t="s">
        <v>7850</v>
      </c>
      <c r="B5659" s="13" t="s">
        <v>10</v>
      </c>
      <c r="C5659" s="14">
        <v>16178</v>
      </c>
      <c r="D5659" s="13" t="s">
        <v>201</v>
      </c>
      <c r="E5659" s="13" t="s">
        <v>2217</v>
      </c>
      <c r="F5659" s="15">
        <v>4800</v>
      </c>
      <c r="G5659" s="14">
        <v>77654400</v>
      </c>
      <c r="H5659" s="13" t="s">
        <v>6027</v>
      </c>
    </row>
    <row r="5660" spans="1:8" ht="15.75" customHeight="1" x14ac:dyDescent="0.25">
      <c r="A5660" s="13" t="s">
        <v>7850</v>
      </c>
      <c r="B5660" s="13" t="s">
        <v>28</v>
      </c>
      <c r="C5660" s="14">
        <v>16192.3</v>
      </c>
      <c r="D5660" s="13" t="s">
        <v>26</v>
      </c>
      <c r="E5660" s="13" t="s">
        <v>87</v>
      </c>
      <c r="F5660" s="15">
        <v>4800</v>
      </c>
      <c r="G5660" s="14">
        <v>77723040</v>
      </c>
      <c r="H5660" s="13" t="s">
        <v>6028</v>
      </c>
    </row>
    <row r="5661" spans="1:8" ht="15.75" customHeight="1" x14ac:dyDescent="0.25">
      <c r="A5661" s="13" t="s">
        <v>7850</v>
      </c>
      <c r="B5661" s="13" t="s">
        <v>10</v>
      </c>
      <c r="C5661" s="14">
        <v>16586.38</v>
      </c>
      <c r="D5661" s="13" t="s">
        <v>2227</v>
      </c>
      <c r="E5661" s="13" t="s">
        <v>6029</v>
      </c>
      <c r="F5661" s="15">
        <v>4800</v>
      </c>
      <c r="G5661" s="14">
        <v>79614624</v>
      </c>
      <c r="H5661" s="16" t="s">
        <v>6030</v>
      </c>
    </row>
    <row r="5662" spans="1:8" ht="15.75" customHeight="1" x14ac:dyDescent="0.25">
      <c r="A5662" s="13" t="s">
        <v>7850</v>
      </c>
      <c r="B5662" s="13" t="s">
        <v>10</v>
      </c>
      <c r="C5662" s="14">
        <v>16599.64</v>
      </c>
      <c r="D5662" s="13" t="s">
        <v>38</v>
      </c>
      <c r="E5662" s="13" t="s">
        <v>6031</v>
      </c>
      <c r="F5662" s="15">
        <v>4800</v>
      </c>
      <c r="G5662" s="14">
        <v>79678272</v>
      </c>
      <c r="H5662" s="16" t="s">
        <v>6032</v>
      </c>
    </row>
    <row r="5663" spans="1:8" ht="15.75" customHeight="1" x14ac:dyDescent="0.25">
      <c r="A5663" s="13" t="s">
        <v>7850</v>
      </c>
      <c r="B5663" s="13" t="s">
        <v>10</v>
      </c>
      <c r="C5663" s="14">
        <v>16654.75</v>
      </c>
      <c r="D5663" s="13" t="s">
        <v>17</v>
      </c>
      <c r="E5663" s="13" t="s">
        <v>2217</v>
      </c>
      <c r="F5663" s="15">
        <v>4800</v>
      </c>
      <c r="G5663" s="14">
        <v>79942800</v>
      </c>
      <c r="H5663" s="13" t="s">
        <v>6033</v>
      </c>
    </row>
    <row r="5664" spans="1:8" ht="15.75" customHeight="1" x14ac:dyDescent="0.25">
      <c r="A5664" s="13" t="s">
        <v>7850</v>
      </c>
      <c r="B5664" s="13" t="s">
        <v>10</v>
      </c>
      <c r="C5664" s="14">
        <v>17096.8</v>
      </c>
      <c r="D5664" s="13" t="s">
        <v>80</v>
      </c>
      <c r="E5664" s="13" t="s">
        <v>6029</v>
      </c>
      <c r="F5664" s="15">
        <v>4800</v>
      </c>
      <c r="G5664" s="14">
        <v>82064640</v>
      </c>
      <c r="H5664" s="16" t="s">
        <v>6034</v>
      </c>
    </row>
    <row r="5665" spans="1:8" ht="15.75" customHeight="1" x14ac:dyDescent="0.25">
      <c r="A5665" s="13" t="s">
        <v>7850</v>
      </c>
      <c r="B5665" s="13" t="s">
        <v>10</v>
      </c>
      <c r="C5665" s="14">
        <v>17999</v>
      </c>
      <c r="D5665" s="13" t="s">
        <v>2233</v>
      </c>
      <c r="E5665" s="13" t="s">
        <v>6035</v>
      </c>
      <c r="F5665" s="15">
        <v>4800</v>
      </c>
      <c r="G5665" s="14">
        <v>86395200</v>
      </c>
      <c r="H5665" s="16" t="s">
        <v>6036</v>
      </c>
    </row>
    <row r="5666" spans="1:8" ht="15.75" customHeight="1" x14ac:dyDescent="0.25">
      <c r="A5666" s="13" t="s">
        <v>7850</v>
      </c>
      <c r="B5666" s="13" t="s">
        <v>28</v>
      </c>
      <c r="C5666" s="14">
        <v>18347.37</v>
      </c>
      <c r="D5666" s="13" t="s">
        <v>33</v>
      </c>
      <c r="E5666" s="13" t="s">
        <v>2223</v>
      </c>
      <c r="F5666" s="15">
        <v>4800</v>
      </c>
      <c r="G5666" s="14">
        <v>88067376</v>
      </c>
      <c r="H5666" s="13" t="s">
        <v>6037</v>
      </c>
    </row>
    <row r="5667" spans="1:8" ht="15.75" customHeight="1" x14ac:dyDescent="0.25">
      <c r="A5667" s="13" t="s">
        <v>7850</v>
      </c>
      <c r="B5667" s="13" t="s">
        <v>28</v>
      </c>
      <c r="C5667" s="14">
        <v>18956.25</v>
      </c>
      <c r="D5667" s="13" t="s">
        <v>2227</v>
      </c>
      <c r="E5667" s="13" t="s">
        <v>6038</v>
      </c>
      <c r="F5667" s="15">
        <v>4800</v>
      </c>
      <c r="G5667" s="14">
        <v>90990000</v>
      </c>
      <c r="H5667" s="16" t="s">
        <v>6030</v>
      </c>
    </row>
    <row r="5668" spans="1:8" ht="15.75" customHeight="1" x14ac:dyDescent="0.25">
      <c r="A5668" s="13" t="s">
        <v>7850</v>
      </c>
      <c r="B5668" s="13" t="s">
        <v>28</v>
      </c>
      <c r="C5668" s="14">
        <v>19845</v>
      </c>
      <c r="D5668" s="13" t="s">
        <v>17</v>
      </c>
      <c r="E5668" s="13" t="s">
        <v>2223</v>
      </c>
      <c r="F5668" s="15">
        <v>4800</v>
      </c>
      <c r="G5668" s="14">
        <v>95256000</v>
      </c>
      <c r="H5668" s="13" t="s">
        <v>6039</v>
      </c>
    </row>
    <row r="5669" spans="1:8" ht="15.75" customHeight="1" x14ac:dyDescent="0.25">
      <c r="A5669" s="13" t="s">
        <v>7850</v>
      </c>
      <c r="B5669" s="13" t="s">
        <v>10</v>
      </c>
      <c r="C5669" s="14">
        <v>21628.59</v>
      </c>
      <c r="D5669" s="13" t="s">
        <v>43</v>
      </c>
      <c r="E5669" s="13" t="s">
        <v>6029</v>
      </c>
      <c r="F5669" s="15">
        <v>4800</v>
      </c>
      <c r="G5669" s="14">
        <v>103817232</v>
      </c>
      <c r="H5669" s="16" t="s">
        <v>6040</v>
      </c>
    </row>
    <row r="5670" spans="1:8" ht="15.75" customHeight="1" x14ac:dyDescent="0.25">
      <c r="A5670" s="13" t="s">
        <v>7850</v>
      </c>
      <c r="B5670" s="13" t="s">
        <v>10</v>
      </c>
      <c r="C5670" s="14">
        <v>157683.95000000001</v>
      </c>
      <c r="D5670" s="13" t="s">
        <v>33</v>
      </c>
      <c r="E5670" s="13" t="s">
        <v>87</v>
      </c>
      <c r="F5670" s="15">
        <v>4800</v>
      </c>
      <c r="G5670" s="14">
        <v>756882960</v>
      </c>
      <c r="H5670" s="13" t="s">
        <v>6041</v>
      </c>
    </row>
    <row r="5671" spans="1:8" ht="15.75" customHeight="1" x14ac:dyDescent="0.25">
      <c r="C5671" s="10"/>
      <c r="F5671" s="17"/>
      <c r="G5671" s="10"/>
    </row>
    <row r="5672" spans="1:8" ht="15.75" customHeight="1" x14ac:dyDescent="0.25">
      <c r="A5672" s="41" t="s">
        <v>6042</v>
      </c>
      <c r="B5672" s="42"/>
      <c r="C5672" s="42"/>
      <c r="D5672" s="42"/>
      <c r="E5672" s="42"/>
      <c r="F5672" s="42"/>
      <c r="G5672" s="42"/>
      <c r="H5672" s="43"/>
    </row>
    <row r="5673" spans="1:8" ht="15.75" customHeight="1" x14ac:dyDescent="0.25">
      <c r="C5673" s="10"/>
      <c r="E5673" s="11" t="s">
        <v>7571</v>
      </c>
      <c r="F5673" s="12">
        <v>600</v>
      </c>
      <c r="G5673" s="10"/>
    </row>
    <row r="5674" spans="1:8" ht="15.75" customHeight="1" x14ac:dyDescent="0.25">
      <c r="A5674" s="13" t="s">
        <v>0</v>
      </c>
      <c r="B5674" s="13" t="s">
        <v>1</v>
      </c>
      <c r="C5674" s="13" t="s">
        <v>2</v>
      </c>
      <c r="D5674" s="13" t="s">
        <v>4</v>
      </c>
      <c r="E5674" s="13" t="s">
        <v>5</v>
      </c>
      <c r="F5674" s="13" t="s">
        <v>6</v>
      </c>
      <c r="G5674" s="13" t="s">
        <v>7</v>
      </c>
      <c r="H5674" s="13" t="s">
        <v>8</v>
      </c>
    </row>
    <row r="5675" spans="1:8" ht="15.75" customHeight="1" x14ac:dyDescent="0.25">
      <c r="A5675" s="13" t="s">
        <v>7851</v>
      </c>
      <c r="B5675" s="13" t="s">
        <v>10</v>
      </c>
      <c r="C5675" s="14">
        <v>4998.5200000000004</v>
      </c>
      <c r="D5675" s="13" t="s">
        <v>26</v>
      </c>
      <c r="E5675" s="13" t="s">
        <v>2223</v>
      </c>
      <c r="F5675" s="15">
        <v>600</v>
      </c>
      <c r="G5675" s="14">
        <v>2999112</v>
      </c>
      <c r="H5675" s="13" t="s">
        <v>6043</v>
      </c>
    </row>
    <row r="5676" spans="1:8" ht="15.75" customHeight="1" x14ac:dyDescent="0.25">
      <c r="A5676" s="13" t="s">
        <v>7851</v>
      </c>
      <c r="B5676" s="13" t="s">
        <v>10</v>
      </c>
      <c r="C5676" s="14">
        <v>5475</v>
      </c>
      <c r="D5676" s="13" t="s">
        <v>75</v>
      </c>
      <c r="E5676" s="13" t="s">
        <v>2217</v>
      </c>
      <c r="F5676" s="15">
        <v>600</v>
      </c>
      <c r="G5676" s="14">
        <v>3285000</v>
      </c>
      <c r="H5676" s="16" t="s">
        <v>6044</v>
      </c>
    </row>
    <row r="5677" spans="1:8" ht="15.75" customHeight="1" x14ac:dyDescent="0.25">
      <c r="A5677" s="13" t="s">
        <v>7851</v>
      </c>
      <c r="B5677" s="13" t="s">
        <v>28</v>
      </c>
      <c r="C5677" s="14">
        <v>5489</v>
      </c>
      <c r="D5677" s="13" t="s">
        <v>75</v>
      </c>
      <c r="E5677" s="13" t="s">
        <v>2223</v>
      </c>
      <c r="F5677" s="15">
        <v>600</v>
      </c>
      <c r="G5677" s="14">
        <v>3293400</v>
      </c>
      <c r="H5677" s="16" t="s">
        <v>6045</v>
      </c>
    </row>
    <row r="5678" spans="1:8" ht="15.75" customHeight="1" x14ac:dyDescent="0.25">
      <c r="A5678" s="13" t="s">
        <v>7851</v>
      </c>
      <c r="B5678" s="13" t="s">
        <v>10</v>
      </c>
      <c r="C5678" s="14">
        <v>5605</v>
      </c>
      <c r="D5678" s="13" t="s">
        <v>201</v>
      </c>
      <c r="E5678" s="13" t="s">
        <v>2217</v>
      </c>
      <c r="F5678" s="15">
        <v>600</v>
      </c>
      <c r="G5678" s="14">
        <v>3363000</v>
      </c>
      <c r="H5678" s="16" t="s">
        <v>6046</v>
      </c>
    </row>
    <row r="5679" spans="1:8" ht="15.75" customHeight="1" x14ac:dyDescent="0.25">
      <c r="A5679" s="13" t="s">
        <v>7851</v>
      </c>
      <c r="B5679" s="13" t="s">
        <v>10</v>
      </c>
      <c r="C5679" s="14">
        <v>5754</v>
      </c>
      <c r="D5679" s="13" t="s">
        <v>17</v>
      </c>
      <c r="E5679" s="13" t="s">
        <v>2217</v>
      </c>
      <c r="F5679" s="15">
        <v>600</v>
      </c>
      <c r="G5679" s="14">
        <v>3452400</v>
      </c>
      <c r="H5679" s="13" t="s">
        <v>6047</v>
      </c>
    </row>
    <row r="5680" spans="1:8" ht="15.75" customHeight="1" x14ac:dyDescent="0.25">
      <c r="A5680" s="13" t="s">
        <v>7851</v>
      </c>
      <c r="B5680" s="13" t="s">
        <v>10</v>
      </c>
      <c r="C5680" s="14">
        <v>5915.39</v>
      </c>
      <c r="D5680" s="13" t="s">
        <v>2227</v>
      </c>
      <c r="E5680" s="13" t="s">
        <v>6029</v>
      </c>
      <c r="F5680" s="15">
        <v>600</v>
      </c>
      <c r="G5680" s="14">
        <v>3549234</v>
      </c>
      <c r="H5680" s="13" t="s">
        <v>6048</v>
      </c>
    </row>
    <row r="5681" spans="1:8" ht="15.75" customHeight="1" x14ac:dyDescent="0.25">
      <c r="A5681" s="13" t="s">
        <v>7851</v>
      </c>
      <c r="B5681" s="13" t="s">
        <v>10</v>
      </c>
      <c r="C5681" s="14">
        <v>6003.2</v>
      </c>
      <c r="D5681" s="13" t="s">
        <v>80</v>
      </c>
      <c r="E5681" s="13" t="s">
        <v>6029</v>
      </c>
      <c r="F5681" s="15">
        <v>600</v>
      </c>
      <c r="G5681" s="14">
        <v>3601920</v>
      </c>
      <c r="H5681" s="16" t="s">
        <v>6049</v>
      </c>
    </row>
    <row r="5682" spans="1:8" ht="15.75" customHeight="1" x14ac:dyDescent="0.25">
      <c r="A5682" s="13" t="s">
        <v>7851</v>
      </c>
      <c r="B5682" s="13" t="s">
        <v>10</v>
      </c>
      <c r="C5682" s="14">
        <v>6332.54</v>
      </c>
      <c r="D5682" s="13" t="s">
        <v>2233</v>
      </c>
      <c r="E5682" s="13" t="s">
        <v>6050</v>
      </c>
      <c r="F5682" s="15">
        <v>600</v>
      </c>
      <c r="G5682" s="14">
        <v>3799524</v>
      </c>
      <c r="H5682" s="16" t="s">
        <v>6051</v>
      </c>
    </row>
    <row r="5683" spans="1:8" ht="15.75" customHeight="1" x14ac:dyDescent="0.25">
      <c r="A5683" s="13" t="s">
        <v>7851</v>
      </c>
      <c r="B5683" s="13" t="s">
        <v>10</v>
      </c>
      <c r="C5683" s="14">
        <v>6583.96</v>
      </c>
      <c r="D5683" s="13" t="s">
        <v>33</v>
      </c>
      <c r="E5683" s="13" t="s">
        <v>2223</v>
      </c>
      <c r="F5683" s="15">
        <v>600</v>
      </c>
      <c r="G5683" s="14">
        <v>3950376</v>
      </c>
      <c r="H5683" s="13" t="s">
        <v>6037</v>
      </c>
    </row>
    <row r="5684" spans="1:8" ht="15.75" customHeight="1" x14ac:dyDescent="0.25">
      <c r="A5684" s="13" t="s">
        <v>7851</v>
      </c>
      <c r="B5684" s="13" t="s">
        <v>28</v>
      </c>
      <c r="C5684" s="14">
        <v>6669.57</v>
      </c>
      <c r="D5684" s="13" t="s">
        <v>2227</v>
      </c>
      <c r="E5684" s="13" t="s">
        <v>6038</v>
      </c>
      <c r="F5684" s="15">
        <v>600</v>
      </c>
      <c r="G5684" s="14">
        <v>4001742</v>
      </c>
      <c r="H5684" s="13" t="s">
        <v>6048</v>
      </c>
    </row>
    <row r="5685" spans="1:8" ht="15.75" customHeight="1" x14ac:dyDescent="0.25">
      <c r="A5685" s="13" t="s">
        <v>7851</v>
      </c>
      <c r="B5685" s="13" t="s">
        <v>10</v>
      </c>
      <c r="C5685" s="14">
        <v>6815.25</v>
      </c>
      <c r="D5685" s="13" t="s">
        <v>38</v>
      </c>
      <c r="E5685" s="13" t="s">
        <v>6052</v>
      </c>
      <c r="F5685" s="15">
        <v>600</v>
      </c>
      <c r="G5685" s="14">
        <v>4089150</v>
      </c>
      <c r="H5685" s="16" t="s">
        <v>6053</v>
      </c>
    </row>
    <row r="5686" spans="1:8" ht="15.75" customHeight="1" x14ac:dyDescent="0.25">
      <c r="A5686" s="13" t="s">
        <v>7851</v>
      </c>
      <c r="B5686" s="13" t="s">
        <v>28</v>
      </c>
      <c r="C5686" s="14">
        <v>7472.55</v>
      </c>
      <c r="D5686" s="13" t="s">
        <v>17</v>
      </c>
      <c r="E5686" s="13" t="s">
        <v>2223</v>
      </c>
      <c r="F5686" s="15">
        <v>600</v>
      </c>
      <c r="G5686" s="14">
        <v>4483530</v>
      </c>
      <c r="H5686" s="13" t="s">
        <v>6054</v>
      </c>
    </row>
    <row r="5687" spans="1:8" ht="15.75" customHeight="1" x14ac:dyDescent="0.25">
      <c r="A5687" s="13" t="s">
        <v>7851</v>
      </c>
      <c r="B5687" s="13" t="s">
        <v>10</v>
      </c>
      <c r="C5687" s="14">
        <v>8354.2900000000009</v>
      </c>
      <c r="D5687" s="13" t="s">
        <v>43</v>
      </c>
      <c r="E5687" s="13" t="s">
        <v>6029</v>
      </c>
      <c r="F5687" s="15">
        <v>600</v>
      </c>
      <c r="G5687" s="14">
        <v>5012574</v>
      </c>
      <c r="H5687" s="16" t="s">
        <v>6055</v>
      </c>
    </row>
    <row r="5688" spans="1:8" ht="15.75" customHeight="1" x14ac:dyDescent="0.25">
      <c r="A5688" s="13" t="s">
        <v>7851</v>
      </c>
      <c r="B5688" s="13" t="s">
        <v>10</v>
      </c>
      <c r="C5688" s="14">
        <v>9152.42</v>
      </c>
      <c r="D5688" s="13" t="s">
        <v>20</v>
      </c>
      <c r="E5688" s="13" t="s">
        <v>87</v>
      </c>
      <c r="F5688" s="15">
        <v>600</v>
      </c>
      <c r="G5688" s="14">
        <v>5491452</v>
      </c>
      <c r="H5688" s="16" t="s">
        <v>6056</v>
      </c>
    </row>
    <row r="5689" spans="1:8" ht="15.75" customHeight="1" x14ac:dyDescent="0.25">
      <c r="C5689" s="10"/>
      <c r="F5689" s="17"/>
      <c r="G5689" s="10"/>
    </row>
    <row r="5690" spans="1:8" ht="15.75" customHeight="1" x14ac:dyDescent="0.25">
      <c r="A5690" s="41" t="s">
        <v>6057</v>
      </c>
      <c r="B5690" s="42"/>
      <c r="C5690" s="42"/>
      <c r="D5690" s="42"/>
      <c r="E5690" s="42"/>
      <c r="F5690" s="42"/>
      <c r="G5690" s="42"/>
      <c r="H5690" s="43"/>
    </row>
    <row r="5691" spans="1:8" ht="15.75" customHeight="1" x14ac:dyDescent="0.25">
      <c r="C5691" s="10"/>
      <c r="E5691" s="11" t="s">
        <v>7571</v>
      </c>
      <c r="F5691" s="12">
        <v>38400</v>
      </c>
      <c r="G5691" s="10"/>
    </row>
    <row r="5692" spans="1:8" ht="15.75" customHeight="1" x14ac:dyDescent="0.25">
      <c r="A5692" s="13" t="s">
        <v>0</v>
      </c>
      <c r="B5692" s="13" t="s">
        <v>1</v>
      </c>
      <c r="C5692" s="13" t="s">
        <v>2</v>
      </c>
      <c r="D5692" s="13" t="s">
        <v>4</v>
      </c>
      <c r="E5692" s="13" t="s">
        <v>5</v>
      </c>
      <c r="F5692" s="13" t="s">
        <v>6</v>
      </c>
      <c r="G5692" s="13" t="s">
        <v>7</v>
      </c>
      <c r="H5692" s="13" t="s">
        <v>8</v>
      </c>
    </row>
    <row r="5693" spans="1:8" ht="15.75" customHeight="1" x14ac:dyDescent="0.25">
      <c r="A5693" s="13" t="s">
        <v>7852</v>
      </c>
      <c r="B5693" s="13" t="s">
        <v>10</v>
      </c>
      <c r="C5693" s="14">
        <v>474.44</v>
      </c>
      <c r="D5693" s="13" t="s">
        <v>80</v>
      </c>
      <c r="E5693" s="13" t="s">
        <v>1373</v>
      </c>
      <c r="F5693" s="15">
        <v>38400</v>
      </c>
      <c r="G5693" s="14">
        <v>18218496</v>
      </c>
      <c r="H5693" s="16" t="s">
        <v>6059</v>
      </c>
    </row>
    <row r="5694" spans="1:8" ht="15.75" customHeight="1" x14ac:dyDescent="0.25">
      <c r="A5694" s="13" t="s">
        <v>7852</v>
      </c>
      <c r="B5694" s="13" t="s">
        <v>10</v>
      </c>
      <c r="C5694" s="14">
        <v>476.33</v>
      </c>
      <c r="D5694" s="13" t="s">
        <v>26</v>
      </c>
      <c r="E5694" s="13" t="s">
        <v>820</v>
      </c>
      <c r="F5694" s="15">
        <v>38400</v>
      </c>
      <c r="G5694" s="14">
        <v>18291072</v>
      </c>
      <c r="H5694" s="13" t="s">
        <v>6060</v>
      </c>
    </row>
    <row r="5695" spans="1:8" ht="15.75" customHeight="1" x14ac:dyDescent="0.25">
      <c r="A5695" s="13" t="s">
        <v>7852</v>
      </c>
      <c r="B5695" s="13" t="s">
        <v>10</v>
      </c>
      <c r="C5695" s="14">
        <v>488.61</v>
      </c>
      <c r="D5695" s="13" t="s">
        <v>14</v>
      </c>
      <c r="E5695" s="13" t="s">
        <v>6061</v>
      </c>
      <c r="F5695" s="15">
        <v>38400</v>
      </c>
      <c r="G5695" s="14">
        <v>18762624</v>
      </c>
      <c r="H5695" s="13" t="s">
        <v>6062</v>
      </c>
    </row>
    <row r="5696" spans="1:8" ht="15.75" customHeight="1" x14ac:dyDescent="0.25">
      <c r="A5696" s="13" t="s">
        <v>7852</v>
      </c>
      <c r="B5696" s="13" t="s">
        <v>10</v>
      </c>
      <c r="C5696" s="14">
        <v>597.59</v>
      </c>
      <c r="D5696" s="13" t="s">
        <v>43</v>
      </c>
      <c r="E5696" s="13" t="s">
        <v>6063</v>
      </c>
      <c r="F5696" s="15">
        <v>38400</v>
      </c>
      <c r="G5696" s="14">
        <v>22947456</v>
      </c>
      <c r="H5696" s="16" t="s">
        <v>6064</v>
      </c>
    </row>
    <row r="5697" spans="1:8" ht="15.75" customHeight="1" x14ac:dyDescent="0.25">
      <c r="A5697" s="13" t="s">
        <v>7852</v>
      </c>
      <c r="B5697" s="13" t="s">
        <v>10</v>
      </c>
      <c r="C5697" s="14">
        <v>654.35</v>
      </c>
      <c r="D5697" s="13" t="s">
        <v>38</v>
      </c>
      <c r="E5697" s="13" t="s">
        <v>6065</v>
      </c>
      <c r="F5697" s="15">
        <v>38400</v>
      </c>
      <c r="G5697" s="14">
        <v>25127040</v>
      </c>
      <c r="H5697" s="13" t="s">
        <v>6066</v>
      </c>
    </row>
    <row r="5698" spans="1:8" ht="15.75" customHeight="1" x14ac:dyDescent="0.25">
      <c r="A5698" s="13" t="s">
        <v>7852</v>
      </c>
      <c r="B5698" s="13" t="s">
        <v>28</v>
      </c>
      <c r="C5698" s="14">
        <v>1008.96</v>
      </c>
      <c r="D5698" s="13" t="s">
        <v>26</v>
      </c>
      <c r="E5698" s="13" t="s">
        <v>2205</v>
      </c>
      <c r="F5698" s="15">
        <v>38400</v>
      </c>
      <c r="G5698" s="14">
        <v>38744064</v>
      </c>
      <c r="H5698" s="13" t="s">
        <v>6067</v>
      </c>
    </row>
    <row r="5699" spans="1:8" ht="15.75" customHeight="1" x14ac:dyDescent="0.25">
      <c r="A5699" s="13" t="s">
        <v>7852</v>
      </c>
      <c r="B5699" s="13" t="s">
        <v>45</v>
      </c>
      <c r="C5699" s="14">
        <v>1052.81</v>
      </c>
      <c r="D5699" s="13" t="s">
        <v>26</v>
      </c>
      <c r="E5699" s="13" t="s">
        <v>300</v>
      </c>
      <c r="F5699" s="15">
        <v>38400</v>
      </c>
      <c r="G5699" s="14">
        <v>40427904</v>
      </c>
      <c r="H5699" s="13" t="s">
        <v>6068</v>
      </c>
    </row>
    <row r="5700" spans="1:8" ht="15.75" customHeight="1" x14ac:dyDescent="0.25">
      <c r="A5700" s="13" t="s">
        <v>7852</v>
      </c>
      <c r="B5700" s="13" t="s">
        <v>28</v>
      </c>
      <c r="C5700" s="14">
        <v>1634.37</v>
      </c>
      <c r="D5700" s="13" t="s">
        <v>20</v>
      </c>
      <c r="E5700" s="13" t="s">
        <v>300</v>
      </c>
      <c r="F5700" s="15">
        <v>38400</v>
      </c>
      <c r="G5700" s="14">
        <v>62759808</v>
      </c>
      <c r="H5700" s="13" t="s">
        <v>6069</v>
      </c>
    </row>
    <row r="5701" spans="1:8" ht="15.75" customHeight="1" x14ac:dyDescent="0.25">
      <c r="A5701" s="13" t="s">
        <v>7852</v>
      </c>
      <c r="B5701" s="13" t="s">
        <v>45</v>
      </c>
      <c r="C5701" s="14">
        <v>1679.43</v>
      </c>
      <c r="D5701" s="13" t="s">
        <v>20</v>
      </c>
      <c r="E5701" s="13" t="s">
        <v>2205</v>
      </c>
      <c r="F5701" s="15">
        <v>38400</v>
      </c>
      <c r="G5701" s="14">
        <v>64490112</v>
      </c>
      <c r="H5701" s="16" t="s">
        <v>6070</v>
      </c>
    </row>
    <row r="5702" spans="1:8" ht="15.75" customHeight="1" x14ac:dyDescent="0.25">
      <c r="A5702" s="13" t="s">
        <v>7852</v>
      </c>
      <c r="B5702" s="13" t="s">
        <v>10</v>
      </c>
      <c r="C5702" s="14">
        <v>1939.6</v>
      </c>
      <c r="D5702" s="13" t="s">
        <v>17</v>
      </c>
      <c r="E5702" s="13" t="s">
        <v>6071</v>
      </c>
      <c r="F5702" s="15">
        <v>1200</v>
      </c>
      <c r="G5702" s="14">
        <v>2327520</v>
      </c>
      <c r="H5702" s="13" t="s">
        <v>6072</v>
      </c>
    </row>
    <row r="5703" spans="1:8" ht="15.75" customHeight="1" x14ac:dyDescent="0.25">
      <c r="A5703" s="13" t="s">
        <v>7852</v>
      </c>
      <c r="B5703" s="13" t="s">
        <v>10</v>
      </c>
      <c r="C5703" s="14">
        <v>2679.97</v>
      </c>
      <c r="D5703" s="13" t="s">
        <v>20</v>
      </c>
      <c r="E5703" s="13" t="s">
        <v>3955</v>
      </c>
      <c r="F5703" s="15">
        <v>38400</v>
      </c>
      <c r="G5703" s="14">
        <v>102910848</v>
      </c>
      <c r="H5703" s="13" t="s">
        <v>6073</v>
      </c>
    </row>
    <row r="5704" spans="1:8" ht="15.75" customHeight="1" x14ac:dyDescent="0.25">
      <c r="C5704" s="10"/>
      <c r="F5704" s="17"/>
      <c r="G5704" s="10"/>
    </row>
    <row r="5705" spans="1:8" ht="15.75" customHeight="1" x14ac:dyDescent="0.25">
      <c r="A5705" s="41" t="s">
        <v>6074</v>
      </c>
      <c r="B5705" s="42"/>
      <c r="C5705" s="42"/>
      <c r="D5705" s="42"/>
      <c r="E5705" s="42"/>
      <c r="F5705" s="42"/>
      <c r="G5705" s="42"/>
      <c r="H5705" s="43"/>
    </row>
    <row r="5706" spans="1:8" ht="15.75" customHeight="1" x14ac:dyDescent="0.25">
      <c r="C5706" s="10"/>
      <c r="E5706" s="11" t="s">
        <v>7571</v>
      </c>
      <c r="F5706" s="12">
        <v>120000</v>
      </c>
      <c r="G5706" s="10"/>
    </row>
    <row r="5707" spans="1:8" ht="15.75" customHeight="1" x14ac:dyDescent="0.25">
      <c r="A5707" s="13" t="s">
        <v>0</v>
      </c>
      <c r="B5707" s="13" t="s">
        <v>1</v>
      </c>
      <c r="C5707" s="13" t="s">
        <v>2</v>
      </c>
      <c r="D5707" s="13" t="s">
        <v>4</v>
      </c>
      <c r="E5707" s="13" t="s">
        <v>5</v>
      </c>
      <c r="F5707" s="13" t="s">
        <v>6</v>
      </c>
      <c r="G5707" s="13" t="s">
        <v>7</v>
      </c>
      <c r="H5707" s="13" t="s">
        <v>8</v>
      </c>
    </row>
    <row r="5708" spans="1:8" ht="15.75" customHeight="1" x14ac:dyDescent="0.25">
      <c r="A5708" s="13" t="s">
        <v>7853</v>
      </c>
      <c r="B5708" s="13" t="s">
        <v>434</v>
      </c>
      <c r="C5708" s="14">
        <v>112.88</v>
      </c>
      <c r="D5708" s="13" t="s">
        <v>20</v>
      </c>
      <c r="E5708" s="13" t="s">
        <v>87</v>
      </c>
      <c r="F5708" s="15">
        <v>120000</v>
      </c>
      <c r="G5708" s="14">
        <v>13545600</v>
      </c>
      <c r="H5708" s="13" t="s">
        <v>6075</v>
      </c>
    </row>
    <row r="5709" spans="1:8" ht="15.75" customHeight="1" x14ac:dyDescent="0.25">
      <c r="A5709" s="13" t="s">
        <v>7853</v>
      </c>
      <c r="B5709" s="13" t="s">
        <v>45</v>
      </c>
      <c r="C5709" s="14">
        <v>114.98</v>
      </c>
      <c r="D5709" s="13" t="s">
        <v>33</v>
      </c>
      <c r="E5709" s="13" t="s">
        <v>87</v>
      </c>
      <c r="F5709" s="15">
        <v>120000</v>
      </c>
      <c r="G5709" s="14">
        <v>13797600</v>
      </c>
      <c r="H5709" s="13" t="s">
        <v>6076</v>
      </c>
    </row>
    <row r="5710" spans="1:8" ht="15.75" customHeight="1" x14ac:dyDescent="0.25">
      <c r="A5710" s="13" t="s">
        <v>7853</v>
      </c>
      <c r="B5710" s="13" t="s">
        <v>382</v>
      </c>
      <c r="C5710" s="14">
        <v>130.94999999999999</v>
      </c>
      <c r="D5710" s="13" t="s">
        <v>20</v>
      </c>
      <c r="E5710" s="13" t="s">
        <v>166</v>
      </c>
      <c r="F5710" s="15">
        <v>120000</v>
      </c>
      <c r="G5710" s="14">
        <v>15714000</v>
      </c>
      <c r="H5710" s="13" t="s">
        <v>6077</v>
      </c>
    </row>
    <row r="5711" spans="1:8" ht="15.75" customHeight="1" x14ac:dyDescent="0.25">
      <c r="A5711" s="13" t="s">
        <v>7853</v>
      </c>
      <c r="B5711" s="13" t="s">
        <v>10</v>
      </c>
      <c r="C5711" s="14">
        <v>140.26</v>
      </c>
      <c r="D5711" s="13" t="s">
        <v>80</v>
      </c>
      <c r="E5711" s="13" t="s">
        <v>166</v>
      </c>
      <c r="F5711" s="15">
        <v>120000</v>
      </c>
      <c r="G5711" s="14">
        <v>16831200</v>
      </c>
      <c r="H5711" s="16" t="s">
        <v>6078</v>
      </c>
    </row>
    <row r="5712" spans="1:8" ht="15.75" customHeight="1" x14ac:dyDescent="0.25">
      <c r="A5712" s="13" t="s">
        <v>7853</v>
      </c>
      <c r="B5712" s="13" t="s">
        <v>10</v>
      </c>
      <c r="C5712" s="14">
        <v>142</v>
      </c>
      <c r="D5712" s="13" t="s">
        <v>177</v>
      </c>
      <c r="E5712" s="13" t="s">
        <v>178</v>
      </c>
      <c r="F5712" s="15">
        <v>120000</v>
      </c>
      <c r="G5712" s="14">
        <v>17040000</v>
      </c>
      <c r="H5712" s="16" t="s">
        <v>6079</v>
      </c>
    </row>
    <row r="5713" spans="1:8" ht="15.75" customHeight="1" x14ac:dyDescent="0.25">
      <c r="A5713" s="13" t="s">
        <v>7853</v>
      </c>
      <c r="B5713" s="13" t="s">
        <v>10</v>
      </c>
      <c r="C5713" s="14">
        <v>142.16</v>
      </c>
      <c r="D5713" s="13" t="s">
        <v>171</v>
      </c>
      <c r="E5713" s="13" t="s">
        <v>6080</v>
      </c>
      <c r="F5713" s="15">
        <v>120000</v>
      </c>
      <c r="G5713" s="14">
        <v>17059200</v>
      </c>
      <c r="H5713" s="16" t="s">
        <v>6081</v>
      </c>
    </row>
    <row r="5714" spans="1:8" ht="15.75" customHeight="1" x14ac:dyDescent="0.25">
      <c r="A5714" s="13" t="s">
        <v>7853</v>
      </c>
      <c r="B5714" s="13" t="s">
        <v>10</v>
      </c>
      <c r="C5714" s="14">
        <v>142.72999999999999</v>
      </c>
      <c r="D5714" s="13" t="s">
        <v>11</v>
      </c>
      <c r="E5714" s="13" t="s">
        <v>6082</v>
      </c>
      <c r="F5714" s="15">
        <v>120000</v>
      </c>
      <c r="G5714" s="14">
        <v>17127600</v>
      </c>
      <c r="H5714" s="13" t="s">
        <v>6083</v>
      </c>
    </row>
    <row r="5715" spans="1:8" ht="15.75" customHeight="1" x14ac:dyDescent="0.25">
      <c r="A5715" s="13" t="s">
        <v>7853</v>
      </c>
      <c r="B5715" s="13" t="s">
        <v>10</v>
      </c>
      <c r="C5715" s="14">
        <v>144.97999999999999</v>
      </c>
      <c r="D5715" s="13" t="s">
        <v>33</v>
      </c>
      <c r="E5715" s="13" t="s">
        <v>166</v>
      </c>
      <c r="F5715" s="15">
        <v>120000</v>
      </c>
      <c r="G5715" s="14">
        <v>17397600</v>
      </c>
      <c r="H5715" s="13" t="s">
        <v>6084</v>
      </c>
    </row>
    <row r="5716" spans="1:8" ht="15.75" customHeight="1" x14ac:dyDescent="0.25">
      <c r="A5716" s="13" t="s">
        <v>7853</v>
      </c>
      <c r="B5716" s="13" t="s">
        <v>10</v>
      </c>
      <c r="C5716" s="14">
        <v>149.52000000000001</v>
      </c>
      <c r="D5716" s="13" t="s">
        <v>23</v>
      </c>
      <c r="E5716" s="13" t="s">
        <v>24</v>
      </c>
      <c r="F5716" s="15">
        <v>120000</v>
      </c>
      <c r="G5716" s="14">
        <v>17942400</v>
      </c>
      <c r="H5716" s="16" t="s">
        <v>6085</v>
      </c>
    </row>
    <row r="5717" spans="1:8" ht="15.75" customHeight="1" x14ac:dyDescent="0.25">
      <c r="A5717" s="13" t="s">
        <v>7853</v>
      </c>
      <c r="B5717" s="13" t="s">
        <v>10</v>
      </c>
      <c r="C5717" s="14">
        <v>149.62</v>
      </c>
      <c r="D5717" s="13" t="s">
        <v>26</v>
      </c>
      <c r="E5717" s="13" t="s">
        <v>87</v>
      </c>
      <c r="F5717" s="15">
        <v>120000</v>
      </c>
      <c r="G5717" s="14">
        <v>17954400</v>
      </c>
      <c r="H5717" s="13" t="s">
        <v>6086</v>
      </c>
    </row>
    <row r="5718" spans="1:8" ht="15.75" customHeight="1" x14ac:dyDescent="0.25">
      <c r="A5718" s="13" t="s">
        <v>7853</v>
      </c>
      <c r="B5718" s="13" t="s">
        <v>28</v>
      </c>
      <c r="C5718" s="14">
        <v>149.62</v>
      </c>
      <c r="D5718" s="13" t="s">
        <v>26</v>
      </c>
      <c r="E5718" s="13" t="s">
        <v>24</v>
      </c>
      <c r="F5718" s="15">
        <v>120000</v>
      </c>
      <c r="G5718" s="14">
        <v>17954400</v>
      </c>
      <c r="H5718" s="13" t="s">
        <v>6087</v>
      </c>
    </row>
    <row r="5719" spans="1:8" ht="15.75" customHeight="1" x14ac:dyDescent="0.25">
      <c r="A5719" s="13" t="s">
        <v>7853</v>
      </c>
      <c r="B5719" s="13" t="s">
        <v>10</v>
      </c>
      <c r="C5719" s="14">
        <v>153.83000000000001</v>
      </c>
      <c r="D5719" s="13" t="s">
        <v>14</v>
      </c>
      <c r="E5719" s="13" t="s">
        <v>6088</v>
      </c>
      <c r="F5719" s="15">
        <v>120000</v>
      </c>
      <c r="G5719" s="14">
        <v>18459600</v>
      </c>
      <c r="H5719" s="13" t="s">
        <v>6089</v>
      </c>
    </row>
    <row r="5720" spans="1:8" ht="15.75" customHeight="1" x14ac:dyDescent="0.25">
      <c r="A5720" s="13" t="s">
        <v>7853</v>
      </c>
      <c r="B5720" s="13" t="s">
        <v>28</v>
      </c>
      <c r="C5720" s="14">
        <v>154.6</v>
      </c>
      <c r="D5720" s="13" t="s">
        <v>33</v>
      </c>
      <c r="E5720" s="13" t="s">
        <v>24</v>
      </c>
      <c r="F5720" s="15">
        <v>120000</v>
      </c>
      <c r="G5720" s="14">
        <v>18552000</v>
      </c>
      <c r="H5720" s="13" t="s">
        <v>6090</v>
      </c>
    </row>
    <row r="5721" spans="1:8" ht="15.75" customHeight="1" x14ac:dyDescent="0.25">
      <c r="A5721" s="13" t="s">
        <v>7853</v>
      </c>
      <c r="B5721" s="13" t="s">
        <v>10</v>
      </c>
      <c r="C5721" s="14">
        <v>156.81</v>
      </c>
      <c r="D5721" s="13" t="s">
        <v>35</v>
      </c>
      <c r="E5721" s="13" t="s">
        <v>6091</v>
      </c>
      <c r="F5721" s="15">
        <v>120000</v>
      </c>
      <c r="G5721" s="14">
        <v>18817200</v>
      </c>
      <c r="H5721" s="16" t="s">
        <v>6092</v>
      </c>
    </row>
    <row r="5722" spans="1:8" ht="15.75" customHeight="1" x14ac:dyDescent="0.25">
      <c r="A5722" s="13" t="s">
        <v>7853</v>
      </c>
      <c r="B5722" s="13" t="s">
        <v>28</v>
      </c>
      <c r="C5722" s="14">
        <v>157.38999999999999</v>
      </c>
      <c r="D5722" s="13" t="s">
        <v>17</v>
      </c>
      <c r="E5722" s="13" t="s">
        <v>166</v>
      </c>
      <c r="F5722" s="15">
        <v>120000</v>
      </c>
      <c r="G5722" s="14">
        <v>18886800</v>
      </c>
      <c r="H5722" s="13" t="s">
        <v>6093</v>
      </c>
    </row>
    <row r="5723" spans="1:8" ht="15.75" customHeight="1" x14ac:dyDescent="0.25">
      <c r="A5723" s="13" t="s">
        <v>7853</v>
      </c>
      <c r="B5723" s="13" t="s">
        <v>413</v>
      </c>
      <c r="C5723" s="14">
        <v>161.29</v>
      </c>
      <c r="D5723" s="13" t="s">
        <v>20</v>
      </c>
      <c r="E5723" s="13" t="s">
        <v>450</v>
      </c>
      <c r="F5723" s="15">
        <v>120000</v>
      </c>
      <c r="G5723" s="14">
        <v>19354800</v>
      </c>
      <c r="H5723" s="13" t="s">
        <v>6094</v>
      </c>
    </row>
    <row r="5724" spans="1:8" ht="15.75" customHeight="1" x14ac:dyDescent="0.25">
      <c r="A5724" s="13" t="s">
        <v>7853</v>
      </c>
      <c r="B5724" s="13" t="s">
        <v>10</v>
      </c>
      <c r="C5724" s="14">
        <v>173.6</v>
      </c>
      <c r="D5724" s="13" t="s">
        <v>17</v>
      </c>
      <c r="E5724" s="13" t="s">
        <v>24</v>
      </c>
      <c r="F5724" s="15">
        <v>120000</v>
      </c>
      <c r="G5724" s="14">
        <v>20832000</v>
      </c>
      <c r="H5724" s="13" t="s">
        <v>6090</v>
      </c>
    </row>
    <row r="5725" spans="1:8" ht="15.75" customHeight="1" x14ac:dyDescent="0.25">
      <c r="A5725" s="13" t="s">
        <v>7853</v>
      </c>
      <c r="B5725" s="13" t="s">
        <v>10</v>
      </c>
      <c r="C5725" s="14">
        <v>190.08</v>
      </c>
      <c r="D5725" s="13" t="s">
        <v>38</v>
      </c>
      <c r="E5725" s="13" t="s">
        <v>6095</v>
      </c>
      <c r="F5725" s="15">
        <v>120000</v>
      </c>
      <c r="G5725" s="14">
        <v>22809600</v>
      </c>
      <c r="H5725" s="13" t="s">
        <v>6096</v>
      </c>
    </row>
    <row r="5726" spans="1:8" ht="15.75" customHeight="1" x14ac:dyDescent="0.25">
      <c r="A5726" s="13" t="s">
        <v>7853</v>
      </c>
      <c r="B5726" s="13" t="s">
        <v>10</v>
      </c>
      <c r="C5726" s="14">
        <v>191.13</v>
      </c>
      <c r="D5726" s="13" t="s">
        <v>43</v>
      </c>
      <c r="E5726" s="13" t="s">
        <v>6097</v>
      </c>
      <c r="F5726" s="15">
        <v>120000</v>
      </c>
      <c r="G5726" s="14">
        <v>22935600</v>
      </c>
      <c r="H5726" s="16" t="s">
        <v>6098</v>
      </c>
    </row>
    <row r="5727" spans="1:8" ht="15.75" customHeight="1" x14ac:dyDescent="0.25">
      <c r="A5727" s="13" t="s">
        <v>7853</v>
      </c>
      <c r="B5727" s="13" t="s">
        <v>28</v>
      </c>
      <c r="C5727" s="14">
        <v>361.19</v>
      </c>
      <c r="D5727" s="13" t="s">
        <v>14</v>
      </c>
      <c r="E5727" s="13" t="s">
        <v>6099</v>
      </c>
      <c r="F5727" s="15">
        <v>120000</v>
      </c>
      <c r="G5727" s="14">
        <v>43342800</v>
      </c>
      <c r="H5727" s="16" t="s">
        <v>6100</v>
      </c>
    </row>
    <row r="5728" spans="1:8" ht="15.75" customHeight="1" x14ac:dyDescent="0.25">
      <c r="A5728" s="13" t="s">
        <v>7853</v>
      </c>
      <c r="B5728" s="13" t="s">
        <v>45</v>
      </c>
      <c r="C5728" s="14">
        <v>368.53</v>
      </c>
      <c r="D5728" s="13" t="s">
        <v>20</v>
      </c>
      <c r="E5728" s="13" t="s">
        <v>306</v>
      </c>
      <c r="F5728" s="15">
        <v>120000</v>
      </c>
      <c r="G5728" s="14">
        <v>44223600</v>
      </c>
      <c r="H5728" s="16" t="s">
        <v>6101</v>
      </c>
    </row>
    <row r="5729" spans="1:8" ht="15.75" customHeight="1" x14ac:dyDescent="0.25">
      <c r="A5729" s="13" t="s">
        <v>7853</v>
      </c>
      <c r="B5729" s="13" t="s">
        <v>45</v>
      </c>
      <c r="C5729" s="14">
        <v>389.62</v>
      </c>
      <c r="D5729" s="13" t="s">
        <v>26</v>
      </c>
      <c r="E5729" s="13" t="s">
        <v>263</v>
      </c>
      <c r="F5729" s="15">
        <v>120000</v>
      </c>
      <c r="G5729" s="14">
        <v>46754400</v>
      </c>
      <c r="H5729" s="13" t="s">
        <v>6102</v>
      </c>
    </row>
    <row r="5730" spans="1:8" ht="15.75" customHeight="1" x14ac:dyDescent="0.25">
      <c r="A5730" s="13" t="s">
        <v>7853</v>
      </c>
      <c r="B5730" s="13" t="s">
        <v>382</v>
      </c>
      <c r="C5730" s="14">
        <v>457.12</v>
      </c>
      <c r="D5730" s="13" t="s">
        <v>26</v>
      </c>
      <c r="E5730" s="13" t="s">
        <v>2205</v>
      </c>
      <c r="F5730" s="15">
        <v>120000</v>
      </c>
      <c r="G5730" s="14">
        <v>54854400</v>
      </c>
      <c r="H5730" s="13" t="s">
        <v>6103</v>
      </c>
    </row>
    <row r="5731" spans="1:8" ht="15.75" customHeight="1" x14ac:dyDescent="0.25">
      <c r="A5731" s="13" t="s">
        <v>7853</v>
      </c>
      <c r="B5731" s="13" t="s">
        <v>413</v>
      </c>
      <c r="C5731" s="14">
        <v>513.24</v>
      </c>
      <c r="D5731" s="13" t="s">
        <v>26</v>
      </c>
      <c r="E5731" s="13" t="s">
        <v>300</v>
      </c>
      <c r="F5731" s="15">
        <v>120000</v>
      </c>
      <c r="G5731" s="14">
        <v>61588800</v>
      </c>
      <c r="H5731" s="13" t="s">
        <v>6104</v>
      </c>
    </row>
    <row r="5732" spans="1:8" ht="15.75" customHeight="1" x14ac:dyDescent="0.25">
      <c r="A5732" s="13" t="s">
        <v>7853</v>
      </c>
      <c r="B5732" s="13" t="s">
        <v>10</v>
      </c>
      <c r="C5732" s="14">
        <v>528.70000000000005</v>
      </c>
      <c r="D5732" s="13" t="s">
        <v>20</v>
      </c>
      <c r="E5732" s="13" t="s">
        <v>614</v>
      </c>
      <c r="F5732" s="15">
        <v>120000</v>
      </c>
      <c r="G5732" s="14">
        <v>63444000</v>
      </c>
      <c r="H5732" s="13" t="s">
        <v>6105</v>
      </c>
    </row>
    <row r="5733" spans="1:8" ht="15.75" customHeight="1" x14ac:dyDescent="0.25">
      <c r="A5733" s="13" t="s">
        <v>7853</v>
      </c>
      <c r="B5733" s="13" t="s">
        <v>28</v>
      </c>
      <c r="C5733" s="14">
        <v>612.65</v>
      </c>
      <c r="D5733" s="13" t="s">
        <v>20</v>
      </c>
      <c r="E5733" s="13" t="s">
        <v>291</v>
      </c>
      <c r="F5733" s="15">
        <v>120000</v>
      </c>
      <c r="G5733" s="14">
        <v>73518000</v>
      </c>
      <c r="H5733" s="13" t="s">
        <v>6106</v>
      </c>
    </row>
    <row r="5734" spans="1:8" ht="15.75" customHeight="1" x14ac:dyDescent="0.25">
      <c r="C5734" s="10"/>
      <c r="F5734" s="17"/>
      <c r="G5734" s="10"/>
    </row>
    <row r="5735" spans="1:8" ht="15.75" customHeight="1" x14ac:dyDescent="0.25">
      <c r="A5735" s="41" t="s">
        <v>6107</v>
      </c>
      <c r="B5735" s="42"/>
      <c r="C5735" s="42"/>
      <c r="D5735" s="42"/>
      <c r="E5735" s="42"/>
      <c r="F5735" s="42"/>
      <c r="G5735" s="42"/>
      <c r="H5735" s="43"/>
    </row>
    <row r="5736" spans="1:8" ht="15.75" customHeight="1" x14ac:dyDescent="0.25">
      <c r="C5736" s="10"/>
      <c r="E5736" s="11" t="s">
        <v>7571</v>
      </c>
      <c r="F5736" s="12">
        <v>72000</v>
      </c>
      <c r="G5736" s="10"/>
    </row>
    <row r="5737" spans="1:8" ht="15.75" customHeight="1" x14ac:dyDescent="0.25">
      <c r="A5737" s="13" t="s">
        <v>0</v>
      </c>
      <c r="B5737" s="13" t="s">
        <v>1</v>
      </c>
      <c r="C5737" s="13" t="s">
        <v>2</v>
      </c>
      <c r="D5737" s="13" t="s">
        <v>4</v>
      </c>
      <c r="E5737" s="13" t="s">
        <v>5</v>
      </c>
      <c r="F5737" s="13" t="s">
        <v>6</v>
      </c>
      <c r="G5737" s="13" t="s">
        <v>7</v>
      </c>
      <c r="H5737" s="13" t="s">
        <v>8</v>
      </c>
    </row>
    <row r="5738" spans="1:8" ht="15.75" customHeight="1" x14ac:dyDescent="0.25">
      <c r="A5738" s="13" t="s">
        <v>7854</v>
      </c>
      <c r="B5738" s="13" t="s">
        <v>10</v>
      </c>
      <c r="C5738" s="14">
        <v>1111.8599999999999</v>
      </c>
      <c r="D5738" s="13" t="s">
        <v>20</v>
      </c>
      <c r="E5738" s="13" t="s">
        <v>87</v>
      </c>
      <c r="F5738" s="15">
        <v>72000</v>
      </c>
      <c r="G5738" s="14">
        <v>80053920</v>
      </c>
      <c r="H5738" s="13" t="s">
        <v>6109</v>
      </c>
    </row>
    <row r="5739" spans="1:8" ht="15.75" customHeight="1" x14ac:dyDescent="0.25">
      <c r="A5739" s="13" t="s">
        <v>7854</v>
      </c>
      <c r="B5739" s="13" t="s">
        <v>10</v>
      </c>
      <c r="C5739" s="14">
        <v>1131.27</v>
      </c>
      <c r="D5739" s="13" t="s">
        <v>26</v>
      </c>
      <c r="E5739" s="13" t="s">
        <v>87</v>
      </c>
      <c r="F5739" s="15">
        <v>72000</v>
      </c>
      <c r="G5739" s="14">
        <v>81451440</v>
      </c>
      <c r="H5739" s="13" t="s">
        <v>6110</v>
      </c>
    </row>
    <row r="5740" spans="1:8" ht="15.75" customHeight="1" x14ac:dyDescent="0.25">
      <c r="A5740" s="13" t="s">
        <v>7854</v>
      </c>
      <c r="B5740" s="13" t="s">
        <v>10</v>
      </c>
      <c r="C5740" s="14">
        <v>1133.25</v>
      </c>
      <c r="D5740" s="13" t="s">
        <v>33</v>
      </c>
      <c r="E5740" s="13" t="s">
        <v>87</v>
      </c>
      <c r="F5740" s="15">
        <v>72000</v>
      </c>
      <c r="G5740" s="14">
        <v>81594000</v>
      </c>
      <c r="H5740" s="13" t="s">
        <v>6111</v>
      </c>
    </row>
    <row r="5741" spans="1:8" ht="15.75" customHeight="1" x14ac:dyDescent="0.25">
      <c r="A5741" s="13" t="s">
        <v>7854</v>
      </c>
      <c r="B5741" s="13" t="s">
        <v>10</v>
      </c>
      <c r="C5741" s="14">
        <v>1498.99</v>
      </c>
      <c r="D5741" s="13" t="s">
        <v>14</v>
      </c>
      <c r="E5741" s="13" t="s">
        <v>6112</v>
      </c>
      <c r="F5741" s="15">
        <v>72000</v>
      </c>
      <c r="G5741" s="14">
        <v>107927280</v>
      </c>
      <c r="H5741" s="13" t="s">
        <v>6113</v>
      </c>
    </row>
    <row r="5742" spans="1:8" ht="15.75" customHeight="1" x14ac:dyDescent="0.25">
      <c r="A5742" s="13" t="s">
        <v>7854</v>
      </c>
      <c r="B5742" s="13" t="s">
        <v>28</v>
      </c>
      <c r="C5742" s="14">
        <v>2119.23</v>
      </c>
      <c r="D5742" s="13" t="s">
        <v>20</v>
      </c>
      <c r="E5742" s="13" t="s">
        <v>219</v>
      </c>
      <c r="F5742" s="15">
        <v>72000</v>
      </c>
      <c r="G5742" s="14">
        <v>152584560</v>
      </c>
      <c r="H5742" s="13" t="s">
        <v>6114</v>
      </c>
    </row>
    <row r="5743" spans="1:8" ht="15.75" customHeight="1" x14ac:dyDescent="0.25">
      <c r="A5743" s="13" t="s">
        <v>7854</v>
      </c>
      <c r="B5743" s="13" t="s">
        <v>10</v>
      </c>
      <c r="C5743" s="14">
        <v>2296.4699999999998</v>
      </c>
      <c r="D5743" s="13" t="s">
        <v>80</v>
      </c>
      <c r="E5743" s="13" t="s">
        <v>2333</v>
      </c>
      <c r="F5743" s="15">
        <v>72000</v>
      </c>
      <c r="G5743" s="14">
        <v>165345840</v>
      </c>
      <c r="H5743" s="16" t="s">
        <v>6115</v>
      </c>
    </row>
    <row r="5744" spans="1:8" ht="15.75" customHeight="1" x14ac:dyDescent="0.25">
      <c r="A5744" s="13" t="s">
        <v>7854</v>
      </c>
      <c r="B5744" s="13" t="s">
        <v>10</v>
      </c>
      <c r="C5744" s="14">
        <v>2666</v>
      </c>
      <c r="D5744" s="13" t="s">
        <v>38</v>
      </c>
      <c r="E5744" s="13" t="s">
        <v>6116</v>
      </c>
      <c r="F5744" s="15">
        <v>72000</v>
      </c>
      <c r="G5744" s="14">
        <v>191952000</v>
      </c>
      <c r="H5744" s="16" t="s">
        <v>6117</v>
      </c>
    </row>
    <row r="5745" spans="1:8" ht="15.75" customHeight="1" x14ac:dyDescent="0.25">
      <c r="A5745" s="13" t="s">
        <v>7854</v>
      </c>
      <c r="B5745" s="13" t="s">
        <v>10</v>
      </c>
      <c r="C5745" s="14">
        <v>2736.37</v>
      </c>
      <c r="D5745" s="13" t="s">
        <v>43</v>
      </c>
      <c r="E5745" s="13" t="s">
        <v>6118</v>
      </c>
      <c r="F5745" s="15">
        <v>72000</v>
      </c>
      <c r="G5745" s="14">
        <v>197018640</v>
      </c>
      <c r="H5745" s="16" t="s">
        <v>6119</v>
      </c>
    </row>
    <row r="5746" spans="1:8" ht="15.75" customHeight="1" x14ac:dyDescent="0.25">
      <c r="C5746" s="10"/>
      <c r="F5746" s="17"/>
      <c r="G5746" s="10"/>
    </row>
    <row r="5747" spans="1:8" ht="15.75" customHeight="1" x14ac:dyDescent="0.25">
      <c r="A5747" s="41" t="s">
        <v>6120</v>
      </c>
      <c r="B5747" s="42"/>
      <c r="C5747" s="42"/>
      <c r="D5747" s="42"/>
      <c r="E5747" s="42"/>
      <c r="F5747" s="42"/>
      <c r="G5747" s="42"/>
      <c r="H5747" s="43"/>
    </row>
    <row r="5748" spans="1:8" ht="15.75" customHeight="1" x14ac:dyDescent="0.25">
      <c r="C5748" s="10"/>
      <c r="E5748" s="11" t="s">
        <v>7571</v>
      </c>
      <c r="F5748" s="12">
        <v>600</v>
      </c>
      <c r="G5748" s="10"/>
    </row>
    <row r="5749" spans="1:8" ht="15.75" customHeight="1" x14ac:dyDescent="0.25">
      <c r="A5749" s="13" t="s">
        <v>0</v>
      </c>
      <c r="B5749" s="13" t="s">
        <v>1</v>
      </c>
      <c r="C5749" s="13" t="s">
        <v>2</v>
      </c>
      <c r="D5749" s="13" t="s">
        <v>4</v>
      </c>
      <c r="E5749" s="13" t="s">
        <v>5</v>
      </c>
      <c r="F5749" s="13" t="s">
        <v>6</v>
      </c>
      <c r="G5749" s="13" t="s">
        <v>7</v>
      </c>
      <c r="H5749" s="13" t="s">
        <v>8</v>
      </c>
    </row>
    <row r="5750" spans="1:8" ht="15.75" customHeight="1" x14ac:dyDescent="0.25">
      <c r="A5750" s="13" t="s">
        <v>7855</v>
      </c>
      <c r="B5750" s="13" t="s">
        <v>10</v>
      </c>
      <c r="C5750" s="14">
        <v>5165.17</v>
      </c>
      <c r="D5750" s="13" t="s">
        <v>14</v>
      </c>
      <c r="E5750" s="13" t="s">
        <v>6122</v>
      </c>
      <c r="F5750" s="15">
        <v>600</v>
      </c>
      <c r="G5750" s="14">
        <v>3099102</v>
      </c>
      <c r="H5750" s="13" t="s">
        <v>6123</v>
      </c>
    </row>
    <row r="5751" spans="1:8" ht="15.75" customHeight="1" x14ac:dyDescent="0.25">
      <c r="A5751" s="13" t="s">
        <v>7855</v>
      </c>
      <c r="B5751" s="13" t="s">
        <v>10</v>
      </c>
      <c r="C5751" s="14">
        <v>5398.72</v>
      </c>
      <c r="D5751" s="13" t="s">
        <v>26</v>
      </c>
      <c r="E5751" s="13" t="s">
        <v>1840</v>
      </c>
      <c r="F5751" s="15">
        <v>600</v>
      </c>
      <c r="G5751" s="14">
        <v>3239232</v>
      </c>
      <c r="H5751" s="13" t="s">
        <v>6124</v>
      </c>
    </row>
    <row r="5752" spans="1:8" ht="15.75" customHeight="1" x14ac:dyDescent="0.25">
      <c r="A5752" s="13" t="s">
        <v>7855</v>
      </c>
      <c r="B5752" s="13" t="s">
        <v>10</v>
      </c>
      <c r="C5752" s="14">
        <v>5526.52</v>
      </c>
      <c r="D5752" s="13" t="s">
        <v>20</v>
      </c>
      <c r="E5752" s="13" t="s">
        <v>1840</v>
      </c>
      <c r="F5752" s="15">
        <v>600</v>
      </c>
      <c r="G5752" s="14">
        <v>3315912</v>
      </c>
      <c r="H5752" s="16" t="s">
        <v>6125</v>
      </c>
    </row>
    <row r="5753" spans="1:8" ht="15.75" customHeight="1" x14ac:dyDescent="0.25">
      <c r="A5753" s="13" t="s">
        <v>7855</v>
      </c>
      <c r="B5753" s="13" t="s">
        <v>10</v>
      </c>
      <c r="C5753" s="14">
        <v>6498.47</v>
      </c>
      <c r="D5753" s="13" t="s">
        <v>33</v>
      </c>
      <c r="E5753" s="13" t="s">
        <v>1840</v>
      </c>
      <c r="F5753" s="15">
        <v>600</v>
      </c>
      <c r="G5753" s="14">
        <v>3899082</v>
      </c>
      <c r="H5753" s="13" t="s">
        <v>6126</v>
      </c>
    </row>
    <row r="5754" spans="1:8" ht="15.75" customHeight="1" x14ac:dyDescent="0.25">
      <c r="A5754" s="13" t="s">
        <v>7855</v>
      </c>
      <c r="B5754" s="13" t="s">
        <v>10</v>
      </c>
      <c r="C5754" s="14">
        <v>7260.44</v>
      </c>
      <c r="D5754" s="13" t="s">
        <v>43</v>
      </c>
      <c r="E5754" s="13" t="s">
        <v>6127</v>
      </c>
      <c r="F5754" s="15">
        <v>600</v>
      </c>
      <c r="G5754" s="14">
        <v>4356264</v>
      </c>
      <c r="H5754" s="16" t="s">
        <v>6128</v>
      </c>
    </row>
    <row r="5755" spans="1:8" ht="15.75" customHeight="1" x14ac:dyDescent="0.25">
      <c r="C5755" s="10"/>
      <c r="F5755" s="17"/>
      <c r="G5755" s="10"/>
    </row>
    <row r="5756" spans="1:8" ht="15.75" customHeight="1" x14ac:dyDescent="0.25">
      <c r="A5756" s="41" t="s">
        <v>6129</v>
      </c>
      <c r="B5756" s="42"/>
      <c r="C5756" s="42"/>
      <c r="D5756" s="42"/>
      <c r="E5756" s="42"/>
      <c r="F5756" s="42"/>
      <c r="G5756" s="42"/>
      <c r="H5756" s="43"/>
    </row>
    <row r="5757" spans="1:8" ht="15.75" customHeight="1" x14ac:dyDescent="0.25">
      <c r="C5757" s="10"/>
      <c r="E5757" s="11" t="s">
        <v>7571</v>
      </c>
      <c r="F5757" s="12">
        <v>48000</v>
      </c>
      <c r="G5757" s="10"/>
    </row>
    <row r="5758" spans="1:8" ht="15.75" customHeight="1" x14ac:dyDescent="0.25">
      <c r="A5758" s="13" t="s">
        <v>0</v>
      </c>
      <c r="B5758" s="13" t="s">
        <v>1</v>
      </c>
      <c r="C5758" s="13" t="s">
        <v>2</v>
      </c>
      <c r="D5758" s="13" t="s">
        <v>4</v>
      </c>
      <c r="E5758" s="13" t="s">
        <v>5</v>
      </c>
      <c r="F5758" s="13" t="s">
        <v>6</v>
      </c>
      <c r="G5758" s="13" t="s">
        <v>7</v>
      </c>
      <c r="H5758" s="13" t="s">
        <v>8</v>
      </c>
    </row>
    <row r="5759" spans="1:8" ht="15.75" customHeight="1" x14ac:dyDescent="0.25">
      <c r="A5759" s="13" t="s">
        <v>7856</v>
      </c>
      <c r="B5759" s="13" t="s">
        <v>28</v>
      </c>
      <c r="C5759" s="14">
        <v>2612</v>
      </c>
      <c r="D5759" s="13" t="s">
        <v>38</v>
      </c>
      <c r="E5759" s="13" t="s">
        <v>6131</v>
      </c>
      <c r="F5759" s="15">
        <v>48000</v>
      </c>
      <c r="G5759" s="14">
        <v>125376000</v>
      </c>
      <c r="H5759" s="16" t="s">
        <v>6132</v>
      </c>
    </row>
    <row r="5760" spans="1:8" ht="15.75" customHeight="1" x14ac:dyDescent="0.25">
      <c r="A5760" s="13" t="s">
        <v>7856</v>
      </c>
      <c r="B5760" s="13" t="s">
        <v>10</v>
      </c>
      <c r="C5760" s="14">
        <v>2695.96</v>
      </c>
      <c r="D5760" s="13" t="s">
        <v>33</v>
      </c>
      <c r="E5760" s="13" t="s">
        <v>156</v>
      </c>
      <c r="F5760" s="15">
        <v>48000</v>
      </c>
      <c r="G5760" s="14">
        <v>129406080</v>
      </c>
      <c r="H5760" s="13" t="s">
        <v>6133</v>
      </c>
    </row>
    <row r="5761" spans="1:8" ht="15.75" customHeight="1" x14ac:dyDescent="0.25">
      <c r="A5761" s="13" t="s">
        <v>7856</v>
      </c>
      <c r="B5761" s="13" t="s">
        <v>10</v>
      </c>
      <c r="C5761" s="14">
        <v>2712</v>
      </c>
      <c r="D5761" s="13" t="s">
        <v>38</v>
      </c>
      <c r="E5761" s="13" t="s">
        <v>6134</v>
      </c>
      <c r="F5761" s="15">
        <v>48000</v>
      </c>
      <c r="G5761" s="14">
        <v>130176000</v>
      </c>
      <c r="H5761" s="16" t="s">
        <v>6135</v>
      </c>
    </row>
    <row r="5762" spans="1:8" ht="15.75" customHeight="1" x14ac:dyDescent="0.25">
      <c r="A5762" s="13" t="s">
        <v>7856</v>
      </c>
      <c r="B5762" s="13" t="s">
        <v>10</v>
      </c>
      <c r="C5762" s="14">
        <v>2747</v>
      </c>
      <c r="D5762" s="13" t="s">
        <v>70</v>
      </c>
      <c r="E5762" s="13" t="s">
        <v>1314</v>
      </c>
      <c r="F5762" s="15">
        <v>48000</v>
      </c>
      <c r="G5762" s="14">
        <v>131856000</v>
      </c>
      <c r="H5762" s="13" t="s">
        <v>6136</v>
      </c>
    </row>
    <row r="5763" spans="1:8" ht="15.75" customHeight="1" x14ac:dyDescent="0.25">
      <c r="A5763" s="13" t="s">
        <v>7856</v>
      </c>
      <c r="B5763" s="13" t="s">
        <v>10</v>
      </c>
      <c r="C5763" s="14">
        <v>2748.82</v>
      </c>
      <c r="D5763" s="13" t="s">
        <v>20</v>
      </c>
      <c r="E5763" s="13" t="s">
        <v>911</v>
      </c>
      <c r="F5763" s="15">
        <v>48000</v>
      </c>
      <c r="G5763" s="14">
        <v>131943360</v>
      </c>
      <c r="H5763" s="16" t="s">
        <v>6137</v>
      </c>
    </row>
    <row r="5764" spans="1:8" ht="15.75" customHeight="1" x14ac:dyDescent="0.25">
      <c r="A5764" s="13" t="s">
        <v>7856</v>
      </c>
      <c r="B5764" s="13" t="s">
        <v>28</v>
      </c>
      <c r="C5764" s="14">
        <v>2896.66</v>
      </c>
      <c r="D5764" s="13" t="s">
        <v>20</v>
      </c>
      <c r="E5764" s="13" t="s">
        <v>156</v>
      </c>
      <c r="F5764" s="15">
        <v>48000</v>
      </c>
      <c r="G5764" s="14">
        <v>139039680</v>
      </c>
      <c r="H5764" s="16" t="s">
        <v>6138</v>
      </c>
    </row>
    <row r="5765" spans="1:8" ht="15.75" customHeight="1" x14ac:dyDescent="0.25">
      <c r="A5765" s="13" t="s">
        <v>7856</v>
      </c>
      <c r="B5765" s="13" t="s">
        <v>10</v>
      </c>
      <c r="C5765" s="14">
        <v>2998.64</v>
      </c>
      <c r="D5765" s="13" t="s">
        <v>35</v>
      </c>
      <c r="E5765" s="13" t="s">
        <v>6139</v>
      </c>
      <c r="F5765" s="15">
        <v>48000</v>
      </c>
      <c r="G5765" s="14">
        <v>143934720</v>
      </c>
      <c r="H5765" s="16" t="s">
        <v>6140</v>
      </c>
    </row>
    <row r="5766" spans="1:8" ht="15.75" customHeight="1" x14ac:dyDescent="0.25">
      <c r="A5766" s="13" t="s">
        <v>7856</v>
      </c>
      <c r="B5766" s="13" t="s">
        <v>45</v>
      </c>
      <c r="C5766" s="14">
        <v>3465.21</v>
      </c>
      <c r="D5766" s="13" t="s">
        <v>20</v>
      </c>
      <c r="E5766" s="13" t="s">
        <v>6141</v>
      </c>
      <c r="F5766" s="15">
        <v>48000</v>
      </c>
      <c r="G5766" s="14">
        <v>166330080</v>
      </c>
      <c r="H5766" s="16" t="s">
        <v>6142</v>
      </c>
    </row>
    <row r="5767" spans="1:8" ht="15.75" customHeight="1" x14ac:dyDescent="0.25">
      <c r="A5767" s="13" t="s">
        <v>7856</v>
      </c>
      <c r="B5767" s="13" t="s">
        <v>10</v>
      </c>
      <c r="C5767" s="14">
        <v>3578</v>
      </c>
      <c r="D5767" s="13" t="s">
        <v>67</v>
      </c>
      <c r="E5767" s="13" t="s">
        <v>82</v>
      </c>
      <c r="F5767" s="15">
        <v>48000</v>
      </c>
      <c r="G5767" s="14">
        <v>171744000</v>
      </c>
      <c r="H5767" s="16" t="s">
        <v>6143</v>
      </c>
    </row>
    <row r="5768" spans="1:8" ht="15.75" customHeight="1" x14ac:dyDescent="0.25">
      <c r="A5768" s="13" t="s">
        <v>7856</v>
      </c>
      <c r="B5768" s="13" t="s">
        <v>10</v>
      </c>
      <c r="C5768" s="14">
        <v>4399.3599999999997</v>
      </c>
      <c r="D5768" s="13" t="s">
        <v>11</v>
      </c>
      <c r="E5768" s="13" t="s">
        <v>6144</v>
      </c>
      <c r="F5768" s="15">
        <v>48000</v>
      </c>
      <c r="G5768" s="14">
        <v>211169280</v>
      </c>
      <c r="H5768" s="16" t="s">
        <v>6145</v>
      </c>
    </row>
    <row r="5769" spans="1:8" ht="15.75" customHeight="1" x14ac:dyDescent="0.25">
      <c r="A5769" s="13" t="s">
        <v>7856</v>
      </c>
      <c r="B5769" s="13" t="s">
        <v>382</v>
      </c>
      <c r="C5769" s="14">
        <v>6193.52</v>
      </c>
      <c r="D5769" s="13" t="s">
        <v>20</v>
      </c>
      <c r="E5769" s="13" t="s">
        <v>3208</v>
      </c>
      <c r="F5769" s="15">
        <v>48000</v>
      </c>
      <c r="G5769" s="14">
        <v>297288960</v>
      </c>
      <c r="H5769" s="16" t="s">
        <v>6146</v>
      </c>
    </row>
    <row r="5770" spans="1:8" ht="15.75" customHeight="1" x14ac:dyDescent="0.25">
      <c r="A5770" s="13" t="s">
        <v>7856</v>
      </c>
      <c r="B5770" s="13" t="s">
        <v>28</v>
      </c>
      <c r="C5770" s="14">
        <v>9969.7800000000007</v>
      </c>
      <c r="D5770" s="13" t="s">
        <v>35</v>
      </c>
      <c r="E5770" s="13" t="s">
        <v>6139</v>
      </c>
      <c r="F5770" s="15">
        <v>48000</v>
      </c>
      <c r="G5770" s="14">
        <v>478549440</v>
      </c>
      <c r="H5770" s="16" t="s">
        <v>6147</v>
      </c>
    </row>
    <row r="5771" spans="1:8" ht="15.75" customHeight="1" x14ac:dyDescent="0.25">
      <c r="C5771" s="10"/>
      <c r="F5771" s="17"/>
      <c r="G5771" s="10"/>
    </row>
    <row r="5772" spans="1:8" ht="15.75" customHeight="1" x14ac:dyDescent="0.25">
      <c r="A5772" s="41" t="s">
        <v>6148</v>
      </c>
      <c r="B5772" s="42"/>
      <c r="C5772" s="42"/>
      <c r="D5772" s="42"/>
      <c r="E5772" s="42"/>
      <c r="F5772" s="42"/>
      <c r="G5772" s="42"/>
      <c r="H5772" s="43"/>
    </row>
    <row r="5773" spans="1:8" ht="15.75" customHeight="1" x14ac:dyDescent="0.25">
      <c r="C5773" s="10"/>
      <c r="E5773" s="11" t="s">
        <v>7571</v>
      </c>
      <c r="F5773" s="12">
        <v>31200</v>
      </c>
      <c r="G5773" s="10"/>
    </row>
    <row r="5774" spans="1:8" ht="15.75" customHeight="1" x14ac:dyDescent="0.25">
      <c r="A5774" s="13" t="s">
        <v>0</v>
      </c>
      <c r="B5774" s="13" t="s">
        <v>1</v>
      </c>
      <c r="C5774" s="13" t="s">
        <v>2</v>
      </c>
      <c r="D5774" s="13" t="s">
        <v>4</v>
      </c>
      <c r="E5774" s="13" t="s">
        <v>5</v>
      </c>
      <c r="F5774" s="13" t="s">
        <v>6</v>
      </c>
      <c r="G5774" s="13" t="s">
        <v>7</v>
      </c>
      <c r="H5774" s="13" t="s">
        <v>8</v>
      </c>
    </row>
    <row r="5775" spans="1:8" ht="15.75" customHeight="1" x14ac:dyDescent="0.25">
      <c r="A5775" s="13" t="s">
        <v>7857</v>
      </c>
      <c r="B5775" s="13" t="s">
        <v>10</v>
      </c>
      <c r="C5775" s="14">
        <v>3312.17</v>
      </c>
      <c r="D5775" s="13" t="s">
        <v>20</v>
      </c>
      <c r="E5775" s="13" t="s">
        <v>911</v>
      </c>
      <c r="F5775" s="15">
        <v>31200</v>
      </c>
      <c r="G5775" s="14">
        <v>103339704</v>
      </c>
      <c r="H5775" s="13" t="s">
        <v>6149</v>
      </c>
    </row>
    <row r="5776" spans="1:8" ht="15.75" customHeight="1" x14ac:dyDescent="0.25">
      <c r="A5776" s="13" t="s">
        <v>7857</v>
      </c>
      <c r="B5776" s="13" t="s">
        <v>10</v>
      </c>
      <c r="C5776" s="14">
        <v>8230.15</v>
      </c>
      <c r="D5776" s="13" t="s">
        <v>35</v>
      </c>
      <c r="E5776" s="13" t="s">
        <v>6139</v>
      </c>
      <c r="F5776" s="15">
        <v>31200</v>
      </c>
      <c r="G5776" s="14">
        <v>256780680</v>
      </c>
      <c r="H5776" s="16" t="s">
        <v>6150</v>
      </c>
    </row>
    <row r="5777" spans="1:8" ht="15.75" customHeight="1" x14ac:dyDescent="0.25">
      <c r="A5777" s="13" t="s">
        <v>7857</v>
      </c>
      <c r="B5777" s="13" t="s">
        <v>10</v>
      </c>
      <c r="C5777" s="14">
        <v>10248.94</v>
      </c>
      <c r="D5777" s="13" t="s">
        <v>11</v>
      </c>
      <c r="E5777" s="13" t="s">
        <v>6152</v>
      </c>
      <c r="F5777" s="15">
        <v>31200</v>
      </c>
      <c r="G5777" s="14">
        <v>319766928</v>
      </c>
      <c r="H5777" s="16" t="s">
        <v>6153</v>
      </c>
    </row>
    <row r="5778" spans="1:8" ht="15.75" customHeight="1" x14ac:dyDescent="0.25">
      <c r="A5778" s="13" t="s">
        <v>7857</v>
      </c>
      <c r="B5778" s="13" t="s">
        <v>28</v>
      </c>
      <c r="C5778" s="14">
        <v>12387.04</v>
      </c>
      <c r="D5778" s="13" t="s">
        <v>20</v>
      </c>
      <c r="E5778" s="13" t="s">
        <v>3208</v>
      </c>
      <c r="F5778" s="15">
        <v>31200</v>
      </c>
      <c r="G5778" s="14">
        <v>386475648</v>
      </c>
      <c r="H5778" s="16" t="s">
        <v>6154</v>
      </c>
    </row>
    <row r="5779" spans="1:8" ht="15.75" customHeight="1" x14ac:dyDescent="0.25">
      <c r="A5779" s="13" t="s">
        <v>7857</v>
      </c>
      <c r="B5779" s="13" t="s">
        <v>28</v>
      </c>
      <c r="C5779" s="14">
        <v>13050.06</v>
      </c>
      <c r="D5779" s="13" t="s">
        <v>35</v>
      </c>
      <c r="E5779" s="13" t="s">
        <v>6139</v>
      </c>
      <c r="F5779" s="15">
        <v>31200</v>
      </c>
      <c r="G5779" s="14">
        <v>407161872</v>
      </c>
      <c r="H5779" s="16" t="s">
        <v>6155</v>
      </c>
    </row>
    <row r="5780" spans="1:8" ht="15.75" customHeight="1" x14ac:dyDescent="0.25">
      <c r="A5780" s="13" t="s">
        <v>7857</v>
      </c>
      <c r="B5780" s="13" t="s">
        <v>10</v>
      </c>
      <c r="C5780" s="14">
        <v>16993</v>
      </c>
      <c r="D5780" s="13" t="s">
        <v>38</v>
      </c>
      <c r="E5780" s="13" t="s">
        <v>6134</v>
      </c>
      <c r="F5780" s="15">
        <v>31200</v>
      </c>
      <c r="G5780" s="14">
        <v>530181600</v>
      </c>
      <c r="H5780" s="16" t="s">
        <v>6156</v>
      </c>
    </row>
    <row r="5781" spans="1:8" ht="15.75" customHeight="1" x14ac:dyDescent="0.25">
      <c r="A5781" s="13" t="s">
        <v>7857</v>
      </c>
      <c r="B5781" s="13" t="s">
        <v>10</v>
      </c>
      <c r="C5781" s="14">
        <v>18020.12</v>
      </c>
      <c r="D5781" s="13" t="s">
        <v>43</v>
      </c>
      <c r="E5781" s="13" t="s">
        <v>6157</v>
      </c>
      <c r="F5781" s="15">
        <v>31200</v>
      </c>
      <c r="G5781" s="14">
        <v>562227744</v>
      </c>
      <c r="H5781" s="16" t="s">
        <v>6158</v>
      </c>
    </row>
    <row r="5782" spans="1:8" ht="15.75" customHeight="1" x14ac:dyDescent="0.25">
      <c r="C5782" s="10"/>
      <c r="F5782" s="17"/>
      <c r="G5782" s="10"/>
    </row>
    <row r="5783" spans="1:8" ht="15.75" customHeight="1" x14ac:dyDescent="0.25">
      <c r="A5783" s="41" t="s">
        <v>6159</v>
      </c>
      <c r="B5783" s="42"/>
      <c r="C5783" s="42"/>
      <c r="D5783" s="42"/>
      <c r="E5783" s="42"/>
      <c r="F5783" s="42"/>
      <c r="G5783" s="42"/>
      <c r="H5783" s="43"/>
    </row>
    <row r="5784" spans="1:8" ht="15.75" customHeight="1" x14ac:dyDescent="0.25">
      <c r="C5784" s="10"/>
      <c r="E5784" s="11" t="s">
        <v>7571</v>
      </c>
      <c r="F5784" s="12">
        <v>43200</v>
      </c>
      <c r="G5784" s="10"/>
    </row>
    <row r="5785" spans="1:8" ht="15.75" customHeight="1" x14ac:dyDescent="0.25">
      <c r="A5785" s="13" t="s">
        <v>0</v>
      </c>
      <c r="B5785" s="13" t="s">
        <v>1</v>
      </c>
      <c r="C5785" s="13" t="s">
        <v>2</v>
      </c>
      <c r="D5785" s="13" t="s">
        <v>4</v>
      </c>
      <c r="E5785" s="13" t="s">
        <v>5</v>
      </c>
      <c r="F5785" s="13" t="s">
        <v>6</v>
      </c>
      <c r="G5785" s="13" t="s">
        <v>7</v>
      </c>
      <c r="H5785" s="13" t="s">
        <v>8</v>
      </c>
    </row>
    <row r="5786" spans="1:8" ht="15.75" customHeight="1" x14ac:dyDescent="0.25">
      <c r="A5786" s="13" t="s">
        <v>7858</v>
      </c>
      <c r="B5786" s="13" t="s">
        <v>10</v>
      </c>
      <c r="C5786" s="14">
        <v>185.29</v>
      </c>
      <c r="D5786" s="13" t="s">
        <v>20</v>
      </c>
      <c r="E5786" s="13" t="s">
        <v>291</v>
      </c>
      <c r="F5786" s="15">
        <v>43200</v>
      </c>
      <c r="G5786" s="14">
        <v>8004528</v>
      </c>
      <c r="H5786" s="13" t="s">
        <v>6161</v>
      </c>
    </row>
    <row r="5787" spans="1:8" ht="15.75" customHeight="1" x14ac:dyDescent="0.25">
      <c r="A5787" s="13" t="s">
        <v>7858</v>
      </c>
      <c r="B5787" s="13" t="s">
        <v>10</v>
      </c>
      <c r="C5787" s="14">
        <v>241.58</v>
      </c>
      <c r="D5787" s="13" t="s">
        <v>33</v>
      </c>
      <c r="E5787" s="13" t="s">
        <v>291</v>
      </c>
      <c r="F5787" s="15">
        <v>43200</v>
      </c>
      <c r="G5787" s="14">
        <v>10436256</v>
      </c>
      <c r="H5787" s="13" t="s">
        <v>6162</v>
      </c>
    </row>
    <row r="5788" spans="1:8" ht="15.75" customHeight="1" x14ac:dyDescent="0.25">
      <c r="A5788" s="13" t="s">
        <v>7858</v>
      </c>
      <c r="B5788" s="13" t="s">
        <v>10</v>
      </c>
      <c r="C5788" s="14">
        <v>260.82</v>
      </c>
      <c r="D5788" s="13" t="s">
        <v>17</v>
      </c>
      <c r="E5788" s="13" t="s">
        <v>291</v>
      </c>
      <c r="F5788" s="15">
        <v>43200</v>
      </c>
      <c r="G5788" s="14">
        <v>11267424</v>
      </c>
      <c r="H5788" s="13" t="s">
        <v>6162</v>
      </c>
    </row>
    <row r="5789" spans="1:8" ht="15.75" customHeight="1" x14ac:dyDescent="0.25">
      <c r="A5789" s="13" t="s">
        <v>7858</v>
      </c>
      <c r="B5789" s="13" t="s">
        <v>10</v>
      </c>
      <c r="C5789" s="14">
        <v>273.39</v>
      </c>
      <c r="D5789" s="13" t="s">
        <v>38</v>
      </c>
      <c r="E5789" s="13" t="s">
        <v>6163</v>
      </c>
      <c r="F5789" s="15">
        <v>43200</v>
      </c>
      <c r="G5789" s="14">
        <v>11810448</v>
      </c>
      <c r="H5789" s="16" t="s">
        <v>6164</v>
      </c>
    </row>
    <row r="5790" spans="1:8" ht="15.75" customHeight="1" x14ac:dyDescent="0.25">
      <c r="A5790" s="13" t="s">
        <v>7858</v>
      </c>
      <c r="B5790" s="13" t="s">
        <v>10</v>
      </c>
      <c r="C5790" s="14">
        <v>319.61</v>
      </c>
      <c r="D5790" s="13" t="s">
        <v>43</v>
      </c>
      <c r="E5790" s="13" t="s">
        <v>291</v>
      </c>
      <c r="F5790" s="15">
        <v>43200</v>
      </c>
      <c r="G5790" s="14">
        <v>13807152</v>
      </c>
      <c r="H5790" s="13" t="s">
        <v>6165</v>
      </c>
    </row>
    <row r="5791" spans="1:8" ht="15.75" customHeight="1" x14ac:dyDescent="0.25">
      <c r="C5791" s="10"/>
      <c r="F5791" s="17"/>
      <c r="G5791" s="10"/>
    </row>
    <row r="5792" spans="1:8" ht="15.75" customHeight="1" x14ac:dyDescent="0.25">
      <c r="A5792" s="41" t="s">
        <v>6166</v>
      </c>
      <c r="B5792" s="42"/>
      <c r="C5792" s="42"/>
      <c r="D5792" s="42"/>
      <c r="E5792" s="42"/>
      <c r="F5792" s="42"/>
      <c r="G5792" s="42"/>
      <c r="H5792" s="43"/>
    </row>
    <row r="5793" spans="1:8" ht="15.75" customHeight="1" x14ac:dyDescent="0.25">
      <c r="C5793" s="10"/>
      <c r="E5793" s="11" t="s">
        <v>7571</v>
      </c>
      <c r="F5793" s="12">
        <v>2400</v>
      </c>
      <c r="G5793" s="10"/>
    </row>
    <row r="5794" spans="1:8" ht="15.75" customHeight="1" x14ac:dyDescent="0.25">
      <c r="A5794" s="13" t="s">
        <v>0</v>
      </c>
      <c r="B5794" s="13" t="s">
        <v>1</v>
      </c>
      <c r="C5794" s="13" t="s">
        <v>2</v>
      </c>
      <c r="D5794" s="13" t="s">
        <v>4</v>
      </c>
      <c r="E5794" s="13" t="s">
        <v>5</v>
      </c>
      <c r="F5794" s="13" t="s">
        <v>6</v>
      </c>
      <c r="G5794" s="13" t="s">
        <v>7</v>
      </c>
      <c r="H5794" s="13" t="s">
        <v>8</v>
      </c>
    </row>
    <row r="5795" spans="1:8" ht="15.75" customHeight="1" x14ac:dyDescent="0.25">
      <c r="A5795" s="13" t="s">
        <v>7859</v>
      </c>
      <c r="B5795" s="13" t="s">
        <v>10</v>
      </c>
      <c r="C5795" s="14">
        <v>15174.21</v>
      </c>
      <c r="D5795" s="13" t="s">
        <v>26</v>
      </c>
      <c r="E5795" s="13" t="s">
        <v>1903</v>
      </c>
      <c r="F5795" s="15">
        <v>2400</v>
      </c>
      <c r="G5795" s="14">
        <v>36418104</v>
      </c>
      <c r="H5795" s="13" t="s">
        <v>6168</v>
      </c>
    </row>
    <row r="5796" spans="1:8" ht="15.75" customHeight="1" x14ac:dyDescent="0.25">
      <c r="A5796" s="13" t="s">
        <v>7859</v>
      </c>
      <c r="B5796" s="13" t="s">
        <v>10</v>
      </c>
      <c r="C5796" s="14">
        <v>15678</v>
      </c>
      <c r="D5796" s="13" t="s">
        <v>67</v>
      </c>
      <c r="E5796" s="13" t="s">
        <v>521</v>
      </c>
      <c r="F5796" s="15">
        <v>2400</v>
      </c>
      <c r="G5796" s="14">
        <v>37627200</v>
      </c>
      <c r="H5796" s="16" t="s">
        <v>6169</v>
      </c>
    </row>
    <row r="5797" spans="1:8" ht="15.75" customHeight="1" x14ac:dyDescent="0.25">
      <c r="A5797" s="13" t="s">
        <v>7859</v>
      </c>
      <c r="B5797" s="13" t="s">
        <v>10</v>
      </c>
      <c r="C5797" s="14">
        <v>15948.49</v>
      </c>
      <c r="D5797" s="13" t="s">
        <v>20</v>
      </c>
      <c r="E5797" s="13" t="s">
        <v>3120</v>
      </c>
      <c r="F5797" s="15">
        <v>2400</v>
      </c>
      <c r="G5797" s="14">
        <v>38276376</v>
      </c>
      <c r="H5797" s="13" t="s">
        <v>6170</v>
      </c>
    </row>
    <row r="5798" spans="1:8" ht="15.75" customHeight="1" x14ac:dyDescent="0.25">
      <c r="A5798" s="13" t="s">
        <v>7859</v>
      </c>
      <c r="B5798" s="13" t="s">
        <v>10</v>
      </c>
      <c r="C5798" s="14">
        <v>18000</v>
      </c>
      <c r="D5798" s="13" t="s">
        <v>38</v>
      </c>
      <c r="E5798" s="13" t="s">
        <v>6171</v>
      </c>
      <c r="F5798" s="15">
        <v>2400</v>
      </c>
      <c r="G5798" s="14">
        <v>43200000</v>
      </c>
      <c r="H5798" s="13" t="s">
        <v>6172</v>
      </c>
    </row>
    <row r="5799" spans="1:8" ht="15.75" customHeight="1" x14ac:dyDescent="0.25">
      <c r="A5799" s="13" t="s">
        <v>7859</v>
      </c>
      <c r="B5799" s="13" t="s">
        <v>28</v>
      </c>
      <c r="C5799" s="14">
        <v>18000</v>
      </c>
      <c r="D5799" s="13" t="s">
        <v>38</v>
      </c>
      <c r="E5799" s="16" t="s">
        <v>6173</v>
      </c>
      <c r="F5799" s="15">
        <v>2400</v>
      </c>
      <c r="G5799" s="14">
        <v>43200000</v>
      </c>
      <c r="H5799" s="13" t="s">
        <v>6174</v>
      </c>
    </row>
    <row r="5800" spans="1:8" ht="15.75" customHeight="1" x14ac:dyDescent="0.25">
      <c r="A5800" s="13" t="s">
        <v>7859</v>
      </c>
      <c r="B5800" s="13" t="s">
        <v>10</v>
      </c>
      <c r="C5800" s="14">
        <v>18846.98</v>
      </c>
      <c r="D5800" s="13" t="s">
        <v>33</v>
      </c>
      <c r="E5800" s="13" t="s">
        <v>6175</v>
      </c>
      <c r="F5800" s="15">
        <v>2400</v>
      </c>
      <c r="G5800" s="14">
        <v>45232752</v>
      </c>
      <c r="H5800" s="13" t="s">
        <v>6176</v>
      </c>
    </row>
    <row r="5801" spans="1:8" ht="15.75" customHeight="1" x14ac:dyDescent="0.25">
      <c r="A5801" s="13" t="s">
        <v>7859</v>
      </c>
      <c r="B5801" s="13" t="s">
        <v>10</v>
      </c>
      <c r="C5801" s="14">
        <v>22338.959999999999</v>
      </c>
      <c r="D5801" s="13" t="s">
        <v>43</v>
      </c>
      <c r="E5801" s="13" t="s">
        <v>6177</v>
      </c>
      <c r="F5801" s="15">
        <v>2400</v>
      </c>
      <c r="G5801" s="14">
        <v>53613504</v>
      </c>
      <c r="H5801" s="16" t="s">
        <v>6178</v>
      </c>
    </row>
    <row r="5802" spans="1:8" ht="15.75" customHeight="1" x14ac:dyDescent="0.25">
      <c r="C5802" s="10"/>
      <c r="F5802" s="17"/>
      <c r="G5802" s="10"/>
    </row>
    <row r="5803" spans="1:8" ht="15.75" customHeight="1" x14ac:dyDescent="0.25">
      <c r="A5803" s="41" t="s">
        <v>6179</v>
      </c>
      <c r="B5803" s="42"/>
      <c r="C5803" s="42"/>
      <c r="D5803" s="42"/>
      <c r="E5803" s="42"/>
      <c r="F5803" s="42"/>
      <c r="G5803" s="42"/>
      <c r="H5803" s="43"/>
    </row>
    <row r="5804" spans="1:8" ht="15.75" customHeight="1" x14ac:dyDescent="0.25">
      <c r="C5804" s="10"/>
      <c r="E5804" s="11" t="s">
        <v>7571</v>
      </c>
      <c r="F5804" s="12">
        <v>67200</v>
      </c>
      <c r="G5804" s="10"/>
    </row>
    <row r="5805" spans="1:8" ht="15.75" customHeight="1" x14ac:dyDescent="0.25">
      <c r="A5805" s="13" t="s">
        <v>0</v>
      </c>
      <c r="B5805" s="13" t="s">
        <v>1</v>
      </c>
      <c r="C5805" s="13" t="s">
        <v>2</v>
      </c>
      <c r="D5805" s="13" t="s">
        <v>4</v>
      </c>
      <c r="E5805" s="13" t="s">
        <v>5</v>
      </c>
      <c r="F5805" s="13" t="s">
        <v>6</v>
      </c>
      <c r="G5805" s="13" t="s">
        <v>7</v>
      </c>
      <c r="H5805" s="13" t="s">
        <v>8</v>
      </c>
    </row>
    <row r="5806" spans="1:8" ht="15.75" customHeight="1" x14ac:dyDescent="0.25">
      <c r="A5806" s="13" t="s">
        <v>7860</v>
      </c>
      <c r="B5806" s="13" t="s">
        <v>10</v>
      </c>
      <c r="C5806" s="14">
        <v>49.07</v>
      </c>
      <c r="D5806" s="13" t="s">
        <v>17</v>
      </c>
      <c r="E5806" s="13" t="s">
        <v>24</v>
      </c>
      <c r="F5806" s="15">
        <v>67200</v>
      </c>
      <c r="G5806" s="14">
        <v>3297504</v>
      </c>
      <c r="H5806" s="13" t="s">
        <v>6181</v>
      </c>
    </row>
    <row r="5807" spans="1:8" ht="15.75" customHeight="1" x14ac:dyDescent="0.25">
      <c r="A5807" s="13" t="s">
        <v>7860</v>
      </c>
      <c r="B5807" s="13" t="s">
        <v>10</v>
      </c>
      <c r="C5807" s="14">
        <v>64.62</v>
      </c>
      <c r="D5807" s="13" t="s">
        <v>38</v>
      </c>
      <c r="E5807" s="13" t="s">
        <v>6182</v>
      </c>
      <c r="F5807" s="15">
        <v>67200</v>
      </c>
      <c r="G5807" s="14">
        <v>4342464</v>
      </c>
      <c r="H5807" s="13" t="s">
        <v>6183</v>
      </c>
    </row>
    <row r="5808" spans="1:8" ht="15.75" customHeight="1" x14ac:dyDescent="0.25">
      <c r="A5808" s="13" t="s">
        <v>7860</v>
      </c>
      <c r="B5808" s="13" t="s">
        <v>28</v>
      </c>
      <c r="C5808" s="14">
        <v>64.62</v>
      </c>
      <c r="D5808" s="13" t="s">
        <v>38</v>
      </c>
      <c r="E5808" s="13" t="s">
        <v>6184</v>
      </c>
      <c r="F5808" s="15">
        <v>67200</v>
      </c>
      <c r="G5808" s="14">
        <v>4342464</v>
      </c>
      <c r="H5808" s="16" t="s">
        <v>6185</v>
      </c>
    </row>
    <row r="5809" spans="1:8" ht="15.75" customHeight="1" x14ac:dyDescent="0.25">
      <c r="A5809" s="13" t="s">
        <v>7860</v>
      </c>
      <c r="B5809" s="13" t="s">
        <v>45</v>
      </c>
      <c r="C5809" s="14">
        <v>68.33</v>
      </c>
      <c r="D5809" s="13" t="s">
        <v>20</v>
      </c>
      <c r="E5809" s="13" t="s">
        <v>166</v>
      </c>
      <c r="F5809" s="15">
        <v>67200</v>
      </c>
      <c r="G5809" s="14">
        <v>4591776</v>
      </c>
      <c r="H5809" s="13" t="s">
        <v>6186</v>
      </c>
    </row>
    <row r="5810" spans="1:8" ht="15.75" customHeight="1" x14ac:dyDescent="0.25">
      <c r="A5810" s="13" t="s">
        <v>7860</v>
      </c>
      <c r="B5810" s="13" t="s">
        <v>10</v>
      </c>
      <c r="C5810" s="14">
        <v>73.2</v>
      </c>
      <c r="D5810" s="13" t="s">
        <v>80</v>
      </c>
      <c r="E5810" s="13" t="s">
        <v>166</v>
      </c>
      <c r="F5810" s="15">
        <v>67200</v>
      </c>
      <c r="G5810" s="14">
        <v>4919040</v>
      </c>
      <c r="H5810" s="16" t="s">
        <v>6187</v>
      </c>
    </row>
    <row r="5811" spans="1:8" ht="15.75" customHeight="1" x14ac:dyDescent="0.25">
      <c r="A5811" s="13" t="s">
        <v>7860</v>
      </c>
      <c r="B5811" s="13" t="s">
        <v>10</v>
      </c>
      <c r="C5811" s="14">
        <v>74.19</v>
      </c>
      <c r="D5811" s="13" t="s">
        <v>171</v>
      </c>
      <c r="E5811" s="13" t="s">
        <v>6188</v>
      </c>
      <c r="F5811" s="15">
        <v>67200</v>
      </c>
      <c r="G5811" s="14">
        <v>4985568</v>
      </c>
      <c r="H5811" s="16" t="s">
        <v>6189</v>
      </c>
    </row>
    <row r="5812" spans="1:8" ht="15.75" customHeight="1" x14ac:dyDescent="0.25">
      <c r="A5812" s="13" t="s">
        <v>7860</v>
      </c>
      <c r="B5812" s="13" t="s">
        <v>10</v>
      </c>
      <c r="C5812" s="14">
        <v>75</v>
      </c>
      <c r="D5812" s="13" t="s">
        <v>177</v>
      </c>
      <c r="E5812" s="13" t="s">
        <v>178</v>
      </c>
      <c r="F5812" s="15">
        <v>67200</v>
      </c>
      <c r="G5812" s="14">
        <v>5040000</v>
      </c>
      <c r="H5812" s="16" t="s">
        <v>6190</v>
      </c>
    </row>
    <row r="5813" spans="1:8" ht="15.75" customHeight="1" x14ac:dyDescent="0.25">
      <c r="A5813" s="13" t="s">
        <v>7860</v>
      </c>
      <c r="B5813" s="13" t="s">
        <v>10</v>
      </c>
      <c r="C5813" s="14">
        <v>75.099999999999994</v>
      </c>
      <c r="D5813" s="13" t="s">
        <v>23</v>
      </c>
      <c r="E5813" s="13" t="s">
        <v>166</v>
      </c>
      <c r="F5813" s="15">
        <v>67200</v>
      </c>
      <c r="G5813" s="14">
        <v>5046720</v>
      </c>
      <c r="H5813" s="16" t="s">
        <v>6191</v>
      </c>
    </row>
    <row r="5814" spans="1:8" ht="15.75" customHeight="1" x14ac:dyDescent="0.25">
      <c r="A5814" s="13" t="s">
        <v>7860</v>
      </c>
      <c r="B5814" s="13" t="s">
        <v>10</v>
      </c>
      <c r="C5814" s="14">
        <v>75.650000000000006</v>
      </c>
      <c r="D5814" s="13" t="s">
        <v>33</v>
      </c>
      <c r="E5814" s="13" t="s">
        <v>166</v>
      </c>
      <c r="F5814" s="15">
        <v>67200</v>
      </c>
      <c r="G5814" s="14">
        <v>5083680</v>
      </c>
      <c r="H5814" s="13" t="s">
        <v>6192</v>
      </c>
    </row>
    <row r="5815" spans="1:8" ht="15.75" customHeight="1" x14ac:dyDescent="0.25">
      <c r="A5815" s="13" t="s">
        <v>7860</v>
      </c>
      <c r="B5815" s="13" t="s">
        <v>10</v>
      </c>
      <c r="C5815" s="14">
        <v>77.13</v>
      </c>
      <c r="D5815" s="13" t="s">
        <v>11</v>
      </c>
      <c r="E5815" s="13" t="s">
        <v>6193</v>
      </c>
      <c r="F5815" s="15">
        <v>67200</v>
      </c>
      <c r="G5815" s="14">
        <v>5183136</v>
      </c>
      <c r="H5815" s="13" t="s">
        <v>6194</v>
      </c>
    </row>
    <row r="5816" spans="1:8" ht="15.75" customHeight="1" x14ac:dyDescent="0.25">
      <c r="A5816" s="13" t="s">
        <v>7860</v>
      </c>
      <c r="B5816" s="13" t="s">
        <v>10</v>
      </c>
      <c r="C5816" s="14">
        <v>77.89</v>
      </c>
      <c r="D5816" s="13" t="s">
        <v>26</v>
      </c>
      <c r="E5816" s="13" t="s">
        <v>166</v>
      </c>
      <c r="F5816" s="15">
        <v>67200</v>
      </c>
      <c r="G5816" s="14">
        <v>5234208</v>
      </c>
      <c r="H5816" s="13" t="s">
        <v>6195</v>
      </c>
    </row>
    <row r="5817" spans="1:8" ht="15.75" customHeight="1" x14ac:dyDescent="0.25">
      <c r="A5817" s="13" t="s">
        <v>7860</v>
      </c>
      <c r="B5817" s="13" t="s">
        <v>28</v>
      </c>
      <c r="C5817" s="14">
        <v>79.17</v>
      </c>
      <c r="D5817" s="13" t="s">
        <v>33</v>
      </c>
      <c r="E5817" s="13" t="s">
        <v>24</v>
      </c>
      <c r="F5817" s="15">
        <v>67200</v>
      </c>
      <c r="G5817" s="14">
        <v>5320224</v>
      </c>
      <c r="H5817" s="13" t="s">
        <v>6196</v>
      </c>
    </row>
    <row r="5818" spans="1:8" ht="15.75" customHeight="1" x14ac:dyDescent="0.25">
      <c r="A5818" s="13" t="s">
        <v>7860</v>
      </c>
      <c r="B5818" s="13" t="s">
        <v>28</v>
      </c>
      <c r="C5818" s="14">
        <v>79.41</v>
      </c>
      <c r="D5818" s="13" t="s">
        <v>26</v>
      </c>
      <c r="E5818" s="13" t="s">
        <v>24</v>
      </c>
      <c r="F5818" s="15">
        <v>67200</v>
      </c>
      <c r="G5818" s="14">
        <v>5336352</v>
      </c>
      <c r="H5818" s="13" t="s">
        <v>6197</v>
      </c>
    </row>
    <row r="5819" spans="1:8" ht="15.75" customHeight="1" x14ac:dyDescent="0.25">
      <c r="A5819" s="13" t="s">
        <v>7860</v>
      </c>
      <c r="B5819" s="13" t="s">
        <v>10</v>
      </c>
      <c r="C5819" s="14">
        <v>80.14</v>
      </c>
      <c r="D5819" s="13" t="s">
        <v>109</v>
      </c>
      <c r="E5819" s="13" t="s">
        <v>166</v>
      </c>
      <c r="F5819" s="15">
        <v>67200</v>
      </c>
      <c r="G5819" s="14">
        <v>5385408</v>
      </c>
      <c r="H5819" s="16" t="s">
        <v>6198</v>
      </c>
    </row>
    <row r="5820" spans="1:8" ht="15.75" customHeight="1" x14ac:dyDescent="0.25">
      <c r="A5820" s="13" t="s">
        <v>7860</v>
      </c>
      <c r="B5820" s="13" t="s">
        <v>10</v>
      </c>
      <c r="C5820" s="14">
        <v>80.69</v>
      </c>
      <c r="D5820" s="13" t="s">
        <v>35</v>
      </c>
      <c r="E5820" s="13" t="s">
        <v>6199</v>
      </c>
      <c r="F5820" s="15">
        <v>67200</v>
      </c>
      <c r="G5820" s="14">
        <v>5422368</v>
      </c>
      <c r="H5820" s="16" t="s">
        <v>6200</v>
      </c>
    </row>
    <row r="5821" spans="1:8" ht="15.75" customHeight="1" x14ac:dyDescent="0.25">
      <c r="A5821" s="13" t="s">
        <v>7860</v>
      </c>
      <c r="B5821" s="13" t="s">
        <v>10</v>
      </c>
      <c r="C5821" s="14">
        <v>81.739999999999995</v>
      </c>
      <c r="D5821" s="13" t="s">
        <v>67</v>
      </c>
      <c r="E5821" s="13" t="s">
        <v>166</v>
      </c>
      <c r="F5821" s="15">
        <v>67200</v>
      </c>
      <c r="G5821" s="14">
        <v>5492928</v>
      </c>
      <c r="H5821" s="16" t="s">
        <v>6201</v>
      </c>
    </row>
    <row r="5822" spans="1:8" ht="15.75" customHeight="1" x14ac:dyDescent="0.25">
      <c r="A5822" s="13" t="s">
        <v>7860</v>
      </c>
      <c r="B5822" s="13" t="s">
        <v>28</v>
      </c>
      <c r="C5822" s="14">
        <v>95.54</v>
      </c>
      <c r="D5822" s="13" t="s">
        <v>17</v>
      </c>
      <c r="E5822" s="13" t="s">
        <v>166</v>
      </c>
      <c r="F5822" s="15">
        <v>67200</v>
      </c>
      <c r="G5822" s="14">
        <v>6420288</v>
      </c>
      <c r="H5822" s="13" t="s">
        <v>6202</v>
      </c>
    </row>
    <row r="5823" spans="1:8" ht="15.75" customHeight="1" x14ac:dyDescent="0.25">
      <c r="A5823" s="13" t="s">
        <v>7860</v>
      </c>
      <c r="B5823" s="13" t="s">
        <v>28</v>
      </c>
      <c r="C5823" s="14">
        <v>148.94</v>
      </c>
      <c r="D5823" s="13" t="s">
        <v>20</v>
      </c>
      <c r="E5823" s="13" t="s">
        <v>24</v>
      </c>
      <c r="F5823" s="15">
        <v>67200</v>
      </c>
      <c r="G5823" s="14">
        <v>10008768</v>
      </c>
      <c r="H5823" s="13" t="s">
        <v>6203</v>
      </c>
    </row>
    <row r="5824" spans="1:8" ht="15.75" customHeight="1" x14ac:dyDescent="0.25">
      <c r="A5824" s="13" t="s">
        <v>7860</v>
      </c>
      <c r="B5824" s="13" t="s">
        <v>413</v>
      </c>
      <c r="C5824" s="14">
        <v>256.77999999999997</v>
      </c>
      <c r="D5824" s="13" t="s">
        <v>20</v>
      </c>
      <c r="E5824" s="13" t="s">
        <v>87</v>
      </c>
      <c r="F5824" s="15">
        <v>67200</v>
      </c>
      <c r="G5824" s="14">
        <v>17255616</v>
      </c>
      <c r="H5824" s="13" t="s">
        <v>6204</v>
      </c>
    </row>
    <row r="5825" spans="1:8" ht="15.75" customHeight="1" x14ac:dyDescent="0.25">
      <c r="A5825" s="13" t="s">
        <v>7860</v>
      </c>
      <c r="B5825" s="13" t="s">
        <v>45</v>
      </c>
      <c r="C5825" s="14">
        <v>269.68</v>
      </c>
      <c r="D5825" s="13" t="s">
        <v>26</v>
      </c>
      <c r="E5825" s="13" t="s">
        <v>87</v>
      </c>
      <c r="F5825" s="15">
        <v>67200</v>
      </c>
      <c r="G5825" s="14">
        <v>18122496</v>
      </c>
      <c r="H5825" s="13" t="s">
        <v>6205</v>
      </c>
    </row>
    <row r="5826" spans="1:8" ht="15.75" customHeight="1" x14ac:dyDescent="0.25">
      <c r="A5826" s="13" t="s">
        <v>7860</v>
      </c>
      <c r="B5826" s="13" t="s">
        <v>382</v>
      </c>
      <c r="C5826" s="14">
        <v>512.38</v>
      </c>
      <c r="D5826" s="13" t="s">
        <v>26</v>
      </c>
      <c r="E5826" s="13" t="s">
        <v>2205</v>
      </c>
      <c r="F5826" s="15">
        <v>67200</v>
      </c>
      <c r="G5826" s="14">
        <v>34431936</v>
      </c>
      <c r="H5826" s="13" t="s">
        <v>6206</v>
      </c>
    </row>
    <row r="5827" spans="1:8" ht="15.75" customHeight="1" x14ac:dyDescent="0.25">
      <c r="A5827" s="13" t="s">
        <v>7860</v>
      </c>
      <c r="B5827" s="13" t="s">
        <v>382</v>
      </c>
      <c r="C5827" s="14">
        <v>573.25</v>
      </c>
      <c r="D5827" s="13" t="s">
        <v>20</v>
      </c>
      <c r="E5827" s="13" t="s">
        <v>40</v>
      </c>
      <c r="F5827" s="15">
        <v>67200</v>
      </c>
      <c r="G5827" s="14">
        <v>38522400</v>
      </c>
      <c r="H5827" s="16" t="s">
        <v>6207</v>
      </c>
    </row>
    <row r="5828" spans="1:8" ht="15.75" customHeight="1" x14ac:dyDescent="0.25">
      <c r="A5828" s="13" t="s">
        <v>7860</v>
      </c>
      <c r="B5828" s="13" t="s">
        <v>10</v>
      </c>
      <c r="C5828" s="14">
        <v>797.14</v>
      </c>
      <c r="D5828" s="13" t="s">
        <v>20</v>
      </c>
      <c r="E5828" s="13" t="s">
        <v>291</v>
      </c>
      <c r="F5828" s="15">
        <v>67200</v>
      </c>
      <c r="G5828" s="14">
        <v>53567808</v>
      </c>
      <c r="H5828" s="13" t="s">
        <v>6208</v>
      </c>
    </row>
    <row r="5829" spans="1:8" ht="15.75" customHeight="1" x14ac:dyDescent="0.25">
      <c r="A5829" s="13" t="s">
        <v>7860</v>
      </c>
      <c r="B5829" s="13" t="s">
        <v>434</v>
      </c>
      <c r="C5829" s="14">
        <v>832.01</v>
      </c>
      <c r="D5829" s="13" t="s">
        <v>20</v>
      </c>
      <c r="E5829" s="13" t="s">
        <v>219</v>
      </c>
      <c r="F5829" s="15">
        <v>67200</v>
      </c>
      <c r="G5829" s="14">
        <v>55911072</v>
      </c>
      <c r="H5829" s="13" t="s">
        <v>6209</v>
      </c>
    </row>
    <row r="5830" spans="1:8" ht="15.75" customHeight="1" x14ac:dyDescent="0.25">
      <c r="C5830" s="10"/>
      <c r="F5830" s="17"/>
      <c r="G5830" s="10"/>
    </row>
    <row r="5831" spans="1:8" ht="15.75" customHeight="1" x14ac:dyDescent="0.25">
      <c r="A5831" s="41" t="s">
        <v>6210</v>
      </c>
      <c r="B5831" s="42"/>
      <c r="C5831" s="42"/>
      <c r="D5831" s="42"/>
      <c r="E5831" s="42"/>
      <c r="F5831" s="42"/>
      <c r="G5831" s="42"/>
      <c r="H5831" s="43"/>
    </row>
    <row r="5832" spans="1:8" ht="15.75" customHeight="1" x14ac:dyDescent="0.25">
      <c r="C5832" s="10"/>
      <c r="E5832" s="11" t="s">
        <v>7571</v>
      </c>
      <c r="F5832" s="12">
        <v>756000</v>
      </c>
      <c r="G5832" s="10"/>
    </row>
    <row r="5833" spans="1:8" ht="15.75" customHeight="1" x14ac:dyDescent="0.25">
      <c r="A5833" s="13" t="s">
        <v>0</v>
      </c>
      <c r="B5833" s="13" t="s">
        <v>1</v>
      </c>
      <c r="C5833" s="13" t="s">
        <v>2</v>
      </c>
      <c r="D5833" s="13" t="s">
        <v>4</v>
      </c>
      <c r="E5833" s="13" t="s">
        <v>5</v>
      </c>
      <c r="F5833" s="13" t="s">
        <v>6</v>
      </c>
      <c r="G5833" s="13" t="s">
        <v>7</v>
      </c>
      <c r="H5833" s="13" t="s">
        <v>8</v>
      </c>
    </row>
    <row r="5834" spans="1:8" ht="15.75" customHeight="1" x14ac:dyDescent="0.25">
      <c r="A5834" s="13" t="s">
        <v>7861</v>
      </c>
      <c r="B5834" s="13" t="s">
        <v>10</v>
      </c>
      <c r="C5834" s="14">
        <v>86.1</v>
      </c>
      <c r="D5834" s="13" t="s">
        <v>17</v>
      </c>
      <c r="E5834" s="13" t="s">
        <v>24</v>
      </c>
      <c r="F5834" s="15">
        <v>756000</v>
      </c>
      <c r="G5834" s="14">
        <v>65091600</v>
      </c>
      <c r="H5834" s="13" t="s">
        <v>6181</v>
      </c>
    </row>
    <row r="5835" spans="1:8" ht="15.75" customHeight="1" x14ac:dyDescent="0.25">
      <c r="A5835" s="13" t="s">
        <v>7861</v>
      </c>
      <c r="B5835" s="13" t="s">
        <v>10</v>
      </c>
      <c r="C5835" s="14">
        <v>95.67</v>
      </c>
      <c r="D5835" s="13" t="s">
        <v>38</v>
      </c>
      <c r="E5835" s="13" t="s">
        <v>6211</v>
      </c>
      <c r="F5835" s="15">
        <v>756000</v>
      </c>
      <c r="G5835" s="14">
        <v>72326520</v>
      </c>
      <c r="H5835" s="13" t="s">
        <v>6212</v>
      </c>
    </row>
    <row r="5836" spans="1:8" ht="15.75" customHeight="1" x14ac:dyDescent="0.25">
      <c r="A5836" s="13" t="s">
        <v>7861</v>
      </c>
      <c r="B5836" s="13" t="s">
        <v>28</v>
      </c>
      <c r="C5836" s="14">
        <v>95.67</v>
      </c>
      <c r="D5836" s="13" t="s">
        <v>38</v>
      </c>
      <c r="E5836" s="13" t="s">
        <v>6213</v>
      </c>
      <c r="F5836" s="15">
        <v>756000</v>
      </c>
      <c r="G5836" s="14">
        <v>72326520</v>
      </c>
      <c r="H5836" s="16" t="s">
        <v>6214</v>
      </c>
    </row>
    <row r="5837" spans="1:8" ht="15.75" customHeight="1" x14ac:dyDescent="0.25">
      <c r="A5837" s="13" t="s">
        <v>7861</v>
      </c>
      <c r="B5837" s="13" t="s">
        <v>28</v>
      </c>
      <c r="C5837" s="14">
        <v>111.3</v>
      </c>
      <c r="D5837" s="13" t="s">
        <v>11</v>
      </c>
      <c r="E5837" s="13" t="s">
        <v>6215</v>
      </c>
      <c r="F5837" s="15">
        <v>756000</v>
      </c>
      <c r="G5837" s="14">
        <v>84142800</v>
      </c>
      <c r="H5837" s="13" t="s">
        <v>6216</v>
      </c>
    </row>
    <row r="5838" spans="1:8" ht="15.75" customHeight="1" x14ac:dyDescent="0.25">
      <c r="A5838" s="13" t="s">
        <v>7861</v>
      </c>
      <c r="B5838" s="13" t="s">
        <v>10</v>
      </c>
      <c r="C5838" s="14">
        <v>112.1</v>
      </c>
      <c r="D5838" s="13" t="s">
        <v>23</v>
      </c>
      <c r="E5838" s="13" t="s">
        <v>24</v>
      </c>
      <c r="F5838" s="15">
        <v>756000</v>
      </c>
      <c r="G5838" s="14">
        <v>84747600</v>
      </c>
      <c r="H5838" s="16" t="s">
        <v>6217</v>
      </c>
    </row>
    <row r="5839" spans="1:8" ht="15.75" customHeight="1" x14ac:dyDescent="0.25">
      <c r="A5839" s="13" t="s">
        <v>7861</v>
      </c>
      <c r="B5839" s="13" t="s">
        <v>10</v>
      </c>
      <c r="C5839" s="14">
        <v>115.32</v>
      </c>
      <c r="D5839" s="13" t="s">
        <v>14</v>
      </c>
      <c r="E5839" s="13" t="s">
        <v>6218</v>
      </c>
      <c r="F5839" s="15">
        <v>756000</v>
      </c>
      <c r="G5839" s="14">
        <v>87181920</v>
      </c>
      <c r="H5839" s="13" t="s">
        <v>6219</v>
      </c>
    </row>
    <row r="5840" spans="1:8" ht="15.75" customHeight="1" x14ac:dyDescent="0.25">
      <c r="A5840" s="13" t="s">
        <v>7861</v>
      </c>
      <c r="B5840" s="13" t="s">
        <v>28</v>
      </c>
      <c r="C5840" s="14">
        <v>115.89</v>
      </c>
      <c r="D5840" s="13" t="s">
        <v>33</v>
      </c>
      <c r="E5840" s="13" t="s">
        <v>24</v>
      </c>
      <c r="F5840" s="15">
        <v>756000</v>
      </c>
      <c r="G5840" s="14">
        <v>87612840</v>
      </c>
      <c r="H5840" s="13" t="s">
        <v>6196</v>
      </c>
    </row>
    <row r="5841" spans="1:8" ht="15.75" customHeight="1" x14ac:dyDescent="0.25">
      <c r="A5841" s="13" t="s">
        <v>7861</v>
      </c>
      <c r="B5841" s="13" t="s">
        <v>10</v>
      </c>
      <c r="C5841" s="14">
        <v>116.27</v>
      </c>
      <c r="D5841" s="13" t="s">
        <v>26</v>
      </c>
      <c r="E5841" s="13" t="s">
        <v>6220</v>
      </c>
      <c r="F5841" s="15">
        <v>756000</v>
      </c>
      <c r="G5841" s="14">
        <v>87900120</v>
      </c>
      <c r="H5841" s="13" t="s">
        <v>6221</v>
      </c>
    </row>
    <row r="5842" spans="1:8" ht="15.75" customHeight="1" x14ac:dyDescent="0.25">
      <c r="A5842" s="13" t="s">
        <v>7861</v>
      </c>
      <c r="B5842" s="13" t="s">
        <v>28</v>
      </c>
      <c r="C5842" s="14">
        <v>117.05</v>
      </c>
      <c r="D5842" s="13" t="s">
        <v>20</v>
      </c>
      <c r="E5842" s="13" t="s">
        <v>166</v>
      </c>
      <c r="F5842" s="15">
        <v>756000</v>
      </c>
      <c r="G5842" s="14">
        <v>88489800</v>
      </c>
      <c r="H5842" s="16" t="s">
        <v>6222</v>
      </c>
    </row>
    <row r="5843" spans="1:8" ht="15.75" customHeight="1" x14ac:dyDescent="0.25">
      <c r="A5843" s="13" t="s">
        <v>7861</v>
      </c>
      <c r="B5843" s="13" t="s">
        <v>10</v>
      </c>
      <c r="C5843" s="14">
        <v>118.13</v>
      </c>
      <c r="D5843" s="13" t="s">
        <v>35</v>
      </c>
      <c r="E5843" s="13" t="s">
        <v>6199</v>
      </c>
      <c r="F5843" s="15">
        <v>756000</v>
      </c>
      <c r="G5843" s="14">
        <v>89306280</v>
      </c>
      <c r="H5843" s="16" t="s">
        <v>6223</v>
      </c>
    </row>
    <row r="5844" spans="1:8" ht="15.75" customHeight="1" x14ac:dyDescent="0.25">
      <c r="A5844" s="13" t="s">
        <v>7861</v>
      </c>
      <c r="B5844" s="13" t="s">
        <v>10</v>
      </c>
      <c r="C5844" s="14">
        <v>126.84</v>
      </c>
      <c r="D5844" s="13" t="s">
        <v>80</v>
      </c>
      <c r="E5844" s="13" t="s">
        <v>6224</v>
      </c>
      <c r="F5844" s="15">
        <v>756000</v>
      </c>
      <c r="G5844" s="14">
        <v>95891040</v>
      </c>
      <c r="H5844" s="16" t="s">
        <v>6225</v>
      </c>
    </row>
    <row r="5845" spans="1:8" ht="15.75" customHeight="1" x14ac:dyDescent="0.25">
      <c r="A5845" s="13" t="s">
        <v>7861</v>
      </c>
      <c r="B5845" s="13" t="s">
        <v>10</v>
      </c>
      <c r="C5845" s="14">
        <v>127.39</v>
      </c>
      <c r="D5845" s="13" t="s">
        <v>11</v>
      </c>
      <c r="E5845" s="13" t="s">
        <v>6226</v>
      </c>
      <c r="F5845" s="15">
        <v>756000</v>
      </c>
      <c r="G5845" s="14">
        <v>96306840</v>
      </c>
      <c r="H5845" s="13" t="s">
        <v>6227</v>
      </c>
    </row>
    <row r="5846" spans="1:8" ht="15.75" customHeight="1" x14ac:dyDescent="0.25">
      <c r="A5846" s="13" t="s">
        <v>7861</v>
      </c>
      <c r="B5846" s="13" t="s">
        <v>10</v>
      </c>
      <c r="C5846" s="14">
        <v>127.41</v>
      </c>
      <c r="D5846" s="13" t="s">
        <v>171</v>
      </c>
      <c r="E5846" s="13" t="s">
        <v>6228</v>
      </c>
      <c r="F5846" s="15">
        <v>756000</v>
      </c>
      <c r="G5846" s="14">
        <v>96321960</v>
      </c>
      <c r="H5846" s="16" t="s">
        <v>6229</v>
      </c>
    </row>
    <row r="5847" spans="1:8" ht="15.75" customHeight="1" x14ac:dyDescent="0.25">
      <c r="A5847" s="13" t="s">
        <v>7861</v>
      </c>
      <c r="B5847" s="13" t="s">
        <v>10</v>
      </c>
      <c r="C5847" s="14">
        <v>128.9</v>
      </c>
      <c r="D5847" s="13" t="s">
        <v>177</v>
      </c>
      <c r="E5847" s="13" t="s">
        <v>178</v>
      </c>
      <c r="F5847" s="15">
        <v>756000</v>
      </c>
      <c r="G5847" s="14">
        <v>97448400</v>
      </c>
      <c r="H5847" s="16" t="s">
        <v>6230</v>
      </c>
    </row>
    <row r="5848" spans="1:8" ht="15.75" customHeight="1" x14ac:dyDescent="0.25">
      <c r="A5848" s="13" t="s">
        <v>7861</v>
      </c>
      <c r="B5848" s="13" t="s">
        <v>10</v>
      </c>
      <c r="C5848" s="14">
        <v>129.93</v>
      </c>
      <c r="D5848" s="13" t="s">
        <v>33</v>
      </c>
      <c r="E5848" s="13" t="s">
        <v>166</v>
      </c>
      <c r="F5848" s="15">
        <v>756000</v>
      </c>
      <c r="G5848" s="14">
        <v>98227080</v>
      </c>
      <c r="H5848" s="13" t="s">
        <v>6192</v>
      </c>
    </row>
    <row r="5849" spans="1:8" ht="15.75" customHeight="1" x14ac:dyDescent="0.25">
      <c r="A5849" s="13" t="s">
        <v>7861</v>
      </c>
      <c r="B5849" s="13" t="s">
        <v>28</v>
      </c>
      <c r="C5849" s="14">
        <v>133.72</v>
      </c>
      <c r="D5849" s="13" t="s">
        <v>26</v>
      </c>
      <c r="E5849" s="13" t="s">
        <v>6231</v>
      </c>
      <c r="F5849" s="15">
        <v>756000</v>
      </c>
      <c r="G5849" s="14">
        <v>101092320</v>
      </c>
      <c r="H5849" s="13" t="s">
        <v>6232</v>
      </c>
    </row>
    <row r="5850" spans="1:8" ht="15.75" customHeight="1" x14ac:dyDescent="0.25">
      <c r="A5850" s="13" t="s">
        <v>7861</v>
      </c>
      <c r="B5850" s="13" t="s">
        <v>10</v>
      </c>
      <c r="C5850" s="14">
        <v>137.63</v>
      </c>
      <c r="D5850" s="13" t="s">
        <v>109</v>
      </c>
      <c r="E5850" s="13" t="s">
        <v>166</v>
      </c>
      <c r="F5850" s="15">
        <v>756000</v>
      </c>
      <c r="G5850" s="14">
        <v>104048280</v>
      </c>
      <c r="H5850" s="16" t="s">
        <v>6198</v>
      </c>
    </row>
    <row r="5851" spans="1:8" ht="15.75" customHeight="1" x14ac:dyDescent="0.25">
      <c r="A5851" s="13" t="s">
        <v>7861</v>
      </c>
      <c r="B5851" s="13" t="s">
        <v>10</v>
      </c>
      <c r="C5851" s="14">
        <v>140.69999999999999</v>
      </c>
      <c r="D5851" s="13" t="s">
        <v>67</v>
      </c>
      <c r="E5851" s="13" t="s">
        <v>166</v>
      </c>
      <c r="F5851" s="15">
        <v>756000</v>
      </c>
      <c r="G5851" s="14">
        <v>106369200</v>
      </c>
      <c r="H5851" s="16" t="s">
        <v>6233</v>
      </c>
    </row>
    <row r="5852" spans="1:8" ht="15.75" customHeight="1" x14ac:dyDescent="0.25">
      <c r="A5852" s="13" t="s">
        <v>7861</v>
      </c>
      <c r="B5852" s="13" t="s">
        <v>28</v>
      </c>
      <c r="C5852" s="14">
        <v>143.33000000000001</v>
      </c>
      <c r="D5852" s="13" t="s">
        <v>17</v>
      </c>
      <c r="E5852" s="13" t="s">
        <v>166</v>
      </c>
      <c r="F5852" s="15">
        <v>756000</v>
      </c>
      <c r="G5852" s="14">
        <v>108357480</v>
      </c>
      <c r="H5852" s="13" t="s">
        <v>6202</v>
      </c>
    </row>
    <row r="5853" spans="1:8" ht="15.75" customHeight="1" x14ac:dyDescent="0.25">
      <c r="A5853" s="13" t="s">
        <v>7861</v>
      </c>
      <c r="B5853" s="13" t="s">
        <v>382</v>
      </c>
      <c r="C5853" s="14">
        <v>213.55</v>
      </c>
      <c r="D5853" s="13" t="s">
        <v>20</v>
      </c>
      <c r="E5853" s="13" t="s">
        <v>87</v>
      </c>
      <c r="F5853" s="15">
        <v>756000</v>
      </c>
      <c r="G5853" s="14">
        <v>161443800</v>
      </c>
      <c r="H5853" s="13" t="s">
        <v>6234</v>
      </c>
    </row>
    <row r="5854" spans="1:8" ht="15.75" customHeight="1" x14ac:dyDescent="0.25">
      <c r="A5854" s="13" t="s">
        <v>7861</v>
      </c>
      <c r="B5854" s="13" t="s">
        <v>45</v>
      </c>
      <c r="C5854" s="14">
        <v>224.11</v>
      </c>
      <c r="D5854" s="13" t="s">
        <v>26</v>
      </c>
      <c r="E5854" s="13" t="s">
        <v>117</v>
      </c>
      <c r="F5854" s="15">
        <v>756000</v>
      </c>
      <c r="G5854" s="14">
        <v>169427160</v>
      </c>
      <c r="H5854" s="13" t="s">
        <v>6235</v>
      </c>
    </row>
    <row r="5855" spans="1:8" ht="15.75" customHeight="1" x14ac:dyDescent="0.25">
      <c r="A5855" s="13" t="s">
        <v>7861</v>
      </c>
      <c r="B5855" s="13" t="s">
        <v>10</v>
      </c>
      <c r="C5855" s="14">
        <v>264.32</v>
      </c>
      <c r="D5855" s="13" t="s">
        <v>20</v>
      </c>
      <c r="E5855" s="13" t="s">
        <v>24</v>
      </c>
      <c r="F5855" s="15">
        <v>756000</v>
      </c>
      <c r="G5855" s="14">
        <v>199825920</v>
      </c>
      <c r="H5855" s="13" t="s">
        <v>6236</v>
      </c>
    </row>
    <row r="5856" spans="1:8" ht="15.75" customHeight="1" x14ac:dyDescent="0.25">
      <c r="A5856" s="13" t="s">
        <v>7861</v>
      </c>
      <c r="B5856" s="13" t="s">
        <v>382</v>
      </c>
      <c r="C5856" s="14">
        <v>798.52</v>
      </c>
      <c r="D5856" s="13" t="s">
        <v>26</v>
      </c>
      <c r="E5856" s="13" t="s">
        <v>6237</v>
      </c>
      <c r="F5856" s="15">
        <v>756000</v>
      </c>
      <c r="G5856" s="14">
        <v>603681120</v>
      </c>
      <c r="H5856" s="13" t="s">
        <v>6238</v>
      </c>
    </row>
    <row r="5857" spans="1:8" ht="15.75" customHeight="1" x14ac:dyDescent="0.25">
      <c r="A5857" s="13" t="s">
        <v>7861</v>
      </c>
      <c r="B5857" s="13" t="s">
        <v>45</v>
      </c>
      <c r="C5857" s="14">
        <v>922.71</v>
      </c>
      <c r="D5857" s="13" t="s">
        <v>20</v>
      </c>
      <c r="E5857" s="13" t="s">
        <v>40</v>
      </c>
      <c r="F5857" s="15">
        <v>756000</v>
      </c>
      <c r="G5857" s="14">
        <v>697568760</v>
      </c>
      <c r="H5857" s="13" t="s">
        <v>6239</v>
      </c>
    </row>
    <row r="5858" spans="1:8" ht="15.75" customHeight="1" x14ac:dyDescent="0.25">
      <c r="A5858" s="13" t="s">
        <v>7861</v>
      </c>
      <c r="B5858" s="13" t="s">
        <v>413</v>
      </c>
      <c r="C5858" s="14">
        <v>1372.36</v>
      </c>
      <c r="D5858" s="13" t="s">
        <v>20</v>
      </c>
      <c r="E5858" s="13" t="s">
        <v>219</v>
      </c>
      <c r="F5858" s="15">
        <v>756000</v>
      </c>
      <c r="G5858" s="14">
        <v>1037504160</v>
      </c>
      <c r="H5858" s="13" t="s">
        <v>6240</v>
      </c>
    </row>
    <row r="5859" spans="1:8" ht="15.75" customHeight="1" x14ac:dyDescent="0.25">
      <c r="C5859" s="10"/>
      <c r="F5859" s="17"/>
      <c r="G5859" s="10"/>
    </row>
    <row r="5860" spans="1:8" ht="15.75" customHeight="1" x14ac:dyDescent="0.25">
      <c r="A5860" s="41" t="s">
        <v>6241</v>
      </c>
      <c r="B5860" s="42"/>
      <c r="C5860" s="42"/>
      <c r="D5860" s="42"/>
      <c r="E5860" s="42"/>
      <c r="F5860" s="42"/>
      <c r="G5860" s="42"/>
      <c r="H5860" s="43"/>
    </row>
    <row r="5861" spans="1:8" ht="15.75" customHeight="1" x14ac:dyDescent="0.25">
      <c r="C5861" s="10"/>
      <c r="E5861" s="11" t="s">
        <v>7571</v>
      </c>
      <c r="F5861" s="12">
        <v>444000</v>
      </c>
      <c r="G5861" s="10"/>
    </row>
    <row r="5862" spans="1:8" ht="15.75" customHeight="1" x14ac:dyDescent="0.25">
      <c r="A5862" s="13" t="s">
        <v>0</v>
      </c>
      <c r="B5862" s="13" t="s">
        <v>1</v>
      </c>
      <c r="C5862" s="13" t="s">
        <v>2</v>
      </c>
      <c r="D5862" s="13" t="s">
        <v>4</v>
      </c>
      <c r="E5862" s="13" t="s">
        <v>5</v>
      </c>
      <c r="F5862" s="13" t="s">
        <v>6</v>
      </c>
      <c r="G5862" s="13" t="s">
        <v>7</v>
      </c>
      <c r="H5862" s="13" t="s">
        <v>8</v>
      </c>
    </row>
    <row r="5863" spans="1:8" ht="15.75" customHeight="1" x14ac:dyDescent="0.25">
      <c r="A5863" s="13" t="s">
        <v>7862</v>
      </c>
      <c r="B5863" s="13" t="s">
        <v>10</v>
      </c>
      <c r="C5863" s="14">
        <v>266</v>
      </c>
      <c r="D5863" s="13" t="s">
        <v>80</v>
      </c>
      <c r="E5863" s="13" t="s">
        <v>1272</v>
      </c>
      <c r="F5863" s="15">
        <v>444000</v>
      </c>
      <c r="G5863" s="14">
        <v>118104000</v>
      </c>
      <c r="H5863" s="16" t="s">
        <v>6243</v>
      </c>
    </row>
    <row r="5864" spans="1:8" ht="15.75" customHeight="1" x14ac:dyDescent="0.25">
      <c r="A5864" s="13" t="s">
        <v>7862</v>
      </c>
      <c r="B5864" s="13" t="s">
        <v>10</v>
      </c>
      <c r="C5864" s="14">
        <v>275</v>
      </c>
      <c r="D5864" s="13" t="s">
        <v>366</v>
      </c>
      <c r="E5864" s="13" t="s">
        <v>367</v>
      </c>
      <c r="F5864" s="15">
        <v>444000</v>
      </c>
      <c r="G5864" s="14">
        <v>122100000</v>
      </c>
      <c r="H5864" s="16" t="s">
        <v>6244</v>
      </c>
    </row>
    <row r="5865" spans="1:8" ht="15.75" customHeight="1" x14ac:dyDescent="0.25">
      <c r="A5865" s="13" t="s">
        <v>7862</v>
      </c>
      <c r="B5865" s="13" t="s">
        <v>10</v>
      </c>
      <c r="C5865" s="14">
        <v>277</v>
      </c>
      <c r="D5865" s="13" t="s">
        <v>406</v>
      </c>
      <c r="E5865" s="13" t="s">
        <v>6245</v>
      </c>
      <c r="F5865" s="15">
        <v>444000</v>
      </c>
      <c r="G5865" s="14">
        <v>122988000</v>
      </c>
      <c r="H5865" s="16" t="s">
        <v>6246</v>
      </c>
    </row>
    <row r="5866" spans="1:8" ht="15.75" customHeight="1" x14ac:dyDescent="0.25">
      <c r="A5866" s="13" t="s">
        <v>7862</v>
      </c>
      <c r="B5866" s="13" t="s">
        <v>10</v>
      </c>
      <c r="C5866" s="14">
        <v>287</v>
      </c>
      <c r="D5866" s="13" t="s">
        <v>75</v>
      </c>
      <c r="E5866" s="13" t="s">
        <v>349</v>
      </c>
      <c r="F5866" s="15">
        <v>444000</v>
      </c>
      <c r="G5866" s="14">
        <v>127428000</v>
      </c>
      <c r="H5866" s="16" t="s">
        <v>6247</v>
      </c>
    </row>
    <row r="5867" spans="1:8" ht="15.75" customHeight="1" x14ac:dyDescent="0.25">
      <c r="A5867" s="13" t="s">
        <v>7862</v>
      </c>
      <c r="B5867" s="13" t="s">
        <v>45</v>
      </c>
      <c r="C5867" s="14">
        <v>292.36</v>
      </c>
      <c r="D5867" s="13" t="s">
        <v>33</v>
      </c>
      <c r="E5867" s="13" t="s">
        <v>349</v>
      </c>
      <c r="F5867" s="15">
        <v>444000</v>
      </c>
      <c r="G5867" s="14">
        <v>129807840</v>
      </c>
      <c r="H5867" s="13" t="s">
        <v>6248</v>
      </c>
    </row>
    <row r="5868" spans="1:8" ht="15.75" customHeight="1" x14ac:dyDescent="0.25">
      <c r="A5868" s="13" t="s">
        <v>7862</v>
      </c>
      <c r="B5868" s="13" t="s">
        <v>28</v>
      </c>
      <c r="C5868" s="14">
        <v>294</v>
      </c>
      <c r="D5868" s="13" t="s">
        <v>70</v>
      </c>
      <c r="E5868" s="13" t="s">
        <v>1268</v>
      </c>
      <c r="F5868" s="15">
        <v>444000</v>
      </c>
      <c r="G5868" s="14">
        <v>130536000</v>
      </c>
      <c r="H5868" s="13" t="s">
        <v>6249</v>
      </c>
    </row>
    <row r="5869" spans="1:8" ht="15.75" customHeight="1" x14ac:dyDescent="0.25">
      <c r="A5869" s="13" t="s">
        <v>7862</v>
      </c>
      <c r="B5869" s="13" t="s">
        <v>10</v>
      </c>
      <c r="C5869" s="14">
        <v>294.3</v>
      </c>
      <c r="D5869" s="13" t="s">
        <v>171</v>
      </c>
      <c r="E5869" s="13" t="s">
        <v>6250</v>
      </c>
      <c r="F5869" s="15">
        <v>444000</v>
      </c>
      <c r="G5869" s="14">
        <v>130669200</v>
      </c>
      <c r="H5869" s="16" t="s">
        <v>6251</v>
      </c>
    </row>
    <row r="5870" spans="1:8" ht="15.75" customHeight="1" x14ac:dyDescent="0.25">
      <c r="A5870" s="13" t="s">
        <v>7862</v>
      </c>
      <c r="B5870" s="13" t="s">
        <v>10</v>
      </c>
      <c r="C5870" s="14">
        <v>294.87</v>
      </c>
      <c r="D5870" s="13" t="s">
        <v>38</v>
      </c>
      <c r="E5870" s="13" t="s">
        <v>6252</v>
      </c>
      <c r="F5870" s="15">
        <v>444000</v>
      </c>
      <c r="G5870" s="14">
        <v>130922280</v>
      </c>
      <c r="H5870" s="13" t="s">
        <v>6253</v>
      </c>
    </row>
    <row r="5871" spans="1:8" ht="15.75" customHeight="1" x14ac:dyDescent="0.25">
      <c r="A5871" s="13" t="s">
        <v>7862</v>
      </c>
      <c r="B5871" s="13" t="s">
        <v>28</v>
      </c>
      <c r="C5871" s="14">
        <v>294.87</v>
      </c>
      <c r="D5871" s="13" t="s">
        <v>38</v>
      </c>
      <c r="E5871" s="13" t="s">
        <v>6254</v>
      </c>
      <c r="F5871" s="15">
        <v>444000</v>
      </c>
      <c r="G5871" s="14">
        <v>130922280</v>
      </c>
      <c r="H5871" s="16" t="s">
        <v>6255</v>
      </c>
    </row>
    <row r="5872" spans="1:8" ht="15.75" customHeight="1" x14ac:dyDescent="0.25">
      <c r="A5872" s="13" t="s">
        <v>7862</v>
      </c>
      <c r="B5872" s="13" t="s">
        <v>28</v>
      </c>
      <c r="C5872" s="14">
        <v>297.69</v>
      </c>
      <c r="D5872" s="13" t="s">
        <v>20</v>
      </c>
      <c r="E5872" s="13" t="s">
        <v>1355</v>
      </c>
      <c r="F5872" s="15">
        <v>444000</v>
      </c>
      <c r="G5872" s="14">
        <v>132174360</v>
      </c>
      <c r="H5872" s="13" t="s">
        <v>6256</v>
      </c>
    </row>
    <row r="5873" spans="1:8" ht="15.75" customHeight="1" x14ac:dyDescent="0.25">
      <c r="A5873" s="13" t="s">
        <v>7862</v>
      </c>
      <c r="B5873" s="13" t="s">
        <v>382</v>
      </c>
      <c r="C5873" s="14">
        <v>297.77</v>
      </c>
      <c r="D5873" s="13" t="s">
        <v>20</v>
      </c>
      <c r="E5873" s="13" t="s">
        <v>446</v>
      </c>
      <c r="F5873" s="15">
        <v>444000</v>
      </c>
      <c r="G5873" s="14">
        <v>132209880</v>
      </c>
      <c r="H5873" s="16" t="s">
        <v>6257</v>
      </c>
    </row>
    <row r="5874" spans="1:8" ht="15.75" customHeight="1" x14ac:dyDescent="0.25">
      <c r="A5874" s="13" t="s">
        <v>7862</v>
      </c>
      <c r="B5874" s="13" t="s">
        <v>10</v>
      </c>
      <c r="C5874" s="14">
        <v>300.77999999999997</v>
      </c>
      <c r="D5874" s="13" t="s">
        <v>11</v>
      </c>
      <c r="E5874" s="16" t="s">
        <v>6258</v>
      </c>
      <c r="F5874" s="15">
        <v>444000</v>
      </c>
      <c r="G5874" s="14">
        <v>133546320</v>
      </c>
      <c r="H5874" s="13" t="s">
        <v>6259</v>
      </c>
    </row>
    <row r="5875" spans="1:8" ht="15.75" customHeight="1" x14ac:dyDescent="0.25">
      <c r="A5875" s="13" t="s">
        <v>7862</v>
      </c>
      <c r="B5875" s="13" t="s">
        <v>28</v>
      </c>
      <c r="C5875" s="14">
        <v>300.77999999999997</v>
      </c>
      <c r="D5875" s="13" t="s">
        <v>11</v>
      </c>
      <c r="E5875" s="16" t="s">
        <v>6260</v>
      </c>
      <c r="F5875" s="15">
        <v>444000</v>
      </c>
      <c r="G5875" s="14">
        <v>133546320</v>
      </c>
      <c r="H5875" s="16" t="s">
        <v>6261</v>
      </c>
    </row>
    <row r="5876" spans="1:8" ht="15.75" customHeight="1" x14ac:dyDescent="0.25">
      <c r="A5876" s="13" t="s">
        <v>7862</v>
      </c>
      <c r="B5876" s="13" t="s">
        <v>45</v>
      </c>
      <c r="C5876" s="14">
        <v>300.77999999999997</v>
      </c>
      <c r="D5876" s="13" t="s">
        <v>11</v>
      </c>
      <c r="E5876" s="16" t="s">
        <v>6262</v>
      </c>
      <c r="F5876" s="15">
        <v>444000</v>
      </c>
      <c r="G5876" s="14">
        <v>133546320</v>
      </c>
      <c r="H5876" s="13" t="s">
        <v>6263</v>
      </c>
    </row>
    <row r="5877" spans="1:8" ht="15.75" customHeight="1" x14ac:dyDescent="0.25">
      <c r="A5877" s="13" t="s">
        <v>7862</v>
      </c>
      <c r="B5877" s="13" t="s">
        <v>45</v>
      </c>
      <c r="C5877" s="14">
        <v>302</v>
      </c>
      <c r="D5877" s="13" t="s">
        <v>75</v>
      </c>
      <c r="E5877" s="13" t="s">
        <v>446</v>
      </c>
      <c r="F5877" s="15">
        <v>444000</v>
      </c>
      <c r="G5877" s="14">
        <v>134088000</v>
      </c>
      <c r="H5877" s="16" t="s">
        <v>6264</v>
      </c>
    </row>
    <row r="5878" spans="1:8" ht="15.75" customHeight="1" x14ac:dyDescent="0.25">
      <c r="A5878" s="13" t="s">
        <v>7862</v>
      </c>
      <c r="B5878" s="13" t="s">
        <v>10</v>
      </c>
      <c r="C5878" s="14">
        <v>305</v>
      </c>
      <c r="D5878" s="13" t="s">
        <v>177</v>
      </c>
      <c r="E5878" s="13" t="s">
        <v>3132</v>
      </c>
      <c r="F5878" s="15">
        <v>444000</v>
      </c>
      <c r="G5878" s="14">
        <v>135420000</v>
      </c>
      <c r="H5878" s="13" t="s">
        <v>6265</v>
      </c>
    </row>
    <row r="5879" spans="1:8" ht="15.75" customHeight="1" x14ac:dyDescent="0.25">
      <c r="A5879" s="13" t="s">
        <v>7862</v>
      </c>
      <c r="B5879" s="13" t="s">
        <v>10</v>
      </c>
      <c r="C5879" s="14">
        <v>305</v>
      </c>
      <c r="D5879" s="13" t="s">
        <v>70</v>
      </c>
      <c r="E5879" s="13" t="s">
        <v>71</v>
      </c>
      <c r="F5879" s="15">
        <v>444000</v>
      </c>
      <c r="G5879" s="14">
        <v>135420000</v>
      </c>
      <c r="H5879" s="13" t="s">
        <v>6266</v>
      </c>
    </row>
    <row r="5880" spans="1:8" ht="15.75" customHeight="1" x14ac:dyDescent="0.25">
      <c r="A5880" s="13" t="s">
        <v>7862</v>
      </c>
      <c r="B5880" s="13" t="s">
        <v>10</v>
      </c>
      <c r="C5880" s="14">
        <v>305.67</v>
      </c>
      <c r="D5880" s="13" t="s">
        <v>33</v>
      </c>
      <c r="E5880" s="13" t="s">
        <v>446</v>
      </c>
      <c r="F5880" s="15">
        <v>444000</v>
      </c>
      <c r="G5880" s="14">
        <v>135717480</v>
      </c>
      <c r="H5880" s="13" t="s">
        <v>6267</v>
      </c>
    </row>
    <row r="5881" spans="1:8" ht="15.75" customHeight="1" x14ac:dyDescent="0.25">
      <c r="A5881" s="13" t="s">
        <v>7862</v>
      </c>
      <c r="B5881" s="13" t="s">
        <v>10</v>
      </c>
      <c r="C5881" s="14">
        <v>306.18</v>
      </c>
      <c r="D5881" s="13" t="s">
        <v>201</v>
      </c>
      <c r="E5881" s="13" t="s">
        <v>446</v>
      </c>
      <c r="F5881" s="15">
        <v>444000</v>
      </c>
      <c r="G5881" s="14">
        <v>135943920</v>
      </c>
      <c r="H5881" s="16" t="s">
        <v>6268</v>
      </c>
    </row>
    <row r="5882" spans="1:8" ht="15.75" customHeight="1" x14ac:dyDescent="0.25">
      <c r="A5882" s="13" t="s">
        <v>7862</v>
      </c>
      <c r="B5882" s="13" t="s">
        <v>28</v>
      </c>
      <c r="C5882" s="14">
        <v>306.58</v>
      </c>
      <c r="D5882" s="13" t="s">
        <v>33</v>
      </c>
      <c r="E5882" s="13" t="s">
        <v>1355</v>
      </c>
      <c r="F5882" s="15">
        <v>444000</v>
      </c>
      <c r="G5882" s="14">
        <v>136121520</v>
      </c>
      <c r="H5882" s="13" t="s">
        <v>6267</v>
      </c>
    </row>
    <row r="5883" spans="1:8" ht="15.75" customHeight="1" x14ac:dyDescent="0.25">
      <c r="A5883" s="13" t="s">
        <v>7862</v>
      </c>
      <c r="B5883" s="13" t="s">
        <v>10</v>
      </c>
      <c r="C5883" s="14">
        <v>307.26</v>
      </c>
      <c r="D5883" s="13" t="s">
        <v>14</v>
      </c>
      <c r="E5883" s="13" t="s">
        <v>6269</v>
      </c>
      <c r="F5883" s="15">
        <v>444000</v>
      </c>
      <c r="G5883" s="14">
        <v>136423440</v>
      </c>
      <c r="H5883" s="13" t="s">
        <v>6270</v>
      </c>
    </row>
    <row r="5884" spans="1:8" ht="15.75" customHeight="1" x14ac:dyDescent="0.25">
      <c r="A5884" s="13" t="s">
        <v>7862</v>
      </c>
      <c r="B5884" s="13" t="s">
        <v>10</v>
      </c>
      <c r="C5884" s="14">
        <v>308.57</v>
      </c>
      <c r="D5884" s="13" t="s">
        <v>23</v>
      </c>
      <c r="E5884" s="13" t="s">
        <v>446</v>
      </c>
      <c r="F5884" s="15">
        <v>444000</v>
      </c>
      <c r="G5884" s="14">
        <v>137005080</v>
      </c>
      <c r="H5884" s="16" t="s">
        <v>6271</v>
      </c>
    </row>
    <row r="5885" spans="1:8" ht="15.75" customHeight="1" x14ac:dyDescent="0.25">
      <c r="A5885" s="13" t="s">
        <v>7862</v>
      </c>
      <c r="B5885" s="13" t="s">
        <v>28</v>
      </c>
      <c r="C5885" s="14">
        <v>310.5</v>
      </c>
      <c r="D5885" s="13" t="s">
        <v>75</v>
      </c>
      <c r="E5885" s="13" t="s">
        <v>1355</v>
      </c>
      <c r="F5885" s="15">
        <v>444000</v>
      </c>
      <c r="G5885" s="14">
        <v>137862000</v>
      </c>
      <c r="H5885" s="16" t="s">
        <v>6272</v>
      </c>
    </row>
    <row r="5886" spans="1:8" ht="15.75" customHeight="1" x14ac:dyDescent="0.25">
      <c r="A5886" s="13" t="s">
        <v>7862</v>
      </c>
      <c r="B5886" s="13" t="s">
        <v>10</v>
      </c>
      <c r="C5886" s="14">
        <v>311.24</v>
      </c>
      <c r="D5886" s="13" t="s">
        <v>26</v>
      </c>
      <c r="E5886" s="13" t="s">
        <v>1355</v>
      </c>
      <c r="F5886" s="15">
        <v>444000</v>
      </c>
      <c r="G5886" s="14">
        <v>138190560</v>
      </c>
      <c r="H5886" s="13" t="s">
        <v>6273</v>
      </c>
    </row>
    <row r="5887" spans="1:8" ht="15.75" customHeight="1" x14ac:dyDescent="0.25">
      <c r="A5887" s="13" t="s">
        <v>7862</v>
      </c>
      <c r="B5887" s="13" t="s">
        <v>413</v>
      </c>
      <c r="C5887" s="14">
        <v>311.77</v>
      </c>
      <c r="D5887" s="13" t="s">
        <v>20</v>
      </c>
      <c r="E5887" s="13" t="s">
        <v>73</v>
      </c>
      <c r="F5887" s="15">
        <v>444000</v>
      </c>
      <c r="G5887" s="14">
        <v>138425880</v>
      </c>
      <c r="H5887" s="16" t="s">
        <v>6274</v>
      </c>
    </row>
    <row r="5888" spans="1:8" ht="15.75" customHeight="1" x14ac:dyDescent="0.25">
      <c r="A5888" s="13" t="s">
        <v>7862</v>
      </c>
      <c r="B5888" s="13" t="s">
        <v>10</v>
      </c>
      <c r="C5888" s="14">
        <v>311.85000000000002</v>
      </c>
      <c r="D5888" s="13" t="s">
        <v>765</v>
      </c>
      <c r="E5888" s="13" t="s">
        <v>1272</v>
      </c>
      <c r="F5888" s="15">
        <v>444000</v>
      </c>
      <c r="G5888" s="14">
        <v>138461400</v>
      </c>
      <c r="H5888" s="13" t="s">
        <v>6275</v>
      </c>
    </row>
    <row r="5889" spans="1:8" ht="15.75" customHeight="1" x14ac:dyDescent="0.25">
      <c r="A5889" s="13" t="s">
        <v>7862</v>
      </c>
      <c r="B5889" s="13" t="s">
        <v>28</v>
      </c>
      <c r="C5889" s="14">
        <v>312.5</v>
      </c>
      <c r="D5889" s="13" t="s">
        <v>17</v>
      </c>
      <c r="E5889" s="13" t="s">
        <v>349</v>
      </c>
      <c r="F5889" s="15">
        <v>60000</v>
      </c>
      <c r="G5889" s="14">
        <v>18750000</v>
      </c>
      <c r="H5889" s="13" t="s">
        <v>6248</v>
      </c>
    </row>
    <row r="5890" spans="1:8" ht="15.75" customHeight="1" x14ac:dyDescent="0.25">
      <c r="A5890" s="13" t="s">
        <v>7862</v>
      </c>
      <c r="B5890" s="13" t="s">
        <v>45</v>
      </c>
      <c r="C5890" s="14">
        <v>314.37</v>
      </c>
      <c r="D5890" s="13" t="s">
        <v>20</v>
      </c>
      <c r="E5890" s="13" t="s">
        <v>371</v>
      </c>
      <c r="F5890" s="15">
        <v>444000</v>
      </c>
      <c r="G5890" s="14">
        <v>139580280</v>
      </c>
      <c r="H5890" s="16" t="s">
        <v>6276</v>
      </c>
    </row>
    <row r="5891" spans="1:8" ht="15.75" customHeight="1" x14ac:dyDescent="0.25">
      <c r="A5891" s="13" t="s">
        <v>7862</v>
      </c>
      <c r="B5891" s="13" t="s">
        <v>10</v>
      </c>
      <c r="C5891" s="14">
        <v>314.55</v>
      </c>
      <c r="D5891" s="13" t="s">
        <v>35</v>
      </c>
      <c r="E5891" s="13" t="s">
        <v>1355</v>
      </c>
      <c r="F5891" s="15">
        <v>444000</v>
      </c>
      <c r="G5891" s="14">
        <v>139660200</v>
      </c>
      <c r="H5891" s="16" t="s">
        <v>6277</v>
      </c>
    </row>
    <row r="5892" spans="1:8" ht="15.75" customHeight="1" x14ac:dyDescent="0.25">
      <c r="A5892" s="13" t="s">
        <v>7862</v>
      </c>
      <c r="B5892" s="13" t="s">
        <v>10</v>
      </c>
      <c r="C5892" s="14">
        <v>314.56</v>
      </c>
      <c r="D5892" s="13" t="s">
        <v>20</v>
      </c>
      <c r="E5892" s="13" t="s">
        <v>349</v>
      </c>
      <c r="F5892" s="15">
        <v>444000</v>
      </c>
      <c r="G5892" s="14">
        <v>139664640</v>
      </c>
      <c r="H5892" s="16" t="s">
        <v>6278</v>
      </c>
    </row>
    <row r="5893" spans="1:8" ht="15.75" customHeight="1" x14ac:dyDescent="0.25">
      <c r="A5893" s="13" t="s">
        <v>7862</v>
      </c>
      <c r="B5893" s="13" t="s">
        <v>382</v>
      </c>
      <c r="C5893" s="14">
        <v>314.86</v>
      </c>
      <c r="D5893" s="13" t="s">
        <v>11</v>
      </c>
      <c r="E5893" s="13" t="s">
        <v>6279</v>
      </c>
      <c r="F5893" s="15">
        <v>444000</v>
      </c>
      <c r="G5893" s="14">
        <v>139797840</v>
      </c>
      <c r="H5893" s="13" t="s">
        <v>6280</v>
      </c>
    </row>
    <row r="5894" spans="1:8" ht="15.75" customHeight="1" x14ac:dyDescent="0.25">
      <c r="A5894" s="13" t="s">
        <v>7862</v>
      </c>
      <c r="B5894" s="13" t="s">
        <v>28</v>
      </c>
      <c r="C5894" s="14">
        <v>318.51</v>
      </c>
      <c r="D5894" s="13" t="s">
        <v>26</v>
      </c>
      <c r="E5894" s="13" t="s">
        <v>446</v>
      </c>
      <c r="F5894" s="15">
        <v>444000</v>
      </c>
      <c r="G5894" s="14">
        <v>141418440</v>
      </c>
      <c r="H5894" s="13" t="s">
        <v>6281</v>
      </c>
    </row>
    <row r="5895" spans="1:8" ht="15.75" customHeight="1" x14ac:dyDescent="0.25">
      <c r="A5895" s="13" t="s">
        <v>7862</v>
      </c>
      <c r="B5895" s="13" t="s">
        <v>382</v>
      </c>
      <c r="C5895" s="14">
        <v>337.5</v>
      </c>
      <c r="D5895" s="13" t="s">
        <v>17</v>
      </c>
      <c r="E5895" s="13" t="s">
        <v>1355</v>
      </c>
      <c r="F5895" s="15">
        <v>444000</v>
      </c>
      <c r="G5895" s="14">
        <v>149850000</v>
      </c>
      <c r="H5895" s="13" t="s">
        <v>6282</v>
      </c>
    </row>
    <row r="5896" spans="1:8" ht="15.75" customHeight="1" x14ac:dyDescent="0.25">
      <c r="A5896" s="13" t="s">
        <v>7862</v>
      </c>
      <c r="B5896" s="13" t="s">
        <v>413</v>
      </c>
      <c r="C5896" s="14">
        <v>337.5</v>
      </c>
      <c r="D5896" s="13" t="s">
        <v>17</v>
      </c>
      <c r="E5896" s="13" t="s">
        <v>446</v>
      </c>
      <c r="F5896" s="15">
        <v>60000</v>
      </c>
      <c r="G5896" s="14">
        <v>20250000</v>
      </c>
      <c r="H5896" s="13" t="s">
        <v>6283</v>
      </c>
    </row>
    <row r="5897" spans="1:8" ht="15.75" customHeight="1" x14ac:dyDescent="0.25">
      <c r="A5897" s="13" t="s">
        <v>7862</v>
      </c>
      <c r="B5897" s="13" t="s">
        <v>10</v>
      </c>
      <c r="C5897" s="14">
        <v>350</v>
      </c>
      <c r="D5897" s="13" t="s">
        <v>17</v>
      </c>
      <c r="E5897" s="13" t="s">
        <v>73</v>
      </c>
      <c r="F5897" s="15">
        <v>60000</v>
      </c>
      <c r="G5897" s="14">
        <v>21000000</v>
      </c>
      <c r="H5897" s="13" t="s">
        <v>6284</v>
      </c>
    </row>
    <row r="5898" spans="1:8" ht="15.75" customHeight="1" x14ac:dyDescent="0.25">
      <c r="A5898" s="13" t="s">
        <v>7862</v>
      </c>
      <c r="B5898" s="13" t="s">
        <v>45</v>
      </c>
      <c r="C5898" s="14">
        <v>375.42</v>
      </c>
      <c r="D5898" s="13" t="s">
        <v>26</v>
      </c>
      <c r="E5898" s="13" t="s">
        <v>373</v>
      </c>
      <c r="F5898" s="15">
        <v>444000</v>
      </c>
      <c r="G5898" s="14">
        <v>166686480</v>
      </c>
      <c r="H5898" s="13" t="s">
        <v>6285</v>
      </c>
    </row>
    <row r="5899" spans="1:8" ht="15.75" customHeight="1" x14ac:dyDescent="0.25">
      <c r="A5899" s="13" t="s">
        <v>7862</v>
      </c>
      <c r="B5899" s="13" t="s">
        <v>10</v>
      </c>
      <c r="C5899" s="14">
        <v>408.53</v>
      </c>
      <c r="D5899" s="13" t="s">
        <v>43</v>
      </c>
      <c r="E5899" s="13" t="s">
        <v>349</v>
      </c>
      <c r="F5899" s="15">
        <v>444000</v>
      </c>
      <c r="G5899" s="14">
        <v>181387320</v>
      </c>
      <c r="H5899" s="16" t="s">
        <v>6286</v>
      </c>
    </row>
    <row r="5900" spans="1:8" ht="15.75" customHeight="1" x14ac:dyDescent="0.25">
      <c r="A5900" s="13" t="s">
        <v>7862</v>
      </c>
      <c r="B5900" s="13" t="s">
        <v>45</v>
      </c>
      <c r="C5900" s="14">
        <v>409.5</v>
      </c>
      <c r="D5900" s="13" t="s">
        <v>17</v>
      </c>
      <c r="E5900" s="13" t="s">
        <v>345</v>
      </c>
      <c r="F5900" s="15">
        <v>60000</v>
      </c>
      <c r="G5900" s="14">
        <v>24570000</v>
      </c>
      <c r="H5900" s="13" t="s">
        <v>6287</v>
      </c>
    </row>
    <row r="5901" spans="1:8" ht="15.75" customHeight="1" x14ac:dyDescent="0.25">
      <c r="C5901" s="10"/>
      <c r="F5901" s="17"/>
      <c r="G5901" s="10"/>
    </row>
    <row r="5902" spans="1:8" ht="15.75" customHeight="1" x14ac:dyDescent="0.25">
      <c r="A5902" s="41" t="s">
        <v>6288</v>
      </c>
      <c r="B5902" s="42"/>
      <c r="C5902" s="42"/>
      <c r="D5902" s="42"/>
      <c r="E5902" s="42"/>
      <c r="F5902" s="42"/>
      <c r="G5902" s="42"/>
      <c r="H5902" s="43"/>
    </row>
    <row r="5903" spans="1:8" ht="15.75" customHeight="1" x14ac:dyDescent="0.25">
      <c r="C5903" s="10"/>
      <c r="E5903" s="11" t="s">
        <v>7571</v>
      </c>
      <c r="F5903" s="12">
        <v>12000</v>
      </c>
      <c r="G5903" s="10"/>
    </row>
    <row r="5904" spans="1:8" ht="15.75" customHeight="1" x14ac:dyDescent="0.25">
      <c r="A5904" s="13" t="s">
        <v>0</v>
      </c>
      <c r="B5904" s="13" t="s">
        <v>1</v>
      </c>
      <c r="C5904" s="13" t="s">
        <v>2</v>
      </c>
      <c r="D5904" s="13" t="s">
        <v>4</v>
      </c>
      <c r="E5904" s="13" t="s">
        <v>5</v>
      </c>
      <c r="F5904" s="13" t="s">
        <v>6</v>
      </c>
      <c r="G5904" s="13" t="s">
        <v>7</v>
      </c>
      <c r="H5904" s="13" t="s">
        <v>8</v>
      </c>
    </row>
    <row r="5905" spans="1:8" ht="15.75" customHeight="1" x14ac:dyDescent="0.25">
      <c r="A5905" s="13" t="s">
        <v>7863</v>
      </c>
      <c r="B5905" s="13" t="s">
        <v>10</v>
      </c>
      <c r="C5905" s="14">
        <v>7344</v>
      </c>
      <c r="D5905" s="13" t="s">
        <v>70</v>
      </c>
      <c r="E5905" s="13" t="s">
        <v>470</v>
      </c>
      <c r="F5905" s="15">
        <v>12000</v>
      </c>
      <c r="G5905" s="14">
        <v>88128000</v>
      </c>
      <c r="H5905" s="13" t="s">
        <v>6290</v>
      </c>
    </row>
    <row r="5906" spans="1:8" ht="15.75" customHeight="1" x14ac:dyDescent="0.25">
      <c r="A5906" s="13" t="s">
        <v>7863</v>
      </c>
      <c r="B5906" s="13" t="s">
        <v>28</v>
      </c>
      <c r="C5906" s="14">
        <v>7566.15</v>
      </c>
      <c r="D5906" s="13" t="s">
        <v>20</v>
      </c>
      <c r="E5906" s="13" t="s">
        <v>470</v>
      </c>
      <c r="F5906" s="15">
        <v>12000</v>
      </c>
      <c r="G5906" s="14">
        <v>90793800</v>
      </c>
      <c r="H5906" s="13" t="s">
        <v>6291</v>
      </c>
    </row>
    <row r="5907" spans="1:8" ht="15.75" customHeight="1" x14ac:dyDescent="0.25">
      <c r="A5907" s="13" t="s">
        <v>7863</v>
      </c>
      <c r="B5907" s="13" t="s">
        <v>10</v>
      </c>
      <c r="C5907" s="14">
        <v>7621</v>
      </c>
      <c r="D5907" s="13" t="s">
        <v>67</v>
      </c>
      <c r="E5907" s="13" t="s">
        <v>68</v>
      </c>
      <c r="F5907" s="15">
        <v>12000</v>
      </c>
      <c r="G5907" s="14">
        <v>91452000</v>
      </c>
      <c r="H5907" s="16" t="s">
        <v>6292</v>
      </c>
    </row>
    <row r="5908" spans="1:8" ht="15.75" customHeight="1" x14ac:dyDescent="0.25">
      <c r="A5908" s="13" t="s">
        <v>7863</v>
      </c>
      <c r="B5908" s="13" t="s">
        <v>10</v>
      </c>
      <c r="C5908" s="14">
        <v>7990</v>
      </c>
      <c r="D5908" s="13" t="s">
        <v>38</v>
      </c>
      <c r="E5908" s="13" t="s">
        <v>6293</v>
      </c>
      <c r="F5908" s="15">
        <v>12000</v>
      </c>
      <c r="G5908" s="14">
        <v>95880000</v>
      </c>
      <c r="H5908" s="16" t="s">
        <v>6294</v>
      </c>
    </row>
    <row r="5909" spans="1:8" ht="15.75" customHeight="1" x14ac:dyDescent="0.25">
      <c r="A5909" s="13" t="s">
        <v>7863</v>
      </c>
      <c r="B5909" s="13" t="s">
        <v>28</v>
      </c>
      <c r="C5909" s="14">
        <v>7990</v>
      </c>
      <c r="D5909" s="13" t="s">
        <v>38</v>
      </c>
      <c r="E5909" s="13" t="s">
        <v>6295</v>
      </c>
      <c r="F5909" s="15">
        <v>12000</v>
      </c>
      <c r="G5909" s="14">
        <v>95880000</v>
      </c>
      <c r="H5909" s="16" t="s">
        <v>6296</v>
      </c>
    </row>
    <row r="5910" spans="1:8" ht="15.75" customHeight="1" x14ac:dyDescent="0.25">
      <c r="A5910" s="13" t="s">
        <v>7863</v>
      </c>
      <c r="B5910" s="13" t="s">
        <v>10</v>
      </c>
      <c r="C5910" s="14">
        <v>8807.41</v>
      </c>
      <c r="D5910" s="13" t="s">
        <v>26</v>
      </c>
      <c r="E5910" s="13" t="s">
        <v>470</v>
      </c>
      <c r="F5910" s="15">
        <v>12000</v>
      </c>
      <c r="G5910" s="14">
        <v>105688920</v>
      </c>
      <c r="H5910" s="13" t="s">
        <v>6297</v>
      </c>
    </row>
    <row r="5911" spans="1:8" ht="15.75" customHeight="1" x14ac:dyDescent="0.25">
      <c r="A5911" s="13" t="s">
        <v>7863</v>
      </c>
      <c r="B5911" s="13" t="s">
        <v>10</v>
      </c>
      <c r="C5911" s="14">
        <v>8925.2199999999993</v>
      </c>
      <c r="D5911" s="13" t="s">
        <v>20</v>
      </c>
      <c r="E5911" s="13" t="s">
        <v>911</v>
      </c>
      <c r="F5911" s="15">
        <v>12000</v>
      </c>
      <c r="G5911" s="14">
        <v>107102640</v>
      </c>
      <c r="H5911" s="13" t="s">
        <v>6298</v>
      </c>
    </row>
    <row r="5912" spans="1:8" ht="15.75" customHeight="1" x14ac:dyDescent="0.25">
      <c r="A5912" s="13" t="s">
        <v>7863</v>
      </c>
      <c r="B5912" s="13" t="s">
        <v>28</v>
      </c>
      <c r="C5912" s="14">
        <v>9912.35</v>
      </c>
      <c r="D5912" s="13" t="s">
        <v>70</v>
      </c>
      <c r="E5912" s="13" t="s">
        <v>3981</v>
      </c>
      <c r="F5912" s="15">
        <v>12000</v>
      </c>
      <c r="G5912" s="14">
        <v>118948200</v>
      </c>
      <c r="H5912" s="13" t="s">
        <v>6299</v>
      </c>
    </row>
    <row r="5913" spans="1:8" ht="15.75" customHeight="1" x14ac:dyDescent="0.25">
      <c r="A5913" s="13" t="s">
        <v>7863</v>
      </c>
      <c r="B5913" s="13" t="s">
        <v>10</v>
      </c>
      <c r="C5913" s="14">
        <v>10401.299999999999</v>
      </c>
      <c r="D5913" s="13" t="s">
        <v>35</v>
      </c>
      <c r="E5913" s="13" t="s">
        <v>6300</v>
      </c>
      <c r="F5913" s="15">
        <v>12000</v>
      </c>
      <c r="G5913" s="14">
        <v>124815600</v>
      </c>
      <c r="H5913" s="16" t="s">
        <v>6301</v>
      </c>
    </row>
    <row r="5914" spans="1:8" ht="15.75" customHeight="1" x14ac:dyDescent="0.25">
      <c r="A5914" s="13" t="s">
        <v>7863</v>
      </c>
      <c r="B5914" s="13" t="s">
        <v>10</v>
      </c>
      <c r="C5914" s="14">
        <v>10866.44</v>
      </c>
      <c r="D5914" s="13" t="s">
        <v>43</v>
      </c>
      <c r="E5914" s="13" t="s">
        <v>470</v>
      </c>
      <c r="F5914" s="15">
        <v>12000</v>
      </c>
      <c r="G5914" s="14">
        <v>130397280</v>
      </c>
      <c r="H5914" s="13" t="s">
        <v>6302</v>
      </c>
    </row>
    <row r="5915" spans="1:8" ht="15.75" customHeight="1" x14ac:dyDescent="0.25">
      <c r="A5915" s="13" t="s">
        <v>7863</v>
      </c>
      <c r="B5915" s="13" t="s">
        <v>10</v>
      </c>
      <c r="C5915" s="14">
        <v>11375</v>
      </c>
      <c r="D5915" s="13" t="s">
        <v>17</v>
      </c>
      <c r="E5915" s="13" t="s">
        <v>470</v>
      </c>
      <c r="F5915" s="15">
        <v>1200</v>
      </c>
      <c r="G5915" s="14">
        <v>13650000</v>
      </c>
      <c r="H5915" s="13" t="s">
        <v>6303</v>
      </c>
    </row>
    <row r="5916" spans="1:8" ht="15.75" customHeight="1" x14ac:dyDescent="0.25">
      <c r="C5916" s="10"/>
      <c r="F5916" s="17"/>
      <c r="G5916" s="10"/>
    </row>
    <row r="5917" spans="1:8" ht="15.75" customHeight="1" x14ac:dyDescent="0.25">
      <c r="A5917" s="41" t="s">
        <v>6304</v>
      </c>
      <c r="B5917" s="42"/>
      <c r="C5917" s="42"/>
      <c r="D5917" s="42"/>
      <c r="E5917" s="42"/>
      <c r="F5917" s="42"/>
      <c r="G5917" s="42"/>
      <c r="H5917" s="43"/>
    </row>
    <row r="5918" spans="1:8" ht="15.75" customHeight="1" x14ac:dyDescent="0.25">
      <c r="C5918" s="10"/>
      <c r="E5918" s="11" t="s">
        <v>7571</v>
      </c>
      <c r="F5918" s="12">
        <v>16800</v>
      </c>
      <c r="G5918" s="10"/>
    </row>
    <row r="5919" spans="1:8" ht="15.75" customHeight="1" x14ac:dyDescent="0.25">
      <c r="A5919" s="13" t="s">
        <v>0</v>
      </c>
      <c r="B5919" s="13" t="s">
        <v>1</v>
      </c>
      <c r="C5919" s="13" t="s">
        <v>2</v>
      </c>
      <c r="D5919" s="13" t="s">
        <v>4</v>
      </c>
      <c r="E5919" s="13" t="s">
        <v>5</v>
      </c>
      <c r="F5919" s="13" t="s">
        <v>6</v>
      </c>
      <c r="G5919" s="13" t="s">
        <v>7</v>
      </c>
      <c r="H5919" s="13" t="s">
        <v>8</v>
      </c>
    </row>
    <row r="5920" spans="1:8" ht="15.75" customHeight="1" x14ac:dyDescent="0.25">
      <c r="A5920" s="13" t="s">
        <v>7864</v>
      </c>
      <c r="B5920" s="13" t="s">
        <v>10</v>
      </c>
      <c r="C5920" s="14">
        <v>927.44</v>
      </c>
      <c r="D5920" s="13" t="s">
        <v>26</v>
      </c>
      <c r="E5920" s="13" t="s">
        <v>470</v>
      </c>
      <c r="F5920" s="15">
        <v>16800</v>
      </c>
      <c r="G5920" s="14">
        <v>15580992</v>
      </c>
      <c r="H5920" s="13" t="s">
        <v>6306</v>
      </c>
    </row>
    <row r="5921" spans="1:8" ht="15.75" customHeight="1" x14ac:dyDescent="0.25">
      <c r="A5921" s="13" t="s">
        <v>7864</v>
      </c>
      <c r="B5921" s="13" t="s">
        <v>10</v>
      </c>
      <c r="C5921" s="14">
        <v>943</v>
      </c>
      <c r="D5921" s="13" t="s">
        <v>70</v>
      </c>
      <c r="E5921" s="13" t="s">
        <v>470</v>
      </c>
      <c r="F5921" s="15">
        <v>16800</v>
      </c>
      <c r="G5921" s="14">
        <v>15842400</v>
      </c>
      <c r="H5921" s="13" t="s">
        <v>6307</v>
      </c>
    </row>
    <row r="5922" spans="1:8" ht="15.75" customHeight="1" x14ac:dyDescent="0.25">
      <c r="A5922" s="13" t="s">
        <v>7864</v>
      </c>
      <c r="B5922" s="13" t="s">
        <v>10</v>
      </c>
      <c r="C5922" s="14">
        <v>966.95</v>
      </c>
      <c r="D5922" s="13" t="s">
        <v>20</v>
      </c>
      <c r="E5922" s="13" t="s">
        <v>470</v>
      </c>
      <c r="F5922" s="15">
        <v>16800</v>
      </c>
      <c r="G5922" s="14">
        <v>16244760</v>
      </c>
      <c r="H5922" s="13" t="s">
        <v>6308</v>
      </c>
    </row>
    <row r="5923" spans="1:8" ht="15.75" customHeight="1" x14ac:dyDescent="0.25">
      <c r="A5923" s="13" t="s">
        <v>7864</v>
      </c>
      <c r="B5923" s="13" t="s">
        <v>10</v>
      </c>
      <c r="C5923" s="14">
        <v>983.65</v>
      </c>
      <c r="D5923" s="13" t="s">
        <v>33</v>
      </c>
      <c r="E5923" s="13" t="s">
        <v>470</v>
      </c>
      <c r="F5923" s="15">
        <v>16800</v>
      </c>
      <c r="G5923" s="14">
        <v>16525320</v>
      </c>
      <c r="H5923" s="13" t="s">
        <v>6309</v>
      </c>
    </row>
    <row r="5924" spans="1:8" ht="15.75" customHeight="1" x14ac:dyDescent="0.25">
      <c r="A5924" s="13" t="s">
        <v>7864</v>
      </c>
      <c r="B5924" s="13" t="s">
        <v>10</v>
      </c>
      <c r="C5924" s="14">
        <v>1003.57</v>
      </c>
      <c r="D5924" s="13" t="s">
        <v>35</v>
      </c>
      <c r="E5924" s="13" t="s">
        <v>470</v>
      </c>
      <c r="F5924" s="15">
        <v>16800</v>
      </c>
      <c r="G5924" s="14">
        <v>16859976</v>
      </c>
      <c r="H5924" s="16" t="s">
        <v>6310</v>
      </c>
    </row>
    <row r="5925" spans="1:8" ht="15.75" customHeight="1" x14ac:dyDescent="0.25">
      <c r="A5925" s="13" t="s">
        <v>7864</v>
      </c>
      <c r="B5925" s="13" t="s">
        <v>10</v>
      </c>
      <c r="C5925" s="14">
        <v>1052.2</v>
      </c>
      <c r="D5925" s="13" t="s">
        <v>38</v>
      </c>
      <c r="E5925" s="13" t="s">
        <v>6311</v>
      </c>
      <c r="F5925" s="15">
        <v>16800</v>
      </c>
      <c r="G5925" s="14">
        <v>17676960</v>
      </c>
      <c r="H5925" s="13" t="s">
        <v>6312</v>
      </c>
    </row>
    <row r="5926" spans="1:8" ht="15.75" customHeight="1" x14ac:dyDescent="0.25">
      <c r="A5926" s="13" t="s">
        <v>7864</v>
      </c>
      <c r="B5926" s="13" t="s">
        <v>10</v>
      </c>
      <c r="C5926" s="14">
        <v>1168.5</v>
      </c>
      <c r="D5926" s="13" t="s">
        <v>17</v>
      </c>
      <c r="E5926" s="13" t="s">
        <v>470</v>
      </c>
      <c r="F5926" s="15">
        <v>16800</v>
      </c>
      <c r="G5926" s="14">
        <v>19630800</v>
      </c>
      <c r="H5926" s="13" t="s">
        <v>6313</v>
      </c>
    </row>
    <row r="5927" spans="1:8" ht="15.75" customHeight="1" x14ac:dyDescent="0.25">
      <c r="A5927" s="13" t="s">
        <v>7864</v>
      </c>
      <c r="B5927" s="13" t="s">
        <v>10</v>
      </c>
      <c r="C5927" s="14">
        <v>1213.56</v>
      </c>
      <c r="D5927" s="13" t="s">
        <v>43</v>
      </c>
      <c r="E5927" s="13" t="s">
        <v>470</v>
      </c>
      <c r="F5927" s="15">
        <v>16800</v>
      </c>
      <c r="G5927" s="14">
        <v>20387808</v>
      </c>
      <c r="H5927" s="16" t="s">
        <v>6314</v>
      </c>
    </row>
    <row r="5928" spans="1:8" ht="15.75" customHeight="1" x14ac:dyDescent="0.25">
      <c r="A5928" s="13" t="s">
        <v>7864</v>
      </c>
      <c r="B5928" s="13" t="s">
        <v>10</v>
      </c>
      <c r="C5928" s="14">
        <v>1254.46</v>
      </c>
      <c r="D5928" s="13" t="s">
        <v>7584</v>
      </c>
      <c r="E5928" s="13" t="s">
        <v>470</v>
      </c>
      <c r="F5928" s="15">
        <v>16800</v>
      </c>
      <c r="G5928" s="14">
        <v>21074928</v>
      </c>
      <c r="H5928" s="13" t="s">
        <v>6315</v>
      </c>
    </row>
    <row r="5929" spans="1:8" ht="15.75" customHeight="1" x14ac:dyDescent="0.25">
      <c r="C5929" s="10"/>
      <c r="F5929" s="17"/>
      <c r="G5929" s="10"/>
    </row>
    <row r="5930" spans="1:8" ht="15.75" customHeight="1" x14ac:dyDescent="0.25">
      <c r="A5930" s="41" t="s">
        <v>6316</v>
      </c>
      <c r="B5930" s="42"/>
      <c r="C5930" s="42"/>
      <c r="D5930" s="42"/>
      <c r="E5930" s="42"/>
      <c r="F5930" s="42"/>
      <c r="G5930" s="42"/>
      <c r="H5930" s="43"/>
    </row>
    <row r="5931" spans="1:8" ht="15.75" customHeight="1" x14ac:dyDescent="0.25">
      <c r="C5931" s="10"/>
      <c r="E5931" s="11" t="s">
        <v>7571</v>
      </c>
      <c r="F5931" s="12">
        <v>18000</v>
      </c>
      <c r="G5931" s="10"/>
    </row>
    <row r="5932" spans="1:8" ht="15.75" customHeight="1" x14ac:dyDescent="0.25">
      <c r="A5932" s="13" t="s">
        <v>0</v>
      </c>
      <c r="B5932" s="13" t="s">
        <v>1</v>
      </c>
      <c r="C5932" s="13" t="s">
        <v>2</v>
      </c>
      <c r="D5932" s="13" t="s">
        <v>4</v>
      </c>
      <c r="E5932" s="13" t="s">
        <v>5</v>
      </c>
      <c r="F5932" s="13" t="s">
        <v>6</v>
      </c>
      <c r="G5932" s="13" t="s">
        <v>7</v>
      </c>
      <c r="H5932" s="13" t="s">
        <v>8</v>
      </c>
    </row>
    <row r="5933" spans="1:8" ht="15.75" customHeight="1" x14ac:dyDescent="0.25">
      <c r="A5933" s="13" t="s">
        <v>7865</v>
      </c>
      <c r="B5933" s="13" t="s">
        <v>10</v>
      </c>
      <c r="C5933" s="14">
        <v>357</v>
      </c>
      <c r="D5933" s="13" t="s">
        <v>38</v>
      </c>
      <c r="E5933" s="13" t="s">
        <v>6318</v>
      </c>
      <c r="F5933" s="15">
        <v>18000</v>
      </c>
      <c r="G5933" s="14">
        <v>6426000</v>
      </c>
      <c r="H5933" s="13" t="s">
        <v>6319</v>
      </c>
    </row>
    <row r="5934" spans="1:8" ht="15.75" customHeight="1" x14ac:dyDescent="0.25">
      <c r="A5934" s="13" t="s">
        <v>7865</v>
      </c>
      <c r="B5934" s="13" t="s">
        <v>28</v>
      </c>
      <c r="C5934" s="14">
        <v>357</v>
      </c>
      <c r="D5934" s="13" t="s">
        <v>38</v>
      </c>
      <c r="E5934" s="13" t="s">
        <v>6320</v>
      </c>
      <c r="F5934" s="15">
        <v>18000</v>
      </c>
      <c r="G5934" s="14">
        <v>6426000</v>
      </c>
      <c r="H5934" s="16" t="s">
        <v>6321</v>
      </c>
    </row>
    <row r="5935" spans="1:8" ht="15.75" customHeight="1" x14ac:dyDescent="0.25">
      <c r="A5935" s="13" t="s">
        <v>7865</v>
      </c>
      <c r="B5935" s="13" t="s">
        <v>10</v>
      </c>
      <c r="C5935" s="14">
        <v>390.78</v>
      </c>
      <c r="D5935" s="13" t="s">
        <v>20</v>
      </c>
      <c r="E5935" s="13" t="s">
        <v>164</v>
      </c>
      <c r="F5935" s="15">
        <v>18000</v>
      </c>
      <c r="G5935" s="14">
        <v>7034040</v>
      </c>
      <c r="H5935" s="13" t="s">
        <v>6322</v>
      </c>
    </row>
    <row r="5936" spans="1:8" ht="15.75" customHeight="1" x14ac:dyDescent="0.25">
      <c r="A5936" s="13" t="s">
        <v>7865</v>
      </c>
      <c r="B5936" s="13" t="s">
        <v>10</v>
      </c>
      <c r="C5936" s="14">
        <v>393.53</v>
      </c>
      <c r="D5936" s="13" t="s">
        <v>14</v>
      </c>
      <c r="E5936" s="13" t="s">
        <v>6323</v>
      </c>
      <c r="F5936" s="15">
        <v>18000</v>
      </c>
      <c r="G5936" s="14">
        <v>7083540</v>
      </c>
      <c r="H5936" s="13" t="s">
        <v>6324</v>
      </c>
    </row>
    <row r="5937" spans="1:8" ht="15.75" customHeight="1" x14ac:dyDescent="0.25">
      <c r="A5937" s="13" t="s">
        <v>7865</v>
      </c>
      <c r="B5937" s="13" t="s">
        <v>10</v>
      </c>
      <c r="C5937" s="14">
        <v>395.1</v>
      </c>
      <c r="D5937" s="13" t="s">
        <v>33</v>
      </c>
      <c r="E5937" s="13" t="s">
        <v>225</v>
      </c>
      <c r="F5937" s="15">
        <v>18000</v>
      </c>
      <c r="G5937" s="14">
        <v>7111800</v>
      </c>
      <c r="H5937" s="13" t="s">
        <v>6325</v>
      </c>
    </row>
    <row r="5938" spans="1:8" ht="15.75" customHeight="1" x14ac:dyDescent="0.25">
      <c r="A5938" s="13" t="s">
        <v>7865</v>
      </c>
      <c r="B5938" s="13" t="s">
        <v>10</v>
      </c>
      <c r="C5938" s="14">
        <v>411.67</v>
      </c>
      <c r="D5938" s="13" t="s">
        <v>11</v>
      </c>
      <c r="E5938" s="13" t="s">
        <v>6326</v>
      </c>
      <c r="F5938" s="15">
        <v>18000</v>
      </c>
      <c r="G5938" s="14">
        <v>7410060</v>
      </c>
      <c r="H5938" s="13" t="s">
        <v>6327</v>
      </c>
    </row>
    <row r="5939" spans="1:8" ht="15.75" customHeight="1" x14ac:dyDescent="0.25">
      <c r="A5939" s="13" t="s">
        <v>7865</v>
      </c>
      <c r="B5939" s="13" t="s">
        <v>10</v>
      </c>
      <c r="C5939" s="14">
        <v>416.26</v>
      </c>
      <c r="D5939" s="13" t="s">
        <v>43</v>
      </c>
      <c r="E5939" s="13" t="s">
        <v>6328</v>
      </c>
      <c r="F5939" s="15">
        <v>18000</v>
      </c>
      <c r="G5939" s="14">
        <v>7492680</v>
      </c>
      <c r="H5939" s="16" t="s">
        <v>6329</v>
      </c>
    </row>
    <row r="5940" spans="1:8" ht="15.75" customHeight="1" x14ac:dyDescent="0.25">
      <c r="A5940" s="13" t="s">
        <v>7865</v>
      </c>
      <c r="B5940" s="13" t="s">
        <v>10</v>
      </c>
      <c r="C5940" s="14">
        <v>427.97</v>
      </c>
      <c r="D5940" s="13" t="s">
        <v>35</v>
      </c>
      <c r="E5940" s="13" t="s">
        <v>6330</v>
      </c>
      <c r="F5940" s="15">
        <v>18000</v>
      </c>
      <c r="G5940" s="14">
        <v>7703460</v>
      </c>
      <c r="H5940" s="16" t="s">
        <v>6331</v>
      </c>
    </row>
    <row r="5941" spans="1:8" ht="15.75" customHeight="1" x14ac:dyDescent="0.25">
      <c r="A5941" s="13" t="s">
        <v>7865</v>
      </c>
      <c r="B5941" s="13" t="s">
        <v>10</v>
      </c>
      <c r="C5941" s="14">
        <v>429.85</v>
      </c>
      <c r="D5941" s="13" t="s">
        <v>26</v>
      </c>
      <c r="E5941" s="13" t="s">
        <v>164</v>
      </c>
      <c r="F5941" s="15">
        <v>18000</v>
      </c>
      <c r="G5941" s="14">
        <v>7737300</v>
      </c>
      <c r="H5941" s="13" t="s">
        <v>6332</v>
      </c>
    </row>
    <row r="5942" spans="1:8" ht="15.75" customHeight="1" x14ac:dyDescent="0.25">
      <c r="A5942" s="13" t="s">
        <v>7865</v>
      </c>
      <c r="B5942" s="13" t="s">
        <v>10</v>
      </c>
      <c r="C5942" s="14">
        <v>446.65</v>
      </c>
      <c r="D5942" s="13" t="s">
        <v>17</v>
      </c>
      <c r="E5942" s="13" t="s">
        <v>164</v>
      </c>
      <c r="F5942" s="15">
        <v>18000</v>
      </c>
      <c r="G5942" s="14">
        <v>8039700</v>
      </c>
      <c r="H5942" s="13" t="s">
        <v>6333</v>
      </c>
    </row>
    <row r="5943" spans="1:8" ht="15.75" customHeight="1" x14ac:dyDescent="0.25">
      <c r="A5943" s="13" t="s">
        <v>7865</v>
      </c>
      <c r="B5943" s="13" t="s">
        <v>28</v>
      </c>
      <c r="C5943" s="14">
        <v>489.79</v>
      </c>
      <c r="D5943" s="13" t="s">
        <v>20</v>
      </c>
      <c r="E5943" s="13" t="s">
        <v>1551</v>
      </c>
      <c r="F5943" s="15">
        <v>18000</v>
      </c>
      <c r="G5943" s="14">
        <v>8816220</v>
      </c>
      <c r="H5943" s="13" t="s">
        <v>6334</v>
      </c>
    </row>
    <row r="5944" spans="1:8" ht="15.75" customHeight="1" x14ac:dyDescent="0.25">
      <c r="C5944" s="10"/>
      <c r="F5944" s="17"/>
      <c r="G5944" s="10"/>
    </row>
    <row r="5945" spans="1:8" ht="15.75" customHeight="1" x14ac:dyDescent="0.25">
      <c r="A5945" s="41" t="s">
        <v>6335</v>
      </c>
      <c r="B5945" s="42"/>
      <c r="C5945" s="42"/>
      <c r="D5945" s="42"/>
      <c r="E5945" s="42"/>
      <c r="F5945" s="42"/>
      <c r="G5945" s="42"/>
      <c r="H5945" s="43"/>
    </row>
    <row r="5946" spans="1:8" ht="15.75" customHeight="1" x14ac:dyDescent="0.25">
      <c r="C5946" s="10"/>
      <c r="E5946" s="11" t="s">
        <v>7571</v>
      </c>
      <c r="F5946" s="12">
        <v>36000</v>
      </c>
      <c r="G5946" s="10"/>
    </row>
    <row r="5947" spans="1:8" ht="15.75" customHeight="1" x14ac:dyDescent="0.25">
      <c r="A5947" s="13" t="s">
        <v>0</v>
      </c>
      <c r="B5947" s="13" t="s">
        <v>1</v>
      </c>
      <c r="C5947" s="13" t="s">
        <v>2</v>
      </c>
      <c r="D5947" s="13" t="s">
        <v>4</v>
      </c>
      <c r="E5947" s="13" t="s">
        <v>5</v>
      </c>
      <c r="F5947" s="13" t="s">
        <v>6</v>
      </c>
      <c r="G5947" s="13" t="s">
        <v>7</v>
      </c>
      <c r="H5947" s="13" t="s">
        <v>8</v>
      </c>
    </row>
    <row r="5948" spans="1:8" ht="15.75" customHeight="1" x14ac:dyDescent="0.25">
      <c r="A5948" s="13" t="s">
        <v>7866</v>
      </c>
      <c r="B5948" s="13" t="s">
        <v>10</v>
      </c>
      <c r="C5948" s="14">
        <v>766.29</v>
      </c>
      <c r="D5948" s="13" t="s">
        <v>20</v>
      </c>
      <c r="E5948" s="13" t="s">
        <v>164</v>
      </c>
      <c r="F5948" s="15">
        <v>36000</v>
      </c>
      <c r="G5948" s="14">
        <v>27586440</v>
      </c>
      <c r="H5948" s="13" t="s">
        <v>6337</v>
      </c>
    </row>
    <row r="5949" spans="1:8" ht="15.75" customHeight="1" x14ac:dyDescent="0.25">
      <c r="A5949" s="13" t="s">
        <v>7866</v>
      </c>
      <c r="B5949" s="13" t="s">
        <v>10</v>
      </c>
      <c r="C5949" s="14">
        <v>805.02</v>
      </c>
      <c r="D5949" s="13" t="s">
        <v>11</v>
      </c>
      <c r="E5949" s="13" t="s">
        <v>6338</v>
      </c>
      <c r="F5949" s="15">
        <v>36000</v>
      </c>
      <c r="G5949" s="14">
        <v>28980720</v>
      </c>
      <c r="H5949" s="16" t="s">
        <v>6339</v>
      </c>
    </row>
    <row r="5950" spans="1:8" ht="15.75" customHeight="1" x14ac:dyDescent="0.25">
      <c r="A5950" s="13" t="s">
        <v>7866</v>
      </c>
      <c r="B5950" s="13" t="s">
        <v>10</v>
      </c>
      <c r="C5950" s="14">
        <v>839.34</v>
      </c>
      <c r="D5950" s="13" t="s">
        <v>35</v>
      </c>
      <c r="E5950" s="13" t="s">
        <v>6340</v>
      </c>
      <c r="F5950" s="15">
        <v>36000</v>
      </c>
      <c r="G5950" s="14">
        <v>30216240</v>
      </c>
      <c r="H5950" s="16" t="s">
        <v>6341</v>
      </c>
    </row>
    <row r="5951" spans="1:8" ht="15.75" customHeight="1" x14ac:dyDescent="0.25">
      <c r="A5951" s="13" t="s">
        <v>7866</v>
      </c>
      <c r="B5951" s="13" t="s">
        <v>10</v>
      </c>
      <c r="C5951" s="14">
        <v>841.5</v>
      </c>
      <c r="D5951" s="13" t="s">
        <v>70</v>
      </c>
      <c r="E5951" s="13" t="s">
        <v>1024</v>
      </c>
      <c r="F5951" s="15">
        <v>36000</v>
      </c>
      <c r="G5951" s="14">
        <v>30294000</v>
      </c>
      <c r="H5951" s="13" t="s">
        <v>6342</v>
      </c>
    </row>
    <row r="5952" spans="1:8" ht="15.75" customHeight="1" x14ac:dyDescent="0.25">
      <c r="A5952" s="13" t="s">
        <v>7866</v>
      </c>
      <c r="B5952" s="13" t="s">
        <v>10</v>
      </c>
      <c r="C5952" s="14">
        <v>844.11</v>
      </c>
      <c r="D5952" s="13" t="s">
        <v>26</v>
      </c>
      <c r="E5952" s="13" t="s">
        <v>164</v>
      </c>
      <c r="F5952" s="15">
        <v>36000</v>
      </c>
      <c r="G5952" s="14">
        <v>30387960</v>
      </c>
      <c r="H5952" s="13" t="s">
        <v>6332</v>
      </c>
    </row>
    <row r="5953" spans="1:8" ht="15.75" customHeight="1" x14ac:dyDescent="0.25">
      <c r="A5953" s="13" t="s">
        <v>7866</v>
      </c>
      <c r="B5953" s="13" t="s">
        <v>10</v>
      </c>
      <c r="C5953" s="14">
        <v>846</v>
      </c>
      <c r="D5953" s="13" t="s">
        <v>38</v>
      </c>
      <c r="E5953" s="13" t="s">
        <v>6343</v>
      </c>
      <c r="F5953" s="15">
        <v>36000</v>
      </c>
      <c r="G5953" s="14">
        <v>30456000</v>
      </c>
      <c r="H5953" s="16" t="s">
        <v>6344</v>
      </c>
    </row>
    <row r="5954" spans="1:8" ht="15.75" customHeight="1" x14ac:dyDescent="0.25">
      <c r="A5954" s="13" t="s">
        <v>7866</v>
      </c>
      <c r="B5954" s="13" t="s">
        <v>10</v>
      </c>
      <c r="C5954" s="14">
        <v>846.77</v>
      </c>
      <c r="D5954" s="13" t="s">
        <v>14</v>
      </c>
      <c r="E5954" s="13" t="s">
        <v>6345</v>
      </c>
      <c r="F5954" s="15">
        <v>36000</v>
      </c>
      <c r="G5954" s="14">
        <v>30483720</v>
      </c>
      <c r="H5954" s="13" t="s">
        <v>6346</v>
      </c>
    </row>
    <row r="5955" spans="1:8" ht="15.75" customHeight="1" x14ac:dyDescent="0.25">
      <c r="A5955" s="13" t="s">
        <v>7866</v>
      </c>
      <c r="B5955" s="13" t="s">
        <v>28</v>
      </c>
      <c r="C5955" s="14">
        <v>852.5</v>
      </c>
      <c r="D5955" s="13" t="s">
        <v>11</v>
      </c>
      <c r="E5955" s="13" t="s">
        <v>6347</v>
      </c>
      <c r="F5955" s="15">
        <v>36000</v>
      </c>
      <c r="G5955" s="14">
        <v>30690000</v>
      </c>
      <c r="H5955" s="16" t="s">
        <v>6348</v>
      </c>
    </row>
    <row r="5956" spans="1:8" ht="15.75" customHeight="1" x14ac:dyDescent="0.25">
      <c r="A5956" s="13" t="s">
        <v>7866</v>
      </c>
      <c r="B5956" s="13" t="s">
        <v>10</v>
      </c>
      <c r="C5956" s="14">
        <v>881.61</v>
      </c>
      <c r="D5956" s="13" t="s">
        <v>33</v>
      </c>
      <c r="E5956" s="13" t="s">
        <v>225</v>
      </c>
      <c r="F5956" s="15">
        <v>36000</v>
      </c>
      <c r="G5956" s="14">
        <v>31737960</v>
      </c>
      <c r="H5956" s="13" t="s">
        <v>6325</v>
      </c>
    </row>
    <row r="5957" spans="1:8" ht="15.75" customHeight="1" x14ac:dyDescent="0.25">
      <c r="A5957" s="13" t="s">
        <v>7866</v>
      </c>
      <c r="B5957" s="13" t="s">
        <v>10</v>
      </c>
      <c r="C5957" s="14">
        <v>890.32</v>
      </c>
      <c r="D5957" s="13" t="s">
        <v>17</v>
      </c>
      <c r="E5957" s="13" t="s">
        <v>1503</v>
      </c>
      <c r="F5957" s="15">
        <v>36000</v>
      </c>
      <c r="G5957" s="14">
        <v>32051520</v>
      </c>
      <c r="H5957" s="13" t="s">
        <v>6349</v>
      </c>
    </row>
    <row r="5958" spans="1:8" ht="15.75" customHeight="1" x14ac:dyDescent="0.25">
      <c r="A5958" s="13" t="s">
        <v>7866</v>
      </c>
      <c r="B5958" s="13" t="s">
        <v>28</v>
      </c>
      <c r="C5958" s="14">
        <v>933.2</v>
      </c>
      <c r="D5958" s="13" t="s">
        <v>17</v>
      </c>
      <c r="E5958" s="13" t="s">
        <v>6350</v>
      </c>
      <c r="F5958" s="15">
        <v>36000</v>
      </c>
      <c r="G5958" s="14">
        <v>33595200</v>
      </c>
      <c r="H5958" s="13" t="s">
        <v>6351</v>
      </c>
    </row>
    <row r="5959" spans="1:8" ht="15.75" customHeight="1" x14ac:dyDescent="0.25">
      <c r="A5959" s="13" t="s">
        <v>7866</v>
      </c>
      <c r="B5959" s="13" t="s">
        <v>28</v>
      </c>
      <c r="C5959" s="14">
        <v>983.56</v>
      </c>
      <c r="D5959" s="13" t="s">
        <v>33</v>
      </c>
      <c r="E5959" s="13" t="s">
        <v>164</v>
      </c>
      <c r="F5959" s="15">
        <v>36000</v>
      </c>
      <c r="G5959" s="14">
        <v>35408160</v>
      </c>
      <c r="H5959" s="13" t="s">
        <v>6349</v>
      </c>
    </row>
    <row r="5960" spans="1:8" ht="15.75" customHeight="1" x14ac:dyDescent="0.25">
      <c r="A5960" s="13" t="s">
        <v>7866</v>
      </c>
      <c r="B5960" s="13" t="s">
        <v>10</v>
      </c>
      <c r="C5960" s="14">
        <v>1033.3800000000001</v>
      </c>
      <c r="D5960" s="13" t="s">
        <v>43</v>
      </c>
      <c r="E5960" s="13" t="s">
        <v>6352</v>
      </c>
      <c r="F5960" s="15">
        <v>36000</v>
      </c>
      <c r="G5960" s="14">
        <v>37201680</v>
      </c>
      <c r="H5960" s="16" t="s">
        <v>6353</v>
      </c>
    </row>
    <row r="5961" spans="1:8" ht="15.75" customHeight="1" x14ac:dyDescent="0.25">
      <c r="A5961" s="13" t="s">
        <v>7866</v>
      </c>
      <c r="B5961" s="13" t="s">
        <v>28</v>
      </c>
      <c r="C5961" s="14">
        <v>1319.71</v>
      </c>
      <c r="D5961" s="13" t="s">
        <v>20</v>
      </c>
      <c r="E5961" s="13" t="s">
        <v>1551</v>
      </c>
      <c r="F5961" s="15">
        <v>36000</v>
      </c>
      <c r="G5961" s="14">
        <v>47509560</v>
      </c>
      <c r="H5961" s="13" t="s">
        <v>6354</v>
      </c>
    </row>
    <row r="5962" spans="1:8" ht="15.75" customHeight="1" x14ac:dyDescent="0.25">
      <c r="C5962" s="10"/>
      <c r="F5962" s="17"/>
      <c r="G5962" s="10"/>
    </row>
    <row r="5963" spans="1:8" ht="15.75" customHeight="1" x14ac:dyDescent="0.25">
      <c r="A5963" s="41" t="s">
        <v>6355</v>
      </c>
      <c r="B5963" s="42"/>
      <c r="C5963" s="42"/>
      <c r="D5963" s="42"/>
      <c r="E5963" s="42"/>
      <c r="F5963" s="42"/>
      <c r="G5963" s="42"/>
      <c r="H5963" s="43"/>
    </row>
    <row r="5964" spans="1:8" ht="15.75" customHeight="1" x14ac:dyDescent="0.25">
      <c r="C5964" s="10"/>
      <c r="E5964" s="11" t="s">
        <v>7571</v>
      </c>
      <c r="F5964" s="12">
        <v>288000</v>
      </c>
      <c r="G5964" s="10"/>
    </row>
    <row r="5965" spans="1:8" ht="15.75" customHeight="1" x14ac:dyDescent="0.25">
      <c r="A5965" s="13" t="s">
        <v>0</v>
      </c>
      <c r="B5965" s="13" t="s">
        <v>1</v>
      </c>
      <c r="C5965" s="13" t="s">
        <v>2</v>
      </c>
      <c r="D5965" s="13" t="s">
        <v>4</v>
      </c>
      <c r="E5965" s="13" t="s">
        <v>5</v>
      </c>
      <c r="F5965" s="13" t="s">
        <v>6</v>
      </c>
      <c r="G5965" s="13" t="s">
        <v>7</v>
      </c>
      <c r="H5965" s="13" t="s">
        <v>8</v>
      </c>
    </row>
    <row r="5966" spans="1:8" ht="15.75" customHeight="1" x14ac:dyDescent="0.25">
      <c r="A5966" s="13" t="s">
        <v>7867</v>
      </c>
      <c r="B5966" s="13" t="s">
        <v>10</v>
      </c>
      <c r="C5966" s="14">
        <v>59.62</v>
      </c>
      <c r="D5966" s="13" t="s">
        <v>26</v>
      </c>
      <c r="E5966" s="13" t="s">
        <v>852</v>
      </c>
      <c r="F5966" s="15">
        <v>288000</v>
      </c>
      <c r="G5966" s="14">
        <v>17170560</v>
      </c>
      <c r="H5966" s="13" t="s">
        <v>6357</v>
      </c>
    </row>
    <row r="5967" spans="1:8" ht="15.75" customHeight="1" x14ac:dyDescent="0.25">
      <c r="A5967" s="13" t="s">
        <v>7867</v>
      </c>
      <c r="B5967" s="13" t="s">
        <v>28</v>
      </c>
      <c r="C5967" s="14">
        <v>60.93</v>
      </c>
      <c r="D5967" s="13" t="s">
        <v>20</v>
      </c>
      <c r="E5967" s="13" t="s">
        <v>166</v>
      </c>
      <c r="F5967" s="15">
        <v>288000</v>
      </c>
      <c r="G5967" s="14">
        <v>17547840</v>
      </c>
      <c r="H5967" s="13" t="s">
        <v>6358</v>
      </c>
    </row>
    <row r="5968" spans="1:8" ht="15.75" customHeight="1" x14ac:dyDescent="0.25">
      <c r="A5968" s="13" t="s">
        <v>7867</v>
      </c>
      <c r="B5968" s="13" t="s">
        <v>10</v>
      </c>
      <c r="C5968" s="14">
        <v>61.81</v>
      </c>
      <c r="D5968" s="13" t="s">
        <v>23</v>
      </c>
      <c r="E5968" s="13" t="s">
        <v>166</v>
      </c>
      <c r="F5968" s="15">
        <v>288000</v>
      </c>
      <c r="G5968" s="14">
        <v>17801280</v>
      </c>
      <c r="H5968" s="16" t="s">
        <v>6359</v>
      </c>
    </row>
    <row r="5969" spans="1:8" ht="15.75" customHeight="1" x14ac:dyDescent="0.25">
      <c r="A5969" s="13" t="s">
        <v>7867</v>
      </c>
      <c r="B5969" s="13" t="s">
        <v>10</v>
      </c>
      <c r="C5969" s="14">
        <v>61.82</v>
      </c>
      <c r="D5969" s="13" t="s">
        <v>38</v>
      </c>
      <c r="E5969" s="13" t="s">
        <v>6360</v>
      </c>
      <c r="F5969" s="15">
        <v>288000</v>
      </c>
      <c r="G5969" s="14">
        <v>17804160</v>
      </c>
      <c r="H5969" s="13" t="s">
        <v>6361</v>
      </c>
    </row>
    <row r="5970" spans="1:8" ht="15.75" customHeight="1" x14ac:dyDescent="0.25">
      <c r="A5970" s="13" t="s">
        <v>7867</v>
      </c>
      <c r="B5970" s="13" t="s">
        <v>10</v>
      </c>
      <c r="C5970" s="14">
        <v>62.04</v>
      </c>
      <c r="D5970" s="13" t="s">
        <v>14</v>
      </c>
      <c r="E5970" s="13" t="s">
        <v>6362</v>
      </c>
      <c r="F5970" s="15">
        <v>288000</v>
      </c>
      <c r="G5970" s="14">
        <v>17867520</v>
      </c>
      <c r="H5970" s="13" t="s">
        <v>6363</v>
      </c>
    </row>
    <row r="5971" spans="1:8" ht="15.75" customHeight="1" x14ac:dyDescent="0.25">
      <c r="A5971" s="13" t="s">
        <v>7867</v>
      </c>
      <c r="B5971" s="13" t="s">
        <v>10</v>
      </c>
      <c r="C5971" s="14">
        <v>65.819999999999993</v>
      </c>
      <c r="D5971" s="13" t="s">
        <v>11</v>
      </c>
      <c r="E5971" s="13" t="s">
        <v>6364</v>
      </c>
      <c r="F5971" s="15">
        <v>288000</v>
      </c>
      <c r="G5971" s="14">
        <v>18956160</v>
      </c>
      <c r="H5971" s="16" t="s">
        <v>6365</v>
      </c>
    </row>
    <row r="5972" spans="1:8" ht="15.75" customHeight="1" x14ac:dyDescent="0.25">
      <c r="A5972" s="13" t="s">
        <v>7867</v>
      </c>
      <c r="B5972" s="13" t="s">
        <v>10</v>
      </c>
      <c r="C5972" s="14">
        <v>66.150000000000006</v>
      </c>
      <c r="D5972" s="13" t="s">
        <v>171</v>
      </c>
      <c r="E5972" s="13" t="s">
        <v>6366</v>
      </c>
      <c r="F5972" s="15">
        <v>288000</v>
      </c>
      <c r="G5972" s="14">
        <v>19051200</v>
      </c>
      <c r="H5972" s="16" t="s">
        <v>6367</v>
      </c>
    </row>
    <row r="5973" spans="1:8" ht="15.75" customHeight="1" x14ac:dyDescent="0.25">
      <c r="A5973" s="13" t="s">
        <v>7867</v>
      </c>
      <c r="B5973" s="13" t="s">
        <v>28</v>
      </c>
      <c r="C5973" s="14">
        <v>66.209999999999994</v>
      </c>
      <c r="D5973" s="13" t="s">
        <v>26</v>
      </c>
      <c r="E5973" s="13" t="s">
        <v>6231</v>
      </c>
      <c r="F5973" s="15">
        <v>288000</v>
      </c>
      <c r="G5973" s="14">
        <v>19068480</v>
      </c>
      <c r="H5973" s="13" t="s">
        <v>6368</v>
      </c>
    </row>
    <row r="5974" spans="1:8" ht="15.75" customHeight="1" x14ac:dyDescent="0.25">
      <c r="A5974" s="13" t="s">
        <v>7867</v>
      </c>
      <c r="B5974" s="13" t="s">
        <v>10</v>
      </c>
      <c r="C5974" s="14">
        <v>67.3</v>
      </c>
      <c r="D5974" s="13" t="s">
        <v>177</v>
      </c>
      <c r="E5974" s="13" t="s">
        <v>178</v>
      </c>
      <c r="F5974" s="15">
        <v>288000</v>
      </c>
      <c r="G5974" s="14">
        <v>19382400</v>
      </c>
      <c r="H5974" s="16" t="s">
        <v>6369</v>
      </c>
    </row>
    <row r="5975" spans="1:8" ht="15.75" customHeight="1" x14ac:dyDescent="0.25">
      <c r="A5975" s="13" t="s">
        <v>7867</v>
      </c>
      <c r="B5975" s="13" t="s">
        <v>10</v>
      </c>
      <c r="C5975" s="14">
        <v>67.459999999999994</v>
      </c>
      <c r="D5975" s="13" t="s">
        <v>33</v>
      </c>
      <c r="E5975" s="13" t="s">
        <v>166</v>
      </c>
      <c r="F5975" s="15">
        <v>288000</v>
      </c>
      <c r="G5975" s="14">
        <v>19428480</v>
      </c>
      <c r="H5975" s="13" t="s">
        <v>6370</v>
      </c>
    </row>
    <row r="5976" spans="1:8" ht="15.75" customHeight="1" x14ac:dyDescent="0.25">
      <c r="A5976" s="13" t="s">
        <v>7867</v>
      </c>
      <c r="B5976" s="13" t="s">
        <v>10</v>
      </c>
      <c r="C5976" s="14">
        <v>71.23</v>
      </c>
      <c r="D5976" s="13" t="s">
        <v>35</v>
      </c>
      <c r="E5976" s="13" t="s">
        <v>6371</v>
      </c>
      <c r="F5976" s="15">
        <v>288000</v>
      </c>
      <c r="G5976" s="14">
        <v>20514240</v>
      </c>
      <c r="H5976" s="16" t="s">
        <v>6372</v>
      </c>
    </row>
    <row r="5977" spans="1:8" ht="15.75" customHeight="1" x14ac:dyDescent="0.25">
      <c r="A5977" s="13" t="s">
        <v>7867</v>
      </c>
      <c r="B5977" s="13" t="s">
        <v>10</v>
      </c>
      <c r="C5977" s="14">
        <v>73.599999999999994</v>
      </c>
      <c r="D5977" s="13" t="s">
        <v>109</v>
      </c>
      <c r="E5977" s="13" t="s">
        <v>166</v>
      </c>
      <c r="F5977" s="15">
        <v>288000</v>
      </c>
      <c r="G5977" s="14">
        <v>21196800</v>
      </c>
      <c r="H5977" s="16" t="s">
        <v>6373</v>
      </c>
    </row>
    <row r="5978" spans="1:8" ht="15.75" customHeight="1" x14ac:dyDescent="0.25">
      <c r="A5978" s="13" t="s">
        <v>7867</v>
      </c>
      <c r="B5978" s="13" t="s">
        <v>10</v>
      </c>
      <c r="C5978" s="14">
        <v>76.180000000000007</v>
      </c>
      <c r="D5978" s="13" t="s">
        <v>17</v>
      </c>
      <c r="E5978" s="13" t="s">
        <v>166</v>
      </c>
      <c r="F5978" s="15">
        <v>288000</v>
      </c>
      <c r="G5978" s="14">
        <v>21939840</v>
      </c>
      <c r="H5978" s="13" t="s">
        <v>6370</v>
      </c>
    </row>
    <row r="5979" spans="1:8" ht="15.75" customHeight="1" x14ac:dyDescent="0.25">
      <c r="A5979" s="13" t="s">
        <v>7867</v>
      </c>
      <c r="B5979" s="13" t="s">
        <v>10</v>
      </c>
      <c r="C5979" s="14">
        <v>80.430000000000007</v>
      </c>
      <c r="D5979" s="13" t="s">
        <v>80</v>
      </c>
      <c r="E5979" s="13" t="s">
        <v>1373</v>
      </c>
      <c r="F5979" s="15">
        <v>288000</v>
      </c>
      <c r="G5979" s="14">
        <v>23163840</v>
      </c>
      <c r="H5979" s="16" t="s">
        <v>6374</v>
      </c>
    </row>
    <row r="5980" spans="1:8" ht="15.75" customHeight="1" x14ac:dyDescent="0.25">
      <c r="A5980" s="13" t="s">
        <v>7867</v>
      </c>
      <c r="B5980" s="13" t="s">
        <v>10</v>
      </c>
      <c r="C5980" s="14">
        <v>97.05</v>
      </c>
      <c r="D5980" s="13" t="s">
        <v>43</v>
      </c>
      <c r="E5980" s="13" t="s">
        <v>166</v>
      </c>
      <c r="F5980" s="15">
        <v>288000</v>
      </c>
      <c r="G5980" s="14">
        <v>27950400</v>
      </c>
      <c r="H5980" s="16" t="s">
        <v>6375</v>
      </c>
    </row>
    <row r="5981" spans="1:8" ht="15.75" customHeight="1" x14ac:dyDescent="0.25">
      <c r="A5981" s="13" t="s">
        <v>7867</v>
      </c>
      <c r="B5981" s="13" t="s">
        <v>45</v>
      </c>
      <c r="C5981" s="14">
        <v>120.3</v>
      </c>
      <c r="D5981" s="13" t="s">
        <v>20</v>
      </c>
      <c r="E5981" s="13" t="s">
        <v>87</v>
      </c>
      <c r="F5981" s="15">
        <v>288000</v>
      </c>
      <c r="G5981" s="14">
        <v>34646400</v>
      </c>
      <c r="H5981" s="13" t="s">
        <v>6376</v>
      </c>
    </row>
    <row r="5982" spans="1:8" ht="15.75" customHeight="1" x14ac:dyDescent="0.25">
      <c r="A5982" s="13" t="s">
        <v>7867</v>
      </c>
      <c r="B5982" s="13" t="s">
        <v>10</v>
      </c>
      <c r="C5982" s="14">
        <v>304.25</v>
      </c>
      <c r="D5982" s="13" t="s">
        <v>20</v>
      </c>
      <c r="E5982" s="13" t="s">
        <v>291</v>
      </c>
      <c r="F5982" s="15">
        <v>288000</v>
      </c>
      <c r="G5982" s="14">
        <v>87624000</v>
      </c>
      <c r="H5982" s="13" t="s">
        <v>6377</v>
      </c>
    </row>
    <row r="5983" spans="1:8" ht="15.75" customHeight="1" x14ac:dyDescent="0.25">
      <c r="A5983" s="13" t="s">
        <v>7867</v>
      </c>
      <c r="B5983" s="13" t="s">
        <v>382</v>
      </c>
      <c r="C5983" s="14">
        <v>758.25</v>
      </c>
      <c r="D5983" s="13" t="s">
        <v>20</v>
      </c>
      <c r="E5983" s="13" t="s">
        <v>3534</v>
      </c>
      <c r="F5983" s="15">
        <v>288000</v>
      </c>
      <c r="G5983" s="14">
        <v>218376000</v>
      </c>
      <c r="H5983" s="13" t="s">
        <v>6378</v>
      </c>
    </row>
    <row r="5984" spans="1:8" ht="15.75" customHeight="1" x14ac:dyDescent="0.25">
      <c r="C5984" s="10"/>
      <c r="F5984" s="17"/>
      <c r="G5984" s="10"/>
    </row>
    <row r="5985" spans="1:8" ht="15.75" customHeight="1" x14ac:dyDescent="0.25">
      <c r="A5985" s="41" t="s">
        <v>6379</v>
      </c>
      <c r="B5985" s="42"/>
      <c r="C5985" s="42"/>
      <c r="D5985" s="42"/>
      <c r="E5985" s="42"/>
      <c r="F5985" s="42"/>
      <c r="G5985" s="42"/>
      <c r="H5985" s="43"/>
    </row>
    <row r="5986" spans="1:8" ht="15.75" customHeight="1" x14ac:dyDescent="0.25">
      <c r="C5986" s="10"/>
      <c r="E5986" s="11" t="s">
        <v>7571</v>
      </c>
      <c r="F5986" s="12">
        <v>1356000</v>
      </c>
      <c r="G5986" s="10"/>
    </row>
    <row r="5987" spans="1:8" ht="15.75" customHeight="1" x14ac:dyDescent="0.25">
      <c r="A5987" s="13" t="s">
        <v>0</v>
      </c>
      <c r="B5987" s="13" t="s">
        <v>1</v>
      </c>
      <c r="C5987" s="13" t="s">
        <v>2</v>
      </c>
      <c r="D5987" s="13" t="s">
        <v>4</v>
      </c>
      <c r="E5987" s="13" t="s">
        <v>5</v>
      </c>
      <c r="F5987" s="13" t="s">
        <v>6</v>
      </c>
      <c r="G5987" s="13" t="s">
        <v>7</v>
      </c>
      <c r="H5987" s="13" t="s">
        <v>8</v>
      </c>
    </row>
    <row r="5988" spans="1:8" ht="15.75" customHeight="1" x14ac:dyDescent="0.25">
      <c r="A5988" s="13" t="s">
        <v>7868</v>
      </c>
      <c r="B5988" s="13" t="s">
        <v>10</v>
      </c>
      <c r="C5988" s="14">
        <v>71.680000000000007</v>
      </c>
      <c r="D5988" s="13" t="s">
        <v>38</v>
      </c>
      <c r="E5988" s="13" t="s">
        <v>6360</v>
      </c>
      <c r="F5988" s="15">
        <v>1356000</v>
      </c>
      <c r="G5988" s="14">
        <v>97198080</v>
      </c>
      <c r="H5988" s="13" t="s">
        <v>6380</v>
      </c>
    </row>
    <row r="5989" spans="1:8" ht="15.75" customHeight="1" x14ac:dyDescent="0.25">
      <c r="A5989" s="13" t="s">
        <v>7868</v>
      </c>
      <c r="B5989" s="13" t="s">
        <v>10</v>
      </c>
      <c r="C5989" s="14">
        <v>79.63</v>
      </c>
      <c r="D5989" s="13" t="s">
        <v>26</v>
      </c>
      <c r="E5989" s="13" t="s">
        <v>852</v>
      </c>
      <c r="F5989" s="15">
        <v>1356000</v>
      </c>
      <c r="G5989" s="14">
        <v>107978280</v>
      </c>
      <c r="H5989" s="13" t="s">
        <v>6381</v>
      </c>
    </row>
    <row r="5990" spans="1:8" ht="15.75" customHeight="1" x14ac:dyDescent="0.25">
      <c r="A5990" s="13" t="s">
        <v>7868</v>
      </c>
      <c r="B5990" s="13" t="s">
        <v>28</v>
      </c>
      <c r="C5990" s="14">
        <v>80.73</v>
      </c>
      <c r="D5990" s="13" t="s">
        <v>20</v>
      </c>
      <c r="E5990" s="13" t="s">
        <v>166</v>
      </c>
      <c r="F5990" s="15">
        <v>1356000</v>
      </c>
      <c r="G5990" s="14">
        <v>109469880</v>
      </c>
      <c r="H5990" s="13" t="s">
        <v>6383</v>
      </c>
    </row>
    <row r="5991" spans="1:8" ht="15.75" customHeight="1" x14ac:dyDescent="0.25">
      <c r="A5991" s="13" t="s">
        <v>7868</v>
      </c>
      <c r="B5991" s="13" t="s">
        <v>10</v>
      </c>
      <c r="C5991" s="14">
        <v>82.23</v>
      </c>
      <c r="D5991" s="13" t="s">
        <v>23</v>
      </c>
      <c r="E5991" s="13" t="s">
        <v>166</v>
      </c>
      <c r="F5991" s="15">
        <v>1356000</v>
      </c>
      <c r="G5991" s="14">
        <v>111503880</v>
      </c>
      <c r="H5991" s="16" t="s">
        <v>6384</v>
      </c>
    </row>
    <row r="5992" spans="1:8" ht="15.75" customHeight="1" x14ac:dyDescent="0.25">
      <c r="A5992" s="13" t="s">
        <v>7868</v>
      </c>
      <c r="B5992" s="13" t="s">
        <v>10</v>
      </c>
      <c r="C5992" s="14">
        <v>82.54</v>
      </c>
      <c r="D5992" s="13" t="s">
        <v>14</v>
      </c>
      <c r="E5992" s="13" t="s">
        <v>6385</v>
      </c>
      <c r="F5992" s="15">
        <v>1356000</v>
      </c>
      <c r="G5992" s="14">
        <v>111924240</v>
      </c>
      <c r="H5992" s="13" t="s">
        <v>6363</v>
      </c>
    </row>
    <row r="5993" spans="1:8" ht="15.75" customHeight="1" x14ac:dyDescent="0.25">
      <c r="A5993" s="13" t="s">
        <v>7868</v>
      </c>
      <c r="B5993" s="13" t="s">
        <v>10</v>
      </c>
      <c r="C5993" s="14">
        <v>87</v>
      </c>
      <c r="D5993" s="13" t="s">
        <v>80</v>
      </c>
      <c r="E5993" s="13" t="s">
        <v>166</v>
      </c>
      <c r="F5993" s="15">
        <v>1356000</v>
      </c>
      <c r="G5993" s="14">
        <v>117972000</v>
      </c>
      <c r="H5993" s="16" t="s">
        <v>6386</v>
      </c>
    </row>
    <row r="5994" spans="1:8" ht="15.75" customHeight="1" x14ac:dyDescent="0.25">
      <c r="A5994" s="13" t="s">
        <v>7868</v>
      </c>
      <c r="B5994" s="13" t="s">
        <v>10</v>
      </c>
      <c r="C5994" s="14">
        <v>87.99</v>
      </c>
      <c r="D5994" s="13" t="s">
        <v>11</v>
      </c>
      <c r="E5994" s="13" t="s">
        <v>6387</v>
      </c>
      <c r="F5994" s="15">
        <v>1356000</v>
      </c>
      <c r="G5994" s="14">
        <v>119314440</v>
      </c>
      <c r="H5994" s="16" t="s">
        <v>6388</v>
      </c>
    </row>
    <row r="5995" spans="1:8" ht="15.75" customHeight="1" x14ac:dyDescent="0.25">
      <c r="A5995" s="13" t="s">
        <v>7868</v>
      </c>
      <c r="B5995" s="13" t="s">
        <v>10</v>
      </c>
      <c r="C5995" s="14">
        <v>88</v>
      </c>
      <c r="D5995" s="13" t="s">
        <v>171</v>
      </c>
      <c r="E5995" s="13" t="s">
        <v>6389</v>
      </c>
      <c r="F5995" s="15">
        <v>1356000</v>
      </c>
      <c r="G5995" s="14">
        <v>119328000</v>
      </c>
      <c r="H5995" s="16" t="s">
        <v>6390</v>
      </c>
    </row>
    <row r="5996" spans="1:8" ht="15.75" customHeight="1" x14ac:dyDescent="0.25">
      <c r="A5996" s="13" t="s">
        <v>7868</v>
      </c>
      <c r="B5996" s="13" t="s">
        <v>10</v>
      </c>
      <c r="C5996" s="14">
        <v>89.5</v>
      </c>
      <c r="D5996" s="13" t="s">
        <v>177</v>
      </c>
      <c r="E5996" s="13" t="s">
        <v>178</v>
      </c>
      <c r="F5996" s="15">
        <v>1356000</v>
      </c>
      <c r="G5996" s="14">
        <v>121362000</v>
      </c>
      <c r="H5996" s="16" t="s">
        <v>6391</v>
      </c>
    </row>
    <row r="5997" spans="1:8" ht="15.75" customHeight="1" x14ac:dyDescent="0.25">
      <c r="A5997" s="13" t="s">
        <v>7868</v>
      </c>
      <c r="B5997" s="13" t="s">
        <v>10</v>
      </c>
      <c r="C5997" s="14">
        <v>89.75</v>
      </c>
      <c r="D5997" s="13" t="s">
        <v>33</v>
      </c>
      <c r="E5997" s="13" t="s">
        <v>166</v>
      </c>
      <c r="F5997" s="15">
        <v>1356000</v>
      </c>
      <c r="G5997" s="14">
        <v>121701000</v>
      </c>
      <c r="H5997" s="13" t="s">
        <v>6370</v>
      </c>
    </row>
    <row r="5998" spans="1:8" ht="15.75" customHeight="1" x14ac:dyDescent="0.25">
      <c r="A5998" s="13" t="s">
        <v>7868</v>
      </c>
      <c r="B5998" s="13" t="s">
        <v>28</v>
      </c>
      <c r="C5998" s="14">
        <v>92.24</v>
      </c>
      <c r="D5998" s="13" t="s">
        <v>26</v>
      </c>
      <c r="E5998" s="13" t="s">
        <v>166</v>
      </c>
      <c r="F5998" s="15">
        <v>1356000</v>
      </c>
      <c r="G5998" s="14">
        <v>125077440</v>
      </c>
      <c r="H5998" s="13" t="s">
        <v>6392</v>
      </c>
    </row>
    <row r="5999" spans="1:8" ht="15.75" customHeight="1" x14ac:dyDescent="0.25">
      <c r="A5999" s="13" t="s">
        <v>7868</v>
      </c>
      <c r="B5999" s="13" t="s">
        <v>10</v>
      </c>
      <c r="C5999" s="14">
        <v>94.76</v>
      </c>
      <c r="D5999" s="13" t="s">
        <v>35</v>
      </c>
      <c r="E5999" s="13" t="s">
        <v>6371</v>
      </c>
      <c r="F5999" s="15">
        <v>1356000</v>
      </c>
      <c r="G5999" s="14">
        <v>128494560</v>
      </c>
      <c r="H5999" s="16" t="s">
        <v>6393</v>
      </c>
    </row>
    <row r="6000" spans="1:8" ht="15.75" customHeight="1" x14ac:dyDescent="0.25">
      <c r="A6000" s="13" t="s">
        <v>7868</v>
      </c>
      <c r="B6000" s="13" t="s">
        <v>10</v>
      </c>
      <c r="C6000" s="14">
        <v>97.91</v>
      </c>
      <c r="D6000" s="13" t="s">
        <v>109</v>
      </c>
      <c r="E6000" s="13" t="s">
        <v>166</v>
      </c>
      <c r="F6000" s="15">
        <v>1356000</v>
      </c>
      <c r="G6000" s="14">
        <v>132765960</v>
      </c>
      <c r="H6000" s="16" t="s">
        <v>6373</v>
      </c>
    </row>
    <row r="6001" spans="1:8" ht="15.75" customHeight="1" x14ac:dyDescent="0.25">
      <c r="A6001" s="13" t="s">
        <v>7868</v>
      </c>
      <c r="B6001" s="13" t="s">
        <v>10</v>
      </c>
      <c r="C6001" s="14">
        <v>98.21</v>
      </c>
      <c r="D6001" s="13" t="s">
        <v>17</v>
      </c>
      <c r="E6001" s="13" t="s">
        <v>166</v>
      </c>
      <c r="F6001" s="15">
        <v>60000</v>
      </c>
      <c r="G6001" s="14">
        <v>5892600</v>
      </c>
      <c r="H6001" s="13" t="s">
        <v>6394</v>
      </c>
    </row>
    <row r="6002" spans="1:8" ht="15.75" customHeight="1" x14ac:dyDescent="0.25">
      <c r="A6002" s="13" t="s">
        <v>7868</v>
      </c>
      <c r="B6002" s="13" t="s">
        <v>10</v>
      </c>
      <c r="C6002" s="14">
        <v>129.11000000000001</v>
      </c>
      <c r="D6002" s="13" t="s">
        <v>43</v>
      </c>
      <c r="E6002" s="13" t="s">
        <v>166</v>
      </c>
      <c r="F6002" s="15">
        <v>1356000</v>
      </c>
      <c r="G6002" s="14">
        <v>175073160</v>
      </c>
      <c r="H6002" s="16" t="s">
        <v>6395</v>
      </c>
    </row>
    <row r="6003" spans="1:8" ht="15.75" customHeight="1" x14ac:dyDescent="0.25">
      <c r="A6003" s="13" t="s">
        <v>7868</v>
      </c>
      <c r="B6003" s="13" t="s">
        <v>45</v>
      </c>
      <c r="C6003" s="14">
        <v>529.86</v>
      </c>
      <c r="D6003" s="13" t="s">
        <v>20</v>
      </c>
      <c r="E6003" s="13" t="s">
        <v>87</v>
      </c>
      <c r="F6003" s="15">
        <v>1356000</v>
      </c>
      <c r="G6003" s="14">
        <v>718490160</v>
      </c>
      <c r="H6003" s="13" t="s">
        <v>6396</v>
      </c>
    </row>
    <row r="6004" spans="1:8" ht="15.75" customHeight="1" x14ac:dyDescent="0.25">
      <c r="A6004" s="13" t="s">
        <v>7868</v>
      </c>
      <c r="B6004" s="13" t="s">
        <v>10</v>
      </c>
      <c r="C6004" s="14">
        <v>687</v>
      </c>
      <c r="D6004" s="13" t="s">
        <v>20</v>
      </c>
      <c r="E6004" s="13" t="s">
        <v>291</v>
      </c>
      <c r="F6004" s="15">
        <v>1356000</v>
      </c>
      <c r="G6004" s="14">
        <v>931572000</v>
      </c>
      <c r="H6004" s="13" t="s">
        <v>6397</v>
      </c>
    </row>
    <row r="6005" spans="1:8" ht="15.75" customHeight="1" x14ac:dyDescent="0.25">
      <c r="A6005" s="13" t="s">
        <v>7868</v>
      </c>
      <c r="B6005" s="13" t="s">
        <v>382</v>
      </c>
      <c r="C6005" s="14">
        <v>1364.13</v>
      </c>
      <c r="D6005" s="13" t="s">
        <v>20</v>
      </c>
      <c r="E6005" s="13" t="s">
        <v>3534</v>
      </c>
      <c r="F6005" s="15">
        <v>1356000</v>
      </c>
      <c r="G6005" s="14">
        <v>1849760280</v>
      </c>
      <c r="H6005" s="13" t="s">
        <v>6398</v>
      </c>
    </row>
    <row r="6006" spans="1:8" ht="15.75" customHeight="1" x14ac:dyDescent="0.25">
      <c r="C6006" s="10"/>
      <c r="F6006" s="17"/>
      <c r="G6006" s="10"/>
    </row>
    <row r="6007" spans="1:8" ht="15.75" customHeight="1" x14ac:dyDescent="0.25">
      <c r="A6007" s="41" t="s">
        <v>6399</v>
      </c>
      <c r="B6007" s="42"/>
      <c r="C6007" s="42"/>
      <c r="D6007" s="42"/>
      <c r="E6007" s="42"/>
      <c r="F6007" s="42"/>
      <c r="G6007" s="42"/>
      <c r="H6007" s="43"/>
    </row>
    <row r="6008" spans="1:8" ht="15.75" customHeight="1" x14ac:dyDescent="0.25">
      <c r="C6008" s="10"/>
      <c r="E6008" s="11" t="s">
        <v>7571</v>
      </c>
      <c r="F6008" s="12">
        <v>3000</v>
      </c>
      <c r="G6008" s="10"/>
    </row>
    <row r="6009" spans="1:8" ht="15.75" customHeight="1" x14ac:dyDescent="0.25">
      <c r="A6009" s="13" t="s">
        <v>0</v>
      </c>
      <c r="B6009" s="13" t="s">
        <v>1</v>
      </c>
      <c r="C6009" s="13" t="s">
        <v>2</v>
      </c>
      <c r="D6009" s="13" t="s">
        <v>4</v>
      </c>
      <c r="E6009" s="13" t="s">
        <v>5</v>
      </c>
      <c r="F6009" s="13" t="s">
        <v>6</v>
      </c>
      <c r="G6009" s="13" t="s">
        <v>7</v>
      </c>
      <c r="H6009" s="13" t="s">
        <v>8</v>
      </c>
    </row>
    <row r="6010" spans="1:8" ht="15.75" customHeight="1" x14ac:dyDescent="0.25">
      <c r="A6010" s="13" t="s">
        <v>7869</v>
      </c>
      <c r="B6010" s="13" t="s">
        <v>10</v>
      </c>
      <c r="C6010" s="14">
        <v>15842.32</v>
      </c>
      <c r="D6010" s="13" t="s">
        <v>26</v>
      </c>
      <c r="E6010" s="13" t="s">
        <v>2205</v>
      </c>
      <c r="F6010" s="15">
        <v>3000</v>
      </c>
      <c r="G6010" s="14">
        <v>47526960</v>
      </c>
      <c r="H6010" s="13" t="s">
        <v>6401</v>
      </c>
    </row>
    <row r="6011" spans="1:8" ht="15.75" customHeight="1" x14ac:dyDescent="0.25">
      <c r="A6011" s="13" t="s">
        <v>7869</v>
      </c>
      <c r="B6011" s="13" t="s">
        <v>10</v>
      </c>
      <c r="C6011" s="14">
        <v>17101.96</v>
      </c>
      <c r="D6011" s="13" t="s">
        <v>20</v>
      </c>
      <c r="E6011" s="13" t="s">
        <v>291</v>
      </c>
      <c r="F6011" s="15">
        <v>3000</v>
      </c>
      <c r="G6011" s="14">
        <v>51305880</v>
      </c>
      <c r="H6011" s="13" t="s">
        <v>6402</v>
      </c>
    </row>
    <row r="6012" spans="1:8" ht="15.75" customHeight="1" x14ac:dyDescent="0.25">
      <c r="A6012" s="13" t="s">
        <v>7869</v>
      </c>
      <c r="B6012" s="13" t="s">
        <v>10</v>
      </c>
      <c r="C6012" s="14">
        <v>18377.150000000001</v>
      </c>
      <c r="D6012" s="13" t="s">
        <v>14</v>
      </c>
      <c r="E6012" s="13" t="s">
        <v>6403</v>
      </c>
      <c r="F6012" s="15">
        <v>3000</v>
      </c>
      <c r="G6012" s="14">
        <v>55131450</v>
      </c>
      <c r="H6012" s="13" t="s">
        <v>6404</v>
      </c>
    </row>
    <row r="6013" spans="1:8" ht="15.75" customHeight="1" x14ac:dyDescent="0.25">
      <c r="A6013" s="13" t="s">
        <v>7869</v>
      </c>
      <c r="B6013" s="13" t="s">
        <v>10</v>
      </c>
      <c r="C6013" s="14">
        <v>19777.310000000001</v>
      </c>
      <c r="D6013" s="13" t="s">
        <v>38</v>
      </c>
      <c r="E6013" s="13" t="s">
        <v>6405</v>
      </c>
      <c r="F6013" s="15">
        <v>3000</v>
      </c>
      <c r="G6013" s="14">
        <v>59331930</v>
      </c>
      <c r="H6013" s="16" t="s">
        <v>6406</v>
      </c>
    </row>
    <row r="6014" spans="1:8" ht="15.75" customHeight="1" x14ac:dyDescent="0.25">
      <c r="A6014" s="13" t="s">
        <v>7869</v>
      </c>
      <c r="B6014" s="13" t="s">
        <v>10</v>
      </c>
      <c r="C6014" s="14">
        <v>20198.78</v>
      </c>
      <c r="D6014" s="13" t="s">
        <v>33</v>
      </c>
      <c r="E6014" s="13" t="s">
        <v>291</v>
      </c>
      <c r="F6014" s="15">
        <v>3000</v>
      </c>
      <c r="G6014" s="14">
        <v>60596340</v>
      </c>
      <c r="H6014" s="13" t="s">
        <v>6407</v>
      </c>
    </row>
    <row r="6015" spans="1:8" ht="15.75" customHeight="1" x14ac:dyDescent="0.25">
      <c r="A6015" s="13" t="s">
        <v>7869</v>
      </c>
      <c r="B6015" s="13" t="s">
        <v>28</v>
      </c>
      <c r="C6015" s="14">
        <v>21885.14</v>
      </c>
      <c r="D6015" s="13" t="s">
        <v>14</v>
      </c>
      <c r="E6015" s="13" t="s">
        <v>6408</v>
      </c>
      <c r="F6015" s="15">
        <v>3000</v>
      </c>
      <c r="G6015" s="14">
        <v>65655420</v>
      </c>
      <c r="H6015" s="13" t="s">
        <v>6409</v>
      </c>
    </row>
    <row r="6016" spans="1:8" ht="15.75" customHeight="1" x14ac:dyDescent="0.25">
      <c r="A6016" s="13" t="s">
        <v>7869</v>
      </c>
      <c r="B6016" s="13" t="s">
        <v>10</v>
      </c>
      <c r="C6016" s="14">
        <v>22097.4</v>
      </c>
      <c r="D6016" s="13" t="s">
        <v>17</v>
      </c>
      <c r="E6016" s="13" t="s">
        <v>291</v>
      </c>
      <c r="F6016" s="15">
        <v>3000</v>
      </c>
      <c r="G6016" s="14">
        <v>66292200</v>
      </c>
      <c r="H6016" s="13" t="s">
        <v>6407</v>
      </c>
    </row>
    <row r="6017" spans="1:8" ht="15.75" customHeight="1" x14ac:dyDescent="0.25">
      <c r="A6017" s="13" t="s">
        <v>7869</v>
      </c>
      <c r="B6017" s="13" t="s">
        <v>10</v>
      </c>
      <c r="C6017" s="14">
        <v>26219</v>
      </c>
      <c r="D6017" s="13" t="s">
        <v>43</v>
      </c>
      <c r="E6017" s="13" t="s">
        <v>6410</v>
      </c>
      <c r="F6017" s="15">
        <v>3000</v>
      </c>
      <c r="G6017" s="14">
        <v>78657000</v>
      </c>
      <c r="H6017" s="16" t="s">
        <v>6411</v>
      </c>
    </row>
    <row r="6018" spans="1:8" ht="15.75" customHeight="1" x14ac:dyDescent="0.25">
      <c r="A6018" s="13" t="s">
        <v>7869</v>
      </c>
      <c r="B6018" s="13" t="s">
        <v>28</v>
      </c>
      <c r="C6018" s="14">
        <v>30796.3</v>
      </c>
      <c r="D6018" s="13" t="s">
        <v>20</v>
      </c>
      <c r="E6018" s="13" t="s">
        <v>3534</v>
      </c>
      <c r="F6018" s="15">
        <v>3000</v>
      </c>
      <c r="G6018" s="14">
        <v>92388900</v>
      </c>
      <c r="H6018" s="16" t="s">
        <v>6412</v>
      </c>
    </row>
    <row r="6019" spans="1:8" ht="15.75" customHeight="1" x14ac:dyDescent="0.25">
      <c r="C6019" s="10"/>
      <c r="F6019" s="17"/>
      <c r="G6019" s="10"/>
    </row>
    <row r="6020" spans="1:8" ht="15.75" customHeight="1" x14ac:dyDescent="0.25">
      <c r="A6020" s="41" t="s">
        <v>6413</v>
      </c>
      <c r="B6020" s="42"/>
      <c r="C6020" s="42"/>
      <c r="D6020" s="42"/>
      <c r="E6020" s="42"/>
      <c r="F6020" s="42"/>
      <c r="G6020" s="42"/>
      <c r="H6020" s="43"/>
    </row>
    <row r="6021" spans="1:8" ht="15.75" customHeight="1" x14ac:dyDescent="0.25">
      <c r="C6021" s="10"/>
      <c r="E6021" s="11" t="s">
        <v>7571</v>
      </c>
      <c r="F6021" s="12">
        <v>120000</v>
      </c>
      <c r="G6021" s="10"/>
    </row>
    <row r="6022" spans="1:8" ht="15.75" customHeight="1" x14ac:dyDescent="0.25">
      <c r="A6022" s="13" t="s">
        <v>0</v>
      </c>
      <c r="B6022" s="13" t="s">
        <v>1</v>
      </c>
      <c r="C6022" s="13" t="s">
        <v>2</v>
      </c>
      <c r="D6022" s="13" t="s">
        <v>4</v>
      </c>
      <c r="E6022" s="13" t="s">
        <v>5</v>
      </c>
      <c r="F6022" s="13" t="s">
        <v>6</v>
      </c>
      <c r="G6022" s="13" t="s">
        <v>7</v>
      </c>
      <c r="H6022" s="13" t="s">
        <v>8</v>
      </c>
    </row>
    <row r="6023" spans="1:8" ht="15.75" customHeight="1" x14ac:dyDescent="0.25">
      <c r="A6023" s="13" t="s">
        <v>7870</v>
      </c>
      <c r="B6023" s="13" t="s">
        <v>10</v>
      </c>
      <c r="C6023" s="14">
        <v>112.9</v>
      </c>
      <c r="D6023" s="13" t="s">
        <v>80</v>
      </c>
      <c r="E6023" s="13" t="s">
        <v>1373</v>
      </c>
      <c r="F6023" s="15">
        <v>120000</v>
      </c>
      <c r="G6023" s="14">
        <v>13548000</v>
      </c>
      <c r="H6023" s="16" t="s">
        <v>6414</v>
      </c>
    </row>
    <row r="6024" spans="1:8" ht="15.75" customHeight="1" x14ac:dyDescent="0.25">
      <c r="A6024" s="13" t="s">
        <v>7870</v>
      </c>
      <c r="B6024" s="13" t="s">
        <v>10</v>
      </c>
      <c r="C6024" s="14">
        <v>116.27</v>
      </c>
      <c r="D6024" s="13" t="s">
        <v>14</v>
      </c>
      <c r="E6024" s="13" t="s">
        <v>6415</v>
      </c>
      <c r="F6024" s="15">
        <v>120000</v>
      </c>
      <c r="G6024" s="14">
        <v>13952400</v>
      </c>
      <c r="H6024" s="13" t="s">
        <v>6416</v>
      </c>
    </row>
    <row r="6025" spans="1:8" ht="15.75" customHeight="1" x14ac:dyDescent="0.25">
      <c r="A6025" s="13" t="s">
        <v>7870</v>
      </c>
      <c r="B6025" s="13" t="s">
        <v>10</v>
      </c>
      <c r="C6025" s="14">
        <v>124.16</v>
      </c>
      <c r="D6025" s="13" t="s">
        <v>26</v>
      </c>
      <c r="E6025" s="13" t="s">
        <v>852</v>
      </c>
      <c r="F6025" s="15">
        <v>120000</v>
      </c>
      <c r="G6025" s="14">
        <v>14899200</v>
      </c>
      <c r="H6025" s="13" t="s">
        <v>6381</v>
      </c>
    </row>
    <row r="6026" spans="1:8" ht="15.75" customHeight="1" x14ac:dyDescent="0.25">
      <c r="A6026" s="13" t="s">
        <v>7870</v>
      </c>
      <c r="B6026" s="13" t="s">
        <v>10</v>
      </c>
      <c r="C6026" s="14">
        <v>138.06</v>
      </c>
      <c r="D6026" s="13" t="s">
        <v>38</v>
      </c>
      <c r="E6026" s="13" t="s">
        <v>6417</v>
      </c>
      <c r="F6026" s="15">
        <v>120000</v>
      </c>
      <c r="G6026" s="14">
        <v>16567200</v>
      </c>
      <c r="H6026" s="16" t="s">
        <v>6418</v>
      </c>
    </row>
    <row r="6027" spans="1:8" ht="15.75" customHeight="1" x14ac:dyDescent="0.25">
      <c r="A6027" s="13" t="s">
        <v>7870</v>
      </c>
      <c r="B6027" s="13" t="s">
        <v>28</v>
      </c>
      <c r="C6027" s="14">
        <v>151.35</v>
      </c>
      <c r="D6027" s="13" t="s">
        <v>20</v>
      </c>
      <c r="E6027" s="13" t="s">
        <v>87</v>
      </c>
      <c r="F6027" s="15">
        <v>120000</v>
      </c>
      <c r="G6027" s="14">
        <v>18162000</v>
      </c>
      <c r="H6027" s="13" t="s">
        <v>6419</v>
      </c>
    </row>
    <row r="6028" spans="1:8" ht="15.75" customHeight="1" x14ac:dyDescent="0.25">
      <c r="A6028" s="13" t="s">
        <v>7870</v>
      </c>
      <c r="B6028" s="13" t="s">
        <v>28</v>
      </c>
      <c r="C6028" s="14">
        <v>152.63</v>
      </c>
      <c r="D6028" s="13" t="s">
        <v>26</v>
      </c>
      <c r="E6028" s="13" t="s">
        <v>87</v>
      </c>
      <c r="F6028" s="15">
        <v>120000</v>
      </c>
      <c r="G6028" s="14">
        <v>18315600</v>
      </c>
      <c r="H6028" s="13" t="s">
        <v>6420</v>
      </c>
    </row>
    <row r="6029" spans="1:8" ht="15.75" customHeight="1" x14ac:dyDescent="0.25">
      <c r="A6029" s="13" t="s">
        <v>7870</v>
      </c>
      <c r="B6029" s="13" t="s">
        <v>10</v>
      </c>
      <c r="C6029" s="14">
        <v>154.79</v>
      </c>
      <c r="D6029" s="13" t="s">
        <v>33</v>
      </c>
      <c r="E6029" s="13" t="s">
        <v>87</v>
      </c>
      <c r="F6029" s="15">
        <v>120000</v>
      </c>
      <c r="G6029" s="14">
        <v>18574800</v>
      </c>
      <c r="H6029" s="13" t="s">
        <v>6421</v>
      </c>
    </row>
    <row r="6030" spans="1:8" ht="15.75" customHeight="1" x14ac:dyDescent="0.25">
      <c r="A6030" s="13" t="s">
        <v>7870</v>
      </c>
      <c r="B6030" s="13" t="s">
        <v>10</v>
      </c>
      <c r="C6030" s="14">
        <v>165.9</v>
      </c>
      <c r="D6030" s="13" t="s">
        <v>43</v>
      </c>
      <c r="E6030" s="13" t="s">
        <v>6422</v>
      </c>
      <c r="F6030" s="15">
        <v>120000</v>
      </c>
      <c r="G6030" s="14">
        <v>19908000</v>
      </c>
      <c r="H6030" s="16" t="s">
        <v>6423</v>
      </c>
    </row>
    <row r="6031" spans="1:8" ht="15.75" customHeight="1" x14ac:dyDescent="0.25">
      <c r="A6031" s="13" t="s">
        <v>7870</v>
      </c>
      <c r="B6031" s="13" t="s">
        <v>10</v>
      </c>
      <c r="C6031" s="14">
        <v>173.53</v>
      </c>
      <c r="D6031" s="13" t="s">
        <v>20</v>
      </c>
      <c r="E6031" s="13" t="s">
        <v>291</v>
      </c>
      <c r="F6031" s="15">
        <v>120000</v>
      </c>
      <c r="G6031" s="14">
        <v>20823600</v>
      </c>
      <c r="H6031" s="13" t="s">
        <v>6424</v>
      </c>
    </row>
    <row r="6032" spans="1:8" ht="15.75" customHeight="1" x14ac:dyDescent="0.25">
      <c r="A6032" s="13" t="s">
        <v>7870</v>
      </c>
      <c r="B6032" s="13" t="s">
        <v>45</v>
      </c>
      <c r="C6032" s="14">
        <v>218.8</v>
      </c>
      <c r="D6032" s="13" t="s">
        <v>20</v>
      </c>
      <c r="E6032" s="13" t="s">
        <v>2205</v>
      </c>
      <c r="F6032" s="15">
        <v>120000</v>
      </c>
      <c r="G6032" s="14">
        <v>26256000</v>
      </c>
      <c r="H6032" s="13" t="s">
        <v>6425</v>
      </c>
    </row>
    <row r="6033" spans="1:8" ht="15.75" customHeight="1" x14ac:dyDescent="0.25">
      <c r="A6033" s="13" t="s">
        <v>7870</v>
      </c>
      <c r="B6033" s="13" t="s">
        <v>10</v>
      </c>
      <c r="C6033" s="14">
        <v>252.24</v>
      </c>
      <c r="D6033" s="13" t="s">
        <v>17</v>
      </c>
      <c r="E6033" s="13" t="s">
        <v>291</v>
      </c>
      <c r="F6033" s="15">
        <v>120000</v>
      </c>
      <c r="G6033" s="14">
        <v>30268800</v>
      </c>
      <c r="H6033" s="13" t="s">
        <v>6426</v>
      </c>
    </row>
    <row r="6034" spans="1:8" ht="15.75" customHeight="1" x14ac:dyDescent="0.25">
      <c r="A6034" s="13" t="s">
        <v>7870</v>
      </c>
      <c r="B6034" s="13" t="s">
        <v>382</v>
      </c>
      <c r="C6034" s="14">
        <v>461.16</v>
      </c>
      <c r="D6034" s="13" t="s">
        <v>20</v>
      </c>
      <c r="E6034" s="13" t="s">
        <v>3534</v>
      </c>
      <c r="F6034" s="15">
        <v>120000</v>
      </c>
      <c r="G6034" s="14">
        <v>55339200</v>
      </c>
      <c r="H6034" s="13" t="s">
        <v>6427</v>
      </c>
    </row>
    <row r="6035" spans="1:8" ht="15.75" customHeight="1" x14ac:dyDescent="0.25">
      <c r="C6035" s="10"/>
      <c r="F6035" s="17"/>
      <c r="G6035" s="10"/>
    </row>
    <row r="6036" spans="1:8" ht="15.75" customHeight="1" x14ac:dyDescent="0.25">
      <c r="A6036" s="41" t="s">
        <v>6428</v>
      </c>
      <c r="B6036" s="42"/>
      <c r="C6036" s="42"/>
      <c r="D6036" s="42"/>
      <c r="E6036" s="42"/>
      <c r="F6036" s="42"/>
      <c r="G6036" s="42"/>
      <c r="H6036" s="43"/>
    </row>
    <row r="6037" spans="1:8" ht="15.75" customHeight="1" x14ac:dyDescent="0.25">
      <c r="C6037" s="10"/>
      <c r="E6037" s="11" t="s">
        <v>7571</v>
      </c>
      <c r="F6037" s="12">
        <v>21600</v>
      </c>
      <c r="G6037" s="10"/>
    </row>
    <row r="6038" spans="1:8" ht="15.75" customHeight="1" x14ac:dyDescent="0.25">
      <c r="A6038" s="13" t="s">
        <v>0</v>
      </c>
      <c r="B6038" s="13" t="s">
        <v>1</v>
      </c>
      <c r="C6038" s="13" t="s">
        <v>2</v>
      </c>
      <c r="D6038" s="13" t="s">
        <v>4</v>
      </c>
      <c r="E6038" s="13" t="s">
        <v>5</v>
      </c>
      <c r="F6038" s="13" t="s">
        <v>6</v>
      </c>
      <c r="G6038" s="13" t="s">
        <v>7</v>
      </c>
      <c r="H6038" s="13" t="s">
        <v>8</v>
      </c>
    </row>
    <row r="6039" spans="1:8" ht="15.75" customHeight="1" x14ac:dyDescent="0.25">
      <c r="A6039" s="13" t="s">
        <v>7871</v>
      </c>
      <c r="B6039" s="13" t="s">
        <v>45</v>
      </c>
      <c r="C6039" s="14">
        <v>289.81</v>
      </c>
      <c r="D6039" s="13" t="s">
        <v>26</v>
      </c>
      <c r="E6039" s="13" t="s">
        <v>225</v>
      </c>
      <c r="F6039" s="15">
        <v>21600</v>
      </c>
      <c r="G6039" s="14">
        <v>6259896</v>
      </c>
      <c r="H6039" s="13" t="s">
        <v>6430</v>
      </c>
    </row>
    <row r="6040" spans="1:8" ht="15.75" customHeight="1" x14ac:dyDescent="0.25">
      <c r="A6040" s="13" t="s">
        <v>7871</v>
      </c>
      <c r="B6040" s="13" t="s">
        <v>10</v>
      </c>
      <c r="C6040" s="14">
        <v>301.06</v>
      </c>
      <c r="D6040" s="13" t="s">
        <v>14</v>
      </c>
      <c r="E6040" s="13" t="s">
        <v>6431</v>
      </c>
      <c r="F6040" s="15">
        <v>21600</v>
      </c>
      <c r="G6040" s="14">
        <v>6502896</v>
      </c>
      <c r="H6040" s="13" t="s">
        <v>6432</v>
      </c>
    </row>
    <row r="6041" spans="1:8" ht="15.75" customHeight="1" x14ac:dyDescent="0.25">
      <c r="A6041" s="13" t="s">
        <v>7871</v>
      </c>
      <c r="B6041" s="13" t="s">
        <v>10</v>
      </c>
      <c r="C6041" s="14">
        <v>302.19</v>
      </c>
      <c r="D6041" s="13" t="s">
        <v>33</v>
      </c>
      <c r="E6041" s="13" t="s">
        <v>225</v>
      </c>
      <c r="F6041" s="15">
        <v>21600</v>
      </c>
      <c r="G6041" s="14">
        <v>6527304</v>
      </c>
      <c r="H6041" s="13" t="s">
        <v>6433</v>
      </c>
    </row>
    <row r="6042" spans="1:8" ht="15.75" customHeight="1" x14ac:dyDescent="0.25">
      <c r="A6042" s="13" t="s">
        <v>7871</v>
      </c>
      <c r="B6042" s="13" t="s">
        <v>382</v>
      </c>
      <c r="C6042" s="14">
        <v>310.16000000000003</v>
      </c>
      <c r="D6042" s="13" t="s">
        <v>20</v>
      </c>
      <c r="E6042" s="13" t="s">
        <v>225</v>
      </c>
      <c r="F6042" s="15">
        <v>21600</v>
      </c>
      <c r="G6042" s="14">
        <v>6699456</v>
      </c>
      <c r="H6042" s="13" t="s">
        <v>6434</v>
      </c>
    </row>
    <row r="6043" spans="1:8" ht="15.75" customHeight="1" x14ac:dyDescent="0.25">
      <c r="A6043" s="13" t="s">
        <v>7871</v>
      </c>
      <c r="B6043" s="13" t="s">
        <v>10</v>
      </c>
      <c r="C6043" s="14">
        <v>374.33</v>
      </c>
      <c r="D6043" s="13" t="s">
        <v>43</v>
      </c>
      <c r="E6043" s="13" t="s">
        <v>6435</v>
      </c>
      <c r="F6043" s="15">
        <v>21600</v>
      </c>
      <c r="G6043" s="14">
        <v>8085528</v>
      </c>
      <c r="H6043" s="16" t="s">
        <v>6436</v>
      </c>
    </row>
    <row r="6044" spans="1:8" ht="15.75" customHeight="1" x14ac:dyDescent="0.25">
      <c r="A6044" s="13" t="s">
        <v>7871</v>
      </c>
      <c r="B6044" s="13" t="s">
        <v>10</v>
      </c>
      <c r="C6044" s="14">
        <v>409.67</v>
      </c>
      <c r="D6044" s="13" t="s">
        <v>20</v>
      </c>
      <c r="E6044" s="13" t="s">
        <v>40</v>
      </c>
      <c r="F6044" s="15">
        <v>21600</v>
      </c>
      <c r="G6044" s="14">
        <v>8848872</v>
      </c>
      <c r="H6044" s="13" t="s">
        <v>6437</v>
      </c>
    </row>
    <row r="6045" spans="1:8" ht="15.75" customHeight="1" x14ac:dyDescent="0.25">
      <c r="A6045" s="13" t="s">
        <v>7871</v>
      </c>
      <c r="B6045" s="13" t="s">
        <v>45</v>
      </c>
      <c r="C6045" s="14">
        <v>819.11</v>
      </c>
      <c r="D6045" s="13" t="s">
        <v>20</v>
      </c>
      <c r="E6045" s="13" t="s">
        <v>87</v>
      </c>
      <c r="F6045" s="15">
        <v>21600</v>
      </c>
      <c r="G6045" s="14">
        <v>17692776</v>
      </c>
      <c r="H6045" s="13" t="s">
        <v>6438</v>
      </c>
    </row>
    <row r="6046" spans="1:8" ht="15.75" customHeight="1" x14ac:dyDescent="0.25">
      <c r="A6046" s="13" t="s">
        <v>7871</v>
      </c>
      <c r="B6046" s="13" t="s">
        <v>10</v>
      </c>
      <c r="C6046" s="14">
        <v>859.68</v>
      </c>
      <c r="D6046" s="13" t="s">
        <v>26</v>
      </c>
      <c r="E6046" s="13" t="s">
        <v>87</v>
      </c>
      <c r="F6046" s="15">
        <v>21600</v>
      </c>
      <c r="G6046" s="14">
        <v>18569088</v>
      </c>
      <c r="H6046" s="13" t="s">
        <v>6439</v>
      </c>
    </row>
    <row r="6047" spans="1:8" ht="15.75" customHeight="1" x14ac:dyDescent="0.25">
      <c r="A6047" s="13" t="s">
        <v>7871</v>
      </c>
      <c r="B6047" s="13" t="s">
        <v>28</v>
      </c>
      <c r="C6047" s="14">
        <v>1246.3900000000001</v>
      </c>
      <c r="D6047" s="13" t="s">
        <v>26</v>
      </c>
      <c r="E6047" s="13" t="s">
        <v>2205</v>
      </c>
      <c r="F6047" s="15">
        <v>21600</v>
      </c>
      <c r="G6047" s="14">
        <v>26922024</v>
      </c>
      <c r="H6047" s="13" t="s">
        <v>6440</v>
      </c>
    </row>
    <row r="6048" spans="1:8" ht="15.75" customHeight="1" x14ac:dyDescent="0.25">
      <c r="A6048" s="13" t="s">
        <v>7871</v>
      </c>
      <c r="B6048" s="13" t="s">
        <v>28</v>
      </c>
      <c r="C6048" s="14">
        <v>1292.31</v>
      </c>
      <c r="D6048" s="13" t="s">
        <v>14</v>
      </c>
      <c r="E6048" s="13" t="s">
        <v>6441</v>
      </c>
      <c r="F6048" s="15">
        <v>21600</v>
      </c>
      <c r="G6048" s="14">
        <v>27913896</v>
      </c>
      <c r="H6048" s="13" t="s">
        <v>6442</v>
      </c>
    </row>
    <row r="6049" spans="1:8" ht="15.75" customHeight="1" x14ac:dyDescent="0.25">
      <c r="A6049" s="13" t="s">
        <v>7871</v>
      </c>
      <c r="B6049" s="13" t="s">
        <v>28</v>
      </c>
      <c r="C6049" s="14">
        <v>1423.83</v>
      </c>
      <c r="D6049" s="13" t="s">
        <v>20</v>
      </c>
      <c r="E6049" s="13" t="s">
        <v>843</v>
      </c>
      <c r="F6049" s="15">
        <v>21600</v>
      </c>
      <c r="G6049" s="14">
        <v>30754728</v>
      </c>
      <c r="H6049" s="16" t="s">
        <v>6443</v>
      </c>
    </row>
    <row r="6050" spans="1:8" ht="15.75" customHeight="1" x14ac:dyDescent="0.25">
      <c r="A6050" s="13" t="s">
        <v>7871</v>
      </c>
      <c r="B6050" s="13" t="s">
        <v>10</v>
      </c>
      <c r="C6050" s="14">
        <v>1650</v>
      </c>
      <c r="D6050" s="13" t="s">
        <v>38</v>
      </c>
      <c r="E6050" s="16" t="s">
        <v>6444</v>
      </c>
      <c r="F6050" s="15">
        <v>21600</v>
      </c>
      <c r="G6050" s="14">
        <v>35640000</v>
      </c>
      <c r="H6050" s="13" t="s">
        <v>6445</v>
      </c>
    </row>
    <row r="6051" spans="1:8" ht="15.75" customHeight="1" x14ac:dyDescent="0.25">
      <c r="A6051" s="13" t="s">
        <v>7871</v>
      </c>
      <c r="B6051" s="13" t="s">
        <v>28</v>
      </c>
      <c r="C6051" s="14">
        <v>1650</v>
      </c>
      <c r="D6051" s="13" t="s">
        <v>38</v>
      </c>
      <c r="E6051" s="13" t="s">
        <v>6446</v>
      </c>
      <c r="F6051" s="15">
        <v>21600</v>
      </c>
      <c r="G6051" s="14">
        <v>35640000</v>
      </c>
      <c r="H6051" s="16" t="s">
        <v>6447</v>
      </c>
    </row>
    <row r="6052" spans="1:8" ht="15.75" customHeight="1" x14ac:dyDescent="0.25">
      <c r="A6052" s="13" t="s">
        <v>7871</v>
      </c>
      <c r="B6052" s="13" t="s">
        <v>10</v>
      </c>
      <c r="C6052" s="14">
        <v>2536.15</v>
      </c>
      <c r="D6052" s="13" t="s">
        <v>17</v>
      </c>
      <c r="E6052" s="13" t="s">
        <v>300</v>
      </c>
      <c r="F6052" s="15">
        <v>1200</v>
      </c>
      <c r="G6052" s="14">
        <v>3043380</v>
      </c>
      <c r="H6052" s="13" t="s">
        <v>6448</v>
      </c>
    </row>
    <row r="6053" spans="1:8" ht="15.75" customHeight="1" x14ac:dyDescent="0.25">
      <c r="A6053" s="13" t="s">
        <v>7871</v>
      </c>
      <c r="B6053" s="13" t="s">
        <v>413</v>
      </c>
      <c r="C6053" s="14">
        <v>10751.23</v>
      </c>
      <c r="D6053" s="13" t="s">
        <v>20</v>
      </c>
      <c r="E6053" s="13" t="s">
        <v>147</v>
      </c>
      <c r="F6053" s="15">
        <v>21600</v>
      </c>
      <c r="G6053" s="14">
        <v>232226568</v>
      </c>
      <c r="H6053" s="13" t="s">
        <v>6449</v>
      </c>
    </row>
    <row r="6054" spans="1:8" ht="15.75" customHeight="1" x14ac:dyDescent="0.25">
      <c r="C6054" s="10"/>
      <c r="F6054" s="17"/>
      <c r="G6054" s="10"/>
    </row>
    <row r="6055" spans="1:8" ht="15.75" customHeight="1" x14ac:dyDescent="0.25">
      <c r="A6055" s="41" t="s">
        <v>6450</v>
      </c>
      <c r="B6055" s="42"/>
      <c r="C6055" s="42"/>
      <c r="D6055" s="42"/>
      <c r="E6055" s="42"/>
      <c r="F6055" s="42"/>
      <c r="G6055" s="42"/>
      <c r="H6055" s="43"/>
    </row>
    <row r="6056" spans="1:8" ht="15.75" customHeight="1" x14ac:dyDescent="0.25">
      <c r="C6056" s="10"/>
      <c r="E6056" s="11" t="s">
        <v>7571</v>
      </c>
      <c r="F6056" s="12">
        <v>2400</v>
      </c>
      <c r="G6056" s="10"/>
    </row>
    <row r="6057" spans="1:8" ht="15.75" customHeight="1" x14ac:dyDescent="0.25">
      <c r="A6057" s="13" t="s">
        <v>0</v>
      </c>
      <c r="B6057" s="13" t="s">
        <v>1</v>
      </c>
      <c r="C6057" s="13" t="s">
        <v>2</v>
      </c>
      <c r="D6057" s="13" t="s">
        <v>4</v>
      </c>
      <c r="E6057" s="13" t="s">
        <v>5</v>
      </c>
      <c r="F6057" s="13" t="s">
        <v>6</v>
      </c>
      <c r="G6057" s="13" t="s">
        <v>7</v>
      </c>
      <c r="H6057" s="13" t="s">
        <v>8</v>
      </c>
    </row>
    <row r="6058" spans="1:8" ht="15.75" customHeight="1" x14ac:dyDescent="0.25">
      <c r="A6058" s="13" t="s">
        <v>7872</v>
      </c>
      <c r="B6058" s="13" t="s">
        <v>10</v>
      </c>
      <c r="C6058" s="14">
        <v>3319</v>
      </c>
      <c r="D6058" s="13" t="s">
        <v>75</v>
      </c>
      <c r="E6058" s="13" t="s">
        <v>332</v>
      </c>
      <c r="F6058" s="15">
        <v>2400</v>
      </c>
      <c r="G6058" s="14">
        <v>7965600</v>
      </c>
      <c r="H6058" s="16" t="s">
        <v>6452</v>
      </c>
    </row>
    <row r="6059" spans="1:8" ht="15.75" customHeight="1" x14ac:dyDescent="0.25">
      <c r="A6059" s="13" t="s">
        <v>7872</v>
      </c>
      <c r="B6059" s="13" t="s">
        <v>10</v>
      </c>
      <c r="C6059" s="14">
        <v>3445.57</v>
      </c>
      <c r="D6059" s="13" t="s">
        <v>20</v>
      </c>
      <c r="E6059" s="13" t="s">
        <v>332</v>
      </c>
      <c r="F6059" s="15">
        <v>2400</v>
      </c>
      <c r="G6059" s="14">
        <v>8269368</v>
      </c>
      <c r="H6059" s="16" t="s">
        <v>6453</v>
      </c>
    </row>
    <row r="6060" spans="1:8" ht="15.75" customHeight="1" x14ac:dyDescent="0.25">
      <c r="A6060" s="13" t="s">
        <v>7872</v>
      </c>
      <c r="B6060" s="13" t="s">
        <v>10</v>
      </c>
      <c r="C6060" s="14">
        <v>3919.5</v>
      </c>
      <c r="D6060" s="13" t="s">
        <v>67</v>
      </c>
      <c r="E6060" s="13" t="s">
        <v>332</v>
      </c>
      <c r="F6060" s="15">
        <v>2400</v>
      </c>
      <c r="G6060" s="14">
        <v>9406800</v>
      </c>
      <c r="H6060" s="16" t="s">
        <v>6454</v>
      </c>
    </row>
    <row r="6061" spans="1:8" ht="15.75" customHeight="1" x14ac:dyDescent="0.25">
      <c r="A6061" s="13" t="s">
        <v>7872</v>
      </c>
      <c r="B6061" s="13" t="s">
        <v>10</v>
      </c>
      <c r="C6061" s="14">
        <v>3983.34</v>
      </c>
      <c r="D6061" s="13" t="s">
        <v>38</v>
      </c>
      <c r="E6061" s="13" t="s">
        <v>6455</v>
      </c>
      <c r="F6061" s="15">
        <v>2400</v>
      </c>
      <c r="G6061" s="14">
        <v>9560016</v>
      </c>
      <c r="H6061" s="16" t="s">
        <v>6456</v>
      </c>
    </row>
    <row r="6062" spans="1:8" ht="15.75" customHeight="1" x14ac:dyDescent="0.25">
      <c r="A6062" s="13" t="s">
        <v>7872</v>
      </c>
      <c r="B6062" s="13" t="s">
        <v>28</v>
      </c>
      <c r="C6062" s="14">
        <v>6019.26</v>
      </c>
      <c r="D6062" s="13" t="s">
        <v>20</v>
      </c>
      <c r="E6062" s="13" t="s">
        <v>2857</v>
      </c>
      <c r="F6062" s="15">
        <v>2400</v>
      </c>
      <c r="G6062" s="14">
        <v>14446224</v>
      </c>
      <c r="H6062" s="16" t="s">
        <v>6457</v>
      </c>
    </row>
    <row r="6063" spans="1:8" ht="15.75" customHeight="1" x14ac:dyDescent="0.25">
      <c r="A6063" s="13" t="s">
        <v>7872</v>
      </c>
      <c r="B6063" s="13" t="s">
        <v>10</v>
      </c>
      <c r="C6063" s="14">
        <v>6100.53</v>
      </c>
      <c r="D6063" s="13" t="s">
        <v>14</v>
      </c>
      <c r="E6063" s="13" t="s">
        <v>6458</v>
      </c>
      <c r="F6063" s="15">
        <v>2400</v>
      </c>
      <c r="G6063" s="14">
        <v>14641272</v>
      </c>
      <c r="H6063" s="13" t="s">
        <v>6459</v>
      </c>
    </row>
    <row r="6064" spans="1:8" ht="15.75" customHeight="1" x14ac:dyDescent="0.25">
      <c r="A6064" s="13" t="s">
        <v>7872</v>
      </c>
      <c r="B6064" s="13" t="s">
        <v>10</v>
      </c>
      <c r="C6064" s="14">
        <v>6266.72</v>
      </c>
      <c r="D6064" s="13" t="s">
        <v>35</v>
      </c>
      <c r="E6064" s="13" t="s">
        <v>6460</v>
      </c>
      <c r="F6064" s="15">
        <v>2400</v>
      </c>
      <c r="G6064" s="14">
        <v>15040128</v>
      </c>
      <c r="H6064" s="16" t="s">
        <v>6461</v>
      </c>
    </row>
    <row r="6065" spans="1:8" ht="15.75" customHeight="1" x14ac:dyDescent="0.25">
      <c r="C6065" s="10"/>
      <c r="F6065" s="17"/>
      <c r="G6065" s="10"/>
    </row>
    <row r="6066" spans="1:8" ht="15.75" customHeight="1" x14ac:dyDescent="0.25">
      <c r="A6066" s="41" t="s">
        <v>6462</v>
      </c>
      <c r="B6066" s="42"/>
      <c r="C6066" s="42"/>
      <c r="D6066" s="42"/>
      <c r="E6066" s="42"/>
      <c r="F6066" s="42"/>
      <c r="G6066" s="42"/>
      <c r="H6066" s="43"/>
    </row>
    <row r="6067" spans="1:8" ht="15.75" customHeight="1" x14ac:dyDescent="0.25">
      <c r="C6067" s="10"/>
      <c r="E6067" s="11" t="s">
        <v>7571</v>
      </c>
      <c r="F6067" s="12">
        <v>2400000</v>
      </c>
      <c r="G6067" s="10"/>
    </row>
    <row r="6068" spans="1:8" ht="15.75" customHeight="1" x14ac:dyDescent="0.25">
      <c r="A6068" s="13" t="s">
        <v>0</v>
      </c>
      <c r="B6068" s="13" t="s">
        <v>1</v>
      </c>
      <c r="C6068" s="13" t="s">
        <v>2</v>
      </c>
      <c r="D6068" s="13" t="s">
        <v>4</v>
      </c>
      <c r="E6068" s="13" t="s">
        <v>5</v>
      </c>
      <c r="F6068" s="13" t="s">
        <v>6</v>
      </c>
      <c r="G6068" s="13" t="s">
        <v>7</v>
      </c>
      <c r="H6068" s="13" t="s">
        <v>8</v>
      </c>
    </row>
    <row r="6069" spans="1:8" ht="15.75" customHeight="1" x14ac:dyDescent="0.25">
      <c r="A6069" s="13" t="s">
        <v>7873</v>
      </c>
      <c r="B6069" s="13" t="s">
        <v>10</v>
      </c>
      <c r="C6069" s="14">
        <v>39.57</v>
      </c>
      <c r="D6069" s="13" t="s">
        <v>38</v>
      </c>
      <c r="E6069" s="13" t="s">
        <v>6464</v>
      </c>
      <c r="F6069" s="15">
        <v>2400000</v>
      </c>
      <c r="G6069" s="14">
        <v>94968000</v>
      </c>
      <c r="H6069" s="13" t="s">
        <v>6465</v>
      </c>
    </row>
    <row r="6070" spans="1:8" ht="15.75" customHeight="1" x14ac:dyDescent="0.25">
      <c r="A6070" s="13" t="s">
        <v>7873</v>
      </c>
      <c r="B6070" s="13" t="s">
        <v>434</v>
      </c>
      <c r="C6070" s="14">
        <v>46.21</v>
      </c>
      <c r="D6070" s="13" t="s">
        <v>20</v>
      </c>
      <c r="E6070" s="13" t="s">
        <v>166</v>
      </c>
      <c r="F6070" s="15">
        <v>2400000</v>
      </c>
      <c r="G6070" s="14">
        <v>110904000</v>
      </c>
      <c r="H6070" s="13" t="s">
        <v>6466</v>
      </c>
    </row>
    <row r="6071" spans="1:8" ht="15.75" customHeight="1" x14ac:dyDescent="0.25">
      <c r="A6071" s="13" t="s">
        <v>7873</v>
      </c>
      <c r="B6071" s="13" t="s">
        <v>10</v>
      </c>
      <c r="C6071" s="14">
        <v>47.07</v>
      </c>
      <c r="D6071" s="13" t="s">
        <v>23</v>
      </c>
      <c r="E6071" s="13" t="s">
        <v>166</v>
      </c>
      <c r="F6071" s="15">
        <v>2400000</v>
      </c>
      <c r="G6071" s="14">
        <v>112968000</v>
      </c>
      <c r="H6071" s="16" t="s">
        <v>6467</v>
      </c>
    </row>
    <row r="6072" spans="1:8" ht="15.75" customHeight="1" x14ac:dyDescent="0.25">
      <c r="A6072" s="13" t="s">
        <v>7873</v>
      </c>
      <c r="B6072" s="13" t="s">
        <v>10</v>
      </c>
      <c r="C6072" s="14">
        <v>47.25</v>
      </c>
      <c r="D6072" s="13" t="s">
        <v>14</v>
      </c>
      <c r="E6072" s="13" t="s">
        <v>6468</v>
      </c>
      <c r="F6072" s="15">
        <v>2400000</v>
      </c>
      <c r="G6072" s="14">
        <v>113400000</v>
      </c>
      <c r="H6072" s="13" t="s">
        <v>6469</v>
      </c>
    </row>
    <row r="6073" spans="1:8" ht="15.75" customHeight="1" x14ac:dyDescent="0.25">
      <c r="A6073" s="13" t="s">
        <v>7873</v>
      </c>
      <c r="B6073" s="13" t="s">
        <v>10</v>
      </c>
      <c r="C6073" s="14">
        <v>50</v>
      </c>
      <c r="D6073" s="13" t="s">
        <v>80</v>
      </c>
      <c r="E6073" s="13" t="s">
        <v>166</v>
      </c>
      <c r="F6073" s="15">
        <v>2400000</v>
      </c>
      <c r="G6073" s="14">
        <v>120000000</v>
      </c>
      <c r="H6073" s="16" t="s">
        <v>6470</v>
      </c>
    </row>
    <row r="6074" spans="1:8" ht="15.75" customHeight="1" x14ac:dyDescent="0.25">
      <c r="A6074" s="13" t="s">
        <v>7873</v>
      </c>
      <c r="B6074" s="13" t="s">
        <v>10</v>
      </c>
      <c r="C6074" s="14">
        <v>50.13</v>
      </c>
      <c r="D6074" s="13" t="s">
        <v>11</v>
      </c>
      <c r="E6074" s="13" t="s">
        <v>6471</v>
      </c>
      <c r="F6074" s="15">
        <v>2400000</v>
      </c>
      <c r="G6074" s="14">
        <v>120312000</v>
      </c>
      <c r="H6074" s="13" t="s">
        <v>6472</v>
      </c>
    </row>
    <row r="6075" spans="1:8" ht="15.75" customHeight="1" x14ac:dyDescent="0.25">
      <c r="A6075" s="13" t="s">
        <v>7873</v>
      </c>
      <c r="B6075" s="13" t="s">
        <v>10</v>
      </c>
      <c r="C6075" s="14">
        <v>50.38</v>
      </c>
      <c r="D6075" s="13" t="s">
        <v>171</v>
      </c>
      <c r="E6075" s="13" t="s">
        <v>6473</v>
      </c>
      <c r="F6075" s="15">
        <v>2400000</v>
      </c>
      <c r="G6075" s="14">
        <v>120912000</v>
      </c>
      <c r="H6075" s="16" t="s">
        <v>6474</v>
      </c>
    </row>
    <row r="6076" spans="1:8" ht="15.75" customHeight="1" x14ac:dyDescent="0.25">
      <c r="A6076" s="13" t="s">
        <v>7873</v>
      </c>
      <c r="B6076" s="13" t="s">
        <v>10</v>
      </c>
      <c r="C6076" s="14">
        <v>50.86</v>
      </c>
      <c r="D6076" s="13" t="s">
        <v>33</v>
      </c>
      <c r="E6076" s="13" t="s">
        <v>389</v>
      </c>
      <c r="F6076" s="15">
        <v>2400000</v>
      </c>
      <c r="G6076" s="14">
        <v>122064000</v>
      </c>
      <c r="H6076" s="13" t="s">
        <v>6475</v>
      </c>
    </row>
    <row r="6077" spans="1:8" ht="15.75" customHeight="1" x14ac:dyDescent="0.25">
      <c r="A6077" s="13" t="s">
        <v>7873</v>
      </c>
      <c r="B6077" s="13" t="s">
        <v>460</v>
      </c>
      <c r="C6077" s="14">
        <v>51.01</v>
      </c>
      <c r="D6077" s="13" t="s">
        <v>20</v>
      </c>
      <c r="E6077" s="13" t="s">
        <v>389</v>
      </c>
      <c r="F6077" s="15">
        <v>2400000</v>
      </c>
      <c r="G6077" s="14">
        <v>122424000</v>
      </c>
      <c r="H6077" s="13" t="s">
        <v>6476</v>
      </c>
    </row>
    <row r="6078" spans="1:8" ht="15.75" customHeight="1" x14ac:dyDescent="0.25">
      <c r="A6078" s="13" t="s">
        <v>7873</v>
      </c>
      <c r="B6078" s="13" t="s">
        <v>10</v>
      </c>
      <c r="C6078" s="14">
        <v>51.3</v>
      </c>
      <c r="D6078" s="13" t="s">
        <v>177</v>
      </c>
      <c r="E6078" s="13" t="s">
        <v>178</v>
      </c>
      <c r="F6078" s="15">
        <v>2400000</v>
      </c>
      <c r="G6078" s="14">
        <v>123120000</v>
      </c>
      <c r="H6078" s="13" t="s">
        <v>6477</v>
      </c>
    </row>
    <row r="6079" spans="1:8" ht="15.75" customHeight="1" x14ac:dyDescent="0.25">
      <c r="A6079" s="13" t="s">
        <v>7873</v>
      </c>
      <c r="B6079" s="13" t="s">
        <v>28</v>
      </c>
      <c r="C6079" s="14">
        <v>51.38</v>
      </c>
      <c r="D6079" s="13" t="s">
        <v>33</v>
      </c>
      <c r="E6079" s="13" t="s">
        <v>166</v>
      </c>
      <c r="F6079" s="15">
        <v>2400000</v>
      </c>
      <c r="G6079" s="14">
        <v>123312000</v>
      </c>
      <c r="H6079" s="13" t="s">
        <v>6478</v>
      </c>
    </row>
    <row r="6080" spans="1:8" ht="15.75" customHeight="1" x14ac:dyDescent="0.25">
      <c r="A6080" s="13" t="s">
        <v>7873</v>
      </c>
      <c r="B6080" s="13" t="s">
        <v>10</v>
      </c>
      <c r="C6080" s="14">
        <v>54.25</v>
      </c>
      <c r="D6080" s="13" t="s">
        <v>35</v>
      </c>
      <c r="E6080" s="13" t="s">
        <v>166</v>
      </c>
      <c r="F6080" s="15">
        <v>2400000</v>
      </c>
      <c r="G6080" s="14">
        <v>130200000</v>
      </c>
      <c r="H6080" s="16" t="s">
        <v>6479</v>
      </c>
    </row>
    <row r="6081" spans="1:8" ht="15.75" customHeight="1" x14ac:dyDescent="0.25">
      <c r="A6081" s="13" t="s">
        <v>7873</v>
      </c>
      <c r="B6081" s="13" t="s">
        <v>10</v>
      </c>
      <c r="C6081" s="14">
        <v>55.47</v>
      </c>
      <c r="D6081" s="13" t="s">
        <v>17</v>
      </c>
      <c r="E6081" s="13" t="s">
        <v>389</v>
      </c>
      <c r="F6081" s="15">
        <v>2400000</v>
      </c>
      <c r="G6081" s="14">
        <v>133128000</v>
      </c>
      <c r="H6081" s="13" t="s">
        <v>6480</v>
      </c>
    </row>
    <row r="6082" spans="1:8" ht="15.75" customHeight="1" x14ac:dyDescent="0.25">
      <c r="A6082" s="13" t="s">
        <v>7873</v>
      </c>
      <c r="B6082" s="13" t="s">
        <v>28</v>
      </c>
      <c r="C6082" s="14">
        <v>55.95</v>
      </c>
      <c r="D6082" s="13" t="s">
        <v>70</v>
      </c>
      <c r="E6082" s="13" t="s">
        <v>398</v>
      </c>
      <c r="F6082" s="15">
        <v>2400000</v>
      </c>
      <c r="G6082" s="14">
        <v>134280000</v>
      </c>
      <c r="H6082" s="13" t="s">
        <v>6481</v>
      </c>
    </row>
    <row r="6083" spans="1:8" ht="15.75" customHeight="1" x14ac:dyDescent="0.25">
      <c r="A6083" s="13" t="s">
        <v>7873</v>
      </c>
      <c r="B6083" s="13" t="s">
        <v>10</v>
      </c>
      <c r="C6083" s="14">
        <v>56</v>
      </c>
      <c r="D6083" s="13" t="s">
        <v>67</v>
      </c>
      <c r="E6083" s="13" t="s">
        <v>166</v>
      </c>
      <c r="F6083" s="15">
        <v>2400000</v>
      </c>
      <c r="G6083" s="14">
        <v>134400000</v>
      </c>
      <c r="H6083" s="13" t="s">
        <v>6482</v>
      </c>
    </row>
    <row r="6084" spans="1:8" ht="15.75" customHeight="1" x14ac:dyDescent="0.25">
      <c r="A6084" s="13" t="s">
        <v>7873</v>
      </c>
      <c r="B6084" s="13" t="s">
        <v>10</v>
      </c>
      <c r="C6084" s="14">
        <v>65</v>
      </c>
      <c r="D6084" s="13" t="s">
        <v>70</v>
      </c>
      <c r="E6084" s="13" t="s">
        <v>71</v>
      </c>
      <c r="F6084" s="15">
        <v>2400000</v>
      </c>
      <c r="G6084" s="14">
        <v>156000000</v>
      </c>
      <c r="H6084" s="13" t="s">
        <v>1681</v>
      </c>
    </row>
    <row r="6085" spans="1:8" ht="15.75" customHeight="1" x14ac:dyDescent="0.25">
      <c r="A6085" s="13" t="s">
        <v>7873</v>
      </c>
      <c r="B6085" s="13" t="s">
        <v>45</v>
      </c>
      <c r="C6085" s="14">
        <v>66.8</v>
      </c>
      <c r="D6085" s="13" t="s">
        <v>20</v>
      </c>
      <c r="E6085" s="13" t="s">
        <v>73</v>
      </c>
      <c r="F6085" s="15">
        <v>2400000</v>
      </c>
      <c r="G6085" s="14">
        <v>160320000</v>
      </c>
      <c r="H6085" s="13" t="s">
        <v>6483</v>
      </c>
    </row>
    <row r="6086" spans="1:8" ht="15.75" customHeight="1" x14ac:dyDescent="0.25">
      <c r="A6086" s="13" t="s">
        <v>7873</v>
      </c>
      <c r="B6086" s="13" t="s">
        <v>28</v>
      </c>
      <c r="C6086" s="14">
        <v>67.47</v>
      </c>
      <c r="D6086" s="13" t="s">
        <v>11</v>
      </c>
      <c r="E6086" s="13" t="s">
        <v>6484</v>
      </c>
      <c r="F6086" s="15">
        <v>2400000</v>
      </c>
      <c r="G6086" s="14">
        <v>161928000</v>
      </c>
      <c r="H6086" s="13" t="s">
        <v>6485</v>
      </c>
    </row>
    <row r="6087" spans="1:8" ht="15.75" customHeight="1" x14ac:dyDescent="0.25">
      <c r="A6087" s="13" t="s">
        <v>7873</v>
      </c>
      <c r="B6087" s="13" t="s">
        <v>10</v>
      </c>
      <c r="C6087" s="14">
        <v>71.69</v>
      </c>
      <c r="D6087" s="13" t="s">
        <v>43</v>
      </c>
      <c r="E6087" s="13" t="s">
        <v>166</v>
      </c>
      <c r="F6087" s="15">
        <v>2400000</v>
      </c>
      <c r="G6087" s="14">
        <v>172056000</v>
      </c>
      <c r="H6087" s="16" t="s">
        <v>6486</v>
      </c>
    </row>
    <row r="6088" spans="1:8" ht="15.75" customHeight="1" x14ac:dyDescent="0.25">
      <c r="A6088" s="13" t="s">
        <v>7873</v>
      </c>
      <c r="B6088" s="13" t="s">
        <v>45</v>
      </c>
      <c r="C6088" s="14">
        <v>75</v>
      </c>
      <c r="D6088" s="13" t="s">
        <v>17</v>
      </c>
      <c r="E6088" s="13" t="s">
        <v>73</v>
      </c>
      <c r="F6088" s="15">
        <v>240000</v>
      </c>
      <c r="G6088" s="14">
        <v>18000000</v>
      </c>
      <c r="H6088" s="13" t="s">
        <v>6487</v>
      </c>
    </row>
    <row r="6089" spans="1:8" ht="15.75" customHeight="1" x14ac:dyDescent="0.25">
      <c r="A6089" s="13" t="s">
        <v>7873</v>
      </c>
      <c r="B6089" s="13" t="s">
        <v>382</v>
      </c>
      <c r="C6089" s="14">
        <v>105.92</v>
      </c>
      <c r="D6089" s="13" t="s">
        <v>20</v>
      </c>
      <c r="E6089" s="13" t="s">
        <v>87</v>
      </c>
      <c r="F6089" s="15">
        <v>2400000</v>
      </c>
      <c r="G6089" s="14">
        <v>254208000</v>
      </c>
      <c r="H6089" s="13" t="s">
        <v>6488</v>
      </c>
    </row>
    <row r="6090" spans="1:8" ht="15.75" customHeight="1" x14ac:dyDescent="0.25">
      <c r="A6090" s="13" t="s">
        <v>7873</v>
      </c>
      <c r="B6090" s="13" t="s">
        <v>10</v>
      </c>
      <c r="C6090" s="14">
        <v>110.22</v>
      </c>
      <c r="D6090" s="13" t="s">
        <v>26</v>
      </c>
      <c r="E6090" s="13" t="s">
        <v>87</v>
      </c>
      <c r="F6090" s="15">
        <v>2400000</v>
      </c>
      <c r="G6090" s="14">
        <v>264528000</v>
      </c>
      <c r="H6090" s="13" t="s">
        <v>6489</v>
      </c>
    </row>
    <row r="6091" spans="1:8" ht="15.75" customHeight="1" x14ac:dyDescent="0.25">
      <c r="A6091" s="13" t="s">
        <v>7873</v>
      </c>
      <c r="B6091" s="13" t="s">
        <v>413</v>
      </c>
      <c r="C6091" s="14">
        <v>114.98</v>
      </c>
      <c r="D6091" s="13" t="s">
        <v>20</v>
      </c>
      <c r="E6091" s="13" t="s">
        <v>40</v>
      </c>
      <c r="F6091" s="15">
        <v>2400000</v>
      </c>
      <c r="G6091" s="14">
        <v>275952000</v>
      </c>
      <c r="H6091" s="13" t="s">
        <v>6490</v>
      </c>
    </row>
    <row r="6092" spans="1:8" ht="15.75" customHeight="1" x14ac:dyDescent="0.25">
      <c r="A6092" s="13" t="s">
        <v>7873</v>
      </c>
      <c r="B6092" s="13" t="s">
        <v>458</v>
      </c>
      <c r="C6092" s="14">
        <v>134.29</v>
      </c>
      <c r="D6092" s="13" t="s">
        <v>20</v>
      </c>
      <c r="E6092" s="13" t="s">
        <v>21</v>
      </c>
      <c r="F6092" s="15">
        <v>240000</v>
      </c>
      <c r="G6092" s="14">
        <v>32229600</v>
      </c>
      <c r="H6092" s="13" t="s">
        <v>6491</v>
      </c>
    </row>
    <row r="6093" spans="1:8" ht="15.75" customHeight="1" x14ac:dyDescent="0.25">
      <c r="A6093" s="13" t="s">
        <v>7873</v>
      </c>
      <c r="B6093" s="13" t="s">
        <v>28</v>
      </c>
      <c r="C6093" s="14">
        <v>138.99</v>
      </c>
      <c r="D6093" s="13" t="s">
        <v>26</v>
      </c>
      <c r="E6093" s="13" t="s">
        <v>21</v>
      </c>
      <c r="F6093" s="15">
        <v>2400000</v>
      </c>
      <c r="G6093" s="14">
        <v>333576000</v>
      </c>
      <c r="H6093" s="13" t="s">
        <v>6492</v>
      </c>
    </row>
    <row r="6094" spans="1:8" ht="15.75" customHeight="1" x14ac:dyDescent="0.25">
      <c r="A6094" s="13" t="s">
        <v>7873</v>
      </c>
      <c r="B6094" s="13" t="s">
        <v>45</v>
      </c>
      <c r="C6094" s="14">
        <v>156.38</v>
      </c>
      <c r="D6094" s="13" t="s">
        <v>26</v>
      </c>
      <c r="E6094" s="13" t="s">
        <v>470</v>
      </c>
      <c r="F6094" s="15">
        <v>2400000</v>
      </c>
      <c r="G6094" s="14">
        <v>375312000</v>
      </c>
      <c r="H6094" s="13" t="s">
        <v>6493</v>
      </c>
    </row>
    <row r="6095" spans="1:8" ht="15.75" customHeight="1" x14ac:dyDescent="0.25">
      <c r="A6095" s="13" t="s">
        <v>7873</v>
      </c>
      <c r="B6095" s="13" t="s">
        <v>4700</v>
      </c>
      <c r="C6095" s="14">
        <v>181.18</v>
      </c>
      <c r="D6095" s="13" t="s">
        <v>20</v>
      </c>
      <c r="E6095" s="13" t="s">
        <v>306</v>
      </c>
      <c r="F6095" s="15">
        <v>2400000</v>
      </c>
      <c r="G6095" s="14">
        <v>434832000</v>
      </c>
      <c r="H6095" s="13" t="s">
        <v>6494</v>
      </c>
    </row>
    <row r="6096" spans="1:8" ht="15.75" customHeight="1" x14ac:dyDescent="0.25">
      <c r="A6096" s="13" t="s">
        <v>7873</v>
      </c>
      <c r="B6096" s="13" t="s">
        <v>28</v>
      </c>
      <c r="C6096" s="14">
        <v>187.5</v>
      </c>
      <c r="D6096" s="13" t="s">
        <v>17</v>
      </c>
      <c r="E6096" s="13" t="s">
        <v>470</v>
      </c>
      <c r="F6096" s="15">
        <v>240000</v>
      </c>
      <c r="G6096" s="14">
        <v>45000000</v>
      </c>
      <c r="H6096" s="13" t="s">
        <v>6495</v>
      </c>
    </row>
    <row r="6097" spans="1:8" ht="15.75" customHeight="1" x14ac:dyDescent="0.25">
      <c r="A6097" s="13" t="s">
        <v>7873</v>
      </c>
      <c r="B6097" s="13" t="s">
        <v>382</v>
      </c>
      <c r="C6097" s="14">
        <v>191.57</v>
      </c>
      <c r="D6097" s="13" t="s">
        <v>26</v>
      </c>
      <c r="E6097" s="13" t="s">
        <v>263</v>
      </c>
      <c r="F6097" s="15">
        <v>2400000</v>
      </c>
      <c r="G6097" s="14">
        <v>459768000</v>
      </c>
      <c r="H6097" s="13" t="s">
        <v>6496</v>
      </c>
    </row>
    <row r="6098" spans="1:8" ht="15.75" customHeight="1" x14ac:dyDescent="0.25">
      <c r="A6098" s="13" t="s">
        <v>7873</v>
      </c>
      <c r="B6098" s="13" t="s">
        <v>413</v>
      </c>
      <c r="C6098" s="14">
        <v>198.21</v>
      </c>
      <c r="D6098" s="13" t="s">
        <v>26</v>
      </c>
      <c r="E6098" s="13" t="s">
        <v>225</v>
      </c>
      <c r="F6098" s="15">
        <v>2400000</v>
      </c>
      <c r="G6098" s="14">
        <v>475704000</v>
      </c>
      <c r="H6098" s="13" t="s">
        <v>6497</v>
      </c>
    </row>
    <row r="6099" spans="1:8" ht="15.75" customHeight="1" x14ac:dyDescent="0.25">
      <c r="A6099" s="13" t="s">
        <v>7873</v>
      </c>
      <c r="B6099" s="13" t="s">
        <v>434</v>
      </c>
      <c r="C6099" s="14">
        <v>301.27</v>
      </c>
      <c r="D6099" s="13" t="s">
        <v>26</v>
      </c>
      <c r="E6099" s="13" t="s">
        <v>300</v>
      </c>
      <c r="F6099" s="15">
        <v>2400000</v>
      </c>
      <c r="G6099" s="14">
        <v>723048000</v>
      </c>
      <c r="H6099" s="13" t="s">
        <v>6498</v>
      </c>
    </row>
    <row r="6100" spans="1:8" ht="15.75" customHeight="1" x14ac:dyDescent="0.25">
      <c r="A6100" s="13" t="s">
        <v>7873</v>
      </c>
      <c r="B6100" s="13" t="s">
        <v>28</v>
      </c>
      <c r="C6100" s="14">
        <v>306.58999999999997</v>
      </c>
      <c r="D6100" s="13" t="s">
        <v>20</v>
      </c>
      <c r="E6100" s="13" t="s">
        <v>611</v>
      </c>
      <c r="F6100" s="15">
        <v>2400000</v>
      </c>
      <c r="G6100" s="14">
        <v>735816000</v>
      </c>
      <c r="H6100" s="13" t="s">
        <v>6499</v>
      </c>
    </row>
    <row r="6101" spans="1:8" ht="15.75" customHeight="1" x14ac:dyDescent="0.25">
      <c r="A6101" s="13" t="s">
        <v>7873</v>
      </c>
      <c r="B6101" s="13" t="s">
        <v>1572</v>
      </c>
      <c r="C6101" s="14">
        <v>314.43</v>
      </c>
      <c r="D6101" s="13" t="s">
        <v>20</v>
      </c>
      <c r="E6101" s="13" t="s">
        <v>614</v>
      </c>
      <c r="F6101" s="15">
        <v>2400000</v>
      </c>
      <c r="G6101" s="14">
        <v>754632000</v>
      </c>
      <c r="H6101" s="13" t="s">
        <v>6500</v>
      </c>
    </row>
    <row r="6102" spans="1:8" ht="15.75" customHeight="1" x14ac:dyDescent="0.25">
      <c r="A6102" s="13" t="s">
        <v>7873</v>
      </c>
      <c r="B6102" s="13" t="s">
        <v>10</v>
      </c>
      <c r="C6102" s="14">
        <v>361.92</v>
      </c>
      <c r="D6102" s="13" t="s">
        <v>20</v>
      </c>
      <c r="E6102" s="13" t="s">
        <v>291</v>
      </c>
      <c r="F6102" s="15">
        <v>2400000</v>
      </c>
      <c r="G6102" s="14">
        <v>868608000</v>
      </c>
      <c r="H6102" s="13" t="s">
        <v>6501</v>
      </c>
    </row>
    <row r="6103" spans="1:8" ht="15.75" customHeight="1" x14ac:dyDescent="0.25">
      <c r="C6103" s="10"/>
      <c r="F6103" s="17"/>
      <c r="G6103" s="10"/>
    </row>
    <row r="6104" spans="1:8" ht="15.75" customHeight="1" x14ac:dyDescent="0.25">
      <c r="A6104" s="41" t="s">
        <v>6502</v>
      </c>
      <c r="B6104" s="42"/>
      <c r="C6104" s="42"/>
      <c r="D6104" s="42"/>
      <c r="E6104" s="42"/>
      <c r="F6104" s="42"/>
      <c r="G6104" s="42"/>
      <c r="H6104" s="43"/>
    </row>
    <row r="6105" spans="1:8" ht="15.75" customHeight="1" x14ac:dyDescent="0.25">
      <c r="C6105" s="10"/>
      <c r="E6105" s="11" t="s">
        <v>7571</v>
      </c>
      <c r="F6105" s="12">
        <v>180000</v>
      </c>
      <c r="G6105" s="10"/>
    </row>
    <row r="6106" spans="1:8" ht="15.75" customHeight="1" x14ac:dyDescent="0.25">
      <c r="A6106" s="13" t="s">
        <v>0</v>
      </c>
      <c r="B6106" s="13" t="s">
        <v>1</v>
      </c>
      <c r="C6106" s="13" t="s">
        <v>2</v>
      </c>
      <c r="D6106" s="13" t="s">
        <v>4</v>
      </c>
      <c r="E6106" s="13" t="s">
        <v>5</v>
      </c>
      <c r="F6106" s="13" t="s">
        <v>6</v>
      </c>
      <c r="G6106" s="13" t="s">
        <v>7</v>
      </c>
      <c r="H6106" s="13" t="s">
        <v>8</v>
      </c>
    </row>
    <row r="6107" spans="1:8" ht="15.75" customHeight="1" x14ac:dyDescent="0.25">
      <c r="A6107" s="13" t="s">
        <v>7874</v>
      </c>
      <c r="B6107" s="13" t="s">
        <v>10</v>
      </c>
      <c r="C6107" s="14">
        <v>201.93</v>
      </c>
      <c r="D6107" s="13" t="s">
        <v>38</v>
      </c>
      <c r="E6107" s="13" t="s">
        <v>6504</v>
      </c>
      <c r="F6107" s="15">
        <v>180000</v>
      </c>
      <c r="G6107" s="14">
        <v>36347400</v>
      </c>
      <c r="H6107" s="13" t="s">
        <v>6505</v>
      </c>
    </row>
    <row r="6108" spans="1:8" ht="15.75" customHeight="1" x14ac:dyDescent="0.25">
      <c r="A6108" s="13" t="s">
        <v>7874</v>
      </c>
      <c r="B6108" s="13" t="s">
        <v>413</v>
      </c>
      <c r="C6108" s="14">
        <v>310.2</v>
      </c>
      <c r="D6108" s="13" t="s">
        <v>20</v>
      </c>
      <c r="E6108" s="13" t="s">
        <v>87</v>
      </c>
      <c r="F6108" s="15">
        <v>180000</v>
      </c>
      <c r="G6108" s="14">
        <v>55836000</v>
      </c>
      <c r="H6108" s="13" t="s">
        <v>6506</v>
      </c>
    </row>
    <row r="6109" spans="1:8" ht="15.75" customHeight="1" x14ac:dyDescent="0.25">
      <c r="A6109" s="13" t="s">
        <v>7874</v>
      </c>
      <c r="B6109" s="13" t="s">
        <v>10</v>
      </c>
      <c r="C6109" s="14">
        <v>317.35000000000002</v>
      </c>
      <c r="D6109" s="13" t="s">
        <v>33</v>
      </c>
      <c r="E6109" s="13" t="s">
        <v>87</v>
      </c>
      <c r="F6109" s="15">
        <v>180000</v>
      </c>
      <c r="G6109" s="14">
        <v>57123000</v>
      </c>
      <c r="H6109" s="13" t="s">
        <v>6507</v>
      </c>
    </row>
    <row r="6110" spans="1:8" ht="15.75" customHeight="1" x14ac:dyDescent="0.25">
      <c r="A6110" s="13" t="s">
        <v>7874</v>
      </c>
      <c r="B6110" s="13" t="s">
        <v>10</v>
      </c>
      <c r="C6110" s="14">
        <v>325.41000000000003</v>
      </c>
      <c r="D6110" s="13" t="s">
        <v>26</v>
      </c>
      <c r="E6110" s="13" t="s">
        <v>87</v>
      </c>
      <c r="F6110" s="15">
        <v>180000</v>
      </c>
      <c r="G6110" s="14">
        <v>58573800</v>
      </c>
      <c r="H6110" s="13" t="s">
        <v>6489</v>
      </c>
    </row>
    <row r="6111" spans="1:8" ht="15.75" customHeight="1" x14ac:dyDescent="0.25">
      <c r="A6111" s="13" t="s">
        <v>7874</v>
      </c>
      <c r="B6111" s="13" t="s">
        <v>10</v>
      </c>
      <c r="C6111" s="14">
        <v>326</v>
      </c>
      <c r="D6111" s="13" t="s">
        <v>70</v>
      </c>
      <c r="E6111" s="13" t="s">
        <v>470</v>
      </c>
      <c r="F6111" s="15">
        <v>180000</v>
      </c>
      <c r="G6111" s="14">
        <v>58680000</v>
      </c>
      <c r="H6111" s="13" t="s">
        <v>1681</v>
      </c>
    </row>
    <row r="6112" spans="1:8" ht="15.75" customHeight="1" x14ac:dyDescent="0.25">
      <c r="A6112" s="13" t="s">
        <v>7874</v>
      </c>
      <c r="B6112" s="13" t="s">
        <v>382</v>
      </c>
      <c r="C6112" s="14">
        <v>333.52</v>
      </c>
      <c r="D6112" s="13" t="s">
        <v>20</v>
      </c>
      <c r="E6112" s="13" t="s">
        <v>470</v>
      </c>
      <c r="F6112" s="15">
        <v>180000</v>
      </c>
      <c r="G6112" s="14">
        <v>60033600</v>
      </c>
      <c r="H6112" s="16" t="s">
        <v>6508</v>
      </c>
    </row>
    <row r="6113" spans="1:8" ht="15.75" customHeight="1" x14ac:dyDescent="0.25">
      <c r="A6113" s="13" t="s">
        <v>7874</v>
      </c>
      <c r="B6113" s="13" t="s">
        <v>45</v>
      </c>
      <c r="C6113" s="14">
        <v>340.44</v>
      </c>
      <c r="D6113" s="13" t="s">
        <v>20</v>
      </c>
      <c r="E6113" s="13" t="s">
        <v>40</v>
      </c>
      <c r="F6113" s="15">
        <v>180000</v>
      </c>
      <c r="G6113" s="14">
        <v>61279200</v>
      </c>
      <c r="H6113" s="13" t="s">
        <v>6509</v>
      </c>
    </row>
    <row r="6114" spans="1:8" ht="15.75" customHeight="1" x14ac:dyDescent="0.25">
      <c r="A6114" s="13" t="s">
        <v>7874</v>
      </c>
      <c r="B6114" s="13" t="s">
        <v>10</v>
      </c>
      <c r="C6114" s="14">
        <v>346.84</v>
      </c>
      <c r="D6114" s="13" t="s">
        <v>35</v>
      </c>
      <c r="E6114" s="13" t="s">
        <v>470</v>
      </c>
      <c r="F6114" s="15">
        <v>180000</v>
      </c>
      <c r="G6114" s="14">
        <v>62431200</v>
      </c>
      <c r="H6114" s="16" t="s">
        <v>6510</v>
      </c>
    </row>
    <row r="6115" spans="1:8" ht="15.75" customHeight="1" x14ac:dyDescent="0.25">
      <c r="A6115" s="13" t="s">
        <v>7874</v>
      </c>
      <c r="B6115" s="13" t="s">
        <v>28</v>
      </c>
      <c r="C6115" s="14">
        <v>352.69</v>
      </c>
      <c r="D6115" s="13" t="s">
        <v>26</v>
      </c>
      <c r="E6115" s="13" t="s">
        <v>470</v>
      </c>
      <c r="F6115" s="15">
        <v>180000</v>
      </c>
      <c r="G6115" s="14">
        <v>63484200</v>
      </c>
      <c r="H6115" s="13" t="s">
        <v>6493</v>
      </c>
    </row>
    <row r="6116" spans="1:8" ht="15.75" customHeight="1" x14ac:dyDescent="0.25">
      <c r="A6116" s="13" t="s">
        <v>7874</v>
      </c>
      <c r="B6116" s="13" t="s">
        <v>10</v>
      </c>
      <c r="C6116" s="14">
        <v>448.95</v>
      </c>
      <c r="D6116" s="13" t="s">
        <v>17</v>
      </c>
      <c r="E6116" s="13" t="s">
        <v>470</v>
      </c>
      <c r="F6116" s="15">
        <v>12000</v>
      </c>
      <c r="G6116" s="14">
        <v>5387400</v>
      </c>
      <c r="H6116" s="13" t="s">
        <v>6495</v>
      </c>
    </row>
    <row r="6117" spans="1:8" ht="15.75" customHeight="1" x14ac:dyDescent="0.25">
      <c r="A6117" s="13" t="s">
        <v>7874</v>
      </c>
      <c r="B6117" s="13" t="s">
        <v>10</v>
      </c>
      <c r="C6117" s="14">
        <v>521.71</v>
      </c>
      <c r="D6117" s="13" t="s">
        <v>14</v>
      </c>
      <c r="E6117" s="13" t="s">
        <v>6511</v>
      </c>
      <c r="F6117" s="15">
        <v>180000</v>
      </c>
      <c r="G6117" s="14">
        <v>93907800</v>
      </c>
      <c r="H6117" s="13" t="s">
        <v>6512</v>
      </c>
    </row>
    <row r="6118" spans="1:8" ht="15.75" customHeight="1" x14ac:dyDescent="0.25">
      <c r="A6118" s="13" t="s">
        <v>7874</v>
      </c>
      <c r="B6118" s="13" t="s">
        <v>460</v>
      </c>
      <c r="C6118" s="14">
        <v>532.30999999999995</v>
      </c>
      <c r="D6118" s="13" t="s">
        <v>20</v>
      </c>
      <c r="E6118" s="13" t="s">
        <v>306</v>
      </c>
      <c r="F6118" s="15">
        <v>180000</v>
      </c>
      <c r="G6118" s="14">
        <v>95815800</v>
      </c>
      <c r="H6118" s="16" t="s">
        <v>6513</v>
      </c>
    </row>
    <row r="6119" spans="1:8" ht="15.75" customHeight="1" x14ac:dyDescent="0.25">
      <c r="A6119" s="13" t="s">
        <v>7874</v>
      </c>
      <c r="B6119" s="13" t="s">
        <v>45</v>
      </c>
      <c r="C6119" s="14">
        <v>562.97</v>
      </c>
      <c r="D6119" s="13" t="s">
        <v>26</v>
      </c>
      <c r="E6119" s="13" t="s">
        <v>263</v>
      </c>
      <c r="F6119" s="15">
        <v>180000</v>
      </c>
      <c r="G6119" s="14">
        <v>101334600</v>
      </c>
      <c r="H6119" s="13" t="s">
        <v>6496</v>
      </c>
    </row>
    <row r="6120" spans="1:8" ht="15.75" customHeight="1" x14ac:dyDescent="0.25">
      <c r="A6120" s="13" t="s">
        <v>7874</v>
      </c>
      <c r="B6120" s="13" t="s">
        <v>28</v>
      </c>
      <c r="C6120" s="14">
        <v>721.93</v>
      </c>
      <c r="D6120" s="13" t="s">
        <v>20</v>
      </c>
      <c r="E6120" s="13" t="s">
        <v>611</v>
      </c>
      <c r="F6120" s="15">
        <v>180000</v>
      </c>
      <c r="G6120" s="14">
        <v>129947400</v>
      </c>
      <c r="H6120" s="13" t="s">
        <v>6514</v>
      </c>
    </row>
    <row r="6121" spans="1:8" ht="15.75" customHeight="1" x14ac:dyDescent="0.25">
      <c r="A6121" s="13" t="s">
        <v>7874</v>
      </c>
      <c r="B6121" s="13" t="s">
        <v>382</v>
      </c>
      <c r="C6121" s="14">
        <v>829.99</v>
      </c>
      <c r="D6121" s="13" t="s">
        <v>26</v>
      </c>
      <c r="E6121" s="13" t="s">
        <v>2205</v>
      </c>
      <c r="F6121" s="15">
        <v>180000</v>
      </c>
      <c r="G6121" s="14">
        <v>149398200</v>
      </c>
      <c r="H6121" s="13" t="s">
        <v>6515</v>
      </c>
    </row>
    <row r="6122" spans="1:8" ht="15.75" customHeight="1" x14ac:dyDescent="0.25">
      <c r="A6122" s="13" t="s">
        <v>7874</v>
      </c>
      <c r="B6122" s="13" t="s">
        <v>413</v>
      </c>
      <c r="C6122" s="14">
        <v>868.23</v>
      </c>
      <c r="D6122" s="13" t="s">
        <v>26</v>
      </c>
      <c r="E6122" s="13" t="s">
        <v>300</v>
      </c>
      <c r="F6122" s="15">
        <v>180000</v>
      </c>
      <c r="G6122" s="14">
        <v>156281400</v>
      </c>
      <c r="H6122" s="13" t="s">
        <v>6498</v>
      </c>
    </row>
    <row r="6123" spans="1:8" ht="15.75" customHeight="1" x14ac:dyDescent="0.25">
      <c r="A6123" s="13" t="s">
        <v>7874</v>
      </c>
      <c r="B6123" s="13" t="s">
        <v>434</v>
      </c>
      <c r="C6123" s="14">
        <v>1078.73</v>
      </c>
      <c r="D6123" s="13" t="s">
        <v>20</v>
      </c>
      <c r="E6123" s="13" t="s">
        <v>1227</v>
      </c>
      <c r="F6123" s="15">
        <v>180000</v>
      </c>
      <c r="G6123" s="14">
        <v>194171400</v>
      </c>
      <c r="H6123" s="16" t="s">
        <v>6516</v>
      </c>
    </row>
    <row r="6124" spans="1:8" ht="15.75" customHeight="1" x14ac:dyDescent="0.25">
      <c r="A6124" s="13" t="s">
        <v>7874</v>
      </c>
      <c r="B6124" s="13" t="s">
        <v>10</v>
      </c>
      <c r="C6124" s="14">
        <v>1109.8499999999999</v>
      </c>
      <c r="D6124" s="13" t="s">
        <v>20</v>
      </c>
      <c r="E6124" s="13" t="s">
        <v>291</v>
      </c>
      <c r="F6124" s="15">
        <v>180000</v>
      </c>
      <c r="G6124" s="14">
        <v>199773000</v>
      </c>
      <c r="H6124" s="13" t="s">
        <v>6517</v>
      </c>
    </row>
    <row r="6125" spans="1:8" ht="15.75" customHeight="1" x14ac:dyDescent="0.25">
      <c r="C6125" s="10"/>
      <c r="F6125" s="17"/>
      <c r="G6125" s="10"/>
    </row>
    <row r="6126" spans="1:8" ht="15.75" customHeight="1" x14ac:dyDescent="0.25">
      <c r="A6126" s="41" t="s">
        <v>6518</v>
      </c>
      <c r="B6126" s="42"/>
      <c r="C6126" s="42"/>
      <c r="D6126" s="42"/>
      <c r="E6126" s="42"/>
      <c r="F6126" s="42"/>
      <c r="G6126" s="42"/>
      <c r="H6126" s="43"/>
    </row>
    <row r="6127" spans="1:8" ht="15.75" customHeight="1" x14ac:dyDescent="0.25">
      <c r="C6127" s="10"/>
      <c r="E6127" s="11" t="s">
        <v>7571</v>
      </c>
      <c r="F6127" s="12">
        <v>120000</v>
      </c>
      <c r="G6127" s="10"/>
    </row>
    <row r="6128" spans="1:8" ht="15.75" customHeight="1" x14ac:dyDescent="0.25">
      <c r="A6128" s="13" t="s">
        <v>0</v>
      </c>
      <c r="B6128" s="13" t="s">
        <v>1</v>
      </c>
      <c r="C6128" s="13" t="s">
        <v>2</v>
      </c>
      <c r="D6128" s="13" t="s">
        <v>4</v>
      </c>
      <c r="E6128" s="13" t="s">
        <v>5</v>
      </c>
      <c r="F6128" s="13" t="s">
        <v>6</v>
      </c>
      <c r="G6128" s="13" t="s">
        <v>7</v>
      </c>
      <c r="H6128" s="13" t="s">
        <v>8</v>
      </c>
    </row>
    <row r="6129" spans="1:8" ht="15.75" customHeight="1" x14ac:dyDescent="0.25">
      <c r="A6129" s="13" t="s">
        <v>7875</v>
      </c>
      <c r="B6129" s="13" t="s">
        <v>10</v>
      </c>
      <c r="C6129" s="14">
        <v>231.85</v>
      </c>
      <c r="D6129" s="13" t="s">
        <v>20</v>
      </c>
      <c r="E6129" s="13" t="s">
        <v>87</v>
      </c>
      <c r="F6129" s="15">
        <v>120000</v>
      </c>
      <c r="G6129" s="14">
        <v>27822000</v>
      </c>
      <c r="H6129" s="13" t="s">
        <v>6520</v>
      </c>
    </row>
    <row r="6130" spans="1:8" ht="15.75" customHeight="1" x14ac:dyDescent="0.25">
      <c r="A6130" s="13" t="s">
        <v>7875</v>
      </c>
      <c r="B6130" s="13" t="s">
        <v>10</v>
      </c>
      <c r="C6130" s="14">
        <v>234.99</v>
      </c>
      <c r="D6130" s="13" t="s">
        <v>26</v>
      </c>
      <c r="E6130" s="13" t="s">
        <v>87</v>
      </c>
      <c r="F6130" s="15">
        <v>120000</v>
      </c>
      <c r="G6130" s="14">
        <v>28198800</v>
      </c>
      <c r="H6130" s="13" t="s">
        <v>6521</v>
      </c>
    </row>
    <row r="6131" spans="1:8" ht="15.75" customHeight="1" x14ac:dyDescent="0.25">
      <c r="A6131" s="13" t="s">
        <v>7875</v>
      </c>
      <c r="B6131" s="13" t="s">
        <v>10</v>
      </c>
      <c r="C6131" s="14">
        <v>236.75</v>
      </c>
      <c r="D6131" s="13" t="s">
        <v>33</v>
      </c>
      <c r="E6131" s="13" t="s">
        <v>446</v>
      </c>
      <c r="F6131" s="15">
        <v>120000</v>
      </c>
      <c r="G6131" s="14">
        <v>28410000</v>
      </c>
      <c r="H6131" s="13" t="s">
        <v>6522</v>
      </c>
    </row>
    <row r="6132" spans="1:8" ht="15.75" customHeight="1" x14ac:dyDescent="0.25">
      <c r="A6132" s="13" t="s">
        <v>7875</v>
      </c>
      <c r="B6132" s="13" t="s">
        <v>10</v>
      </c>
      <c r="C6132" s="14">
        <v>254.73</v>
      </c>
      <c r="D6132" s="13" t="s">
        <v>17</v>
      </c>
      <c r="E6132" s="13" t="s">
        <v>446</v>
      </c>
      <c r="F6132" s="15">
        <v>120000</v>
      </c>
      <c r="G6132" s="14">
        <v>30567600</v>
      </c>
      <c r="H6132" s="13" t="s">
        <v>6523</v>
      </c>
    </row>
    <row r="6133" spans="1:8" ht="15.75" customHeight="1" x14ac:dyDescent="0.25">
      <c r="A6133" s="13" t="s">
        <v>7875</v>
      </c>
      <c r="B6133" s="13" t="s">
        <v>10</v>
      </c>
      <c r="C6133" s="14">
        <v>306.22000000000003</v>
      </c>
      <c r="D6133" s="13" t="s">
        <v>38</v>
      </c>
      <c r="E6133" s="13" t="s">
        <v>6524</v>
      </c>
      <c r="F6133" s="15">
        <v>120000</v>
      </c>
      <c r="G6133" s="14">
        <v>36746400</v>
      </c>
      <c r="H6133" s="16" t="s">
        <v>6525</v>
      </c>
    </row>
    <row r="6134" spans="1:8" ht="15.75" customHeight="1" x14ac:dyDescent="0.25">
      <c r="A6134" s="13" t="s">
        <v>7875</v>
      </c>
      <c r="B6134" s="13" t="s">
        <v>10</v>
      </c>
      <c r="C6134" s="14">
        <v>353.23</v>
      </c>
      <c r="D6134" s="13" t="s">
        <v>43</v>
      </c>
      <c r="E6134" s="13" t="s">
        <v>6526</v>
      </c>
      <c r="F6134" s="15">
        <v>120000</v>
      </c>
      <c r="G6134" s="14">
        <v>42387600</v>
      </c>
      <c r="H6134" s="16" t="s">
        <v>6527</v>
      </c>
    </row>
    <row r="6135" spans="1:8" ht="15.75" customHeight="1" x14ac:dyDescent="0.25">
      <c r="A6135" s="13" t="s">
        <v>7875</v>
      </c>
      <c r="B6135" s="13" t="s">
        <v>28</v>
      </c>
      <c r="C6135" s="14">
        <v>374.59</v>
      </c>
      <c r="D6135" s="13" t="s">
        <v>26</v>
      </c>
      <c r="E6135" s="13" t="s">
        <v>300</v>
      </c>
      <c r="F6135" s="15">
        <v>120000</v>
      </c>
      <c r="G6135" s="14">
        <v>44950800</v>
      </c>
      <c r="H6135" s="13" t="s">
        <v>6528</v>
      </c>
    </row>
    <row r="6136" spans="1:8" ht="15.75" customHeight="1" x14ac:dyDescent="0.25">
      <c r="C6136" s="10"/>
      <c r="F6136" s="17"/>
      <c r="G6136" s="10"/>
    </row>
    <row r="6137" spans="1:8" ht="15.75" customHeight="1" x14ac:dyDescent="0.25">
      <c r="A6137" s="41" t="s">
        <v>6529</v>
      </c>
      <c r="B6137" s="42"/>
      <c r="C6137" s="42"/>
      <c r="D6137" s="42"/>
      <c r="E6137" s="42"/>
      <c r="F6137" s="42"/>
      <c r="G6137" s="42"/>
      <c r="H6137" s="43"/>
    </row>
    <row r="6138" spans="1:8" ht="15.75" customHeight="1" x14ac:dyDescent="0.25">
      <c r="C6138" s="10"/>
      <c r="E6138" s="11" t="s">
        <v>7571</v>
      </c>
      <c r="F6138" s="12">
        <v>78000</v>
      </c>
      <c r="G6138" s="10"/>
    </row>
    <row r="6139" spans="1:8" ht="15.75" customHeight="1" x14ac:dyDescent="0.25">
      <c r="A6139" s="13" t="s">
        <v>0</v>
      </c>
      <c r="B6139" s="13" t="s">
        <v>1</v>
      </c>
      <c r="C6139" s="13" t="s">
        <v>2</v>
      </c>
      <c r="D6139" s="13" t="s">
        <v>4</v>
      </c>
      <c r="E6139" s="13" t="s">
        <v>5</v>
      </c>
      <c r="F6139" s="13" t="s">
        <v>6</v>
      </c>
      <c r="G6139" s="13" t="s">
        <v>7</v>
      </c>
      <c r="H6139" s="13" t="s">
        <v>8</v>
      </c>
    </row>
    <row r="6140" spans="1:8" ht="15.75" customHeight="1" x14ac:dyDescent="0.25">
      <c r="A6140" s="13" t="s">
        <v>7876</v>
      </c>
      <c r="B6140" s="13" t="s">
        <v>28</v>
      </c>
      <c r="C6140" s="14">
        <v>3060</v>
      </c>
      <c r="D6140" s="13" t="s">
        <v>70</v>
      </c>
      <c r="E6140" s="13" t="s">
        <v>6531</v>
      </c>
      <c r="F6140" s="15">
        <v>78000</v>
      </c>
      <c r="G6140" s="14">
        <v>238680000</v>
      </c>
      <c r="H6140" s="13" t="s">
        <v>6532</v>
      </c>
    </row>
    <row r="6141" spans="1:8" ht="15.75" customHeight="1" x14ac:dyDescent="0.25">
      <c r="A6141" s="13" t="s">
        <v>7876</v>
      </c>
      <c r="B6141" s="13" t="s">
        <v>10</v>
      </c>
      <c r="C6141" s="14">
        <v>3144</v>
      </c>
      <c r="D6141" s="13" t="s">
        <v>38</v>
      </c>
      <c r="E6141" s="13" t="s">
        <v>6533</v>
      </c>
      <c r="F6141" s="15">
        <v>78000</v>
      </c>
      <c r="G6141" s="14">
        <v>245232000</v>
      </c>
      <c r="H6141" s="16" t="s">
        <v>6534</v>
      </c>
    </row>
    <row r="6142" spans="1:8" ht="15.75" customHeight="1" x14ac:dyDescent="0.25">
      <c r="A6142" s="13" t="s">
        <v>7876</v>
      </c>
      <c r="B6142" s="13" t="s">
        <v>10</v>
      </c>
      <c r="C6142" s="14">
        <v>3163</v>
      </c>
      <c r="D6142" s="13" t="s">
        <v>177</v>
      </c>
      <c r="E6142" s="13" t="s">
        <v>632</v>
      </c>
      <c r="F6142" s="15">
        <v>78000</v>
      </c>
      <c r="G6142" s="14">
        <v>246714000</v>
      </c>
      <c r="H6142" s="13" t="s">
        <v>6535</v>
      </c>
    </row>
    <row r="6143" spans="1:8" ht="15.75" customHeight="1" x14ac:dyDescent="0.25">
      <c r="A6143" s="13" t="s">
        <v>7876</v>
      </c>
      <c r="B6143" s="13" t="s">
        <v>10</v>
      </c>
      <c r="C6143" s="14">
        <v>3186.4</v>
      </c>
      <c r="D6143" s="13" t="s">
        <v>14</v>
      </c>
      <c r="E6143" s="13" t="s">
        <v>6536</v>
      </c>
      <c r="F6143" s="15">
        <v>78000</v>
      </c>
      <c r="G6143" s="14">
        <v>248539200</v>
      </c>
      <c r="H6143" s="13" t="s">
        <v>6537</v>
      </c>
    </row>
    <row r="6144" spans="1:8" ht="15.75" customHeight="1" x14ac:dyDescent="0.25">
      <c r="A6144" s="13" t="s">
        <v>7876</v>
      </c>
      <c r="B6144" s="13" t="s">
        <v>28</v>
      </c>
      <c r="C6144" s="14">
        <v>3198.47</v>
      </c>
      <c r="D6144" s="13" t="s">
        <v>33</v>
      </c>
      <c r="E6144" s="13" t="s">
        <v>736</v>
      </c>
      <c r="F6144" s="15">
        <v>78000</v>
      </c>
      <c r="G6144" s="14">
        <v>249480660</v>
      </c>
      <c r="H6144" s="13" t="s">
        <v>6538</v>
      </c>
    </row>
    <row r="6145" spans="1:8" ht="15.75" customHeight="1" x14ac:dyDescent="0.25">
      <c r="A6145" s="13" t="s">
        <v>7876</v>
      </c>
      <c r="B6145" s="13" t="s">
        <v>10</v>
      </c>
      <c r="C6145" s="14">
        <v>3224</v>
      </c>
      <c r="D6145" s="13" t="s">
        <v>67</v>
      </c>
      <c r="E6145" s="13" t="s">
        <v>3448</v>
      </c>
      <c r="F6145" s="15">
        <v>78000</v>
      </c>
      <c r="G6145" s="14">
        <v>251472000</v>
      </c>
      <c r="H6145" s="16" t="s">
        <v>6539</v>
      </c>
    </row>
    <row r="6146" spans="1:8" ht="15.75" customHeight="1" x14ac:dyDescent="0.25">
      <c r="A6146" s="13" t="s">
        <v>7876</v>
      </c>
      <c r="B6146" s="13" t="s">
        <v>10</v>
      </c>
      <c r="C6146" s="14">
        <v>3247.71</v>
      </c>
      <c r="D6146" s="13" t="s">
        <v>11</v>
      </c>
      <c r="E6146" s="13" t="s">
        <v>6540</v>
      </c>
      <c r="F6146" s="15">
        <v>78000</v>
      </c>
      <c r="G6146" s="14">
        <v>253321380</v>
      </c>
      <c r="H6146" s="13" t="s">
        <v>6541</v>
      </c>
    </row>
    <row r="6147" spans="1:8" ht="15.75" customHeight="1" x14ac:dyDescent="0.25">
      <c r="A6147" s="13" t="s">
        <v>7876</v>
      </c>
      <c r="B6147" s="13" t="s">
        <v>10</v>
      </c>
      <c r="C6147" s="14">
        <v>3248</v>
      </c>
      <c r="D6147" s="13" t="s">
        <v>75</v>
      </c>
      <c r="E6147" s="13" t="s">
        <v>6542</v>
      </c>
      <c r="F6147" s="15">
        <v>78000</v>
      </c>
      <c r="G6147" s="14">
        <v>253344000</v>
      </c>
      <c r="H6147" s="13" t="s">
        <v>6543</v>
      </c>
    </row>
    <row r="6148" spans="1:8" ht="15.75" customHeight="1" x14ac:dyDescent="0.25">
      <c r="A6148" s="13" t="s">
        <v>7876</v>
      </c>
      <c r="B6148" s="13" t="s">
        <v>28</v>
      </c>
      <c r="C6148" s="14">
        <v>3270.82</v>
      </c>
      <c r="D6148" s="13" t="s">
        <v>20</v>
      </c>
      <c r="E6148" s="13" t="s">
        <v>642</v>
      </c>
      <c r="F6148" s="15">
        <v>78000</v>
      </c>
      <c r="G6148" s="14">
        <v>255123960</v>
      </c>
      <c r="H6148" s="16" t="s">
        <v>6544</v>
      </c>
    </row>
    <row r="6149" spans="1:8" ht="15.75" customHeight="1" x14ac:dyDescent="0.25">
      <c r="A6149" s="13" t="s">
        <v>7876</v>
      </c>
      <c r="B6149" s="13" t="s">
        <v>28</v>
      </c>
      <c r="C6149" s="14">
        <v>3294.89</v>
      </c>
      <c r="D6149" s="13" t="s">
        <v>14</v>
      </c>
      <c r="E6149" s="13" t="s">
        <v>6545</v>
      </c>
      <c r="F6149" s="15">
        <v>78000</v>
      </c>
      <c r="G6149" s="14">
        <v>257001420</v>
      </c>
      <c r="H6149" s="13" t="s">
        <v>6546</v>
      </c>
    </row>
    <row r="6150" spans="1:8" ht="15.75" customHeight="1" x14ac:dyDescent="0.25">
      <c r="A6150" s="13" t="s">
        <v>7876</v>
      </c>
      <c r="B6150" s="13" t="s">
        <v>10</v>
      </c>
      <c r="C6150" s="14">
        <v>3345.27</v>
      </c>
      <c r="D6150" s="13" t="s">
        <v>26</v>
      </c>
      <c r="E6150" s="13" t="s">
        <v>1349</v>
      </c>
      <c r="F6150" s="15">
        <v>78000</v>
      </c>
      <c r="G6150" s="14">
        <v>260931060</v>
      </c>
      <c r="H6150" s="13" t="s">
        <v>6547</v>
      </c>
    </row>
    <row r="6151" spans="1:8" ht="15.75" customHeight="1" x14ac:dyDescent="0.25">
      <c r="A6151" s="13" t="s">
        <v>7876</v>
      </c>
      <c r="B6151" s="13" t="s">
        <v>10</v>
      </c>
      <c r="C6151" s="14">
        <v>3456.5</v>
      </c>
      <c r="D6151" s="13" t="s">
        <v>80</v>
      </c>
      <c r="E6151" s="13" t="s">
        <v>527</v>
      </c>
      <c r="F6151" s="15">
        <v>78000</v>
      </c>
      <c r="G6151" s="14">
        <v>269607000</v>
      </c>
      <c r="H6151" s="16" t="s">
        <v>6548</v>
      </c>
    </row>
    <row r="6152" spans="1:8" ht="15.75" customHeight="1" x14ac:dyDescent="0.25">
      <c r="A6152" s="13" t="s">
        <v>7876</v>
      </c>
      <c r="B6152" s="13" t="s">
        <v>10</v>
      </c>
      <c r="C6152" s="14">
        <v>3640</v>
      </c>
      <c r="D6152" s="13" t="s">
        <v>109</v>
      </c>
      <c r="E6152" s="13" t="s">
        <v>3448</v>
      </c>
      <c r="F6152" s="15">
        <v>78000</v>
      </c>
      <c r="G6152" s="14">
        <v>283920000</v>
      </c>
      <c r="H6152" s="16" t="s">
        <v>6549</v>
      </c>
    </row>
    <row r="6153" spans="1:8" ht="15.75" customHeight="1" x14ac:dyDescent="0.25">
      <c r="A6153" s="13" t="s">
        <v>7876</v>
      </c>
      <c r="B6153" s="13" t="s">
        <v>28</v>
      </c>
      <c r="C6153" s="14">
        <v>3752</v>
      </c>
      <c r="D6153" s="13" t="s">
        <v>67</v>
      </c>
      <c r="E6153" s="13" t="s">
        <v>635</v>
      </c>
      <c r="F6153" s="15">
        <v>78000</v>
      </c>
      <c r="G6153" s="14">
        <v>292656000</v>
      </c>
      <c r="H6153" s="16" t="s">
        <v>6550</v>
      </c>
    </row>
    <row r="6154" spans="1:8" ht="15.75" customHeight="1" x14ac:dyDescent="0.25">
      <c r="A6154" s="13" t="s">
        <v>7876</v>
      </c>
      <c r="B6154" s="13" t="s">
        <v>28</v>
      </c>
      <c r="C6154" s="14">
        <v>4099.63</v>
      </c>
      <c r="D6154" s="13" t="s">
        <v>26</v>
      </c>
      <c r="E6154" s="13" t="s">
        <v>3448</v>
      </c>
      <c r="F6154" s="15">
        <v>78000</v>
      </c>
      <c r="G6154" s="14">
        <v>319771140</v>
      </c>
      <c r="H6154" s="13" t="s">
        <v>6551</v>
      </c>
    </row>
    <row r="6155" spans="1:8" ht="15.75" customHeight="1" x14ac:dyDescent="0.25">
      <c r="A6155" s="13" t="s">
        <v>7876</v>
      </c>
      <c r="B6155" s="13" t="s">
        <v>10</v>
      </c>
      <c r="C6155" s="14">
        <v>4524.51</v>
      </c>
      <c r="D6155" s="13" t="s">
        <v>43</v>
      </c>
      <c r="E6155" s="13" t="s">
        <v>6542</v>
      </c>
      <c r="F6155" s="15">
        <v>78000</v>
      </c>
      <c r="G6155" s="14">
        <v>352911780</v>
      </c>
      <c r="H6155" s="16" t="s">
        <v>6552</v>
      </c>
    </row>
    <row r="6156" spans="1:8" ht="15.75" customHeight="1" x14ac:dyDescent="0.25">
      <c r="A6156" s="13" t="s">
        <v>7876</v>
      </c>
      <c r="B6156" s="13" t="s">
        <v>10</v>
      </c>
      <c r="C6156" s="14">
        <v>4632.5</v>
      </c>
      <c r="D6156" s="13" t="s">
        <v>70</v>
      </c>
      <c r="E6156" s="13" t="s">
        <v>1268</v>
      </c>
      <c r="F6156" s="15">
        <v>78000</v>
      </c>
      <c r="G6156" s="14">
        <v>361335000</v>
      </c>
      <c r="H6156" s="13" t="s">
        <v>6553</v>
      </c>
    </row>
    <row r="6157" spans="1:8" ht="15.75" customHeight="1" x14ac:dyDescent="0.25">
      <c r="A6157" s="13" t="s">
        <v>7876</v>
      </c>
      <c r="B6157" s="13" t="s">
        <v>10</v>
      </c>
      <c r="C6157" s="14">
        <v>4675</v>
      </c>
      <c r="D6157" s="13" t="s">
        <v>171</v>
      </c>
      <c r="E6157" s="13" t="s">
        <v>6554</v>
      </c>
      <c r="F6157" s="15">
        <v>78000</v>
      </c>
      <c r="G6157" s="14">
        <v>364650000</v>
      </c>
      <c r="H6157" s="16" t="s">
        <v>6555</v>
      </c>
    </row>
    <row r="6158" spans="1:8" ht="15.75" customHeight="1" x14ac:dyDescent="0.25">
      <c r="A6158" s="13" t="s">
        <v>7876</v>
      </c>
      <c r="B6158" s="13" t="s">
        <v>10</v>
      </c>
      <c r="C6158" s="14">
        <v>4686.34</v>
      </c>
      <c r="D6158" s="13" t="s">
        <v>20</v>
      </c>
      <c r="E6158" s="13" t="s">
        <v>446</v>
      </c>
      <c r="F6158" s="15">
        <v>78000</v>
      </c>
      <c r="G6158" s="14">
        <v>365534520</v>
      </c>
      <c r="H6158" s="16" t="s">
        <v>6556</v>
      </c>
    </row>
    <row r="6159" spans="1:8" ht="15.75" customHeight="1" x14ac:dyDescent="0.25">
      <c r="A6159" s="13" t="s">
        <v>7876</v>
      </c>
      <c r="B6159" s="13" t="s">
        <v>28</v>
      </c>
      <c r="C6159" s="14">
        <v>4802.07</v>
      </c>
      <c r="D6159" s="13" t="s">
        <v>11</v>
      </c>
      <c r="E6159" s="13" t="s">
        <v>6557</v>
      </c>
      <c r="F6159" s="15">
        <v>78000</v>
      </c>
      <c r="G6159" s="14">
        <v>374561460</v>
      </c>
      <c r="H6159" s="13" t="s">
        <v>6558</v>
      </c>
    </row>
    <row r="6160" spans="1:8" ht="15.75" customHeight="1" x14ac:dyDescent="0.25">
      <c r="A6160" s="13" t="s">
        <v>7876</v>
      </c>
      <c r="B6160" s="13" t="s">
        <v>10</v>
      </c>
      <c r="C6160" s="14">
        <v>4811.3599999999997</v>
      </c>
      <c r="D6160" s="13" t="s">
        <v>33</v>
      </c>
      <c r="E6160" s="13" t="s">
        <v>446</v>
      </c>
      <c r="F6160" s="15">
        <v>78000</v>
      </c>
      <c r="G6160" s="14">
        <v>375286080</v>
      </c>
      <c r="H6160" s="13" t="s">
        <v>6559</v>
      </c>
    </row>
    <row r="6161" spans="1:8" ht="15.75" customHeight="1" x14ac:dyDescent="0.25">
      <c r="A6161" s="13" t="s">
        <v>7876</v>
      </c>
      <c r="B6161" s="13" t="s">
        <v>10</v>
      </c>
      <c r="C6161" s="14">
        <v>4819.8999999999996</v>
      </c>
      <c r="D6161" s="13" t="s">
        <v>201</v>
      </c>
      <c r="E6161" s="13" t="s">
        <v>446</v>
      </c>
      <c r="F6161" s="15">
        <v>78000</v>
      </c>
      <c r="G6161" s="14">
        <v>375952200</v>
      </c>
      <c r="H6161" s="16" t="s">
        <v>6560</v>
      </c>
    </row>
    <row r="6162" spans="1:8" ht="15.75" customHeight="1" x14ac:dyDescent="0.25">
      <c r="A6162" s="13" t="s">
        <v>7876</v>
      </c>
      <c r="B6162" s="13" t="s">
        <v>10</v>
      </c>
      <c r="C6162" s="14">
        <v>4857.1400000000003</v>
      </c>
      <c r="D6162" s="13" t="s">
        <v>23</v>
      </c>
      <c r="E6162" s="13" t="s">
        <v>446</v>
      </c>
      <c r="F6162" s="15">
        <v>78000</v>
      </c>
      <c r="G6162" s="14">
        <v>378856920</v>
      </c>
      <c r="H6162" s="16" t="s">
        <v>6561</v>
      </c>
    </row>
    <row r="6163" spans="1:8" ht="15.75" customHeight="1" x14ac:dyDescent="0.25">
      <c r="A6163" s="13" t="s">
        <v>7876</v>
      </c>
      <c r="B6163" s="13" t="s">
        <v>10</v>
      </c>
      <c r="C6163" s="14">
        <v>4930</v>
      </c>
      <c r="D6163" s="13" t="s">
        <v>35</v>
      </c>
      <c r="E6163" s="13" t="s">
        <v>6562</v>
      </c>
      <c r="F6163" s="15">
        <v>78000</v>
      </c>
      <c r="G6163" s="14">
        <v>384540000</v>
      </c>
      <c r="H6163" s="16" t="s">
        <v>6563</v>
      </c>
    </row>
    <row r="6164" spans="1:8" ht="15.75" customHeight="1" x14ac:dyDescent="0.25">
      <c r="A6164" s="13" t="s">
        <v>7876</v>
      </c>
      <c r="B6164" s="13" t="s">
        <v>10</v>
      </c>
      <c r="C6164" s="14">
        <v>5440</v>
      </c>
      <c r="D6164" s="13" t="s">
        <v>17</v>
      </c>
      <c r="E6164" s="13" t="s">
        <v>446</v>
      </c>
      <c r="F6164" s="15">
        <v>6000</v>
      </c>
      <c r="G6164" s="14">
        <v>32640000</v>
      </c>
      <c r="H6164" s="13" t="s">
        <v>6564</v>
      </c>
    </row>
    <row r="6165" spans="1:8" ht="15.75" customHeight="1" x14ac:dyDescent="0.25">
      <c r="A6165" s="13" t="s">
        <v>7876</v>
      </c>
      <c r="B6165" s="13" t="s">
        <v>28</v>
      </c>
      <c r="C6165" s="14">
        <v>14937.6</v>
      </c>
      <c r="D6165" s="13" t="s">
        <v>17</v>
      </c>
      <c r="E6165" s="13" t="s">
        <v>1287</v>
      </c>
      <c r="F6165" s="15">
        <v>6000</v>
      </c>
      <c r="G6165" s="14">
        <v>89625600</v>
      </c>
      <c r="H6165" s="13" t="s">
        <v>6565</v>
      </c>
    </row>
    <row r="6166" spans="1:8" ht="15.75" customHeight="1" x14ac:dyDescent="0.25">
      <c r="C6166" s="10"/>
      <c r="F6166" s="17"/>
      <c r="G6166" s="10"/>
    </row>
    <row r="6167" spans="1:8" ht="15.75" customHeight="1" x14ac:dyDescent="0.25">
      <c r="A6167" s="41" t="s">
        <v>6566</v>
      </c>
      <c r="B6167" s="42"/>
      <c r="C6167" s="42"/>
      <c r="D6167" s="42"/>
      <c r="E6167" s="42"/>
      <c r="F6167" s="42"/>
      <c r="G6167" s="42"/>
      <c r="H6167" s="43"/>
    </row>
    <row r="6168" spans="1:8" ht="15.75" customHeight="1" x14ac:dyDescent="0.25">
      <c r="C6168" s="10"/>
      <c r="E6168" s="11" t="s">
        <v>7571</v>
      </c>
      <c r="F6168" s="12">
        <v>4800</v>
      </c>
      <c r="G6168" s="10"/>
    </row>
    <row r="6169" spans="1:8" ht="15.75" customHeight="1" x14ac:dyDescent="0.25">
      <c r="A6169" s="13" t="s">
        <v>0</v>
      </c>
      <c r="B6169" s="13" t="s">
        <v>1</v>
      </c>
      <c r="C6169" s="13" t="s">
        <v>2</v>
      </c>
      <c r="D6169" s="13" t="s">
        <v>4</v>
      </c>
      <c r="E6169" s="13" t="s">
        <v>5</v>
      </c>
      <c r="F6169" s="13" t="s">
        <v>6</v>
      </c>
      <c r="G6169" s="13" t="s">
        <v>7</v>
      </c>
      <c r="H6169" s="13" t="s">
        <v>8</v>
      </c>
    </row>
    <row r="6170" spans="1:8" ht="15.75" customHeight="1" x14ac:dyDescent="0.25">
      <c r="A6170" s="13" t="s">
        <v>7877</v>
      </c>
      <c r="B6170" s="13" t="s">
        <v>45</v>
      </c>
      <c r="C6170" s="14">
        <v>252</v>
      </c>
      <c r="D6170" s="13" t="s">
        <v>20</v>
      </c>
      <c r="E6170" s="13" t="s">
        <v>95</v>
      </c>
      <c r="F6170" s="15">
        <v>4800</v>
      </c>
      <c r="G6170" s="14">
        <v>1209600</v>
      </c>
      <c r="H6170" s="16" t="s">
        <v>6568</v>
      </c>
    </row>
    <row r="6171" spans="1:8" ht="15.75" customHeight="1" x14ac:dyDescent="0.25">
      <c r="A6171" s="13" t="s">
        <v>7877</v>
      </c>
      <c r="B6171" s="13" t="s">
        <v>10</v>
      </c>
      <c r="C6171" s="14">
        <v>255.2</v>
      </c>
      <c r="D6171" s="13" t="s">
        <v>14</v>
      </c>
      <c r="E6171" s="13" t="s">
        <v>6569</v>
      </c>
      <c r="F6171" s="15">
        <v>4800</v>
      </c>
      <c r="G6171" s="14">
        <v>1224960</v>
      </c>
      <c r="H6171" s="13" t="s">
        <v>6570</v>
      </c>
    </row>
    <row r="6172" spans="1:8" ht="15.75" customHeight="1" x14ac:dyDescent="0.25">
      <c r="A6172" s="13" t="s">
        <v>7877</v>
      </c>
      <c r="B6172" s="13" t="s">
        <v>10</v>
      </c>
      <c r="C6172" s="14">
        <v>256.95999999999998</v>
      </c>
      <c r="D6172" s="13" t="s">
        <v>33</v>
      </c>
      <c r="E6172" s="13" t="s">
        <v>95</v>
      </c>
      <c r="F6172" s="15">
        <v>4800</v>
      </c>
      <c r="G6172" s="14">
        <v>1233408</v>
      </c>
      <c r="H6172" s="13" t="s">
        <v>6571</v>
      </c>
    </row>
    <row r="6173" spans="1:8" ht="15.75" customHeight="1" x14ac:dyDescent="0.25">
      <c r="A6173" s="13" t="s">
        <v>7877</v>
      </c>
      <c r="B6173" s="13" t="s">
        <v>10</v>
      </c>
      <c r="C6173" s="14">
        <v>482.31</v>
      </c>
      <c r="D6173" s="13" t="s">
        <v>26</v>
      </c>
      <c r="E6173" s="13" t="s">
        <v>3869</v>
      </c>
      <c r="F6173" s="15">
        <v>4800</v>
      </c>
      <c r="G6173" s="14">
        <v>2315088</v>
      </c>
      <c r="H6173" s="13" t="s">
        <v>6572</v>
      </c>
    </row>
    <row r="6174" spans="1:8" ht="15.75" customHeight="1" x14ac:dyDescent="0.25">
      <c r="A6174" s="13" t="s">
        <v>7877</v>
      </c>
      <c r="B6174" s="13" t="s">
        <v>10</v>
      </c>
      <c r="C6174" s="14">
        <v>543.53</v>
      </c>
      <c r="D6174" s="13" t="s">
        <v>43</v>
      </c>
      <c r="E6174" s="13" t="s">
        <v>3869</v>
      </c>
      <c r="F6174" s="15">
        <v>4800</v>
      </c>
      <c r="G6174" s="14">
        <v>2608944</v>
      </c>
      <c r="H6174" s="16" t="s">
        <v>6573</v>
      </c>
    </row>
    <row r="6175" spans="1:8" ht="15.75" customHeight="1" x14ac:dyDescent="0.25">
      <c r="A6175" s="13" t="s">
        <v>7877</v>
      </c>
      <c r="B6175" s="13" t="s">
        <v>10</v>
      </c>
      <c r="C6175" s="14">
        <v>584.62</v>
      </c>
      <c r="D6175" s="13" t="s">
        <v>38</v>
      </c>
      <c r="E6175" s="13" t="s">
        <v>6574</v>
      </c>
      <c r="F6175" s="15">
        <v>4800</v>
      </c>
      <c r="G6175" s="14">
        <v>2806176</v>
      </c>
      <c r="H6175" s="13" t="s">
        <v>6575</v>
      </c>
    </row>
    <row r="6176" spans="1:8" ht="15.75" customHeight="1" x14ac:dyDescent="0.25">
      <c r="A6176" s="13" t="s">
        <v>7877</v>
      </c>
      <c r="B6176" s="13" t="s">
        <v>10</v>
      </c>
      <c r="C6176" s="14">
        <v>607.5</v>
      </c>
      <c r="D6176" s="13" t="s">
        <v>109</v>
      </c>
      <c r="E6176" s="13" t="s">
        <v>3869</v>
      </c>
      <c r="F6176" s="15">
        <v>4800</v>
      </c>
      <c r="G6176" s="14">
        <v>2916000</v>
      </c>
      <c r="H6176" s="16" t="s">
        <v>6576</v>
      </c>
    </row>
    <row r="6177" spans="1:8" ht="15.75" customHeight="1" x14ac:dyDescent="0.25">
      <c r="A6177" s="13" t="s">
        <v>7877</v>
      </c>
      <c r="B6177" s="13" t="s">
        <v>10</v>
      </c>
      <c r="C6177" s="14">
        <v>1273.8</v>
      </c>
      <c r="D6177" s="13" t="s">
        <v>20</v>
      </c>
      <c r="E6177" s="13" t="s">
        <v>21</v>
      </c>
      <c r="F6177" s="15">
        <v>4800</v>
      </c>
      <c r="G6177" s="14">
        <v>6114240</v>
      </c>
      <c r="H6177" s="16" t="s">
        <v>6577</v>
      </c>
    </row>
    <row r="6178" spans="1:8" ht="15.75" customHeight="1" x14ac:dyDescent="0.25">
      <c r="A6178" s="13" t="s">
        <v>7877</v>
      </c>
      <c r="B6178" s="13" t="s">
        <v>28</v>
      </c>
      <c r="C6178" s="14">
        <v>1318.59</v>
      </c>
      <c r="D6178" s="13" t="s">
        <v>26</v>
      </c>
      <c r="E6178" s="13" t="s">
        <v>21</v>
      </c>
      <c r="F6178" s="15">
        <v>4800</v>
      </c>
      <c r="G6178" s="14">
        <v>6329232</v>
      </c>
      <c r="H6178" s="13" t="s">
        <v>6578</v>
      </c>
    </row>
    <row r="6179" spans="1:8" ht="15.75" customHeight="1" x14ac:dyDescent="0.25">
      <c r="A6179" s="13" t="s">
        <v>7877</v>
      </c>
      <c r="B6179" s="13" t="s">
        <v>28</v>
      </c>
      <c r="C6179" s="14">
        <v>1402.77</v>
      </c>
      <c r="D6179" s="13" t="s">
        <v>17</v>
      </c>
      <c r="E6179" s="13" t="s">
        <v>6579</v>
      </c>
      <c r="F6179" s="15">
        <v>4800</v>
      </c>
      <c r="G6179" s="14">
        <v>6733296</v>
      </c>
      <c r="H6179" s="13" t="s">
        <v>6580</v>
      </c>
    </row>
    <row r="6180" spans="1:8" ht="15.75" customHeight="1" x14ac:dyDescent="0.25">
      <c r="A6180" s="13" t="s">
        <v>7877</v>
      </c>
      <c r="B6180" s="13" t="s">
        <v>10</v>
      </c>
      <c r="C6180" s="14">
        <v>2983.5</v>
      </c>
      <c r="D6180" s="13" t="s">
        <v>80</v>
      </c>
      <c r="E6180" s="13" t="s">
        <v>1272</v>
      </c>
      <c r="F6180" s="15">
        <v>4800</v>
      </c>
      <c r="G6180" s="14">
        <v>14320800</v>
      </c>
      <c r="H6180" s="16" t="s">
        <v>6581</v>
      </c>
    </row>
    <row r="6181" spans="1:8" ht="15.75" customHeight="1" x14ac:dyDescent="0.25">
      <c r="A6181" s="13" t="s">
        <v>7877</v>
      </c>
      <c r="B6181" s="13" t="s">
        <v>45</v>
      </c>
      <c r="C6181" s="14">
        <v>3053.26</v>
      </c>
      <c r="D6181" s="13" t="s">
        <v>26</v>
      </c>
      <c r="E6181" s="13" t="s">
        <v>1349</v>
      </c>
      <c r="F6181" s="15">
        <v>4800</v>
      </c>
      <c r="G6181" s="14">
        <v>14655648</v>
      </c>
      <c r="H6181" s="13" t="s">
        <v>6547</v>
      </c>
    </row>
    <row r="6182" spans="1:8" ht="15.75" customHeight="1" x14ac:dyDescent="0.25">
      <c r="A6182" s="13" t="s">
        <v>7877</v>
      </c>
      <c r="B6182" s="13" t="s">
        <v>10</v>
      </c>
      <c r="C6182" s="14">
        <v>3182.8</v>
      </c>
      <c r="D6182" s="13" t="s">
        <v>171</v>
      </c>
      <c r="E6182" s="13" t="s">
        <v>6582</v>
      </c>
      <c r="F6182" s="15">
        <v>4800</v>
      </c>
      <c r="G6182" s="14">
        <v>15277440</v>
      </c>
      <c r="H6182" s="16" t="s">
        <v>6583</v>
      </c>
    </row>
    <row r="6183" spans="1:8" ht="15.75" customHeight="1" x14ac:dyDescent="0.25">
      <c r="A6183" s="13" t="s">
        <v>7877</v>
      </c>
      <c r="B6183" s="13" t="s">
        <v>10</v>
      </c>
      <c r="C6183" s="14">
        <v>3183</v>
      </c>
      <c r="D6183" s="13" t="s">
        <v>70</v>
      </c>
      <c r="E6183" s="13" t="s">
        <v>1268</v>
      </c>
      <c r="F6183" s="15">
        <v>4800</v>
      </c>
      <c r="G6183" s="14">
        <v>15278400</v>
      </c>
      <c r="H6183" s="13" t="s">
        <v>6584</v>
      </c>
    </row>
    <row r="6184" spans="1:8" ht="15.75" customHeight="1" x14ac:dyDescent="0.25">
      <c r="A6184" s="13" t="s">
        <v>7877</v>
      </c>
      <c r="B6184" s="13" t="s">
        <v>28</v>
      </c>
      <c r="C6184" s="14">
        <v>3226.22</v>
      </c>
      <c r="D6184" s="13" t="s">
        <v>20</v>
      </c>
      <c r="E6184" s="13" t="s">
        <v>446</v>
      </c>
      <c r="F6184" s="15">
        <v>4800</v>
      </c>
      <c r="G6184" s="14">
        <v>15485856</v>
      </c>
      <c r="H6184" s="16" t="s">
        <v>6585</v>
      </c>
    </row>
    <row r="6185" spans="1:8" ht="15.75" customHeight="1" x14ac:dyDescent="0.25">
      <c r="A6185" s="13" t="s">
        <v>7877</v>
      </c>
      <c r="B6185" s="13" t="s">
        <v>382</v>
      </c>
      <c r="C6185" s="14">
        <v>3239.62</v>
      </c>
      <c r="D6185" s="13" t="s">
        <v>26</v>
      </c>
      <c r="E6185" s="13" t="s">
        <v>3973</v>
      </c>
      <c r="F6185" s="15">
        <v>4800</v>
      </c>
      <c r="G6185" s="14">
        <v>15550176</v>
      </c>
      <c r="H6185" s="13" t="s">
        <v>6586</v>
      </c>
    </row>
    <row r="6186" spans="1:8" ht="15.75" customHeight="1" x14ac:dyDescent="0.25">
      <c r="A6186" s="13" t="s">
        <v>7877</v>
      </c>
      <c r="B6186" s="13" t="s">
        <v>10</v>
      </c>
      <c r="C6186" s="14">
        <v>3283.54</v>
      </c>
      <c r="D6186" s="13" t="s">
        <v>11</v>
      </c>
      <c r="E6186" s="13" t="s">
        <v>6587</v>
      </c>
      <c r="F6186" s="15">
        <v>4800</v>
      </c>
      <c r="G6186" s="14">
        <v>15760992</v>
      </c>
      <c r="H6186" s="16" t="s">
        <v>6588</v>
      </c>
    </row>
    <row r="6187" spans="1:8" ht="15.75" customHeight="1" x14ac:dyDescent="0.25">
      <c r="A6187" s="13" t="s">
        <v>7877</v>
      </c>
      <c r="B6187" s="13" t="s">
        <v>10</v>
      </c>
      <c r="C6187" s="14">
        <v>3311.28</v>
      </c>
      <c r="D6187" s="13" t="s">
        <v>201</v>
      </c>
      <c r="E6187" s="13" t="s">
        <v>446</v>
      </c>
      <c r="F6187" s="15">
        <v>4800</v>
      </c>
      <c r="G6187" s="14">
        <v>15894144</v>
      </c>
      <c r="H6187" s="13" t="s">
        <v>6589</v>
      </c>
    </row>
    <row r="6188" spans="1:8" ht="15.75" customHeight="1" x14ac:dyDescent="0.25">
      <c r="A6188" s="13" t="s">
        <v>7877</v>
      </c>
      <c r="B6188" s="13" t="s">
        <v>10</v>
      </c>
      <c r="C6188" s="14">
        <v>3387.2</v>
      </c>
      <c r="D6188" s="13" t="s">
        <v>35</v>
      </c>
      <c r="E6188" s="13" t="s">
        <v>446</v>
      </c>
      <c r="F6188" s="15">
        <v>4800</v>
      </c>
      <c r="G6188" s="14">
        <v>16258560</v>
      </c>
      <c r="H6188" s="16" t="s">
        <v>6590</v>
      </c>
    </row>
    <row r="6189" spans="1:8" ht="15.75" customHeight="1" x14ac:dyDescent="0.25">
      <c r="A6189" s="13" t="s">
        <v>7877</v>
      </c>
      <c r="B6189" s="13" t="s">
        <v>413</v>
      </c>
      <c r="C6189" s="14">
        <v>3434.68</v>
      </c>
      <c r="D6189" s="13" t="s">
        <v>26</v>
      </c>
      <c r="E6189" s="13" t="s">
        <v>446</v>
      </c>
      <c r="F6189" s="15">
        <v>4800</v>
      </c>
      <c r="G6189" s="14">
        <v>16486464</v>
      </c>
      <c r="H6189" s="13" t="s">
        <v>6591</v>
      </c>
    </row>
    <row r="6190" spans="1:8" ht="15.75" customHeight="1" x14ac:dyDescent="0.25">
      <c r="A6190" s="13" t="s">
        <v>7877</v>
      </c>
      <c r="B6190" s="13" t="s">
        <v>10</v>
      </c>
      <c r="C6190" s="14">
        <v>3620.8</v>
      </c>
      <c r="D6190" s="13" t="s">
        <v>17</v>
      </c>
      <c r="E6190" s="13" t="s">
        <v>446</v>
      </c>
      <c r="F6190" s="15">
        <v>4800</v>
      </c>
      <c r="G6190" s="14">
        <v>17379840</v>
      </c>
      <c r="H6190" s="13" t="s">
        <v>6592</v>
      </c>
    </row>
    <row r="6191" spans="1:8" ht="15.75" customHeight="1" x14ac:dyDescent="0.25">
      <c r="C6191" s="10"/>
      <c r="F6191" s="17"/>
      <c r="G6191" s="10"/>
    </row>
    <row r="6192" spans="1:8" ht="15.75" customHeight="1" x14ac:dyDescent="0.25">
      <c r="A6192" s="41" t="s">
        <v>6593</v>
      </c>
      <c r="B6192" s="42"/>
      <c r="C6192" s="42"/>
      <c r="D6192" s="42"/>
      <c r="E6192" s="42"/>
      <c r="F6192" s="42"/>
      <c r="G6192" s="42"/>
      <c r="H6192" s="43"/>
    </row>
    <row r="6193" spans="1:8" ht="15.75" customHeight="1" x14ac:dyDescent="0.25">
      <c r="C6193" s="10"/>
      <c r="E6193" s="11" t="s">
        <v>7571</v>
      </c>
      <c r="F6193" s="12">
        <v>18000</v>
      </c>
      <c r="G6193" s="10"/>
    </row>
    <row r="6194" spans="1:8" ht="15.75" customHeight="1" x14ac:dyDescent="0.25">
      <c r="A6194" s="13" t="s">
        <v>0</v>
      </c>
      <c r="B6194" s="13" t="s">
        <v>1</v>
      </c>
      <c r="C6194" s="13" t="s">
        <v>2</v>
      </c>
      <c r="D6194" s="13" t="s">
        <v>4</v>
      </c>
      <c r="E6194" s="13" t="s">
        <v>5</v>
      </c>
      <c r="F6194" s="13" t="s">
        <v>6</v>
      </c>
      <c r="G6194" s="13" t="s">
        <v>7</v>
      </c>
      <c r="H6194" s="13" t="s">
        <v>8</v>
      </c>
    </row>
    <row r="6195" spans="1:8" ht="15.75" customHeight="1" x14ac:dyDescent="0.25">
      <c r="A6195" s="13" t="s">
        <v>7878</v>
      </c>
      <c r="B6195" s="13" t="s">
        <v>10</v>
      </c>
      <c r="C6195" s="14">
        <v>966.2</v>
      </c>
      <c r="D6195" s="13" t="s">
        <v>38</v>
      </c>
      <c r="E6195" s="13" t="s">
        <v>6594</v>
      </c>
      <c r="F6195" s="15">
        <v>18000</v>
      </c>
      <c r="G6195" s="14">
        <v>17391600</v>
      </c>
      <c r="H6195" s="16" t="s">
        <v>6595</v>
      </c>
    </row>
    <row r="6196" spans="1:8" ht="15.75" customHeight="1" x14ac:dyDescent="0.25">
      <c r="A6196" s="13" t="s">
        <v>7878</v>
      </c>
      <c r="B6196" s="13" t="s">
        <v>10</v>
      </c>
      <c r="C6196" s="14">
        <v>1044.22</v>
      </c>
      <c r="D6196" s="13" t="s">
        <v>26</v>
      </c>
      <c r="E6196" s="13" t="s">
        <v>3730</v>
      </c>
      <c r="F6196" s="15">
        <v>18000</v>
      </c>
      <c r="G6196" s="14">
        <v>18795960</v>
      </c>
      <c r="H6196" s="13" t="s">
        <v>6596</v>
      </c>
    </row>
    <row r="6197" spans="1:8" ht="15.75" customHeight="1" x14ac:dyDescent="0.25">
      <c r="A6197" s="13" t="s">
        <v>7878</v>
      </c>
      <c r="B6197" s="13" t="s">
        <v>10</v>
      </c>
      <c r="C6197" s="14">
        <v>1049.75</v>
      </c>
      <c r="D6197" s="13" t="s">
        <v>80</v>
      </c>
      <c r="E6197" s="13" t="s">
        <v>132</v>
      </c>
      <c r="F6197" s="15">
        <v>18000</v>
      </c>
      <c r="G6197" s="14">
        <v>18895500</v>
      </c>
      <c r="H6197" s="16" t="s">
        <v>6597</v>
      </c>
    </row>
    <row r="6198" spans="1:8" ht="15.75" customHeight="1" x14ac:dyDescent="0.25">
      <c r="A6198" s="13" t="s">
        <v>7878</v>
      </c>
      <c r="B6198" s="13" t="s">
        <v>28</v>
      </c>
      <c r="C6198" s="14">
        <v>1063.02</v>
      </c>
      <c r="D6198" s="13" t="s">
        <v>20</v>
      </c>
      <c r="E6198" s="13" t="s">
        <v>128</v>
      </c>
      <c r="F6198" s="15">
        <v>18000</v>
      </c>
      <c r="G6198" s="14">
        <v>19134360</v>
      </c>
      <c r="H6198" s="13" t="s">
        <v>6598</v>
      </c>
    </row>
    <row r="6199" spans="1:8" ht="15.75" customHeight="1" x14ac:dyDescent="0.25">
      <c r="A6199" s="13" t="s">
        <v>7878</v>
      </c>
      <c r="B6199" s="13" t="s">
        <v>45</v>
      </c>
      <c r="C6199" s="14">
        <v>1078.96</v>
      </c>
      <c r="D6199" s="13" t="s">
        <v>26</v>
      </c>
      <c r="E6199" s="13" t="s">
        <v>128</v>
      </c>
      <c r="F6199" s="15">
        <v>18000</v>
      </c>
      <c r="G6199" s="14">
        <v>19421280</v>
      </c>
      <c r="H6199" s="16" t="s">
        <v>6599</v>
      </c>
    </row>
    <row r="6200" spans="1:8" ht="15.75" customHeight="1" x14ac:dyDescent="0.25">
      <c r="A6200" s="13" t="s">
        <v>7878</v>
      </c>
      <c r="B6200" s="13" t="s">
        <v>10</v>
      </c>
      <c r="C6200" s="14">
        <v>1326.25</v>
      </c>
      <c r="D6200" s="13" t="s">
        <v>11</v>
      </c>
      <c r="E6200" s="16" t="s">
        <v>6600</v>
      </c>
      <c r="F6200" s="15">
        <v>18000</v>
      </c>
      <c r="G6200" s="14">
        <v>23872500</v>
      </c>
      <c r="H6200" s="13" t="s">
        <v>6601</v>
      </c>
    </row>
    <row r="6201" spans="1:8" ht="15.75" customHeight="1" x14ac:dyDescent="0.25">
      <c r="A6201" s="13" t="s">
        <v>7878</v>
      </c>
      <c r="B6201" s="13" t="s">
        <v>10</v>
      </c>
      <c r="C6201" s="14">
        <v>1359.84</v>
      </c>
      <c r="D6201" s="13" t="s">
        <v>33</v>
      </c>
      <c r="E6201" s="13" t="s">
        <v>128</v>
      </c>
      <c r="F6201" s="15">
        <v>18000</v>
      </c>
      <c r="G6201" s="14">
        <v>24477120</v>
      </c>
      <c r="H6201" s="13" t="s">
        <v>6602</v>
      </c>
    </row>
    <row r="6202" spans="1:8" ht="15.75" customHeight="1" x14ac:dyDescent="0.25">
      <c r="A6202" s="13" t="s">
        <v>7878</v>
      </c>
      <c r="B6202" s="13" t="s">
        <v>10</v>
      </c>
      <c r="C6202" s="14">
        <v>1535.1</v>
      </c>
      <c r="D6202" s="13" t="s">
        <v>17</v>
      </c>
      <c r="E6202" s="13" t="s">
        <v>132</v>
      </c>
      <c r="F6202" s="15">
        <v>18000</v>
      </c>
      <c r="G6202" s="14">
        <v>27631800</v>
      </c>
      <c r="H6202" s="13" t="s">
        <v>6602</v>
      </c>
    </row>
    <row r="6203" spans="1:8" ht="15.75" customHeight="1" x14ac:dyDescent="0.25">
      <c r="A6203" s="13" t="s">
        <v>7878</v>
      </c>
      <c r="B6203" s="13" t="s">
        <v>10</v>
      </c>
      <c r="C6203" s="14">
        <v>1552.25</v>
      </c>
      <c r="D6203" s="13" t="s">
        <v>20</v>
      </c>
      <c r="E6203" s="13" t="s">
        <v>1805</v>
      </c>
      <c r="F6203" s="15">
        <v>18000</v>
      </c>
      <c r="G6203" s="14">
        <v>27940500</v>
      </c>
      <c r="H6203" s="16" t="s">
        <v>6603</v>
      </c>
    </row>
    <row r="6204" spans="1:8" ht="15.75" customHeight="1" x14ac:dyDescent="0.25">
      <c r="A6204" s="13" t="s">
        <v>7878</v>
      </c>
      <c r="B6204" s="13" t="s">
        <v>10</v>
      </c>
      <c r="C6204" s="14">
        <v>1584.4</v>
      </c>
      <c r="D6204" s="13" t="s">
        <v>14</v>
      </c>
      <c r="E6204" s="13" t="s">
        <v>6604</v>
      </c>
      <c r="F6204" s="15">
        <v>18000</v>
      </c>
      <c r="G6204" s="14">
        <v>28519200</v>
      </c>
      <c r="H6204" s="13" t="s">
        <v>6605</v>
      </c>
    </row>
    <row r="6205" spans="1:8" ht="15.75" customHeight="1" x14ac:dyDescent="0.25">
      <c r="A6205" s="13" t="s">
        <v>7878</v>
      </c>
      <c r="B6205" s="13" t="s">
        <v>28</v>
      </c>
      <c r="C6205" s="14">
        <v>1597.44</v>
      </c>
      <c r="D6205" s="13" t="s">
        <v>26</v>
      </c>
      <c r="E6205" s="13" t="s">
        <v>6606</v>
      </c>
      <c r="F6205" s="15">
        <v>18000</v>
      </c>
      <c r="G6205" s="14">
        <v>28753920</v>
      </c>
      <c r="H6205" s="13" t="s">
        <v>6607</v>
      </c>
    </row>
    <row r="6206" spans="1:8" ht="15.75" customHeight="1" x14ac:dyDescent="0.25">
      <c r="A6206" s="13" t="s">
        <v>7878</v>
      </c>
      <c r="B6206" s="13" t="s">
        <v>28</v>
      </c>
      <c r="C6206" s="14">
        <v>1816.32</v>
      </c>
      <c r="D6206" s="13" t="s">
        <v>17</v>
      </c>
      <c r="E6206" s="13" t="s">
        <v>95</v>
      </c>
      <c r="F6206" s="15">
        <v>2400</v>
      </c>
      <c r="G6206" s="14">
        <v>4359168</v>
      </c>
      <c r="H6206" s="13" t="s">
        <v>6608</v>
      </c>
    </row>
    <row r="6207" spans="1:8" ht="15.75" customHeight="1" x14ac:dyDescent="0.25">
      <c r="A6207" s="13" t="s">
        <v>7878</v>
      </c>
      <c r="B6207" s="13" t="s">
        <v>45</v>
      </c>
      <c r="C6207" s="14">
        <v>3483</v>
      </c>
      <c r="D6207" s="13" t="s">
        <v>17</v>
      </c>
      <c r="E6207" s="13" t="s">
        <v>345</v>
      </c>
      <c r="F6207" s="15">
        <v>2400</v>
      </c>
      <c r="G6207" s="14">
        <v>8359200</v>
      </c>
      <c r="H6207" s="13" t="s">
        <v>6609</v>
      </c>
    </row>
    <row r="6208" spans="1:8" ht="15.75" customHeight="1" x14ac:dyDescent="0.25">
      <c r="C6208" s="10"/>
      <c r="F6208" s="17"/>
      <c r="G6208" s="10"/>
    </row>
    <row r="6209" spans="1:8" ht="15.75" customHeight="1" x14ac:dyDescent="0.25">
      <c r="A6209" s="41" t="s">
        <v>6610</v>
      </c>
      <c r="B6209" s="42"/>
      <c r="C6209" s="42"/>
      <c r="D6209" s="42"/>
      <c r="E6209" s="42"/>
      <c r="F6209" s="42"/>
      <c r="G6209" s="42"/>
      <c r="H6209" s="43"/>
    </row>
    <row r="6210" spans="1:8" ht="15.75" customHeight="1" x14ac:dyDescent="0.25">
      <c r="C6210" s="10"/>
      <c r="E6210" s="11" t="s">
        <v>7571</v>
      </c>
      <c r="F6210" s="12">
        <v>3600</v>
      </c>
      <c r="G6210" s="10"/>
    </row>
    <row r="6211" spans="1:8" ht="15.75" customHeight="1" x14ac:dyDescent="0.25">
      <c r="A6211" s="13" t="s">
        <v>0</v>
      </c>
      <c r="B6211" s="13" t="s">
        <v>1</v>
      </c>
      <c r="C6211" s="13" t="s">
        <v>2</v>
      </c>
      <c r="D6211" s="13" t="s">
        <v>4</v>
      </c>
      <c r="E6211" s="13" t="s">
        <v>5</v>
      </c>
      <c r="F6211" s="13" t="s">
        <v>6</v>
      </c>
      <c r="G6211" s="13" t="s">
        <v>7</v>
      </c>
      <c r="H6211" s="13" t="s">
        <v>8</v>
      </c>
    </row>
    <row r="6212" spans="1:8" ht="15.75" customHeight="1" x14ac:dyDescent="0.25">
      <c r="A6212" s="13" t="s">
        <v>7879</v>
      </c>
      <c r="B6212" s="13" t="s">
        <v>10</v>
      </c>
      <c r="C6212" s="14">
        <v>11292</v>
      </c>
      <c r="D6212" s="13" t="s">
        <v>38</v>
      </c>
      <c r="E6212" s="13" t="s">
        <v>6611</v>
      </c>
      <c r="F6212" s="15">
        <v>3600</v>
      </c>
      <c r="G6212" s="14">
        <v>40651200</v>
      </c>
      <c r="H6212" s="16" t="s">
        <v>6612</v>
      </c>
    </row>
    <row r="6213" spans="1:8" ht="15.75" customHeight="1" x14ac:dyDescent="0.25">
      <c r="A6213" s="13" t="s">
        <v>7879</v>
      </c>
      <c r="B6213" s="13" t="s">
        <v>10</v>
      </c>
      <c r="C6213" s="14">
        <v>11999.65</v>
      </c>
      <c r="D6213" s="13" t="s">
        <v>33</v>
      </c>
      <c r="E6213" s="13" t="s">
        <v>446</v>
      </c>
      <c r="F6213" s="15">
        <v>3600</v>
      </c>
      <c r="G6213" s="14">
        <v>43198740</v>
      </c>
      <c r="H6213" s="13" t="s">
        <v>6613</v>
      </c>
    </row>
    <row r="6214" spans="1:8" ht="15.75" customHeight="1" x14ac:dyDescent="0.25">
      <c r="A6214" s="13" t="s">
        <v>7879</v>
      </c>
      <c r="B6214" s="13" t="s">
        <v>10</v>
      </c>
      <c r="C6214" s="14">
        <v>12535</v>
      </c>
      <c r="D6214" s="13" t="s">
        <v>70</v>
      </c>
      <c r="E6214" s="13" t="s">
        <v>446</v>
      </c>
      <c r="F6214" s="15">
        <v>3600</v>
      </c>
      <c r="G6214" s="14">
        <v>45126000</v>
      </c>
      <c r="H6214" s="13" t="s">
        <v>6614</v>
      </c>
    </row>
    <row r="6215" spans="1:8" ht="15.75" customHeight="1" x14ac:dyDescent="0.25">
      <c r="A6215" s="13" t="s">
        <v>7879</v>
      </c>
      <c r="B6215" s="13" t="s">
        <v>10</v>
      </c>
      <c r="C6215" s="14">
        <v>12535</v>
      </c>
      <c r="D6215" s="13" t="s">
        <v>171</v>
      </c>
      <c r="E6215" s="13" t="s">
        <v>6615</v>
      </c>
      <c r="F6215" s="15">
        <v>3600</v>
      </c>
      <c r="G6215" s="14">
        <v>45126000</v>
      </c>
      <c r="H6215" s="16" t="s">
        <v>6616</v>
      </c>
    </row>
    <row r="6216" spans="1:8" ht="15.75" customHeight="1" x14ac:dyDescent="0.25">
      <c r="A6216" s="13" t="s">
        <v>7879</v>
      </c>
      <c r="B6216" s="13" t="s">
        <v>28</v>
      </c>
      <c r="C6216" s="14">
        <v>12706</v>
      </c>
      <c r="D6216" s="13" t="s">
        <v>20</v>
      </c>
      <c r="E6216" s="13" t="s">
        <v>1272</v>
      </c>
      <c r="F6216" s="15">
        <v>3600</v>
      </c>
      <c r="G6216" s="14">
        <v>45741600</v>
      </c>
      <c r="H6216" s="16" t="s">
        <v>6617</v>
      </c>
    </row>
    <row r="6217" spans="1:8" ht="15.75" customHeight="1" x14ac:dyDescent="0.25">
      <c r="A6217" s="13" t="s">
        <v>7879</v>
      </c>
      <c r="B6217" s="13" t="s">
        <v>10</v>
      </c>
      <c r="C6217" s="14">
        <v>12816.75</v>
      </c>
      <c r="D6217" s="13" t="s">
        <v>11</v>
      </c>
      <c r="E6217" s="16" t="s">
        <v>6618</v>
      </c>
      <c r="F6217" s="15">
        <v>3600</v>
      </c>
      <c r="G6217" s="14">
        <v>46140300</v>
      </c>
      <c r="H6217" s="13" t="s">
        <v>6619</v>
      </c>
    </row>
    <row r="6218" spans="1:8" ht="15.75" customHeight="1" x14ac:dyDescent="0.25">
      <c r="A6218" s="13" t="s">
        <v>7879</v>
      </c>
      <c r="B6218" s="13" t="s">
        <v>10</v>
      </c>
      <c r="C6218" s="14">
        <v>13041</v>
      </c>
      <c r="D6218" s="13" t="s">
        <v>201</v>
      </c>
      <c r="E6218" s="13" t="s">
        <v>446</v>
      </c>
      <c r="F6218" s="15">
        <v>3600</v>
      </c>
      <c r="G6218" s="14">
        <v>46947600</v>
      </c>
      <c r="H6218" s="16" t="s">
        <v>6620</v>
      </c>
    </row>
    <row r="6219" spans="1:8" ht="15.75" customHeight="1" x14ac:dyDescent="0.25">
      <c r="A6219" s="13" t="s">
        <v>7879</v>
      </c>
      <c r="B6219" s="13" t="s">
        <v>10</v>
      </c>
      <c r="C6219" s="14">
        <v>13087</v>
      </c>
      <c r="D6219" s="13" t="s">
        <v>14</v>
      </c>
      <c r="E6219" s="13" t="s">
        <v>6621</v>
      </c>
      <c r="F6219" s="15">
        <v>3600</v>
      </c>
      <c r="G6219" s="14">
        <v>47113200</v>
      </c>
      <c r="H6219" s="13" t="s">
        <v>6622</v>
      </c>
    </row>
    <row r="6220" spans="1:8" ht="15.75" customHeight="1" x14ac:dyDescent="0.25">
      <c r="A6220" s="13" t="s">
        <v>7879</v>
      </c>
      <c r="B6220" s="13" t="s">
        <v>10</v>
      </c>
      <c r="C6220" s="14">
        <v>13142.86</v>
      </c>
      <c r="D6220" s="13" t="s">
        <v>23</v>
      </c>
      <c r="E6220" s="13" t="s">
        <v>446</v>
      </c>
      <c r="F6220" s="15">
        <v>3600</v>
      </c>
      <c r="G6220" s="14">
        <v>47314296</v>
      </c>
      <c r="H6220" s="16" t="s">
        <v>6623</v>
      </c>
    </row>
    <row r="6221" spans="1:8" ht="15.75" customHeight="1" x14ac:dyDescent="0.25">
      <c r="A6221" s="13" t="s">
        <v>7879</v>
      </c>
      <c r="B6221" s="13" t="s">
        <v>10</v>
      </c>
      <c r="C6221" s="14">
        <v>13340</v>
      </c>
      <c r="D6221" s="13" t="s">
        <v>35</v>
      </c>
      <c r="E6221" s="13" t="s">
        <v>6624</v>
      </c>
      <c r="F6221" s="15">
        <v>3600</v>
      </c>
      <c r="G6221" s="14">
        <v>48024000</v>
      </c>
      <c r="H6221" s="16" t="s">
        <v>6625</v>
      </c>
    </row>
    <row r="6222" spans="1:8" ht="15.75" customHeight="1" x14ac:dyDescent="0.25">
      <c r="A6222" s="13" t="s">
        <v>7879</v>
      </c>
      <c r="B6222" s="13" t="s">
        <v>10</v>
      </c>
      <c r="C6222" s="14">
        <v>13528.96</v>
      </c>
      <c r="D6222" s="13" t="s">
        <v>26</v>
      </c>
      <c r="E6222" s="13" t="s">
        <v>446</v>
      </c>
      <c r="F6222" s="15">
        <v>3600</v>
      </c>
      <c r="G6222" s="14">
        <v>48704256</v>
      </c>
      <c r="H6222" s="13" t="s">
        <v>6626</v>
      </c>
    </row>
    <row r="6223" spans="1:8" ht="15.75" customHeight="1" x14ac:dyDescent="0.25">
      <c r="A6223" s="13" t="s">
        <v>7879</v>
      </c>
      <c r="B6223" s="13" t="s">
        <v>10</v>
      </c>
      <c r="C6223" s="14">
        <v>14080.46</v>
      </c>
      <c r="D6223" s="13" t="s">
        <v>20</v>
      </c>
      <c r="E6223" s="13" t="s">
        <v>1289</v>
      </c>
      <c r="F6223" s="15">
        <v>3600</v>
      </c>
      <c r="G6223" s="14">
        <v>50689656</v>
      </c>
      <c r="H6223" s="16" t="s">
        <v>6627</v>
      </c>
    </row>
    <row r="6224" spans="1:8" ht="15.75" customHeight="1" x14ac:dyDescent="0.25">
      <c r="A6224" s="13" t="s">
        <v>7879</v>
      </c>
      <c r="B6224" s="13" t="s">
        <v>10</v>
      </c>
      <c r="C6224" s="14">
        <v>14720</v>
      </c>
      <c r="D6224" s="13" t="s">
        <v>17</v>
      </c>
      <c r="E6224" s="13" t="s">
        <v>446</v>
      </c>
      <c r="F6224" s="15">
        <v>3600</v>
      </c>
      <c r="G6224" s="14">
        <v>52992000</v>
      </c>
      <c r="H6224" s="13" t="s">
        <v>6628</v>
      </c>
    </row>
    <row r="6225" spans="1:8" ht="15.75" customHeight="1" x14ac:dyDescent="0.25">
      <c r="A6225" s="13" t="s">
        <v>7879</v>
      </c>
      <c r="B6225" s="13" t="s">
        <v>45</v>
      </c>
      <c r="C6225" s="14">
        <v>14997.21</v>
      </c>
      <c r="D6225" s="13" t="s">
        <v>26</v>
      </c>
      <c r="E6225" s="13" t="s">
        <v>6629</v>
      </c>
      <c r="F6225" s="15">
        <v>3600</v>
      </c>
      <c r="G6225" s="14">
        <v>53989956</v>
      </c>
      <c r="H6225" s="13" t="s">
        <v>6630</v>
      </c>
    </row>
    <row r="6226" spans="1:8" ht="15.75" customHeight="1" x14ac:dyDescent="0.25">
      <c r="A6226" s="13" t="s">
        <v>7879</v>
      </c>
      <c r="B6226" s="13" t="s">
        <v>28</v>
      </c>
      <c r="C6226" s="14">
        <v>15313.49</v>
      </c>
      <c r="D6226" s="13" t="s">
        <v>14</v>
      </c>
      <c r="E6226" s="13" t="s">
        <v>6631</v>
      </c>
      <c r="F6226" s="15">
        <v>3600</v>
      </c>
      <c r="G6226" s="14">
        <v>55128564</v>
      </c>
      <c r="H6226" s="13" t="s">
        <v>6632</v>
      </c>
    </row>
    <row r="6227" spans="1:8" ht="15.75" customHeight="1" x14ac:dyDescent="0.25">
      <c r="A6227" s="13" t="s">
        <v>7879</v>
      </c>
      <c r="B6227" s="13" t="s">
        <v>10</v>
      </c>
      <c r="C6227" s="14">
        <v>15449</v>
      </c>
      <c r="D6227" s="13" t="s">
        <v>43</v>
      </c>
      <c r="E6227" s="13" t="s">
        <v>6615</v>
      </c>
      <c r="F6227" s="15">
        <v>3600</v>
      </c>
      <c r="G6227" s="14">
        <v>55616400</v>
      </c>
      <c r="H6227" s="16" t="s">
        <v>6633</v>
      </c>
    </row>
    <row r="6228" spans="1:8" ht="15.75" customHeight="1" x14ac:dyDescent="0.25">
      <c r="A6228" s="13" t="s">
        <v>7879</v>
      </c>
      <c r="B6228" s="13" t="s">
        <v>413</v>
      </c>
      <c r="C6228" s="14">
        <v>15549.96</v>
      </c>
      <c r="D6228" s="13" t="s">
        <v>26</v>
      </c>
      <c r="E6228" s="13" t="s">
        <v>1349</v>
      </c>
      <c r="F6228" s="15">
        <v>3600</v>
      </c>
      <c r="G6228" s="14">
        <v>55979856</v>
      </c>
      <c r="H6228" s="13" t="s">
        <v>6634</v>
      </c>
    </row>
    <row r="6229" spans="1:8" ht="15.75" customHeight="1" x14ac:dyDescent="0.25">
      <c r="A6229" s="13" t="s">
        <v>7879</v>
      </c>
      <c r="B6229" s="13" t="s">
        <v>45</v>
      </c>
      <c r="C6229" s="14">
        <v>18949.72</v>
      </c>
      <c r="D6229" s="13" t="s">
        <v>20</v>
      </c>
      <c r="E6229" s="13" t="s">
        <v>87</v>
      </c>
      <c r="F6229" s="15">
        <v>3600</v>
      </c>
      <c r="G6229" s="14">
        <v>68218992</v>
      </c>
      <c r="H6229" s="16" t="s">
        <v>6635</v>
      </c>
    </row>
    <row r="6230" spans="1:8" ht="15.75" customHeight="1" x14ac:dyDescent="0.25">
      <c r="A6230" s="13" t="s">
        <v>7879</v>
      </c>
      <c r="B6230" s="13" t="s">
        <v>28</v>
      </c>
      <c r="C6230" s="14">
        <v>19985.62</v>
      </c>
      <c r="D6230" s="13" t="s">
        <v>26</v>
      </c>
      <c r="E6230" s="13" t="s">
        <v>87</v>
      </c>
      <c r="F6230" s="15">
        <v>3600</v>
      </c>
      <c r="G6230" s="14">
        <v>71948232</v>
      </c>
      <c r="H6230" s="13" t="s">
        <v>6636</v>
      </c>
    </row>
    <row r="6231" spans="1:8" ht="15.75" customHeight="1" x14ac:dyDescent="0.25">
      <c r="A6231" s="13" t="s">
        <v>7879</v>
      </c>
      <c r="B6231" s="13" t="s">
        <v>382</v>
      </c>
      <c r="C6231" s="14">
        <v>29912.47</v>
      </c>
      <c r="D6231" s="13" t="s">
        <v>26</v>
      </c>
      <c r="E6231" s="13" t="s">
        <v>6637</v>
      </c>
      <c r="F6231" s="15">
        <v>3600</v>
      </c>
      <c r="G6231" s="14">
        <v>107684892</v>
      </c>
      <c r="H6231" s="13" t="s">
        <v>6630</v>
      </c>
    </row>
    <row r="6232" spans="1:8" ht="15.75" customHeight="1" x14ac:dyDescent="0.25">
      <c r="C6232" s="10"/>
      <c r="F6232" s="17"/>
      <c r="G6232" s="10"/>
    </row>
    <row r="6233" spans="1:8" ht="15.75" customHeight="1" x14ac:dyDescent="0.25">
      <c r="A6233" s="41" t="s">
        <v>6638</v>
      </c>
      <c r="B6233" s="42"/>
      <c r="C6233" s="42"/>
      <c r="D6233" s="42"/>
      <c r="E6233" s="42"/>
      <c r="F6233" s="42"/>
      <c r="G6233" s="42"/>
      <c r="H6233" s="43"/>
    </row>
    <row r="6234" spans="1:8" ht="15.75" customHeight="1" x14ac:dyDescent="0.25">
      <c r="C6234" s="10"/>
      <c r="E6234" s="11" t="s">
        <v>7571</v>
      </c>
      <c r="F6234" s="12">
        <v>1800</v>
      </c>
      <c r="G6234" s="10"/>
    </row>
    <row r="6235" spans="1:8" ht="15.75" customHeight="1" x14ac:dyDescent="0.25">
      <c r="A6235" s="13" t="s">
        <v>0</v>
      </c>
      <c r="B6235" s="13" t="s">
        <v>1</v>
      </c>
      <c r="C6235" s="13" t="s">
        <v>2</v>
      </c>
      <c r="D6235" s="13" t="s">
        <v>4</v>
      </c>
      <c r="E6235" s="13" t="s">
        <v>5</v>
      </c>
      <c r="F6235" s="13" t="s">
        <v>6</v>
      </c>
      <c r="G6235" s="13" t="s">
        <v>7</v>
      </c>
      <c r="H6235" s="13" t="s">
        <v>8</v>
      </c>
    </row>
    <row r="6236" spans="1:8" ht="15.75" customHeight="1" x14ac:dyDescent="0.25">
      <c r="A6236" s="13" t="s">
        <v>7880</v>
      </c>
      <c r="B6236" s="13" t="s">
        <v>10</v>
      </c>
      <c r="C6236" s="14">
        <v>14007</v>
      </c>
      <c r="D6236" s="13" t="s">
        <v>38</v>
      </c>
      <c r="E6236" s="13" t="s">
        <v>6611</v>
      </c>
      <c r="F6236" s="15">
        <v>1800</v>
      </c>
      <c r="G6236" s="14">
        <v>25212600</v>
      </c>
      <c r="H6236" s="16" t="s">
        <v>6640</v>
      </c>
    </row>
    <row r="6237" spans="1:8" ht="15.75" customHeight="1" x14ac:dyDescent="0.25">
      <c r="A6237" s="13" t="s">
        <v>7880</v>
      </c>
      <c r="B6237" s="13" t="s">
        <v>10</v>
      </c>
      <c r="C6237" s="14">
        <v>14413.02</v>
      </c>
      <c r="D6237" s="13" t="s">
        <v>20</v>
      </c>
      <c r="E6237" s="13" t="s">
        <v>1289</v>
      </c>
      <c r="F6237" s="15">
        <v>1800</v>
      </c>
      <c r="G6237" s="14">
        <v>25943436</v>
      </c>
      <c r="H6237" s="16" t="s">
        <v>6641</v>
      </c>
    </row>
    <row r="6238" spans="1:8" ht="15.75" customHeight="1" x14ac:dyDescent="0.25">
      <c r="A6238" s="13" t="s">
        <v>7880</v>
      </c>
      <c r="B6238" s="13" t="s">
        <v>10</v>
      </c>
      <c r="C6238" s="14">
        <v>14583.69</v>
      </c>
      <c r="D6238" s="13" t="s">
        <v>33</v>
      </c>
      <c r="E6238" s="13" t="s">
        <v>446</v>
      </c>
      <c r="F6238" s="15">
        <v>1800</v>
      </c>
      <c r="G6238" s="14">
        <v>26250642</v>
      </c>
      <c r="H6238" s="13" t="s">
        <v>6613</v>
      </c>
    </row>
    <row r="6239" spans="1:8" ht="15.75" customHeight="1" x14ac:dyDescent="0.25">
      <c r="A6239" s="13" t="s">
        <v>7880</v>
      </c>
      <c r="B6239" s="13" t="s">
        <v>10</v>
      </c>
      <c r="C6239" s="14">
        <v>14715</v>
      </c>
      <c r="D6239" s="13" t="s">
        <v>70</v>
      </c>
      <c r="E6239" s="13" t="s">
        <v>1268</v>
      </c>
      <c r="F6239" s="15">
        <v>1800</v>
      </c>
      <c r="G6239" s="14">
        <v>26487000</v>
      </c>
      <c r="H6239" s="13" t="s">
        <v>6614</v>
      </c>
    </row>
    <row r="6240" spans="1:8" ht="15.75" customHeight="1" x14ac:dyDescent="0.25">
      <c r="A6240" s="13" t="s">
        <v>7880</v>
      </c>
      <c r="B6240" s="13" t="s">
        <v>10</v>
      </c>
      <c r="C6240" s="14">
        <v>14850</v>
      </c>
      <c r="D6240" s="13" t="s">
        <v>171</v>
      </c>
      <c r="E6240" s="13" t="s">
        <v>6615</v>
      </c>
      <c r="F6240" s="15">
        <v>1800</v>
      </c>
      <c r="G6240" s="14">
        <v>26730000</v>
      </c>
      <c r="H6240" s="16" t="s">
        <v>6642</v>
      </c>
    </row>
    <row r="6241" spans="1:8" ht="15.75" customHeight="1" x14ac:dyDescent="0.25">
      <c r="A6241" s="13" t="s">
        <v>7880</v>
      </c>
      <c r="B6241" s="13" t="s">
        <v>28</v>
      </c>
      <c r="C6241" s="14">
        <v>14915.74</v>
      </c>
      <c r="D6241" s="13" t="s">
        <v>20</v>
      </c>
      <c r="E6241" s="13" t="s">
        <v>1272</v>
      </c>
      <c r="F6241" s="15">
        <v>1800</v>
      </c>
      <c r="G6241" s="14">
        <v>26848332</v>
      </c>
      <c r="H6241" s="16" t="s">
        <v>6643</v>
      </c>
    </row>
    <row r="6242" spans="1:8" ht="15.75" customHeight="1" x14ac:dyDescent="0.25">
      <c r="A6242" s="13" t="s">
        <v>7880</v>
      </c>
      <c r="B6242" s="13" t="s">
        <v>10</v>
      </c>
      <c r="C6242" s="14">
        <v>15045.75</v>
      </c>
      <c r="D6242" s="13" t="s">
        <v>11</v>
      </c>
      <c r="E6242" s="13" t="s">
        <v>6644</v>
      </c>
      <c r="F6242" s="15">
        <v>1800</v>
      </c>
      <c r="G6242" s="14">
        <v>27082350</v>
      </c>
      <c r="H6242" s="13" t="s">
        <v>6645</v>
      </c>
    </row>
    <row r="6243" spans="1:8" ht="15.75" customHeight="1" x14ac:dyDescent="0.25">
      <c r="A6243" s="13" t="s">
        <v>7880</v>
      </c>
      <c r="B6243" s="13" t="s">
        <v>10</v>
      </c>
      <c r="C6243" s="14">
        <v>15309</v>
      </c>
      <c r="D6243" s="13" t="s">
        <v>201</v>
      </c>
      <c r="E6243" s="13" t="s">
        <v>446</v>
      </c>
      <c r="F6243" s="15">
        <v>1800</v>
      </c>
      <c r="G6243" s="14">
        <v>27556200</v>
      </c>
      <c r="H6243" s="16" t="s">
        <v>6646</v>
      </c>
    </row>
    <row r="6244" spans="1:8" ht="15.75" customHeight="1" x14ac:dyDescent="0.25">
      <c r="A6244" s="13" t="s">
        <v>7880</v>
      </c>
      <c r="B6244" s="13" t="s">
        <v>28</v>
      </c>
      <c r="C6244" s="14">
        <v>15353.26</v>
      </c>
      <c r="D6244" s="13" t="s">
        <v>26</v>
      </c>
      <c r="E6244" s="13" t="s">
        <v>6629</v>
      </c>
      <c r="F6244" s="15">
        <v>1800</v>
      </c>
      <c r="G6244" s="14">
        <v>27635868</v>
      </c>
      <c r="H6244" s="13" t="s">
        <v>6630</v>
      </c>
    </row>
    <row r="6245" spans="1:8" ht="15.75" customHeight="1" x14ac:dyDescent="0.25">
      <c r="A6245" s="13" t="s">
        <v>7880</v>
      </c>
      <c r="B6245" s="13" t="s">
        <v>10</v>
      </c>
      <c r="C6245" s="14">
        <v>15363</v>
      </c>
      <c r="D6245" s="13" t="s">
        <v>14</v>
      </c>
      <c r="E6245" s="13" t="s">
        <v>6647</v>
      </c>
      <c r="F6245" s="15">
        <v>1800</v>
      </c>
      <c r="G6245" s="14">
        <v>27653400</v>
      </c>
      <c r="H6245" s="13" t="s">
        <v>6622</v>
      </c>
    </row>
    <row r="6246" spans="1:8" ht="15.75" customHeight="1" x14ac:dyDescent="0.25">
      <c r="A6246" s="13" t="s">
        <v>7880</v>
      </c>
      <c r="B6246" s="13" t="s">
        <v>10</v>
      </c>
      <c r="C6246" s="14">
        <v>15428.57</v>
      </c>
      <c r="D6246" s="13" t="s">
        <v>23</v>
      </c>
      <c r="E6246" s="13" t="s">
        <v>446</v>
      </c>
      <c r="F6246" s="15">
        <v>1800</v>
      </c>
      <c r="G6246" s="14">
        <v>27771426</v>
      </c>
      <c r="H6246" s="16" t="s">
        <v>6623</v>
      </c>
    </row>
    <row r="6247" spans="1:8" ht="15.75" customHeight="1" x14ac:dyDescent="0.25">
      <c r="A6247" s="13" t="s">
        <v>7880</v>
      </c>
      <c r="B6247" s="13" t="s">
        <v>10</v>
      </c>
      <c r="C6247" s="14">
        <v>15660</v>
      </c>
      <c r="D6247" s="13" t="s">
        <v>35</v>
      </c>
      <c r="E6247" s="13" t="s">
        <v>6624</v>
      </c>
      <c r="F6247" s="15">
        <v>1800</v>
      </c>
      <c r="G6247" s="14">
        <v>28188000</v>
      </c>
      <c r="H6247" s="16" t="s">
        <v>6648</v>
      </c>
    </row>
    <row r="6248" spans="1:8" ht="15.75" customHeight="1" x14ac:dyDescent="0.25">
      <c r="A6248" s="13" t="s">
        <v>7880</v>
      </c>
      <c r="B6248" s="13" t="s">
        <v>10</v>
      </c>
      <c r="C6248" s="14">
        <v>15881.77</v>
      </c>
      <c r="D6248" s="13" t="s">
        <v>26</v>
      </c>
      <c r="E6248" s="13" t="s">
        <v>446</v>
      </c>
      <c r="F6248" s="15">
        <v>1800</v>
      </c>
      <c r="G6248" s="14">
        <v>28587186</v>
      </c>
      <c r="H6248" s="13" t="s">
        <v>6626</v>
      </c>
    </row>
    <row r="6249" spans="1:8" ht="15.75" customHeight="1" x14ac:dyDescent="0.25">
      <c r="A6249" s="13" t="s">
        <v>7880</v>
      </c>
      <c r="B6249" s="13" t="s">
        <v>10</v>
      </c>
      <c r="C6249" s="14">
        <v>17280</v>
      </c>
      <c r="D6249" s="13" t="s">
        <v>17</v>
      </c>
      <c r="E6249" s="13" t="s">
        <v>446</v>
      </c>
      <c r="F6249" s="15">
        <v>1800</v>
      </c>
      <c r="G6249" s="14">
        <v>31104000</v>
      </c>
      <c r="H6249" s="13" t="s">
        <v>6628</v>
      </c>
    </row>
    <row r="6250" spans="1:8" ht="15.75" customHeight="1" x14ac:dyDescent="0.25">
      <c r="A6250" s="13" t="s">
        <v>7880</v>
      </c>
      <c r="B6250" s="13" t="s">
        <v>10</v>
      </c>
      <c r="C6250" s="14">
        <v>18680.71</v>
      </c>
      <c r="D6250" s="13" t="s">
        <v>43</v>
      </c>
      <c r="E6250" s="13" t="s">
        <v>6615</v>
      </c>
      <c r="F6250" s="15">
        <v>1800</v>
      </c>
      <c r="G6250" s="14">
        <v>33625278</v>
      </c>
      <c r="H6250" s="16" t="s">
        <v>6649</v>
      </c>
    </row>
    <row r="6251" spans="1:8" ht="15.75" customHeight="1" x14ac:dyDescent="0.25">
      <c r="A6251" s="13" t="s">
        <v>7880</v>
      </c>
      <c r="B6251" s="13" t="s">
        <v>28</v>
      </c>
      <c r="C6251" s="14">
        <v>21859.26</v>
      </c>
      <c r="D6251" s="13" t="s">
        <v>14</v>
      </c>
      <c r="E6251" s="13" t="s">
        <v>6650</v>
      </c>
      <c r="F6251" s="15">
        <v>1800</v>
      </c>
      <c r="G6251" s="14">
        <v>39346668</v>
      </c>
      <c r="H6251" s="13" t="s">
        <v>6632</v>
      </c>
    </row>
    <row r="6252" spans="1:8" ht="15.75" customHeight="1" x14ac:dyDescent="0.25">
      <c r="A6252" s="13" t="s">
        <v>7880</v>
      </c>
      <c r="B6252" s="13" t="s">
        <v>434</v>
      </c>
      <c r="C6252" s="14">
        <v>22198.52</v>
      </c>
      <c r="D6252" s="13" t="s">
        <v>26</v>
      </c>
      <c r="E6252" s="13" t="s">
        <v>1349</v>
      </c>
      <c r="F6252" s="15">
        <v>1800</v>
      </c>
      <c r="G6252" s="14">
        <v>39957336</v>
      </c>
      <c r="H6252" s="13" t="s">
        <v>6634</v>
      </c>
    </row>
    <row r="6253" spans="1:8" ht="15.75" customHeight="1" x14ac:dyDescent="0.25">
      <c r="A6253" s="13" t="s">
        <v>7880</v>
      </c>
      <c r="B6253" s="13" t="s">
        <v>45</v>
      </c>
      <c r="C6253" s="14">
        <v>22816.21</v>
      </c>
      <c r="D6253" s="13" t="s">
        <v>20</v>
      </c>
      <c r="E6253" s="13" t="s">
        <v>87</v>
      </c>
      <c r="F6253" s="15">
        <v>1800</v>
      </c>
      <c r="G6253" s="14">
        <v>41069178</v>
      </c>
      <c r="H6253" s="16" t="s">
        <v>6651</v>
      </c>
    </row>
    <row r="6254" spans="1:8" ht="15.75" customHeight="1" x14ac:dyDescent="0.25">
      <c r="A6254" s="13" t="s">
        <v>7880</v>
      </c>
      <c r="B6254" s="13" t="s">
        <v>45</v>
      </c>
      <c r="C6254" s="14">
        <v>23957.439999999999</v>
      </c>
      <c r="D6254" s="13" t="s">
        <v>26</v>
      </c>
      <c r="E6254" s="13" t="s">
        <v>87</v>
      </c>
      <c r="F6254" s="15">
        <v>1800</v>
      </c>
      <c r="G6254" s="14">
        <v>43123392</v>
      </c>
      <c r="H6254" s="13" t="s">
        <v>6652</v>
      </c>
    </row>
    <row r="6255" spans="1:8" ht="15.75" customHeight="1" x14ac:dyDescent="0.25">
      <c r="A6255" s="13" t="s">
        <v>7880</v>
      </c>
      <c r="B6255" s="13" t="s">
        <v>382</v>
      </c>
      <c r="C6255" s="14">
        <v>32234.560000000001</v>
      </c>
      <c r="D6255" s="13" t="s">
        <v>26</v>
      </c>
      <c r="E6255" s="13" t="s">
        <v>6637</v>
      </c>
      <c r="F6255" s="15">
        <v>1800</v>
      </c>
      <c r="G6255" s="14">
        <v>58022208</v>
      </c>
      <c r="H6255" s="13" t="s">
        <v>6630</v>
      </c>
    </row>
    <row r="6256" spans="1:8" ht="15.75" customHeight="1" x14ac:dyDescent="0.25">
      <c r="A6256" s="13" t="s">
        <v>7880</v>
      </c>
      <c r="B6256" s="13" t="s">
        <v>413</v>
      </c>
      <c r="C6256" s="14">
        <v>51521.27</v>
      </c>
      <c r="D6256" s="13" t="s">
        <v>26</v>
      </c>
      <c r="E6256" s="13" t="s">
        <v>6653</v>
      </c>
      <c r="F6256" s="15">
        <v>1800</v>
      </c>
      <c r="G6256" s="14">
        <v>92738286</v>
      </c>
      <c r="H6256" s="13" t="s">
        <v>6654</v>
      </c>
    </row>
    <row r="6257" spans="1:8" ht="15.75" customHeight="1" x14ac:dyDescent="0.25">
      <c r="C6257" s="10"/>
      <c r="F6257" s="17"/>
      <c r="G6257" s="10"/>
    </row>
    <row r="6258" spans="1:8" ht="15.75" customHeight="1" x14ac:dyDescent="0.25">
      <c r="A6258" s="41" t="s">
        <v>6655</v>
      </c>
      <c r="B6258" s="42"/>
      <c r="C6258" s="42"/>
      <c r="D6258" s="42"/>
      <c r="E6258" s="42"/>
      <c r="F6258" s="42"/>
      <c r="G6258" s="42"/>
      <c r="H6258" s="43"/>
    </row>
    <row r="6259" spans="1:8" ht="15.75" customHeight="1" x14ac:dyDescent="0.25">
      <c r="C6259" s="10"/>
      <c r="E6259" s="11" t="s">
        <v>7571</v>
      </c>
      <c r="F6259" s="12">
        <v>1440000</v>
      </c>
      <c r="G6259" s="10"/>
    </row>
    <row r="6260" spans="1:8" ht="15.75" customHeight="1" x14ac:dyDescent="0.25">
      <c r="A6260" s="13" t="s">
        <v>0</v>
      </c>
      <c r="B6260" s="13" t="s">
        <v>1</v>
      </c>
      <c r="C6260" s="13" t="s">
        <v>2</v>
      </c>
      <c r="D6260" s="13" t="s">
        <v>4</v>
      </c>
      <c r="E6260" s="13" t="s">
        <v>5</v>
      </c>
      <c r="F6260" s="13" t="s">
        <v>6</v>
      </c>
      <c r="G6260" s="13" t="s">
        <v>7</v>
      </c>
      <c r="H6260" s="13" t="s">
        <v>8</v>
      </c>
    </row>
    <row r="6261" spans="1:8" ht="15.75" customHeight="1" x14ac:dyDescent="0.25">
      <c r="A6261" s="13" t="s">
        <v>7881</v>
      </c>
      <c r="B6261" s="13" t="s">
        <v>10</v>
      </c>
      <c r="C6261" s="14">
        <v>65.06</v>
      </c>
      <c r="D6261" s="13" t="s">
        <v>17</v>
      </c>
      <c r="E6261" s="13" t="s">
        <v>24</v>
      </c>
      <c r="F6261" s="15">
        <v>600000</v>
      </c>
      <c r="G6261" s="14">
        <v>39036000</v>
      </c>
      <c r="H6261" s="13" t="s">
        <v>6181</v>
      </c>
    </row>
    <row r="6262" spans="1:8" ht="15.75" customHeight="1" x14ac:dyDescent="0.25">
      <c r="A6262" s="13" t="s">
        <v>7881</v>
      </c>
      <c r="B6262" s="13" t="s">
        <v>28</v>
      </c>
      <c r="C6262" s="14">
        <v>68.12</v>
      </c>
      <c r="D6262" s="13" t="s">
        <v>20</v>
      </c>
      <c r="E6262" s="13" t="s">
        <v>166</v>
      </c>
      <c r="F6262" s="15">
        <v>1440000</v>
      </c>
      <c r="G6262" s="14">
        <v>98092800</v>
      </c>
      <c r="H6262" s="16" t="s">
        <v>6657</v>
      </c>
    </row>
    <row r="6263" spans="1:8" ht="15.75" customHeight="1" x14ac:dyDescent="0.25">
      <c r="A6263" s="13" t="s">
        <v>7881</v>
      </c>
      <c r="B6263" s="13" t="s">
        <v>10</v>
      </c>
      <c r="C6263" s="14">
        <v>68.92</v>
      </c>
      <c r="D6263" s="13" t="s">
        <v>38</v>
      </c>
      <c r="E6263" s="13" t="s">
        <v>6658</v>
      </c>
      <c r="F6263" s="15">
        <v>1440000</v>
      </c>
      <c r="G6263" s="14">
        <v>99244800</v>
      </c>
      <c r="H6263" s="13" t="s">
        <v>6659</v>
      </c>
    </row>
    <row r="6264" spans="1:8" ht="15.75" customHeight="1" x14ac:dyDescent="0.25">
      <c r="A6264" s="13" t="s">
        <v>7881</v>
      </c>
      <c r="B6264" s="13" t="s">
        <v>10</v>
      </c>
      <c r="C6264" s="14">
        <v>69.349999999999994</v>
      </c>
      <c r="D6264" s="13" t="s">
        <v>23</v>
      </c>
      <c r="E6264" s="13" t="s">
        <v>166</v>
      </c>
      <c r="F6264" s="15">
        <v>1440000</v>
      </c>
      <c r="G6264" s="14">
        <v>99864000</v>
      </c>
      <c r="H6264" s="16" t="s">
        <v>6660</v>
      </c>
    </row>
    <row r="6265" spans="1:8" ht="15.75" customHeight="1" x14ac:dyDescent="0.25">
      <c r="A6265" s="13" t="s">
        <v>7881</v>
      </c>
      <c r="B6265" s="13" t="s">
        <v>10</v>
      </c>
      <c r="C6265" s="14">
        <v>69.61</v>
      </c>
      <c r="D6265" s="13" t="s">
        <v>14</v>
      </c>
      <c r="E6265" s="13" t="s">
        <v>6661</v>
      </c>
      <c r="F6265" s="15">
        <v>1440000</v>
      </c>
      <c r="G6265" s="14">
        <v>100238400</v>
      </c>
      <c r="H6265" s="13" t="s">
        <v>6662</v>
      </c>
    </row>
    <row r="6266" spans="1:8" ht="15.75" customHeight="1" x14ac:dyDescent="0.25">
      <c r="A6266" s="13" t="s">
        <v>7881</v>
      </c>
      <c r="B6266" s="13" t="s">
        <v>28</v>
      </c>
      <c r="C6266" s="14">
        <v>71.989999999999995</v>
      </c>
      <c r="D6266" s="13" t="s">
        <v>26</v>
      </c>
      <c r="E6266" s="13" t="s">
        <v>166</v>
      </c>
      <c r="F6266" s="15">
        <v>1440000</v>
      </c>
      <c r="G6266" s="14">
        <v>103665600</v>
      </c>
      <c r="H6266" s="13" t="s">
        <v>6663</v>
      </c>
    </row>
    <row r="6267" spans="1:8" ht="15.75" customHeight="1" x14ac:dyDescent="0.25">
      <c r="A6267" s="13" t="s">
        <v>7881</v>
      </c>
      <c r="B6267" s="13" t="s">
        <v>10</v>
      </c>
      <c r="C6267" s="14">
        <v>73.52</v>
      </c>
      <c r="D6267" s="13" t="s">
        <v>26</v>
      </c>
      <c r="E6267" s="13" t="s">
        <v>95</v>
      </c>
      <c r="F6267" s="15">
        <v>1440000</v>
      </c>
      <c r="G6267" s="14">
        <v>105868800</v>
      </c>
      <c r="H6267" s="13" t="s">
        <v>6664</v>
      </c>
    </row>
    <row r="6268" spans="1:8" ht="15.75" customHeight="1" x14ac:dyDescent="0.25">
      <c r="A6268" s="13" t="s">
        <v>7881</v>
      </c>
      <c r="B6268" s="13" t="s">
        <v>10</v>
      </c>
      <c r="C6268" s="14">
        <v>73.69</v>
      </c>
      <c r="D6268" s="13" t="s">
        <v>70</v>
      </c>
      <c r="E6268" s="13" t="s">
        <v>95</v>
      </c>
      <c r="F6268" s="15">
        <v>1440000</v>
      </c>
      <c r="G6268" s="14">
        <v>106113600</v>
      </c>
      <c r="H6268" s="13" t="s">
        <v>6665</v>
      </c>
    </row>
    <row r="6269" spans="1:8" ht="15.75" customHeight="1" x14ac:dyDescent="0.25">
      <c r="A6269" s="13" t="s">
        <v>7881</v>
      </c>
      <c r="B6269" s="13" t="s">
        <v>10</v>
      </c>
      <c r="C6269" s="14">
        <v>73.849999999999994</v>
      </c>
      <c r="D6269" s="13" t="s">
        <v>11</v>
      </c>
      <c r="E6269" s="13" t="s">
        <v>6666</v>
      </c>
      <c r="F6269" s="15">
        <v>1440000</v>
      </c>
      <c r="G6269" s="14">
        <v>106344000</v>
      </c>
      <c r="H6269" s="13" t="s">
        <v>6667</v>
      </c>
    </row>
    <row r="6270" spans="1:8" ht="15.75" customHeight="1" x14ac:dyDescent="0.25">
      <c r="A6270" s="13" t="s">
        <v>7881</v>
      </c>
      <c r="B6270" s="13" t="s">
        <v>10</v>
      </c>
      <c r="C6270" s="14">
        <v>74</v>
      </c>
      <c r="D6270" s="13" t="s">
        <v>177</v>
      </c>
      <c r="E6270" s="13" t="s">
        <v>178</v>
      </c>
      <c r="F6270" s="15">
        <v>1440000</v>
      </c>
      <c r="G6270" s="14">
        <v>106560000</v>
      </c>
      <c r="H6270" s="16" t="s">
        <v>6668</v>
      </c>
    </row>
    <row r="6271" spans="1:8" ht="15.75" customHeight="1" x14ac:dyDescent="0.25">
      <c r="A6271" s="13" t="s">
        <v>7881</v>
      </c>
      <c r="B6271" s="13" t="s">
        <v>10</v>
      </c>
      <c r="C6271" s="14">
        <v>74.22</v>
      </c>
      <c r="D6271" s="13" t="s">
        <v>171</v>
      </c>
      <c r="E6271" s="13" t="s">
        <v>6669</v>
      </c>
      <c r="F6271" s="15">
        <v>1440000</v>
      </c>
      <c r="G6271" s="14">
        <v>106876800</v>
      </c>
      <c r="H6271" s="16" t="s">
        <v>6670</v>
      </c>
    </row>
    <row r="6272" spans="1:8" ht="15.75" customHeight="1" x14ac:dyDescent="0.25">
      <c r="A6272" s="13" t="s">
        <v>7881</v>
      </c>
      <c r="B6272" s="13" t="s">
        <v>10</v>
      </c>
      <c r="C6272" s="14">
        <v>75.37</v>
      </c>
      <c r="D6272" s="13" t="s">
        <v>80</v>
      </c>
      <c r="E6272" s="13" t="s">
        <v>95</v>
      </c>
      <c r="F6272" s="15">
        <v>150000</v>
      </c>
      <c r="G6272" s="14">
        <v>11305500</v>
      </c>
      <c r="H6272" s="16" t="s">
        <v>6671</v>
      </c>
    </row>
    <row r="6273" spans="1:8" ht="15.75" customHeight="1" x14ac:dyDescent="0.25">
      <c r="A6273" s="13" t="s">
        <v>7881</v>
      </c>
      <c r="B6273" s="13" t="s">
        <v>10</v>
      </c>
      <c r="C6273" s="14">
        <v>75.69</v>
      </c>
      <c r="D6273" s="13" t="s">
        <v>33</v>
      </c>
      <c r="E6273" s="13" t="s">
        <v>166</v>
      </c>
      <c r="F6273" s="15">
        <v>1440000</v>
      </c>
      <c r="G6273" s="14">
        <v>108993600</v>
      </c>
      <c r="H6273" s="13" t="s">
        <v>6672</v>
      </c>
    </row>
    <row r="6274" spans="1:8" ht="15.75" customHeight="1" x14ac:dyDescent="0.25">
      <c r="A6274" s="13" t="s">
        <v>7881</v>
      </c>
      <c r="B6274" s="13" t="s">
        <v>28</v>
      </c>
      <c r="C6274" s="14">
        <v>77.25</v>
      </c>
      <c r="D6274" s="13" t="s">
        <v>33</v>
      </c>
      <c r="E6274" s="13" t="s">
        <v>95</v>
      </c>
      <c r="F6274" s="15">
        <v>1440000</v>
      </c>
      <c r="G6274" s="14">
        <v>111240000</v>
      </c>
      <c r="H6274" s="13" t="s">
        <v>6673</v>
      </c>
    </row>
    <row r="6275" spans="1:8" ht="15.75" customHeight="1" x14ac:dyDescent="0.25">
      <c r="A6275" s="13" t="s">
        <v>7881</v>
      </c>
      <c r="B6275" s="13" t="s">
        <v>45</v>
      </c>
      <c r="C6275" s="14">
        <v>77.33</v>
      </c>
      <c r="D6275" s="13" t="s">
        <v>20</v>
      </c>
      <c r="E6275" s="13" t="s">
        <v>95</v>
      </c>
      <c r="F6275" s="15">
        <v>1440000</v>
      </c>
      <c r="G6275" s="14">
        <v>111355200</v>
      </c>
      <c r="H6275" s="16" t="s">
        <v>6674</v>
      </c>
    </row>
    <row r="6276" spans="1:8" ht="15.75" customHeight="1" x14ac:dyDescent="0.25">
      <c r="A6276" s="13" t="s">
        <v>7881</v>
      </c>
      <c r="B6276" s="13" t="s">
        <v>10</v>
      </c>
      <c r="C6276" s="14">
        <v>79.92</v>
      </c>
      <c r="D6276" s="13" t="s">
        <v>35</v>
      </c>
      <c r="E6276" s="13" t="s">
        <v>6675</v>
      </c>
      <c r="F6276" s="15">
        <v>1440000</v>
      </c>
      <c r="G6276" s="14">
        <v>115084800</v>
      </c>
      <c r="H6276" s="16" t="s">
        <v>6676</v>
      </c>
    </row>
    <row r="6277" spans="1:8" ht="15.75" customHeight="1" x14ac:dyDescent="0.25">
      <c r="A6277" s="13" t="s">
        <v>7881</v>
      </c>
      <c r="B6277" s="13" t="s">
        <v>10</v>
      </c>
      <c r="C6277" s="14">
        <v>80.17</v>
      </c>
      <c r="D6277" s="13" t="s">
        <v>109</v>
      </c>
      <c r="E6277" s="13" t="s">
        <v>166</v>
      </c>
      <c r="F6277" s="15">
        <v>1440000</v>
      </c>
      <c r="G6277" s="14">
        <v>115444800</v>
      </c>
      <c r="H6277" s="16" t="s">
        <v>6677</v>
      </c>
    </row>
    <row r="6278" spans="1:8" ht="15.75" customHeight="1" x14ac:dyDescent="0.25">
      <c r="A6278" s="13" t="s">
        <v>7881</v>
      </c>
      <c r="B6278" s="13" t="s">
        <v>28</v>
      </c>
      <c r="C6278" s="14">
        <v>82.83</v>
      </c>
      <c r="D6278" s="13" t="s">
        <v>17</v>
      </c>
      <c r="E6278" s="13" t="s">
        <v>166</v>
      </c>
      <c r="F6278" s="15">
        <v>600000</v>
      </c>
      <c r="G6278" s="14">
        <v>49698000</v>
      </c>
      <c r="H6278" s="13" t="s">
        <v>6672</v>
      </c>
    </row>
    <row r="6279" spans="1:8" ht="15.75" customHeight="1" x14ac:dyDescent="0.25">
      <c r="A6279" s="13" t="s">
        <v>7881</v>
      </c>
      <c r="B6279" s="13" t="s">
        <v>10</v>
      </c>
      <c r="C6279" s="14">
        <v>91.42</v>
      </c>
      <c r="D6279" s="13" t="s">
        <v>43</v>
      </c>
      <c r="E6279" s="13" t="s">
        <v>95</v>
      </c>
      <c r="F6279" s="15">
        <v>1440000</v>
      </c>
      <c r="G6279" s="14">
        <v>131644800</v>
      </c>
      <c r="H6279" s="13" t="s">
        <v>6678</v>
      </c>
    </row>
    <row r="6280" spans="1:8" ht="15.75" customHeight="1" x14ac:dyDescent="0.25">
      <c r="A6280" s="13" t="s">
        <v>7881</v>
      </c>
      <c r="B6280" s="13" t="s">
        <v>45</v>
      </c>
      <c r="C6280" s="14">
        <v>92.97</v>
      </c>
      <c r="D6280" s="13" t="s">
        <v>26</v>
      </c>
      <c r="E6280" s="13" t="s">
        <v>24</v>
      </c>
      <c r="F6280" s="15">
        <v>1440000</v>
      </c>
      <c r="G6280" s="14">
        <v>133876800</v>
      </c>
      <c r="H6280" s="13" t="s">
        <v>6679</v>
      </c>
    </row>
    <row r="6281" spans="1:8" ht="15.75" customHeight="1" x14ac:dyDescent="0.25">
      <c r="A6281" s="13" t="s">
        <v>7881</v>
      </c>
      <c r="B6281" s="13" t="s">
        <v>28</v>
      </c>
      <c r="C6281" s="14">
        <v>99.18</v>
      </c>
      <c r="D6281" s="13" t="s">
        <v>14</v>
      </c>
      <c r="E6281" s="13" t="s">
        <v>6680</v>
      </c>
      <c r="F6281" s="15">
        <v>1440000</v>
      </c>
      <c r="G6281" s="14">
        <v>142819200</v>
      </c>
      <c r="H6281" s="13" t="s">
        <v>6681</v>
      </c>
    </row>
    <row r="6282" spans="1:8" ht="15.75" customHeight="1" x14ac:dyDescent="0.25">
      <c r="A6282" s="13" t="s">
        <v>7881</v>
      </c>
      <c r="B6282" s="13" t="s">
        <v>382</v>
      </c>
      <c r="C6282" s="14">
        <v>101.28</v>
      </c>
      <c r="D6282" s="13" t="s">
        <v>26</v>
      </c>
      <c r="E6282" s="13" t="s">
        <v>263</v>
      </c>
      <c r="F6282" s="15">
        <v>1440000</v>
      </c>
      <c r="G6282" s="14">
        <v>145843200</v>
      </c>
      <c r="H6282" s="13" t="s">
        <v>6682</v>
      </c>
    </row>
    <row r="6283" spans="1:8" ht="15.75" customHeight="1" x14ac:dyDescent="0.25">
      <c r="A6283" s="13" t="s">
        <v>7881</v>
      </c>
      <c r="B6283" s="13" t="s">
        <v>10</v>
      </c>
      <c r="C6283" s="14">
        <v>128.43</v>
      </c>
      <c r="D6283" s="13" t="s">
        <v>20</v>
      </c>
      <c r="E6283" s="13" t="s">
        <v>450</v>
      </c>
      <c r="F6283" s="15">
        <v>1440000</v>
      </c>
      <c r="G6283" s="14">
        <v>184939200</v>
      </c>
      <c r="H6283" s="16" t="s">
        <v>6683</v>
      </c>
    </row>
    <row r="6284" spans="1:8" ht="15.75" customHeight="1" x14ac:dyDescent="0.25">
      <c r="A6284" s="13" t="s">
        <v>7881</v>
      </c>
      <c r="B6284" s="13" t="s">
        <v>28</v>
      </c>
      <c r="C6284" s="14">
        <v>347.16</v>
      </c>
      <c r="D6284" s="13" t="s">
        <v>11</v>
      </c>
      <c r="E6284" s="13" t="s">
        <v>6684</v>
      </c>
      <c r="F6284" s="15">
        <v>1440000</v>
      </c>
      <c r="G6284" s="14">
        <v>499910400</v>
      </c>
      <c r="H6284" s="13" t="s">
        <v>6685</v>
      </c>
    </row>
    <row r="6285" spans="1:8" ht="15.75" customHeight="1" x14ac:dyDescent="0.25">
      <c r="A6285" s="13" t="s">
        <v>7881</v>
      </c>
      <c r="B6285" s="13" t="s">
        <v>382</v>
      </c>
      <c r="C6285" s="14">
        <v>364.86</v>
      </c>
      <c r="D6285" s="13" t="s">
        <v>20</v>
      </c>
      <c r="E6285" s="13" t="s">
        <v>837</v>
      </c>
      <c r="F6285" s="15">
        <v>1440000</v>
      </c>
      <c r="G6285" s="14">
        <v>525398400</v>
      </c>
      <c r="H6285" s="16" t="s">
        <v>6686</v>
      </c>
    </row>
    <row r="6286" spans="1:8" ht="15.75" customHeight="1" x14ac:dyDescent="0.25">
      <c r="A6286" s="13" t="s">
        <v>7881</v>
      </c>
      <c r="B6286" s="13" t="s">
        <v>413</v>
      </c>
      <c r="C6286" s="14">
        <v>451.35</v>
      </c>
      <c r="D6286" s="13" t="s">
        <v>20</v>
      </c>
      <c r="E6286" s="13" t="s">
        <v>219</v>
      </c>
      <c r="F6286" s="15">
        <v>1440000</v>
      </c>
      <c r="G6286" s="14">
        <v>649944000</v>
      </c>
      <c r="H6286" s="16" t="s">
        <v>6687</v>
      </c>
    </row>
    <row r="6287" spans="1:8" ht="15.75" customHeight="1" x14ac:dyDescent="0.25">
      <c r="C6287" s="10"/>
      <c r="F6287" s="17"/>
      <c r="G6287" s="10"/>
    </row>
    <row r="6288" spans="1:8" ht="15.75" customHeight="1" x14ac:dyDescent="0.25">
      <c r="A6288" s="41" t="s">
        <v>6688</v>
      </c>
      <c r="B6288" s="42"/>
      <c r="C6288" s="42"/>
      <c r="D6288" s="42"/>
      <c r="E6288" s="42"/>
      <c r="F6288" s="42"/>
      <c r="G6288" s="42"/>
      <c r="H6288" s="43"/>
    </row>
    <row r="6289" spans="1:8" ht="15.75" customHeight="1" x14ac:dyDescent="0.25">
      <c r="C6289" s="10"/>
      <c r="E6289" s="11" t="s">
        <v>7571</v>
      </c>
      <c r="F6289" s="12">
        <v>480000</v>
      </c>
      <c r="G6289" s="10"/>
    </row>
    <row r="6290" spans="1:8" ht="15.75" customHeight="1" x14ac:dyDescent="0.25">
      <c r="A6290" s="13" t="s">
        <v>0</v>
      </c>
      <c r="B6290" s="13" t="s">
        <v>1</v>
      </c>
      <c r="C6290" s="13" t="s">
        <v>2</v>
      </c>
      <c r="D6290" s="13" t="s">
        <v>4</v>
      </c>
      <c r="E6290" s="13" t="s">
        <v>5</v>
      </c>
      <c r="F6290" s="13" t="s">
        <v>6</v>
      </c>
      <c r="G6290" s="13" t="s">
        <v>7</v>
      </c>
      <c r="H6290" s="13" t="s">
        <v>8</v>
      </c>
    </row>
    <row r="6291" spans="1:8" ht="15.75" customHeight="1" x14ac:dyDescent="0.25">
      <c r="A6291" s="13" t="s">
        <v>7882</v>
      </c>
      <c r="B6291" s="13" t="s">
        <v>28</v>
      </c>
      <c r="C6291" s="14">
        <v>102.5</v>
      </c>
      <c r="D6291" s="13" t="s">
        <v>17</v>
      </c>
      <c r="E6291" s="13" t="s">
        <v>24</v>
      </c>
      <c r="F6291" s="15">
        <v>480000</v>
      </c>
      <c r="G6291" s="14">
        <v>49200000</v>
      </c>
      <c r="H6291" s="13" t="s">
        <v>6196</v>
      </c>
    </row>
    <row r="6292" spans="1:8" ht="15.75" customHeight="1" x14ac:dyDescent="0.25">
      <c r="A6292" s="13" t="s">
        <v>7882</v>
      </c>
      <c r="B6292" s="13" t="s">
        <v>10</v>
      </c>
      <c r="C6292" s="14">
        <v>107.19</v>
      </c>
      <c r="D6292" s="13" t="s">
        <v>80</v>
      </c>
      <c r="E6292" s="13" t="s">
        <v>1373</v>
      </c>
      <c r="F6292" s="15">
        <v>480000</v>
      </c>
      <c r="G6292" s="14">
        <v>51451200</v>
      </c>
      <c r="H6292" s="16" t="s">
        <v>6689</v>
      </c>
    </row>
    <row r="6293" spans="1:8" ht="15.75" customHeight="1" x14ac:dyDescent="0.25">
      <c r="A6293" s="13" t="s">
        <v>7882</v>
      </c>
      <c r="B6293" s="13" t="s">
        <v>10</v>
      </c>
      <c r="C6293" s="14">
        <v>108.45</v>
      </c>
      <c r="D6293" s="13" t="s">
        <v>70</v>
      </c>
      <c r="E6293" s="13" t="s">
        <v>2761</v>
      </c>
      <c r="F6293" s="15">
        <v>480000</v>
      </c>
      <c r="G6293" s="14">
        <v>52056000</v>
      </c>
      <c r="H6293" s="13" t="s">
        <v>1134</v>
      </c>
    </row>
    <row r="6294" spans="1:8" ht="15.75" customHeight="1" x14ac:dyDescent="0.25">
      <c r="A6294" s="13" t="s">
        <v>7882</v>
      </c>
      <c r="B6294" s="13" t="s">
        <v>10</v>
      </c>
      <c r="C6294" s="14">
        <v>110.39</v>
      </c>
      <c r="D6294" s="13" t="s">
        <v>14</v>
      </c>
      <c r="E6294" s="13" t="s">
        <v>6690</v>
      </c>
      <c r="F6294" s="15">
        <v>480000</v>
      </c>
      <c r="G6294" s="14">
        <v>52987200</v>
      </c>
      <c r="H6294" s="13" t="s">
        <v>6691</v>
      </c>
    </row>
    <row r="6295" spans="1:8" ht="15.75" customHeight="1" x14ac:dyDescent="0.25">
      <c r="A6295" s="13" t="s">
        <v>7882</v>
      </c>
      <c r="B6295" s="13" t="s">
        <v>28</v>
      </c>
      <c r="C6295" s="14">
        <v>113.65</v>
      </c>
      <c r="D6295" s="13" t="s">
        <v>33</v>
      </c>
      <c r="E6295" s="13" t="s">
        <v>95</v>
      </c>
      <c r="F6295" s="15">
        <v>480000</v>
      </c>
      <c r="G6295" s="14">
        <v>54552000</v>
      </c>
      <c r="H6295" s="13" t="s">
        <v>6673</v>
      </c>
    </row>
    <row r="6296" spans="1:8" ht="15.75" customHeight="1" x14ac:dyDescent="0.25">
      <c r="A6296" s="13" t="s">
        <v>7882</v>
      </c>
      <c r="B6296" s="13" t="s">
        <v>28</v>
      </c>
      <c r="C6296" s="14">
        <v>114.02</v>
      </c>
      <c r="D6296" s="13" t="s">
        <v>20</v>
      </c>
      <c r="E6296" s="13" t="s">
        <v>95</v>
      </c>
      <c r="F6296" s="15">
        <v>480000</v>
      </c>
      <c r="G6296" s="14">
        <v>54729600</v>
      </c>
      <c r="H6296" s="16" t="s">
        <v>6692</v>
      </c>
    </row>
    <row r="6297" spans="1:8" ht="15.75" customHeight="1" x14ac:dyDescent="0.25">
      <c r="A6297" s="13" t="s">
        <v>7882</v>
      </c>
      <c r="B6297" s="13" t="s">
        <v>10</v>
      </c>
      <c r="C6297" s="14">
        <v>114.13</v>
      </c>
      <c r="D6297" s="13" t="s">
        <v>26</v>
      </c>
      <c r="E6297" s="13" t="s">
        <v>852</v>
      </c>
      <c r="F6297" s="15">
        <v>480000</v>
      </c>
      <c r="G6297" s="14">
        <v>54782400</v>
      </c>
      <c r="H6297" s="13" t="s">
        <v>6693</v>
      </c>
    </row>
    <row r="6298" spans="1:8" ht="15.75" customHeight="1" x14ac:dyDescent="0.25">
      <c r="A6298" s="13" t="s">
        <v>7882</v>
      </c>
      <c r="B6298" s="13" t="s">
        <v>10</v>
      </c>
      <c r="C6298" s="14">
        <v>116.42</v>
      </c>
      <c r="D6298" s="13" t="s">
        <v>35</v>
      </c>
      <c r="E6298" s="13" t="s">
        <v>6694</v>
      </c>
      <c r="F6298" s="15">
        <v>480000</v>
      </c>
      <c r="G6298" s="14">
        <v>55881600</v>
      </c>
      <c r="H6298" s="16" t="s">
        <v>6695</v>
      </c>
    </row>
    <row r="6299" spans="1:8" ht="15.75" customHeight="1" x14ac:dyDescent="0.25">
      <c r="A6299" s="13" t="s">
        <v>7882</v>
      </c>
      <c r="B6299" s="13" t="s">
        <v>28</v>
      </c>
      <c r="C6299" s="14">
        <v>116.93</v>
      </c>
      <c r="D6299" s="13" t="s">
        <v>26</v>
      </c>
      <c r="E6299" s="13" t="s">
        <v>95</v>
      </c>
      <c r="F6299" s="15">
        <v>480000</v>
      </c>
      <c r="G6299" s="14">
        <v>56126400</v>
      </c>
      <c r="H6299" s="13" t="s">
        <v>6664</v>
      </c>
    </row>
    <row r="6300" spans="1:8" ht="15.75" customHeight="1" x14ac:dyDescent="0.25">
      <c r="A6300" s="13" t="s">
        <v>7882</v>
      </c>
      <c r="B6300" s="13" t="s">
        <v>10</v>
      </c>
      <c r="C6300" s="14">
        <v>118.91</v>
      </c>
      <c r="D6300" s="13" t="s">
        <v>38</v>
      </c>
      <c r="E6300" s="13" t="s">
        <v>6658</v>
      </c>
      <c r="F6300" s="15">
        <v>480000</v>
      </c>
      <c r="G6300" s="14">
        <v>57076800</v>
      </c>
      <c r="H6300" s="13" t="s">
        <v>6696</v>
      </c>
    </row>
    <row r="6301" spans="1:8" ht="15.75" customHeight="1" x14ac:dyDescent="0.25">
      <c r="A6301" s="13" t="s">
        <v>7882</v>
      </c>
      <c r="B6301" s="13" t="s">
        <v>45</v>
      </c>
      <c r="C6301" s="14">
        <v>122.62</v>
      </c>
      <c r="D6301" s="13" t="s">
        <v>20</v>
      </c>
      <c r="E6301" s="13" t="s">
        <v>166</v>
      </c>
      <c r="F6301" s="15">
        <v>480000</v>
      </c>
      <c r="G6301" s="14">
        <v>58857600</v>
      </c>
      <c r="H6301" s="16" t="s">
        <v>6697</v>
      </c>
    </row>
    <row r="6302" spans="1:8" ht="15.75" customHeight="1" x14ac:dyDescent="0.25">
      <c r="A6302" s="13" t="s">
        <v>7882</v>
      </c>
      <c r="B6302" s="13" t="s">
        <v>10</v>
      </c>
      <c r="C6302" s="14">
        <v>124.41</v>
      </c>
      <c r="D6302" s="13" t="s">
        <v>11</v>
      </c>
      <c r="E6302" s="13" t="s">
        <v>6698</v>
      </c>
      <c r="F6302" s="15">
        <v>480000</v>
      </c>
      <c r="G6302" s="14">
        <v>59716800</v>
      </c>
      <c r="H6302" s="16" t="s">
        <v>6699</v>
      </c>
    </row>
    <row r="6303" spans="1:8" ht="15.75" customHeight="1" x14ac:dyDescent="0.25">
      <c r="A6303" s="13" t="s">
        <v>7882</v>
      </c>
      <c r="B6303" s="13" t="s">
        <v>10</v>
      </c>
      <c r="C6303" s="14">
        <v>124.83</v>
      </c>
      <c r="D6303" s="13" t="s">
        <v>23</v>
      </c>
      <c r="E6303" s="13" t="s">
        <v>166</v>
      </c>
      <c r="F6303" s="15">
        <v>480000</v>
      </c>
      <c r="G6303" s="14">
        <v>59918400</v>
      </c>
      <c r="H6303" s="16" t="s">
        <v>6700</v>
      </c>
    </row>
    <row r="6304" spans="1:8" ht="15.75" customHeight="1" x14ac:dyDescent="0.25">
      <c r="A6304" s="13" t="s">
        <v>7882</v>
      </c>
      <c r="B6304" s="13" t="s">
        <v>45</v>
      </c>
      <c r="C6304" s="14">
        <v>127.76</v>
      </c>
      <c r="D6304" s="13" t="s">
        <v>17</v>
      </c>
      <c r="E6304" s="13" t="s">
        <v>2761</v>
      </c>
      <c r="F6304" s="15">
        <v>480000</v>
      </c>
      <c r="G6304" s="14">
        <v>61324800</v>
      </c>
      <c r="H6304" s="13" t="s">
        <v>6673</v>
      </c>
    </row>
    <row r="6305" spans="1:8" ht="15.75" customHeight="1" x14ac:dyDescent="0.25">
      <c r="A6305" s="13" t="s">
        <v>7882</v>
      </c>
      <c r="B6305" s="13" t="s">
        <v>45</v>
      </c>
      <c r="C6305" s="14">
        <v>129.99</v>
      </c>
      <c r="D6305" s="13" t="s">
        <v>26</v>
      </c>
      <c r="E6305" s="13" t="s">
        <v>24</v>
      </c>
      <c r="F6305" s="15">
        <v>480000</v>
      </c>
      <c r="G6305" s="14">
        <v>62395200</v>
      </c>
      <c r="H6305" s="13" t="s">
        <v>6679</v>
      </c>
    </row>
    <row r="6306" spans="1:8" ht="15.75" customHeight="1" x14ac:dyDescent="0.25">
      <c r="A6306" s="13" t="s">
        <v>7882</v>
      </c>
      <c r="B6306" s="13" t="s">
        <v>10</v>
      </c>
      <c r="C6306" s="14">
        <v>133.5</v>
      </c>
      <c r="D6306" s="13" t="s">
        <v>177</v>
      </c>
      <c r="E6306" s="13" t="s">
        <v>178</v>
      </c>
      <c r="F6306" s="15">
        <v>480000</v>
      </c>
      <c r="G6306" s="14">
        <v>64080000</v>
      </c>
      <c r="H6306" s="16" t="s">
        <v>6701</v>
      </c>
    </row>
    <row r="6307" spans="1:8" ht="15.75" customHeight="1" x14ac:dyDescent="0.25">
      <c r="A6307" s="13" t="s">
        <v>7882</v>
      </c>
      <c r="B6307" s="13" t="s">
        <v>10</v>
      </c>
      <c r="C6307" s="14">
        <v>133.59</v>
      </c>
      <c r="D6307" s="13" t="s">
        <v>171</v>
      </c>
      <c r="E6307" s="13" t="s">
        <v>6702</v>
      </c>
      <c r="F6307" s="15">
        <v>480000</v>
      </c>
      <c r="G6307" s="14">
        <v>64123200</v>
      </c>
      <c r="H6307" s="16" t="s">
        <v>6703</v>
      </c>
    </row>
    <row r="6308" spans="1:8" ht="15.75" customHeight="1" x14ac:dyDescent="0.25">
      <c r="A6308" s="13" t="s">
        <v>7882</v>
      </c>
      <c r="B6308" s="13" t="s">
        <v>28</v>
      </c>
      <c r="C6308" s="14">
        <v>134.13</v>
      </c>
      <c r="D6308" s="13" t="s">
        <v>11</v>
      </c>
      <c r="E6308" s="13" t="s">
        <v>6704</v>
      </c>
      <c r="F6308" s="15">
        <v>480000</v>
      </c>
      <c r="G6308" s="14">
        <v>64382400</v>
      </c>
      <c r="H6308" s="13" t="s">
        <v>6705</v>
      </c>
    </row>
    <row r="6309" spans="1:8" ht="15.75" customHeight="1" x14ac:dyDescent="0.25">
      <c r="A6309" s="13" t="s">
        <v>7882</v>
      </c>
      <c r="B6309" s="13" t="s">
        <v>10</v>
      </c>
      <c r="C6309" s="14">
        <v>136.25</v>
      </c>
      <c r="D6309" s="13" t="s">
        <v>33</v>
      </c>
      <c r="E6309" s="13" t="s">
        <v>166</v>
      </c>
      <c r="F6309" s="15">
        <v>480000</v>
      </c>
      <c r="G6309" s="14">
        <v>65400000</v>
      </c>
      <c r="H6309" s="13" t="s">
        <v>6672</v>
      </c>
    </row>
    <row r="6310" spans="1:8" ht="15.75" customHeight="1" x14ac:dyDescent="0.25">
      <c r="A6310" s="13" t="s">
        <v>7882</v>
      </c>
      <c r="B6310" s="13" t="s">
        <v>10</v>
      </c>
      <c r="C6310" s="14">
        <v>144.31</v>
      </c>
      <c r="D6310" s="13" t="s">
        <v>109</v>
      </c>
      <c r="E6310" s="13" t="s">
        <v>166</v>
      </c>
      <c r="F6310" s="15">
        <v>480000</v>
      </c>
      <c r="G6310" s="14">
        <v>69268800</v>
      </c>
      <c r="H6310" s="16" t="s">
        <v>6677</v>
      </c>
    </row>
    <row r="6311" spans="1:8" ht="15.75" customHeight="1" x14ac:dyDescent="0.25">
      <c r="A6311" s="13" t="s">
        <v>7882</v>
      </c>
      <c r="B6311" s="13" t="s">
        <v>10</v>
      </c>
      <c r="C6311" s="14">
        <v>149.1</v>
      </c>
      <c r="D6311" s="13" t="s">
        <v>17</v>
      </c>
      <c r="E6311" s="13" t="s">
        <v>166</v>
      </c>
      <c r="F6311" s="15">
        <v>480000</v>
      </c>
      <c r="G6311" s="14">
        <v>71568000</v>
      </c>
      <c r="H6311" s="13" t="s">
        <v>6672</v>
      </c>
    </row>
    <row r="6312" spans="1:8" ht="15.75" customHeight="1" x14ac:dyDescent="0.25">
      <c r="A6312" s="13" t="s">
        <v>7882</v>
      </c>
      <c r="B6312" s="13" t="s">
        <v>10</v>
      </c>
      <c r="C6312" s="14">
        <v>158.47</v>
      </c>
      <c r="D6312" s="13" t="s">
        <v>43</v>
      </c>
      <c r="E6312" s="13" t="s">
        <v>6706</v>
      </c>
      <c r="F6312" s="15">
        <v>480000</v>
      </c>
      <c r="G6312" s="14">
        <v>76065600</v>
      </c>
      <c r="H6312" s="16" t="s">
        <v>6707</v>
      </c>
    </row>
    <row r="6313" spans="1:8" ht="15.75" customHeight="1" x14ac:dyDescent="0.25">
      <c r="A6313" s="13" t="s">
        <v>7882</v>
      </c>
      <c r="B6313" s="13" t="s">
        <v>413</v>
      </c>
      <c r="C6313" s="14">
        <v>199.97</v>
      </c>
      <c r="D6313" s="13" t="s">
        <v>20</v>
      </c>
      <c r="E6313" s="13" t="s">
        <v>306</v>
      </c>
      <c r="F6313" s="15">
        <v>480000</v>
      </c>
      <c r="G6313" s="14">
        <v>95985600</v>
      </c>
      <c r="H6313" s="16" t="s">
        <v>6708</v>
      </c>
    </row>
    <row r="6314" spans="1:8" ht="15.75" customHeight="1" x14ac:dyDescent="0.25">
      <c r="A6314" s="13" t="s">
        <v>7882</v>
      </c>
      <c r="B6314" s="13" t="s">
        <v>382</v>
      </c>
      <c r="C6314" s="14">
        <v>210.32</v>
      </c>
      <c r="D6314" s="13" t="s">
        <v>26</v>
      </c>
      <c r="E6314" s="13" t="s">
        <v>263</v>
      </c>
      <c r="F6314" s="15">
        <v>480000</v>
      </c>
      <c r="G6314" s="14">
        <v>100953600</v>
      </c>
      <c r="H6314" s="13" t="s">
        <v>6682</v>
      </c>
    </row>
    <row r="6315" spans="1:8" ht="15.75" customHeight="1" x14ac:dyDescent="0.25">
      <c r="A6315" s="13" t="s">
        <v>7882</v>
      </c>
      <c r="B6315" s="13" t="s">
        <v>10</v>
      </c>
      <c r="C6315" s="14">
        <v>257.37</v>
      </c>
      <c r="D6315" s="13" t="s">
        <v>20</v>
      </c>
      <c r="E6315" s="13" t="s">
        <v>450</v>
      </c>
      <c r="F6315" s="15">
        <v>480000</v>
      </c>
      <c r="G6315" s="14">
        <v>123537600</v>
      </c>
      <c r="H6315" s="16" t="s">
        <v>6709</v>
      </c>
    </row>
    <row r="6316" spans="1:8" ht="15.75" customHeight="1" x14ac:dyDescent="0.25">
      <c r="A6316" s="13" t="s">
        <v>7882</v>
      </c>
      <c r="B6316" s="13" t="s">
        <v>45</v>
      </c>
      <c r="C6316" s="14">
        <v>418.06</v>
      </c>
      <c r="D6316" s="13" t="s">
        <v>11</v>
      </c>
      <c r="E6316" s="13" t="s">
        <v>6710</v>
      </c>
      <c r="F6316" s="15">
        <v>480000</v>
      </c>
      <c r="G6316" s="14">
        <v>200668800</v>
      </c>
      <c r="H6316" s="13" t="s">
        <v>6711</v>
      </c>
    </row>
    <row r="6317" spans="1:8" ht="15.75" customHeight="1" x14ac:dyDescent="0.25">
      <c r="A6317" s="13" t="s">
        <v>7882</v>
      </c>
      <c r="B6317" s="13" t="s">
        <v>382</v>
      </c>
      <c r="C6317" s="14">
        <v>449.62</v>
      </c>
      <c r="D6317" s="13" t="s">
        <v>20</v>
      </c>
      <c r="E6317" s="13" t="s">
        <v>837</v>
      </c>
      <c r="F6317" s="15">
        <v>480000</v>
      </c>
      <c r="G6317" s="14">
        <v>215817600</v>
      </c>
      <c r="H6317" s="16" t="s">
        <v>6712</v>
      </c>
    </row>
    <row r="6318" spans="1:8" ht="15.75" customHeight="1" x14ac:dyDescent="0.25">
      <c r="A6318" s="13" t="s">
        <v>7882</v>
      </c>
      <c r="B6318" s="13" t="s">
        <v>434</v>
      </c>
      <c r="C6318" s="14">
        <v>761.47</v>
      </c>
      <c r="D6318" s="13" t="s">
        <v>20</v>
      </c>
      <c r="E6318" s="13" t="s">
        <v>219</v>
      </c>
      <c r="F6318" s="15">
        <v>480000</v>
      </c>
      <c r="G6318" s="14">
        <v>365505600</v>
      </c>
      <c r="H6318" s="16" t="s">
        <v>6713</v>
      </c>
    </row>
    <row r="6319" spans="1:8" ht="15.75" customHeight="1" x14ac:dyDescent="0.25">
      <c r="C6319" s="10"/>
      <c r="F6319" s="17"/>
      <c r="G6319" s="10"/>
    </row>
    <row r="6320" spans="1:8" ht="15.75" customHeight="1" x14ac:dyDescent="0.25">
      <c r="A6320" s="41" t="s">
        <v>6714</v>
      </c>
      <c r="B6320" s="42"/>
      <c r="C6320" s="42"/>
      <c r="D6320" s="42"/>
      <c r="E6320" s="42"/>
      <c r="F6320" s="42"/>
      <c r="G6320" s="42"/>
      <c r="H6320" s="43"/>
    </row>
    <row r="6321" spans="1:8" ht="15.75" customHeight="1" x14ac:dyDescent="0.25">
      <c r="C6321" s="10"/>
      <c r="E6321" s="11" t="s">
        <v>7571</v>
      </c>
      <c r="F6321" s="12">
        <v>2157</v>
      </c>
      <c r="G6321" s="10"/>
    </row>
    <row r="6322" spans="1:8" ht="15.75" customHeight="1" x14ac:dyDescent="0.25">
      <c r="A6322" s="13" t="s">
        <v>0</v>
      </c>
      <c r="B6322" s="13" t="s">
        <v>1</v>
      </c>
      <c r="C6322" s="13" t="s">
        <v>2</v>
      </c>
      <c r="D6322" s="13" t="s">
        <v>4</v>
      </c>
      <c r="E6322" s="13" t="s">
        <v>5</v>
      </c>
      <c r="F6322" s="13" t="s">
        <v>6</v>
      </c>
      <c r="G6322" s="13" t="s">
        <v>7</v>
      </c>
      <c r="H6322" s="13" t="s">
        <v>8</v>
      </c>
    </row>
    <row r="6323" spans="1:8" ht="15.75" customHeight="1" x14ac:dyDescent="0.25">
      <c r="A6323" s="13" t="s">
        <v>7883</v>
      </c>
      <c r="B6323" s="13" t="s">
        <v>10</v>
      </c>
      <c r="C6323" s="14">
        <v>138960</v>
      </c>
      <c r="D6323" s="13" t="s">
        <v>14</v>
      </c>
      <c r="E6323" s="13" t="s">
        <v>6716</v>
      </c>
      <c r="F6323" s="15">
        <v>2157</v>
      </c>
      <c r="G6323" s="14">
        <v>299736720</v>
      </c>
      <c r="H6323" s="16" t="s">
        <v>6717</v>
      </c>
    </row>
    <row r="6324" spans="1:8" ht="15.75" customHeight="1" x14ac:dyDescent="0.25">
      <c r="A6324" s="13" t="s">
        <v>7883</v>
      </c>
      <c r="B6324" s="13" t="s">
        <v>28</v>
      </c>
      <c r="C6324" s="14">
        <v>138960</v>
      </c>
      <c r="D6324" s="13" t="s">
        <v>14</v>
      </c>
      <c r="E6324" s="13" t="s">
        <v>6718</v>
      </c>
      <c r="F6324" s="15">
        <v>2157</v>
      </c>
      <c r="G6324" s="14">
        <v>299736720</v>
      </c>
      <c r="H6324" s="16" t="s">
        <v>6719</v>
      </c>
    </row>
    <row r="6325" spans="1:8" ht="15.75" customHeight="1" x14ac:dyDescent="0.25">
      <c r="A6325" s="13" t="s">
        <v>7883</v>
      </c>
      <c r="B6325" s="13" t="s">
        <v>10</v>
      </c>
      <c r="C6325" s="14">
        <v>186096</v>
      </c>
      <c r="D6325" s="13" t="s">
        <v>6720</v>
      </c>
      <c r="E6325" s="13" t="s">
        <v>6721</v>
      </c>
      <c r="F6325" s="15">
        <v>2157</v>
      </c>
      <c r="G6325" s="14">
        <v>401409072</v>
      </c>
      <c r="H6325" s="16" t="s">
        <v>6722</v>
      </c>
    </row>
    <row r="6326" spans="1:8" ht="15.75" customHeight="1" x14ac:dyDescent="0.25">
      <c r="A6326" s="13" t="s">
        <v>7883</v>
      </c>
      <c r="B6326" s="13" t="s">
        <v>28</v>
      </c>
      <c r="C6326" s="14">
        <v>186096</v>
      </c>
      <c r="D6326" s="13" t="s">
        <v>6720</v>
      </c>
      <c r="E6326" s="13" t="s">
        <v>6721</v>
      </c>
      <c r="F6326" s="15">
        <v>2157</v>
      </c>
      <c r="G6326" s="14">
        <v>401409072</v>
      </c>
      <c r="H6326" s="16" t="s">
        <v>6723</v>
      </c>
    </row>
    <row r="6327" spans="1:8" ht="15.75" customHeight="1" x14ac:dyDescent="0.25">
      <c r="A6327" s="13" t="s">
        <v>7883</v>
      </c>
      <c r="B6327" s="13" t="s">
        <v>10</v>
      </c>
      <c r="C6327" s="14">
        <v>207451.92</v>
      </c>
      <c r="D6327" s="13" t="s">
        <v>80</v>
      </c>
      <c r="E6327" s="13" t="s">
        <v>6721</v>
      </c>
      <c r="F6327" s="15">
        <v>2157</v>
      </c>
      <c r="G6327" s="14">
        <v>447473791.44</v>
      </c>
      <c r="H6327" s="16" t="s">
        <v>6724</v>
      </c>
    </row>
    <row r="6328" spans="1:8" ht="15.75" customHeight="1" x14ac:dyDescent="0.25">
      <c r="A6328" s="13" t="s">
        <v>7883</v>
      </c>
      <c r="B6328" s="13" t="s">
        <v>10</v>
      </c>
      <c r="C6328" s="14">
        <v>209893</v>
      </c>
      <c r="D6328" s="13" t="s">
        <v>38</v>
      </c>
      <c r="E6328" s="13" t="s">
        <v>6725</v>
      </c>
      <c r="F6328" s="15">
        <v>2157</v>
      </c>
      <c r="G6328" s="14">
        <v>452739201</v>
      </c>
      <c r="H6328" s="16" t="s">
        <v>6726</v>
      </c>
    </row>
    <row r="6329" spans="1:8" ht="15.75" customHeight="1" x14ac:dyDescent="0.25">
      <c r="A6329" s="13" t="s">
        <v>7883</v>
      </c>
      <c r="B6329" s="13" t="s">
        <v>10</v>
      </c>
      <c r="C6329" s="14">
        <v>217842.6</v>
      </c>
      <c r="D6329" s="13" t="s">
        <v>20</v>
      </c>
      <c r="E6329" s="13" t="s">
        <v>6721</v>
      </c>
      <c r="F6329" s="15">
        <v>2157</v>
      </c>
      <c r="G6329" s="14">
        <v>469886488.19999999</v>
      </c>
      <c r="H6329" s="13" t="s">
        <v>6727</v>
      </c>
    </row>
    <row r="6330" spans="1:8" ht="15.75" customHeight="1" x14ac:dyDescent="0.25">
      <c r="A6330" s="13" t="s">
        <v>7883</v>
      </c>
      <c r="B6330" s="13" t="s">
        <v>10</v>
      </c>
      <c r="C6330" s="14">
        <v>223380.68</v>
      </c>
      <c r="D6330" s="13" t="s">
        <v>67</v>
      </c>
      <c r="E6330" s="13" t="s">
        <v>259</v>
      </c>
      <c r="F6330" s="15">
        <v>2157</v>
      </c>
      <c r="G6330" s="14">
        <v>481832126.75999999</v>
      </c>
      <c r="H6330" s="16" t="s">
        <v>6728</v>
      </c>
    </row>
    <row r="6331" spans="1:8" ht="15.75" customHeight="1" x14ac:dyDescent="0.25">
      <c r="C6331" s="10"/>
      <c r="F6331" s="17"/>
      <c r="G6331" s="10"/>
    </row>
    <row r="6332" spans="1:8" ht="15.75" customHeight="1" x14ac:dyDescent="0.25">
      <c r="A6332" s="41" t="s">
        <v>6729</v>
      </c>
      <c r="B6332" s="42"/>
      <c r="C6332" s="42"/>
      <c r="D6332" s="42"/>
      <c r="E6332" s="42"/>
      <c r="F6332" s="42"/>
      <c r="G6332" s="42"/>
      <c r="H6332" s="43"/>
    </row>
    <row r="6333" spans="1:8" ht="15.75" customHeight="1" x14ac:dyDescent="0.25">
      <c r="C6333" s="10"/>
      <c r="E6333" s="11" t="s">
        <v>7571</v>
      </c>
      <c r="F6333" s="12">
        <v>42000</v>
      </c>
      <c r="G6333" s="10"/>
    </row>
    <row r="6334" spans="1:8" ht="15.75" customHeight="1" x14ac:dyDescent="0.25">
      <c r="A6334" s="13" t="s">
        <v>0</v>
      </c>
      <c r="B6334" s="13" t="s">
        <v>1</v>
      </c>
      <c r="C6334" s="13" t="s">
        <v>2</v>
      </c>
      <c r="D6334" s="13" t="s">
        <v>4</v>
      </c>
      <c r="E6334" s="13" t="s">
        <v>5</v>
      </c>
      <c r="F6334" s="13" t="s">
        <v>6</v>
      </c>
      <c r="G6334" s="13" t="s">
        <v>7</v>
      </c>
      <c r="H6334" s="13" t="s">
        <v>8</v>
      </c>
    </row>
    <row r="6335" spans="1:8" ht="15.75" customHeight="1" x14ac:dyDescent="0.25">
      <c r="A6335" s="13" t="s">
        <v>7884</v>
      </c>
      <c r="B6335" s="13" t="s">
        <v>10</v>
      </c>
      <c r="C6335" s="14">
        <v>66.3</v>
      </c>
      <c r="D6335" s="13" t="s">
        <v>80</v>
      </c>
      <c r="E6335" s="13" t="s">
        <v>132</v>
      </c>
      <c r="F6335" s="15">
        <v>42000</v>
      </c>
      <c r="G6335" s="14">
        <v>2784600</v>
      </c>
      <c r="H6335" s="16" t="s">
        <v>6731</v>
      </c>
    </row>
    <row r="6336" spans="1:8" ht="15.75" customHeight="1" x14ac:dyDescent="0.25">
      <c r="A6336" s="13" t="s">
        <v>7884</v>
      </c>
      <c r="B6336" s="13" t="s">
        <v>45</v>
      </c>
      <c r="C6336" s="14">
        <v>68.739999999999995</v>
      </c>
      <c r="D6336" s="13" t="s">
        <v>26</v>
      </c>
      <c r="E6336" s="13" t="s">
        <v>128</v>
      </c>
      <c r="F6336" s="15">
        <v>42000</v>
      </c>
      <c r="G6336" s="14">
        <v>2887080</v>
      </c>
      <c r="H6336" s="13" t="s">
        <v>6732</v>
      </c>
    </row>
    <row r="6337" spans="1:8" ht="15.75" customHeight="1" x14ac:dyDescent="0.25">
      <c r="A6337" s="13" t="s">
        <v>7884</v>
      </c>
      <c r="B6337" s="13" t="s">
        <v>10</v>
      </c>
      <c r="C6337" s="14">
        <v>83.23</v>
      </c>
      <c r="D6337" s="13" t="s">
        <v>20</v>
      </c>
      <c r="E6337" s="13" t="s">
        <v>21</v>
      </c>
      <c r="F6337" s="15">
        <v>42000</v>
      </c>
      <c r="G6337" s="14">
        <v>3495660</v>
      </c>
      <c r="H6337" s="16" t="s">
        <v>6733</v>
      </c>
    </row>
    <row r="6338" spans="1:8" ht="15.75" customHeight="1" x14ac:dyDescent="0.25">
      <c r="A6338" s="13" t="s">
        <v>7884</v>
      </c>
      <c r="B6338" s="13" t="s">
        <v>10</v>
      </c>
      <c r="C6338" s="14">
        <v>83.45</v>
      </c>
      <c r="D6338" s="13" t="s">
        <v>14</v>
      </c>
      <c r="E6338" s="13" t="s">
        <v>6734</v>
      </c>
      <c r="F6338" s="15">
        <v>42000</v>
      </c>
      <c r="G6338" s="14">
        <v>3504900</v>
      </c>
      <c r="H6338" s="13" t="s">
        <v>6735</v>
      </c>
    </row>
    <row r="6339" spans="1:8" ht="15.75" customHeight="1" x14ac:dyDescent="0.25">
      <c r="A6339" s="13" t="s">
        <v>7884</v>
      </c>
      <c r="B6339" s="13" t="s">
        <v>10</v>
      </c>
      <c r="C6339" s="14">
        <v>85.37</v>
      </c>
      <c r="D6339" s="13" t="s">
        <v>11</v>
      </c>
      <c r="E6339" s="13" t="s">
        <v>6736</v>
      </c>
      <c r="F6339" s="15">
        <v>42000</v>
      </c>
      <c r="G6339" s="14">
        <v>3585540</v>
      </c>
      <c r="H6339" s="16" t="s">
        <v>6737</v>
      </c>
    </row>
    <row r="6340" spans="1:8" ht="15.75" customHeight="1" x14ac:dyDescent="0.25">
      <c r="A6340" s="13" t="s">
        <v>7884</v>
      </c>
      <c r="B6340" s="13" t="s">
        <v>10</v>
      </c>
      <c r="C6340" s="14">
        <v>85.89</v>
      </c>
      <c r="D6340" s="13" t="s">
        <v>33</v>
      </c>
      <c r="E6340" s="13" t="s">
        <v>128</v>
      </c>
      <c r="F6340" s="15">
        <v>42000</v>
      </c>
      <c r="G6340" s="14">
        <v>3607380</v>
      </c>
      <c r="H6340" s="13" t="s">
        <v>6738</v>
      </c>
    </row>
    <row r="6341" spans="1:8" ht="15.75" customHeight="1" x14ac:dyDescent="0.25">
      <c r="A6341" s="13" t="s">
        <v>7884</v>
      </c>
      <c r="B6341" s="13" t="s">
        <v>10</v>
      </c>
      <c r="C6341" s="14">
        <v>90.93</v>
      </c>
      <c r="D6341" s="13" t="s">
        <v>17</v>
      </c>
      <c r="E6341" s="13" t="s">
        <v>21</v>
      </c>
      <c r="F6341" s="15">
        <v>42000</v>
      </c>
      <c r="G6341" s="14">
        <v>3819060</v>
      </c>
      <c r="H6341" s="13" t="s">
        <v>6739</v>
      </c>
    </row>
    <row r="6342" spans="1:8" ht="15.75" customHeight="1" x14ac:dyDescent="0.25">
      <c r="A6342" s="13" t="s">
        <v>7884</v>
      </c>
      <c r="B6342" s="13" t="s">
        <v>45</v>
      </c>
      <c r="C6342" s="14">
        <v>93</v>
      </c>
      <c r="D6342" s="13" t="s">
        <v>17</v>
      </c>
      <c r="E6342" s="13" t="s">
        <v>137</v>
      </c>
      <c r="F6342" s="15">
        <v>42000</v>
      </c>
      <c r="G6342" s="14">
        <v>3906000</v>
      </c>
      <c r="H6342" s="13" t="s">
        <v>6738</v>
      </c>
    </row>
    <row r="6343" spans="1:8" ht="15.75" customHeight="1" x14ac:dyDescent="0.25">
      <c r="A6343" s="13" t="s">
        <v>7884</v>
      </c>
      <c r="B6343" s="13" t="s">
        <v>10</v>
      </c>
      <c r="C6343" s="14">
        <v>97.81</v>
      </c>
      <c r="D6343" s="13" t="s">
        <v>26</v>
      </c>
      <c r="E6343" s="13" t="s">
        <v>21</v>
      </c>
      <c r="F6343" s="15">
        <v>42000</v>
      </c>
      <c r="G6343" s="14">
        <v>4108020</v>
      </c>
      <c r="H6343" s="13" t="s">
        <v>6740</v>
      </c>
    </row>
    <row r="6344" spans="1:8" ht="15.75" customHeight="1" x14ac:dyDescent="0.25">
      <c r="A6344" s="13" t="s">
        <v>7884</v>
      </c>
      <c r="B6344" s="13" t="s">
        <v>10</v>
      </c>
      <c r="C6344" s="14">
        <v>100</v>
      </c>
      <c r="D6344" s="13" t="s">
        <v>38</v>
      </c>
      <c r="E6344" s="13" t="s">
        <v>6741</v>
      </c>
      <c r="F6344" s="15">
        <v>42000</v>
      </c>
      <c r="G6344" s="14">
        <v>4200000</v>
      </c>
      <c r="H6344" s="13" t="s">
        <v>6742</v>
      </c>
    </row>
    <row r="6345" spans="1:8" ht="15.75" customHeight="1" x14ac:dyDescent="0.25">
      <c r="A6345" s="13" t="s">
        <v>7884</v>
      </c>
      <c r="B6345" s="13" t="s">
        <v>28</v>
      </c>
      <c r="C6345" s="14">
        <v>100</v>
      </c>
      <c r="D6345" s="13" t="s">
        <v>38</v>
      </c>
      <c r="E6345" s="13" t="s">
        <v>6743</v>
      </c>
      <c r="F6345" s="15">
        <v>42000</v>
      </c>
      <c r="G6345" s="14">
        <v>4200000</v>
      </c>
      <c r="H6345" s="13" t="s">
        <v>6744</v>
      </c>
    </row>
    <row r="6346" spans="1:8" ht="15.75" customHeight="1" x14ac:dyDescent="0.25">
      <c r="A6346" s="13" t="s">
        <v>7884</v>
      </c>
      <c r="B6346" s="13" t="s">
        <v>10</v>
      </c>
      <c r="C6346" s="14">
        <v>107.34</v>
      </c>
      <c r="D6346" s="13" t="s">
        <v>23</v>
      </c>
      <c r="E6346" s="13" t="s">
        <v>389</v>
      </c>
      <c r="F6346" s="15">
        <v>42000</v>
      </c>
      <c r="G6346" s="14">
        <v>4508280</v>
      </c>
      <c r="H6346" s="16" t="s">
        <v>6745</v>
      </c>
    </row>
    <row r="6347" spans="1:8" ht="15.75" customHeight="1" x14ac:dyDescent="0.25">
      <c r="A6347" s="13" t="s">
        <v>7884</v>
      </c>
      <c r="B6347" s="13" t="s">
        <v>28</v>
      </c>
      <c r="C6347" s="14">
        <v>108.54</v>
      </c>
      <c r="D6347" s="13" t="s">
        <v>20</v>
      </c>
      <c r="E6347" s="13" t="s">
        <v>389</v>
      </c>
      <c r="F6347" s="15">
        <v>42000</v>
      </c>
      <c r="G6347" s="14">
        <v>4558680</v>
      </c>
      <c r="H6347" s="16" t="s">
        <v>6746</v>
      </c>
    </row>
    <row r="6348" spans="1:8" ht="15.75" customHeight="1" x14ac:dyDescent="0.25">
      <c r="A6348" s="13" t="s">
        <v>7884</v>
      </c>
      <c r="B6348" s="13" t="s">
        <v>28</v>
      </c>
      <c r="C6348" s="14">
        <v>110.99</v>
      </c>
      <c r="D6348" s="13" t="s">
        <v>26</v>
      </c>
      <c r="E6348" s="13" t="s">
        <v>389</v>
      </c>
      <c r="F6348" s="15">
        <v>42000</v>
      </c>
      <c r="G6348" s="14">
        <v>4661580</v>
      </c>
      <c r="H6348" s="13" t="s">
        <v>6747</v>
      </c>
    </row>
    <row r="6349" spans="1:8" ht="15.75" customHeight="1" x14ac:dyDescent="0.25">
      <c r="A6349" s="13" t="s">
        <v>7884</v>
      </c>
      <c r="B6349" s="13" t="s">
        <v>10</v>
      </c>
      <c r="C6349" s="14">
        <v>115.49</v>
      </c>
      <c r="D6349" s="13" t="s">
        <v>43</v>
      </c>
      <c r="E6349" s="13" t="s">
        <v>3851</v>
      </c>
      <c r="F6349" s="15">
        <v>42000</v>
      </c>
      <c r="G6349" s="14">
        <v>4850580</v>
      </c>
      <c r="H6349" s="16" t="s">
        <v>6748</v>
      </c>
    </row>
    <row r="6350" spans="1:8" ht="15.75" customHeight="1" x14ac:dyDescent="0.25">
      <c r="A6350" s="13" t="s">
        <v>7884</v>
      </c>
      <c r="B6350" s="13" t="s">
        <v>28</v>
      </c>
      <c r="C6350" s="14">
        <v>120.15</v>
      </c>
      <c r="D6350" s="13" t="s">
        <v>17</v>
      </c>
      <c r="E6350" s="13" t="s">
        <v>389</v>
      </c>
      <c r="F6350" s="15">
        <v>42000</v>
      </c>
      <c r="G6350" s="14">
        <v>5046300</v>
      </c>
      <c r="H6350" s="13" t="s">
        <v>6749</v>
      </c>
    </row>
    <row r="6351" spans="1:8" ht="15.75" customHeight="1" x14ac:dyDescent="0.25">
      <c r="A6351" s="13" t="s">
        <v>7884</v>
      </c>
      <c r="B6351" s="13" t="s">
        <v>10</v>
      </c>
      <c r="C6351" s="14">
        <v>125</v>
      </c>
      <c r="D6351" s="13" t="s">
        <v>70</v>
      </c>
      <c r="E6351" s="13" t="s">
        <v>398</v>
      </c>
      <c r="F6351" s="15">
        <v>42000</v>
      </c>
      <c r="G6351" s="14">
        <v>5250000</v>
      </c>
      <c r="H6351" s="13" t="s">
        <v>6750</v>
      </c>
    </row>
    <row r="6352" spans="1:8" ht="15.75" customHeight="1" x14ac:dyDescent="0.25">
      <c r="A6352" s="13" t="s">
        <v>7884</v>
      </c>
      <c r="B6352" s="13" t="s">
        <v>10</v>
      </c>
      <c r="C6352" s="14">
        <v>128.25</v>
      </c>
      <c r="D6352" s="13" t="s">
        <v>109</v>
      </c>
      <c r="E6352" s="13" t="s">
        <v>389</v>
      </c>
      <c r="F6352" s="15">
        <v>42000</v>
      </c>
      <c r="G6352" s="14">
        <v>5386500</v>
      </c>
      <c r="H6352" s="16" t="s">
        <v>6751</v>
      </c>
    </row>
    <row r="6353" spans="1:8" ht="15.75" customHeight="1" x14ac:dyDescent="0.25">
      <c r="A6353" s="13" t="s">
        <v>7884</v>
      </c>
      <c r="B6353" s="13" t="s">
        <v>10</v>
      </c>
      <c r="C6353" s="14">
        <v>235.56</v>
      </c>
      <c r="D6353" s="13" t="s">
        <v>35</v>
      </c>
      <c r="E6353" s="13" t="s">
        <v>6752</v>
      </c>
      <c r="F6353" s="15">
        <v>42000</v>
      </c>
      <c r="G6353" s="14">
        <v>9893520</v>
      </c>
      <c r="H6353" s="16" t="s">
        <v>6753</v>
      </c>
    </row>
    <row r="6354" spans="1:8" ht="15.75" customHeight="1" x14ac:dyDescent="0.25">
      <c r="C6354" s="10"/>
      <c r="F6354" s="17"/>
      <c r="G6354" s="10"/>
    </row>
    <row r="6355" spans="1:8" ht="15.75" customHeight="1" x14ac:dyDescent="0.25">
      <c r="A6355" s="41" t="s">
        <v>6754</v>
      </c>
      <c r="B6355" s="42"/>
      <c r="C6355" s="42"/>
      <c r="D6355" s="42"/>
      <c r="E6355" s="42"/>
      <c r="F6355" s="42"/>
      <c r="G6355" s="42"/>
      <c r="H6355" s="43"/>
    </row>
    <row r="6356" spans="1:8" ht="15.75" customHeight="1" x14ac:dyDescent="0.25">
      <c r="C6356" s="10"/>
      <c r="E6356" s="11" t="s">
        <v>7571</v>
      </c>
      <c r="F6356" s="12">
        <v>204000</v>
      </c>
      <c r="G6356" s="10"/>
    </row>
    <row r="6357" spans="1:8" ht="15.75" customHeight="1" x14ac:dyDescent="0.25">
      <c r="A6357" s="13" t="s">
        <v>0</v>
      </c>
      <c r="B6357" s="13" t="s">
        <v>1</v>
      </c>
      <c r="C6357" s="13" t="s">
        <v>2</v>
      </c>
      <c r="D6357" s="13" t="s">
        <v>4</v>
      </c>
      <c r="E6357" s="13" t="s">
        <v>5</v>
      </c>
      <c r="F6357" s="13" t="s">
        <v>6</v>
      </c>
      <c r="G6357" s="13" t="s">
        <v>7</v>
      </c>
      <c r="H6357" s="13" t="s">
        <v>8</v>
      </c>
    </row>
    <row r="6358" spans="1:8" ht="15.75" customHeight="1" x14ac:dyDescent="0.25">
      <c r="A6358" s="13" t="s">
        <v>7885</v>
      </c>
      <c r="B6358" s="13" t="s">
        <v>28</v>
      </c>
      <c r="C6358" s="14">
        <v>177</v>
      </c>
      <c r="D6358" s="13" t="s">
        <v>177</v>
      </c>
      <c r="E6358" s="13" t="s">
        <v>356</v>
      </c>
      <c r="F6358" s="15">
        <v>204000</v>
      </c>
      <c r="G6358" s="14">
        <v>36108000</v>
      </c>
      <c r="H6358" s="13" t="s">
        <v>6756</v>
      </c>
    </row>
    <row r="6359" spans="1:8" ht="15.75" customHeight="1" x14ac:dyDescent="0.25">
      <c r="A6359" s="13" t="s">
        <v>7885</v>
      </c>
      <c r="B6359" s="13" t="s">
        <v>10</v>
      </c>
      <c r="C6359" s="14">
        <v>244</v>
      </c>
      <c r="D6359" s="13" t="s">
        <v>366</v>
      </c>
      <c r="E6359" s="13" t="s">
        <v>367</v>
      </c>
      <c r="F6359" s="15">
        <v>204000</v>
      </c>
      <c r="G6359" s="14">
        <v>49776000</v>
      </c>
      <c r="H6359" s="16" t="s">
        <v>6757</v>
      </c>
    </row>
    <row r="6360" spans="1:8" ht="15.75" customHeight="1" x14ac:dyDescent="0.25">
      <c r="A6360" s="13" t="s">
        <v>7885</v>
      </c>
      <c r="B6360" s="13" t="s">
        <v>10</v>
      </c>
      <c r="C6360" s="14">
        <v>246.4</v>
      </c>
      <c r="D6360" s="13" t="s">
        <v>80</v>
      </c>
      <c r="E6360" s="13" t="s">
        <v>1355</v>
      </c>
      <c r="F6360" s="15">
        <v>204000</v>
      </c>
      <c r="G6360" s="14">
        <v>50265600</v>
      </c>
      <c r="H6360" s="16" t="s">
        <v>6758</v>
      </c>
    </row>
    <row r="6361" spans="1:8" ht="15.75" customHeight="1" x14ac:dyDescent="0.25">
      <c r="A6361" s="13" t="s">
        <v>7885</v>
      </c>
      <c r="B6361" s="13" t="s">
        <v>10</v>
      </c>
      <c r="C6361" s="14">
        <v>262.16000000000003</v>
      </c>
      <c r="D6361" s="13" t="s">
        <v>33</v>
      </c>
      <c r="E6361" s="13" t="s">
        <v>349</v>
      </c>
      <c r="F6361" s="15">
        <v>204000</v>
      </c>
      <c r="G6361" s="14">
        <v>53480640</v>
      </c>
      <c r="H6361" s="13" t="s">
        <v>6759</v>
      </c>
    </row>
    <row r="6362" spans="1:8" ht="15.75" customHeight="1" x14ac:dyDescent="0.25">
      <c r="A6362" s="13" t="s">
        <v>7885</v>
      </c>
      <c r="B6362" s="13" t="s">
        <v>10</v>
      </c>
      <c r="C6362" s="14">
        <v>264.5</v>
      </c>
      <c r="D6362" s="13" t="s">
        <v>75</v>
      </c>
      <c r="E6362" s="13" t="s">
        <v>349</v>
      </c>
      <c r="F6362" s="15">
        <v>204000</v>
      </c>
      <c r="G6362" s="14">
        <v>53958000</v>
      </c>
      <c r="H6362" s="16" t="s">
        <v>6760</v>
      </c>
    </row>
    <row r="6363" spans="1:8" ht="15.75" customHeight="1" x14ac:dyDescent="0.25">
      <c r="A6363" s="13" t="s">
        <v>7885</v>
      </c>
      <c r="B6363" s="13" t="s">
        <v>10</v>
      </c>
      <c r="C6363" s="14">
        <v>267.95999999999998</v>
      </c>
      <c r="D6363" s="13" t="s">
        <v>20</v>
      </c>
      <c r="E6363" s="13" t="s">
        <v>349</v>
      </c>
      <c r="F6363" s="15">
        <v>204000</v>
      </c>
      <c r="G6363" s="14">
        <v>54663840</v>
      </c>
      <c r="H6363" s="16" t="s">
        <v>6761</v>
      </c>
    </row>
    <row r="6364" spans="1:8" ht="15.75" customHeight="1" x14ac:dyDescent="0.25">
      <c r="A6364" s="13" t="s">
        <v>7885</v>
      </c>
      <c r="B6364" s="13" t="s">
        <v>10</v>
      </c>
      <c r="C6364" s="14">
        <v>278.62</v>
      </c>
      <c r="D6364" s="13" t="s">
        <v>11</v>
      </c>
      <c r="E6364" s="13" t="s">
        <v>6762</v>
      </c>
      <c r="F6364" s="15">
        <v>204000</v>
      </c>
      <c r="G6364" s="14">
        <v>56838480</v>
      </c>
      <c r="H6364" s="13" t="s">
        <v>6763</v>
      </c>
    </row>
    <row r="6365" spans="1:8" ht="15.75" customHeight="1" x14ac:dyDescent="0.25">
      <c r="A6365" s="13" t="s">
        <v>7885</v>
      </c>
      <c r="B6365" s="13" t="s">
        <v>10</v>
      </c>
      <c r="C6365" s="14">
        <v>282.5</v>
      </c>
      <c r="D6365" s="13" t="s">
        <v>177</v>
      </c>
      <c r="E6365" s="13" t="s">
        <v>3132</v>
      </c>
      <c r="F6365" s="15">
        <v>204000</v>
      </c>
      <c r="G6365" s="14">
        <v>57630000</v>
      </c>
      <c r="H6365" s="13" t="s">
        <v>6764</v>
      </c>
    </row>
    <row r="6366" spans="1:8" ht="15.75" customHeight="1" x14ac:dyDescent="0.25">
      <c r="A6366" s="13" t="s">
        <v>7885</v>
      </c>
      <c r="B6366" s="13" t="s">
        <v>10</v>
      </c>
      <c r="C6366" s="14">
        <v>290.19</v>
      </c>
      <c r="D6366" s="13" t="s">
        <v>14</v>
      </c>
      <c r="E6366" s="13" t="s">
        <v>6765</v>
      </c>
      <c r="F6366" s="15">
        <v>204000</v>
      </c>
      <c r="G6366" s="14">
        <v>59198760</v>
      </c>
      <c r="H6366" s="13" t="s">
        <v>6766</v>
      </c>
    </row>
    <row r="6367" spans="1:8" ht="15.75" customHeight="1" x14ac:dyDescent="0.25">
      <c r="A6367" s="13" t="s">
        <v>7885</v>
      </c>
      <c r="B6367" s="13" t="s">
        <v>10</v>
      </c>
      <c r="C6367" s="14">
        <v>293.33</v>
      </c>
      <c r="D6367" s="13" t="s">
        <v>38</v>
      </c>
      <c r="E6367" s="13" t="s">
        <v>349</v>
      </c>
      <c r="F6367" s="15">
        <v>204000</v>
      </c>
      <c r="G6367" s="14">
        <v>59839320</v>
      </c>
      <c r="H6367" s="16" t="s">
        <v>6767</v>
      </c>
    </row>
    <row r="6368" spans="1:8" ht="15.75" customHeight="1" x14ac:dyDescent="0.25">
      <c r="A6368" s="13" t="s">
        <v>7885</v>
      </c>
      <c r="B6368" s="13" t="s">
        <v>28</v>
      </c>
      <c r="C6368" s="14">
        <v>293.33</v>
      </c>
      <c r="D6368" s="13" t="s">
        <v>38</v>
      </c>
      <c r="E6368" s="13" t="s">
        <v>6768</v>
      </c>
      <c r="F6368" s="15">
        <v>204000</v>
      </c>
      <c r="G6368" s="14">
        <v>59839320</v>
      </c>
      <c r="H6368" s="16" t="s">
        <v>6769</v>
      </c>
    </row>
    <row r="6369" spans="1:8" ht="15.75" customHeight="1" x14ac:dyDescent="0.25">
      <c r="A6369" s="13" t="s">
        <v>7885</v>
      </c>
      <c r="B6369" s="13" t="s">
        <v>10</v>
      </c>
      <c r="C6369" s="14">
        <v>297.08</v>
      </c>
      <c r="D6369" s="13" t="s">
        <v>35</v>
      </c>
      <c r="E6369" s="13" t="s">
        <v>1355</v>
      </c>
      <c r="F6369" s="15">
        <v>204000</v>
      </c>
      <c r="G6369" s="14">
        <v>60604320</v>
      </c>
      <c r="H6369" s="16" t="s">
        <v>6770</v>
      </c>
    </row>
    <row r="6370" spans="1:8" ht="15.75" customHeight="1" x14ac:dyDescent="0.25">
      <c r="A6370" s="13" t="s">
        <v>7885</v>
      </c>
      <c r="B6370" s="13" t="s">
        <v>10</v>
      </c>
      <c r="C6370" s="14">
        <v>302.31</v>
      </c>
      <c r="D6370" s="13" t="s">
        <v>26</v>
      </c>
      <c r="E6370" s="13" t="s">
        <v>1355</v>
      </c>
      <c r="F6370" s="15">
        <v>204000</v>
      </c>
      <c r="G6370" s="14">
        <v>61671240</v>
      </c>
      <c r="H6370" s="13" t="s">
        <v>6771</v>
      </c>
    </row>
    <row r="6371" spans="1:8" ht="15.75" customHeight="1" x14ac:dyDescent="0.25">
      <c r="A6371" s="13" t="s">
        <v>7885</v>
      </c>
      <c r="B6371" s="13" t="s">
        <v>28</v>
      </c>
      <c r="C6371" s="14">
        <v>312.05</v>
      </c>
      <c r="D6371" s="13" t="s">
        <v>20</v>
      </c>
      <c r="E6371" s="13" t="s">
        <v>73</v>
      </c>
      <c r="F6371" s="15">
        <v>204000</v>
      </c>
      <c r="G6371" s="14">
        <v>63658200</v>
      </c>
      <c r="H6371" s="16" t="s">
        <v>6772</v>
      </c>
    </row>
    <row r="6372" spans="1:8" ht="15.75" customHeight="1" x14ac:dyDescent="0.25">
      <c r="A6372" s="13" t="s">
        <v>7885</v>
      </c>
      <c r="B6372" s="13" t="s">
        <v>10</v>
      </c>
      <c r="C6372" s="14">
        <v>312.5</v>
      </c>
      <c r="D6372" s="13" t="s">
        <v>17</v>
      </c>
      <c r="E6372" s="13" t="s">
        <v>1355</v>
      </c>
      <c r="F6372" s="15">
        <v>12000</v>
      </c>
      <c r="G6372" s="14">
        <v>3750000</v>
      </c>
      <c r="H6372" s="13" t="s">
        <v>6773</v>
      </c>
    </row>
    <row r="6373" spans="1:8" ht="15.75" customHeight="1" x14ac:dyDescent="0.25">
      <c r="A6373" s="13" t="s">
        <v>7885</v>
      </c>
      <c r="B6373" s="13" t="s">
        <v>45</v>
      </c>
      <c r="C6373" s="14">
        <v>314.45999999999998</v>
      </c>
      <c r="D6373" s="13" t="s">
        <v>20</v>
      </c>
      <c r="E6373" s="13" t="s">
        <v>371</v>
      </c>
      <c r="F6373" s="15">
        <v>204000</v>
      </c>
      <c r="G6373" s="14">
        <v>64149840</v>
      </c>
      <c r="H6373" s="16" t="s">
        <v>6774</v>
      </c>
    </row>
    <row r="6374" spans="1:8" ht="15.75" customHeight="1" x14ac:dyDescent="0.25">
      <c r="A6374" s="13" t="s">
        <v>7885</v>
      </c>
      <c r="B6374" s="13" t="s">
        <v>10</v>
      </c>
      <c r="C6374" s="14">
        <v>356.78</v>
      </c>
      <c r="D6374" s="13" t="s">
        <v>43</v>
      </c>
      <c r="E6374" s="13" t="s">
        <v>349</v>
      </c>
      <c r="F6374" s="15">
        <v>204000</v>
      </c>
      <c r="G6374" s="14">
        <v>72783120</v>
      </c>
      <c r="H6374" s="16" t="s">
        <v>6775</v>
      </c>
    </row>
    <row r="6375" spans="1:8" ht="15.75" customHeight="1" x14ac:dyDescent="0.25">
      <c r="C6375" s="10"/>
      <c r="F6375" s="17"/>
      <c r="G6375" s="10"/>
    </row>
    <row r="6376" spans="1:8" ht="15.75" customHeight="1" x14ac:dyDescent="0.25">
      <c r="A6376" s="41" t="s">
        <v>6776</v>
      </c>
      <c r="B6376" s="42"/>
      <c r="C6376" s="42"/>
      <c r="D6376" s="42"/>
      <c r="E6376" s="42"/>
      <c r="F6376" s="42"/>
      <c r="G6376" s="42"/>
      <c r="H6376" s="43"/>
    </row>
    <row r="6377" spans="1:8" ht="15.75" customHeight="1" x14ac:dyDescent="0.25">
      <c r="C6377" s="10"/>
      <c r="E6377" s="11" t="s">
        <v>7571</v>
      </c>
      <c r="F6377" s="12">
        <v>12000</v>
      </c>
      <c r="G6377" s="10"/>
    </row>
    <row r="6378" spans="1:8" ht="15.75" customHeight="1" x14ac:dyDescent="0.25">
      <c r="A6378" s="13" t="s">
        <v>0</v>
      </c>
      <c r="B6378" s="13" t="s">
        <v>1</v>
      </c>
      <c r="C6378" s="13" t="s">
        <v>2</v>
      </c>
      <c r="D6378" s="13" t="s">
        <v>4</v>
      </c>
      <c r="E6378" s="13" t="s">
        <v>5</v>
      </c>
      <c r="F6378" s="13" t="s">
        <v>6</v>
      </c>
      <c r="G6378" s="13" t="s">
        <v>7</v>
      </c>
      <c r="H6378" s="13" t="s">
        <v>8</v>
      </c>
    </row>
    <row r="6379" spans="1:8" ht="15.75" customHeight="1" x14ac:dyDescent="0.25">
      <c r="A6379" s="13" t="s">
        <v>7886</v>
      </c>
      <c r="B6379" s="13" t="s">
        <v>10</v>
      </c>
      <c r="C6379" s="14">
        <v>405</v>
      </c>
      <c r="D6379" s="13" t="s">
        <v>366</v>
      </c>
      <c r="E6379" s="13" t="s">
        <v>367</v>
      </c>
      <c r="F6379" s="15">
        <v>12000</v>
      </c>
      <c r="G6379" s="14">
        <v>4860000</v>
      </c>
      <c r="H6379" s="16" t="s">
        <v>6778</v>
      </c>
    </row>
    <row r="6380" spans="1:8" ht="15.75" customHeight="1" x14ac:dyDescent="0.25">
      <c r="A6380" s="13" t="s">
        <v>7886</v>
      </c>
      <c r="B6380" s="13" t="s">
        <v>10</v>
      </c>
      <c r="C6380" s="14">
        <v>418</v>
      </c>
      <c r="D6380" s="13" t="s">
        <v>177</v>
      </c>
      <c r="E6380" s="13" t="s">
        <v>1071</v>
      </c>
      <c r="F6380" s="15">
        <v>12000</v>
      </c>
      <c r="G6380" s="14">
        <v>5016000</v>
      </c>
      <c r="H6380" s="13" t="s">
        <v>6779</v>
      </c>
    </row>
    <row r="6381" spans="1:8" ht="15.75" customHeight="1" x14ac:dyDescent="0.25">
      <c r="A6381" s="13" t="s">
        <v>7886</v>
      </c>
      <c r="B6381" s="13" t="s">
        <v>10</v>
      </c>
      <c r="C6381" s="14">
        <v>420.68</v>
      </c>
      <c r="D6381" s="13" t="s">
        <v>33</v>
      </c>
      <c r="E6381" s="13" t="s">
        <v>1057</v>
      </c>
      <c r="F6381" s="15">
        <v>12000</v>
      </c>
      <c r="G6381" s="14">
        <v>5048160</v>
      </c>
      <c r="H6381" s="13" t="s">
        <v>6780</v>
      </c>
    </row>
    <row r="6382" spans="1:8" ht="15.75" customHeight="1" x14ac:dyDescent="0.25">
      <c r="A6382" s="13" t="s">
        <v>7886</v>
      </c>
      <c r="B6382" s="13" t="s">
        <v>10</v>
      </c>
      <c r="C6382" s="14">
        <v>429</v>
      </c>
      <c r="D6382" s="13" t="s">
        <v>75</v>
      </c>
      <c r="E6382" s="13" t="s">
        <v>1057</v>
      </c>
      <c r="F6382" s="15">
        <v>12000</v>
      </c>
      <c r="G6382" s="14">
        <v>5148000</v>
      </c>
      <c r="H6382" s="16" t="s">
        <v>6781</v>
      </c>
    </row>
    <row r="6383" spans="1:8" ht="15.75" customHeight="1" x14ac:dyDescent="0.25">
      <c r="A6383" s="13" t="s">
        <v>7886</v>
      </c>
      <c r="B6383" s="13" t="s">
        <v>10</v>
      </c>
      <c r="C6383" s="14">
        <v>429.2</v>
      </c>
      <c r="D6383" s="13" t="s">
        <v>35</v>
      </c>
      <c r="E6383" s="13" t="s">
        <v>1057</v>
      </c>
      <c r="F6383" s="15">
        <v>12000</v>
      </c>
      <c r="G6383" s="14">
        <v>5150400</v>
      </c>
      <c r="H6383" s="16" t="s">
        <v>6782</v>
      </c>
    </row>
    <row r="6384" spans="1:8" ht="15.75" customHeight="1" x14ac:dyDescent="0.25">
      <c r="A6384" s="13" t="s">
        <v>7886</v>
      </c>
      <c r="B6384" s="13" t="s">
        <v>10</v>
      </c>
      <c r="C6384" s="14">
        <v>430.38</v>
      </c>
      <c r="D6384" s="13" t="s">
        <v>11</v>
      </c>
      <c r="E6384" s="16" t="s">
        <v>6783</v>
      </c>
      <c r="F6384" s="15">
        <v>12000</v>
      </c>
      <c r="G6384" s="14">
        <v>5164560</v>
      </c>
      <c r="H6384" s="13" t="s">
        <v>6784</v>
      </c>
    </row>
    <row r="6385" spans="1:8" ht="15.75" customHeight="1" x14ac:dyDescent="0.25">
      <c r="A6385" s="13" t="s">
        <v>7886</v>
      </c>
      <c r="B6385" s="13" t="s">
        <v>28</v>
      </c>
      <c r="C6385" s="14">
        <v>454.16</v>
      </c>
      <c r="D6385" s="13" t="s">
        <v>20</v>
      </c>
      <c r="E6385" s="13" t="s">
        <v>1057</v>
      </c>
      <c r="F6385" s="15">
        <v>12000</v>
      </c>
      <c r="G6385" s="14">
        <v>5449920</v>
      </c>
      <c r="H6385" s="16" t="s">
        <v>6785</v>
      </c>
    </row>
    <row r="6386" spans="1:8" ht="15.75" customHeight="1" x14ac:dyDescent="0.25">
      <c r="A6386" s="13" t="s">
        <v>7886</v>
      </c>
      <c r="B6386" s="13" t="s">
        <v>10</v>
      </c>
      <c r="C6386" s="14">
        <v>507</v>
      </c>
      <c r="D6386" s="13" t="s">
        <v>17</v>
      </c>
      <c r="E6386" s="13" t="s">
        <v>345</v>
      </c>
      <c r="F6386" s="15">
        <v>12000</v>
      </c>
      <c r="G6386" s="14">
        <v>6084000</v>
      </c>
      <c r="H6386" s="13" t="s">
        <v>6786</v>
      </c>
    </row>
    <row r="6387" spans="1:8" ht="15.75" customHeight="1" x14ac:dyDescent="0.25">
      <c r="A6387" s="13" t="s">
        <v>7886</v>
      </c>
      <c r="B6387" s="13" t="s">
        <v>28</v>
      </c>
      <c r="C6387" s="14">
        <v>521.95000000000005</v>
      </c>
      <c r="D6387" s="13" t="s">
        <v>11</v>
      </c>
      <c r="E6387" s="16" t="s">
        <v>6787</v>
      </c>
      <c r="F6387" s="15">
        <v>12000</v>
      </c>
      <c r="G6387" s="14">
        <v>6263400</v>
      </c>
      <c r="H6387" s="16" t="s">
        <v>6788</v>
      </c>
    </row>
    <row r="6388" spans="1:8" ht="15.75" customHeight="1" x14ac:dyDescent="0.25">
      <c r="A6388" s="13" t="s">
        <v>7886</v>
      </c>
      <c r="B6388" s="13" t="s">
        <v>10</v>
      </c>
      <c r="C6388" s="14">
        <v>523.08000000000004</v>
      </c>
      <c r="D6388" s="13" t="s">
        <v>38</v>
      </c>
      <c r="E6388" s="13" t="s">
        <v>367</v>
      </c>
      <c r="F6388" s="15">
        <v>12000</v>
      </c>
      <c r="G6388" s="14">
        <v>6276960</v>
      </c>
      <c r="H6388" s="16" t="s">
        <v>6789</v>
      </c>
    </row>
    <row r="6389" spans="1:8" ht="15.75" customHeight="1" x14ac:dyDescent="0.25">
      <c r="A6389" s="13" t="s">
        <v>7886</v>
      </c>
      <c r="B6389" s="13" t="s">
        <v>10</v>
      </c>
      <c r="C6389" s="14">
        <v>523.96</v>
      </c>
      <c r="D6389" s="13" t="s">
        <v>20</v>
      </c>
      <c r="E6389" s="13" t="s">
        <v>371</v>
      </c>
      <c r="F6389" s="15">
        <v>12000</v>
      </c>
      <c r="G6389" s="14">
        <v>6287520</v>
      </c>
      <c r="H6389" s="16" t="s">
        <v>6790</v>
      </c>
    </row>
    <row r="6390" spans="1:8" ht="15.75" customHeight="1" x14ac:dyDescent="0.25">
      <c r="C6390" s="10"/>
      <c r="F6390" s="17"/>
      <c r="G6390" s="10"/>
    </row>
    <row r="6391" spans="1:8" ht="15.75" customHeight="1" x14ac:dyDescent="0.25">
      <c r="A6391" s="41" t="s">
        <v>6791</v>
      </c>
      <c r="B6391" s="42"/>
      <c r="C6391" s="42"/>
      <c r="D6391" s="42"/>
      <c r="E6391" s="42"/>
      <c r="F6391" s="42"/>
      <c r="G6391" s="42"/>
      <c r="H6391" s="43"/>
    </row>
    <row r="6392" spans="1:8" ht="15.75" customHeight="1" x14ac:dyDescent="0.25">
      <c r="C6392" s="10"/>
      <c r="E6392" s="11" t="s">
        <v>7571</v>
      </c>
      <c r="F6392" s="12">
        <v>14400</v>
      </c>
      <c r="G6392" s="10"/>
    </row>
    <row r="6393" spans="1:8" ht="15.75" customHeight="1" x14ac:dyDescent="0.25">
      <c r="A6393" s="13" t="s">
        <v>0</v>
      </c>
      <c r="B6393" s="13" t="s">
        <v>1</v>
      </c>
      <c r="C6393" s="13" t="s">
        <v>2</v>
      </c>
      <c r="D6393" s="13" t="s">
        <v>4</v>
      </c>
      <c r="E6393" s="13" t="s">
        <v>5</v>
      </c>
      <c r="F6393" s="13" t="s">
        <v>6</v>
      </c>
      <c r="G6393" s="13" t="s">
        <v>7</v>
      </c>
      <c r="H6393" s="13" t="s">
        <v>8</v>
      </c>
    </row>
    <row r="6394" spans="1:8" ht="15.75" customHeight="1" x14ac:dyDescent="0.25">
      <c r="A6394" s="13" t="s">
        <v>7887</v>
      </c>
      <c r="B6394" s="13" t="s">
        <v>10</v>
      </c>
      <c r="C6394" s="14">
        <v>1452.84</v>
      </c>
      <c r="D6394" s="13" t="s">
        <v>11</v>
      </c>
      <c r="E6394" s="16" t="s">
        <v>6793</v>
      </c>
      <c r="F6394" s="15">
        <v>14400</v>
      </c>
      <c r="G6394" s="14">
        <v>20920896</v>
      </c>
      <c r="H6394" s="16" t="s">
        <v>6794</v>
      </c>
    </row>
    <row r="6395" spans="1:8" ht="15.75" customHeight="1" x14ac:dyDescent="0.25">
      <c r="A6395" s="13" t="s">
        <v>7887</v>
      </c>
      <c r="B6395" s="13" t="s">
        <v>10</v>
      </c>
      <c r="C6395" s="14">
        <v>1709</v>
      </c>
      <c r="D6395" s="13" t="s">
        <v>38</v>
      </c>
      <c r="E6395" s="13" t="s">
        <v>6795</v>
      </c>
      <c r="F6395" s="15">
        <v>14400</v>
      </c>
      <c r="G6395" s="14">
        <v>24609600</v>
      </c>
      <c r="H6395" s="16" t="s">
        <v>6796</v>
      </c>
    </row>
    <row r="6396" spans="1:8" ht="15.75" customHeight="1" x14ac:dyDescent="0.25">
      <c r="A6396" s="13" t="s">
        <v>7887</v>
      </c>
      <c r="B6396" s="13" t="s">
        <v>28</v>
      </c>
      <c r="C6396" s="14">
        <v>1709</v>
      </c>
      <c r="D6396" s="13" t="s">
        <v>38</v>
      </c>
      <c r="E6396" s="13" t="s">
        <v>6797</v>
      </c>
      <c r="F6396" s="15">
        <v>14400</v>
      </c>
      <c r="G6396" s="14">
        <v>24609600</v>
      </c>
      <c r="H6396" s="16" t="s">
        <v>6798</v>
      </c>
    </row>
    <row r="6397" spans="1:8" ht="15.75" customHeight="1" x14ac:dyDescent="0.25">
      <c r="A6397" s="13" t="s">
        <v>7887</v>
      </c>
      <c r="B6397" s="13" t="s">
        <v>10</v>
      </c>
      <c r="C6397" s="14">
        <v>1848.58</v>
      </c>
      <c r="D6397" s="13" t="s">
        <v>20</v>
      </c>
      <c r="E6397" s="13" t="s">
        <v>544</v>
      </c>
      <c r="F6397" s="15">
        <v>14400</v>
      </c>
      <c r="G6397" s="14">
        <v>26619552</v>
      </c>
      <c r="H6397" s="16" t="s">
        <v>6799</v>
      </c>
    </row>
    <row r="6398" spans="1:8" ht="15.75" customHeight="1" x14ac:dyDescent="0.25">
      <c r="A6398" s="13" t="s">
        <v>7887</v>
      </c>
      <c r="B6398" s="13" t="s">
        <v>10</v>
      </c>
      <c r="C6398" s="14">
        <v>2912.25</v>
      </c>
      <c r="D6398" s="13" t="s">
        <v>14</v>
      </c>
      <c r="E6398" s="13" t="s">
        <v>6800</v>
      </c>
      <c r="F6398" s="15">
        <v>14400</v>
      </c>
      <c r="G6398" s="14">
        <v>41936400</v>
      </c>
      <c r="H6398" s="13" t="s">
        <v>6801</v>
      </c>
    </row>
    <row r="6399" spans="1:8" ht="15.75" customHeight="1" x14ac:dyDescent="0.25">
      <c r="A6399" s="13" t="s">
        <v>7887</v>
      </c>
      <c r="B6399" s="13" t="s">
        <v>10</v>
      </c>
      <c r="C6399" s="14">
        <v>2937.57</v>
      </c>
      <c r="D6399" s="13" t="s">
        <v>35</v>
      </c>
      <c r="E6399" s="13" t="s">
        <v>6802</v>
      </c>
      <c r="F6399" s="15">
        <v>14400</v>
      </c>
      <c r="G6399" s="14">
        <v>42301008</v>
      </c>
      <c r="H6399" s="16" t="s">
        <v>6803</v>
      </c>
    </row>
    <row r="6400" spans="1:8" ht="15.75" customHeight="1" x14ac:dyDescent="0.25">
      <c r="C6400" s="10"/>
      <c r="F6400" s="17"/>
      <c r="G6400" s="10"/>
    </row>
    <row r="6401" spans="1:8" ht="15.75" customHeight="1" x14ac:dyDescent="0.25">
      <c r="A6401" s="41" t="s">
        <v>6804</v>
      </c>
      <c r="B6401" s="42"/>
      <c r="C6401" s="42"/>
      <c r="D6401" s="42"/>
      <c r="E6401" s="42"/>
      <c r="F6401" s="42"/>
      <c r="G6401" s="42"/>
      <c r="H6401" s="43"/>
    </row>
    <row r="6402" spans="1:8" ht="15.75" customHeight="1" x14ac:dyDescent="0.25">
      <c r="C6402" s="10"/>
      <c r="E6402" s="11" t="s">
        <v>7571</v>
      </c>
      <c r="F6402" s="12">
        <v>24000</v>
      </c>
      <c r="G6402" s="10"/>
    </row>
    <row r="6403" spans="1:8" ht="15.75" customHeight="1" x14ac:dyDescent="0.25">
      <c r="A6403" s="13" t="s">
        <v>0</v>
      </c>
      <c r="B6403" s="13" t="s">
        <v>1</v>
      </c>
      <c r="C6403" s="13" t="s">
        <v>2</v>
      </c>
      <c r="D6403" s="13" t="s">
        <v>4</v>
      </c>
      <c r="E6403" s="13" t="s">
        <v>5</v>
      </c>
      <c r="F6403" s="13" t="s">
        <v>6</v>
      </c>
      <c r="G6403" s="13" t="s">
        <v>7</v>
      </c>
      <c r="H6403" s="13" t="s">
        <v>8</v>
      </c>
    </row>
    <row r="6404" spans="1:8" ht="15.75" customHeight="1" x14ac:dyDescent="0.25">
      <c r="A6404" s="13" t="s">
        <v>7888</v>
      </c>
      <c r="B6404" s="13" t="s">
        <v>10</v>
      </c>
      <c r="C6404" s="14">
        <v>1998.21</v>
      </c>
      <c r="D6404" s="13" t="s">
        <v>2227</v>
      </c>
      <c r="E6404" s="13" t="s">
        <v>6805</v>
      </c>
      <c r="F6404" s="15">
        <v>24000</v>
      </c>
      <c r="G6404" s="14">
        <v>47957040</v>
      </c>
      <c r="H6404" s="16" t="s">
        <v>6806</v>
      </c>
    </row>
    <row r="6405" spans="1:8" ht="15.75" customHeight="1" x14ac:dyDescent="0.25">
      <c r="A6405" s="13" t="s">
        <v>7888</v>
      </c>
      <c r="B6405" s="13" t="s">
        <v>10</v>
      </c>
      <c r="C6405" s="14">
        <v>4230.3</v>
      </c>
      <c r="D6405" s="13" t="s">
        <v>20</v>
      </c>
      <c r="E6405" s="13" t="s">
        <v>6807</v>
      </c>
      <c r="F6405" s="15">
        <v>24000</v>
      </c>
      <c r="G6405" s="14">
        <v>101527200</v>
      </c>
      <c r="H6405" s="16" t="s">
        <v>6808</v>
      </c>
    </row>
    <row r="6406" spans="1:8" ht="15.75" customHeight="1" x14ac:dyDescent="0.25">
      <c r="C6406" s="10"/>
      <c r="F6406" s="17"/>
      <c r="G6406" s="10"/>
    </row>
    <row r="6407" spans="1:8" ht="15.75" customHeight="1" x14ac:dyDescent="0.25">
      <c r="A6407" s="41" t="s">
        <v>6809</v>
      </c>
      <c r="B6407" s="42"/>
      <c r="C6407" s="42"/>
      <c r="D6407" s="42"/>
      <c r="E6407" s="42"/>
      <c r="F6407" s="42"/>
      <c r="G6407" s="42"/>
      <c r="H6407" s="43"/>
    </row>
    <row r="6408" spans="1:8" ht="15.75" customHeight="1" x14ac:dyDescent="0.25">
      <c r="C6408" s="10"/>
      <c r="E6408" s="11" t="s">
        <v>7571</v>
      </c>
      <c r="F6408" s="12">
        <v>9600</v>
      </c>
      <c r="G6408" s="10"/>
    </row>
    <row r="6409" spans="1:8" ht="15.75" customHeight="1" x14ac:dyDescent="0.25">
      <c r="A6409" s="13" t="s">
        <v>0</v>
      </c>
      <c r="B6409" s="13" t="s">
        <v>1</v>
      </c>
      <c r="C6409" s="13" t="s">
        <v>2</v>
      </c>
      <c r="D6409" s="13" t="s">
        <v>4</v>
      </c>
      <c r="E6409" s="13" t="s">
        <v>5</v>
      </c>
      <c r="F6409" s="13" t="s">
        <v>6</v>
      </c>
      <c r="G6409" s="13" t="s">
        <v>7</v>
      </c>
      <c r="H6409" s="13" t="s">
        <v>8</v>
      </c>
    </row>
    <row r="6410" spans="1:8" ht="15.75" customHeight="1" x14ac:dyDescent="0.25">
      <c r="A6410" s="13" t="s">
        <v>7889</v>
      </c>
      <c r="B6410" s="13" t="s">
        <v>10</v>
      </c>
      <c r="C6410" s="14">
        <v>1628.01</v>
      </c>
      <c r="D6410" s="13" t="s">
        <v>20</v>
      </c>
      <c r="E6410" s="13" t="s">
        <v>911</v>
      </c>
      <c r="F6410" s="15">
        <v>9600</v>
      </c>
      <c r="G6410" s="14">
        <v>15628896</v>
      </c>
      <c r="H6410" s="16" t="s">
        <v>6810</v>
      </c>
    </row>
    <row r="6411" spans="1:8" ht="15.75" customHeight="1" x14ac:dyDescent="0.25">
      <c r="A6411" s="13" t="s">
        <v>7889</v>
      </c>
      <c r="B6411" s="13" t="s">
        <v>10</v>
      </c>
      <c r="C6411" s="14">
        <v>1827</v>
      </c>
      <c r="D6411" s="13" t="s">
        <v>67</v>
      </c>
      <c r="E6411" s="13" t="s">
        <v>68</v>
      </c>
      <c r="F6411" s="15">
        <v>9600</v>
      </c>
      <c r="G6411" s="14">
        <v>17539200</v>
      </c>
      <c r="H6411" s="13" t="s">
        <v>6812</v>
      </c>
    </row>
    <row r="6412" spans="1:8" ht="15.75" customHeight="1" x14ac:dyDescent="0.25">
      <c r="A6412" s="13" t="s">
        <v>7889</v>
      </c>
      <c r="B6412" s="13" t="s">
        <v>10</v>
      </c>
      <c r="C6412" s="14">
        <v>1875</v>
      </c>
      <c r="D6412" s="13" t="s">
        <v>38</v>
      </c>
      <c r="E6412" s="13" t="s">
        <v>911</v>
      </c>
      <c r="F6412" s="15">
        <v>9600</v>
      </c>
      <c r="G6412" s="14">
        <v>18000000</v>
      </c>
      <c r="H6412" s="16" t="s">
        <v>6813</v>
      </c>
    </row>
    <row r="6413" spans="1:8" ht="15.75" customHeight="1" x14ac:dyDescent="0.25">
      <c r="A6413" s="13" t="s">
        <v>7889</v>
      </c>
      <c r="B6413" s="13" t="s">
        <v>10</v>
      </c>
      <c r="C6413" s="14">
        <v>1875</v>
      </c>
      <c r="D6413" s="13" t="s">
        <v>23</v>
      </c>
      <c r="E6413" s="13" t="s">
        <v>407</v>
      </c>
      <c r="F6413" s="15">
        <v>9600</v>
      </c>
      <c r="G6413" s="14">
        <v>18000000</v>
      </c>
      <c r="H6413" s="16" t="s">
        <v>6814</v>
      </c>
    </row>
    <row r="6414" spans="1:8" ht="15.75" customHeight="1" x14ac:dyDescent="0.25">
      <c r="A6414" s="13" t="s">
        <v>7889</v>
      </c>
      <c r="B6414" s="13" t="s">
        <v>10</v>
      </c>
      <c r="C6414" s="14">
        <v>2906.47</v>
      </c>
      <c r="D6414" s="13" t="s">
        <v>43</v>
      </c>
      <c r="E6414" s="13" t="s">
        <v>1321</v>
      </c>
      <c r="F6414" s="15">
        <v>9600</v>
      </c>
      <c r="G6414" s="14">
        <v>27902112</v>
      </c>
      <c r="H6414" s="16" t="s">
        <v>6815</v>
      </c>
    </row>
    <row r="6415" spans="1:8" ht="15.75" customHeight="1" x14ac:dyDescent="0.25">
      <c r="C6415" s="10"/>
      <c r="F6415" s="17"/>
      <c r="G6415" s="10"/>
    </row>
    <row r="6416" spans="1:8" ht="15.75" customHeight="1" x14ac:dyDescent="0.25">
      <c r="A6416" s="41" t="s">
        <v>6816</v>
      </c>
      <c r="B6416" s="42"/>
      <c r="C6416" s="42"/>
      <c r="D6416" s="42"/>
      <c r="E6416" s="42"/>
      <c r="F6416" s="42"/>
      <c r="G6416" s="42"/>
      <c r="H6416" s="43"/>
    </row>
    <row r="6417" spans="1:8" ht="15.75" customHeight="1" x14ac:dyDescent="0.25">
      <c r="C6417" s="10"/>
      <c r="E6417" s="11" t="s">
        <v>7571</v>
      </c>
      <c r="F6417" s="12">
        <v>1200</v>
      </c>
      <c r="G6417" s="10"/>
    </row>
    <row r="6418" spans="1:8" ht="15.75" customHeight="1" x14ac:dyDescent="0.25">
      <c r="A6418" s="13" t="s">
        <v>0</v>
      </c>
      <c r="B6418" s="13" t="s">
        <v>1</v>
      </c>
      <c r="C6418" s="13" t="s">
        <v>2</v>
      </c>
      <c r="D6418" s="13" t="s">
        <v>4</v>
      </c>
      <c r="E6418" s="13" t="s">
        <v>5</v>
      </c>
      <c r="F6418" s="13" t="s">
        <v>6</v>
      </c>
      <c r="G6418" s="13" t="s">
        <v>7</v>
      </c>
      <c r="H6418" s="13" t="s">
        <v>8</v>
      </c>
    </row>
    <row r="6419" spans="1:8" ht="15.75" customHeight="1" x14ac:dyDescent="0.25">
      <c r="A6419" s="13" t="s">
        <v>7890</v>
      </c>
      <c r="B6419" s="13" t="s">
        <v>10</v>
      </c>
      <c r="C6419" s="14">
        <v>6799.3</v>
      </c>
      <c r="D6419" s="13" t="s">
        <v>14</v>
      </c>
      <c r="E6419" s="13" t="s">
        <v>6818</v>
      </c>
      <c r="F6419" s="15">
        <v>1200</v>
      </c>
      <c r="G6419" s="14">
        <v>8159160</v>
      </c>
      <c r="H6419" s="13" t="s">
        <v>6819</v>
      </c>
    </row>
    <row r="6420" spans="1:8" ht="15.75" customHeight="1" x14ac:dyDescent="0.25">
      <c r="A6420" s="13" t="s">
        <v>7890</v>
      </c>
      <c r="B6420" s="13" t="s">
        <v>10</v>
      </c>
      <c r="C6420" s="14">
        <v>6865.35</v>
      </c>
      <c r="D6420" s="13" t="s">
        <v>33</v>
      </c>
      <c r="E6420" s="13" t="s">
        <v>225</v>
      </c>
      <c r="F6420" s="15">
        <v>1200</v>
      </c>
      <c r="G6420" s="14">
        <v>8238420</v>
      </c>
      <c r="H6420" s="13" t="s">
        <v>6820</v>
      </c>
    </row>
    <row r="6421" spans="1:8" ht="15.75" customHeight="1" x14ac:dyDescent="0.25">
      <c r="A6421" s="13" t="s">
        <v>7890</v>
      </c>
      <c r="B6421" s="13" t="s">
        <v>10</v>
      </c>
      <c r="C6421" s="14">
        <v>6984.21</v>
      </c>
      <c r="D6421" s="13" t="s">
        <v>26</v>
      </c>
      <c r="E6421" s="13" t="s">
        <v>225</v>
      </c>
      <c r="F6421" s="15">
        <v>1200</v>
      </c>
      <c r="G6421" s="14">
        <v>8381052</v>
      </c>
      <c r="H6421" s="13" t="s">
        <v>6821</v>
      </c>
    </row>
    <row r="6422" spans="1:8" ht="15.75" customHeight="1" x14ac:dyDescent="0.25">
      <c r="A6422" s="13" t="s">
        <v>7890</v>
      </c>
      <c r="B6422" s="13" t="s">
        <v>10</v>
      </c>
      <c r="C6422" s="14">
        <v>7472.29</v>
      </c>
      <c r="D6422" s="13" t="s">
        <v>20</v>
      </c>
      <c r="E6422" s="13" t="s">
        <v>225</v>
      </c>
      <c r="F6422" s="15">
        <v>1200</v>
      </c>
      <c r="G6422" s="14">
        <v>8966748</v>
      </c>
      <c r="H6422" s="16" t="s">
        <v>6822</v>
      </c>
    </row>
    <row r="6423" spans="1:8" ht="15.75" customHeight="1" x14ac:dyDescent="0.25">
      <c r="A6423" s="13" t="s">
        <v>7890</v>
      </c>
      <c r="B6423" s="13" t="s">
        <v>10</v>
      </c>
      <c r="C6423" s="14">
        <v>10245.879999999999</v>
      </c>
      <c r="D6423" s="13" t="s">
        <v>43</v>
      </c>
      <c r="E6423" s="13" t="s">
        <v>225</v>
      </c>
      <c r="F6423" s="15">
        <v>1200</v>
      </c>
      <c r="G6423" s="14">
        <v>12295056</v>
      </c>
      <c r="H6423" s="16" t="s">
        <v>6823</v>
      </c>
    </row>
    <row r="6424" spans="1:8" ht="15.75" customHeight="1" x14ac:dyDescent="0.25">
      <c r="A6424" s="13" t="s">
        <v>7890</v>
      </c>
      <c r="B6424" s="13" t="s">
        <v>10</v>
      </c>
      <c r="C6424" s="14">
        <v>13570</v>
      </c>
      <c r="D6424" s="13" t="s">
        <v>70</v>
      </c>
      <c r="E6424" s="13" t="s">
        <v>1268</v>
      </c>
      <c r="F6424" s="15">
        <v>1200</v>
      </c>
      <c r="G6424" s="14">
        <v>16284000</v>
      </c>
      <c r="H6424" s="13" t="s">
        <v>6824</v>
      </c>
    </row>
    <row r="6425" spans="1:8" ht="15.75" customHeight="1" x14ac:dyDescent="0.25">
      <c r="A6425" s="13" t="s">
        <v>7890</v>
      </c>
      <c r="B6425" s="13" t="s">
        <v>10</v>
      </c>
      <c r="C6425" s="14">
        <v>13695</v>
      </c>
      <c r="D6425" s="13" t="s">
        <v>171</v>
      </c>
      <c r="E6425" s="13" t="s">
        <v>6825</v>
      </c>
      <c r="F6425" s="15">
        <v>1200</v>
      </c>
      <c r="G6425" s="14">
        <v>16434000</v>
      </c>
      <c r="H6425" s="16" t="s">
        <v>6826</v>
      </c>
    </row>
    <row r="6426" spans="1:8" ht="15.75" customHeight="1" x14ac:dyDescent="0.25">
      <c r="A6426" s="13" t="s">
        <v>7890</v>
      </c>
      <c r="B6426" s="13" t="s">
        <v>28</v>
      </c>
      <c r="C6426" s="14">
        <v>13755.63</v>
      </c>
      <c r="D6426" s="13" t="s">
        <v>20</v>
      </c>
      <c r="E6426" s="13" t="s">
        <v>1272</v>
      </c>
      <c r="F6426" s="15">
        <v>1200</v>
      </c>
      <c r="G6426" s="14">
        <v>16506756</v>
      </c>
      <c r="H6426" s="16" t="s">
        <v>6827</v>
      </c>
    </row>
    <row r="6427" spans="1:8" ht="15.75" customHeight="1" x14ac:dyDescent="0.25">
      <c r="A6427" s="13" t="s">
        <v>7890</v>
      </c>
      <c r="B6427" s="13" t="s">
        <v>45</v>
      </c>
      <c r="C6427" s="14">
        <v>13883.32</v>
      </c>
      <c r="D6427" s="13" t="s">
        <v>20</v>
      </c>
      <c r="E6427" s="13" t="s">
        <v>87</v>
      </c>
      <c r="F6427" s="15">
        <v>1200</v>
      </c>
      <c r="G6427" s="14">
        <v>16659984</v>
      </c>
      <c r="H6427" s="16" t="s">
        <v>6828</v>
      </c>
    </row>
    <row r="6428" spans="1:8" ht="15.75" customHeight="1" x14ac:dyDescent="0.25">
      <c r="A6428" s="13" t="s">
        <v>7890</v>
      </c>
      <c r="B6428" s="13" t="s">
        <v>10</v>
      </c>
      <c r="C6428" s="14">
        <v>14067.25</v>
      </c>
      <c r="D6428" s="13" t="s">
        <v>11</v>
      </c>
      <c r="E6428" s="16" t="s">
        <v>6829</v>
      </c>
      <c r="F6428" s="15">
        <v>1200</v>
      </c>
      <c r="G6428" s="14">
        <v>16880700</v>
      </c>
      <c r="H6428" s="13" t="s">
        <v>6830</v>
      </c>
    </row>
    <row r="6429" spans="1:8" ht="15.75" customHeight="1" x14ac:dyDescent="0.25">
      <c r="A6429" s="13" t="s">
        <v>7890</v>
      </c>
      <c r="B6429" s="13" t="s">
        <v>10</v>
      </c>
      <c r="C6429" s="14">
        <v>14118</v>
      </c>
      <c r="D6429" s="13" t="s">
        <v>201</v>
      </c>
      <c r="E6429" s="13" t="s">
        <v>446</v>
      </c>
      <c r="F6429" s="15">
        <v>1200</v>
      </c>
      <c r="G6429" s="14">
        <v>16941600</v>
      </c>
      <c r="H6429" s="13" t="s">
        <v>6831</v>
      </c>
    </row>
    <row r="6430" spans="1:8" ht="15.75" customHeight="1" x14ac:dyDescent="0.25">
      <c r="A6430" s="13" t="s">
        <v>7890</v>
      </c>
      <c r="B6430" s="13" t="s">
        <v>10</v>
      </c>
      <c r="C6430" s="14">
        <v>14228.57</v>
      </c>
      <c r="D6430" s="13" t="s">
        <v>23</v>
      </c>
      <c r="E6430" s="13" t="s">
        <v>446</v>
      </c>
      <c r="F6430" s="15">
        <v>1200</v>
      </c>
      <c r="G6430" s="14">
        <v>17074284</v>
      </c>
      <c r="H6430" s="16" t="s">
        <v>6832</v>
      </c>
    </row>
    <row r="6431" spans="1:8" ht="15.75" customHeight="1" x14ac:dyDescent="0.25">
      <c r="A6431" s="13" t="s">
        <v>7890</v>
      </c>
      <c r="B6431" s="13" t="s">
        <v>10</v>
      </c>
      <c r="C6431" s="14">
        <v>14379.75</v>
      </c>
      <c r="D6431" s="13" t="s">
        <v>35</v>
      </c>
      <c r="E6431" s="13" t="s">
        <v>446</v>
      </c>
      <c r="F6431" s="15">
        <v>1200</v>
      </c>
      <c r="G6431" s="14">
        <v>17255700</v>
      </c>
      <c r="H6431" s="16" t="s">
        <v>6833</v>
      </c>
    </row>
    <row r="6432" spans="1:8" ht="15.75" customHeight="1" x14ac:dyDescent="0.25">
      <c r="A6432" s="13" t="s">
        <v>7890</v>
      </c>
      <c r="B6432" s="13" t="s">
        <v>28</v>
      </c>
      <c r="C6432" s="14">
        <v>14576.28</v>
      </c>
      <c r="D6432" s="13" t="s">
        <v>26</v>
      </c>
      <c r="E6432" s="13" t="s">
        <v>87</v>
      </c>
      <c r="F6432" s="15">
        <v>1200</v>
      </c>
      <c r="G6432" s="14">
        <v>17491536</v>
      </c>
      <c r="H6432" s="13" t="s">
        <v>6834</v>
      </c>
    </row>
    <row r="6433" spans="1:8" ht="15.75" customHeight="1" x14ac:dyDescent="0.25">
      <c r="A6433" s="13" t="s">
        <v>7890</v>
      </c>
      <c r="B6433" s="13" t="s">
        <v>45</v>
      </c>
      <c r="C6433" s="14">
        <v>14648.52</v>
      </c>
      <c r="D6433" s="13" t="s">
        <v>26</v>
      </c>
      <c r="E6433" s="13" t="s">
        <v>446</v>
      </c>
      <c r="F6433" s="15">
        <v>1200</v>
      </c>
      <c r="G6433" s="14">
        <v>17578224</v>
      </c>
      <c r="H6433" s="13" t="s">
        <v>6835</v>
      </c>
    </row>
    <row r="6434" spans="1:8" ht="15.75" customHeight="1" x14ac:dyDescent="0.25">
      <c r="A6434" s="13" t="s">
        <v>7890</v>
      </c>
      <c r="B6434" s="13" t="s">
        <v>45</v>
      </c>
      <c r="C6434" s="14">
        <v>15562.5</v>
      </c>
      <c r="D6434" s="13" t="s">
        <v>17</v>
      </c>
      <c r="E6434" s="13" t="s">
        <v>446</v>
      </c>
      <c r="F6434" s="15">
        <v>1200</v>
      </c>
      <c r="G6434" s="14">
        <v>18675000</v>
      </c>
      <c r="H6434" s="13" t="s">
        <v>6836</v>
      </c>
    </row>
    <row r="6435" spans="1:8" ht="15.75" customHeight="1" x14ac:dyDescent="0.25">
      <c r="A6435" s="13" t="s">
        <v>7890</v>
      </c>
      <c r="B6435" s="13" t="s">
        <v>10</v>
      </c>
      <c r="C6435" s="14">
        <v>15691.2</v>
      </c>
      <c r="D6435" s="13" t="s">
        <v>38</v>
      </c>
      <c r="E6435" s="13" t="s">
        <v>446</v>
      </c>
      <c r="F6435" s="15">
        <v>1200</v>
      </c>
      <c r="G6435" s="14">
        <v>18829440</v>
      </c>
      <c r="H6435" s="16" t="s">
        <v>6837</v>
      </c>
    </row>
    <row r="6436" spans="1:8" ht="15.75" customHeight="1" x14ac:dyDescent="0.25">
      <c r="A6436" s="13" t="s">
        <v>7890</v>
      </c>
      <c r="B6436" s="13" t="s">
        <v>10</v>
      </c>
      <c r="C6436" s="14">
        <v>15936</v>
      </c>
      <c r="D6436" s="13" t="s">
        <v>17</v>
      </c>
      <c r="E6436" s="13" t="s">
        <v>225</v>
      </c>
      <c r="F6436" s="15">
        <v>1200</v>
      </c>
      <c r="G6436" s="14">
        <v>19123200</v>
      </c>
      <c r="H6436" s="13" t="s">
        <v>6838</v>
      </c>
    </row>
    <row r="6437" spans="1:8" ht="15.75" customHeight="1" x14ac:dyDescent="0.25">
      <c r="A6437" s="13" t="s">
        <v>7890</v>
      </c>
      <c r="B6437" s="13" t="s">
        <v>28</v>
      </c>
      <c r="C6437" s="14">
        <v>17465.400000000001</v>
      </c>
      <c r="D6437" s="13" t="s">
        <v>17</v>
      </c>
      <c r="E6437" s="13" t="s">
        <v>6839</v>
      </c>
      <c r="F6437" s="15">
        <v>1200</v>
      </c>
      <c r="G6437" s="14">
        <v>20958480</v>
      </c>
      <c r="H6437" s="13" t="s">
        <v>6840</v>
      </c>
    </row>
    <row r="6438" spans="1:8" ht="15.75" customHeight="1" x14ac:dyDescent="0.25">
      <c r="C6438" s="10"/>
      <c r="F6438" s="17"/>
      <c r="G6438" s="10"/>
    </row>
    <row r="6439" spans="1:8" ht="15.75" customHeight="1" x14ac:dyDescent="0.25">
      <c r="A6439" s="41" t="s">
        <v>6841</v>
      </c>
      <c r="B6439" s="42"/>
      <c r="C6439" s="42"/>
      <c r="D6439" s="42"/>
      <c r="E6439" s="42"/>
      <c r="F6439" s="42"/>
      <c r="G6439" s="42"/>
      <c r="H6439" s="43"/>
    </row>
    <row r="6440" spans="1:8" ht="15.75" customHeight="1" x14ac:dyDescent="0.25">
      <c r="C6440" s="10"/>
      <c r="E6440" s="11" t="s">
        <v>7571</v>
      </c>
      <c r="F6440" s="12">
        <v>480</v>
      </c>
      <c r="G6440" s="10"/>
    </row>
    <row r="6441" spans="1:8" ht="15.75" customHeight="1" x14ac:dyDescent="0.25">
      <c r="A6441" s="13" t="s">
        <v>0</v>
      </c>
      <c r="B6441" s="13" t="s">
        <v>1</v>
      </c>
      <c r="C6441" s="13" t="s">
        <v>2</v>
      </c>
      <c r="D6441" s="13" t="s">
        <v>4</v>
      </c>
      <c r="E6441" s="13" t="s">
        <v>5</v>
      </c>
      <c r="F6441" s="13" t="s">
        <v>6</v>
      </c>
      <c r="G6441" s="13" t="s">
        <v>7</v>
      </c>
      <c r="H6441" s="13" t="s">
        <v>8</v>
      </c>
    </row>
    <row r="6442" spans="1:8" ht="15.75" customHeight="1" x14ac:dyDescent="0.25">
      <c r="A6442" s="13" t="s">
        <v>7891</v>
      </c>
      <c r="B6442" s="13" t="s">
        <v>28</v>
      </c>
      <c r="C6442" s="14">
        <v>84920.25</v>
      </c>
      <c r="D6442" s="13" t="s">
        <v>20</v>
      </c>
      <c r="E6442" s="13" t="s">
        <v>6843</v>
      </c>
      <c r="F6442" s="15">
        <v>480</v>
      </c>
      <c r="G6442" s="14">
        <v>40761720</v>
      </c>
      <c r="H6442" s="16" t="s">
        <v>6844</v>
      </c>
    </row>
    <row r="6443" spans="1:8" ht="15.75" customHeight="1" x14ac:dyDescent="0.25">
      <c r="A6443" s="13" t="s">
        <v>7891</v>
      </c>
      <c r="B6443" s="13" t="s">
        <v>10</v>
      </c>
      <c r="C6443" s="14">
        <v>106666.67</v>
      </c>
      <c r="D6443" s="13" t="s">
        <v>38</v>
      </c>
      <c r="E6443" s="13" t="s">
        <v>6843</v>
      </c>
      <c r="F6443" s="15">
        <v>480</v>
      </c>
      <c r="G6443" s="14">
        <v>51200001.600000001</v>
      </c>
      <c r="H6443" s="16" t="s">
        <v>6845</v>
      </c>
    </row>
    <row r="6444" spans="1:8" ht="15.75" customHeight="1" x14ac:dyDescent="0.25">
      <c r="A6444" s="13" t="s">
        <v>7891</v>
      </c>
      <c r="B6444" s="13" t="s">
        <v>10</v>
      </c>
      <c r="C6444" s="14">
        <v>110298.98</v>
      </c>
      <c r="D6444" s="13" t="s">
        <v>33</v>
      </c>
      <c r="E6444" s="13" t="s">
        <v>6843</v>
      </c>
      <c r="F6444" s="15">
        <v>480</v>
      </c>
      <c r="G6444" s="14">
        <v>52943510.399999999</v>
      </c>
      <c r="H6444" s="13" t="s">
        <v>6846</v>
      </c>
    </row>
    <row r="6445" spans="1:8" ht="15.75" customHeight="1" x14ac:dyDescent="0.25">
      <c r="A6445" s="13" t="s">
        <v>7891</v>
      </c>
      <c r="B6445" s="13" t="s">
        <v>10</v>
      </c>
      <c r="C6445" s="14">
        <v>113511.4</v>
      </c>
      <c r="D6445" s="13" t="s">
        <v>20</v>
      </c>
      <c r="E6445" s="13" t="s">
        <v>2857</v>
      </c>
      <c r="F6445" s="15">
        <v>480</v>
      </c>
      <c r="G6445" s="14">
        <v>54485472</v>
      </c>
      <c r="H6445" s="16" t="s">
        <v>6847</v>
      </c>
    </row>
    <row r="6446" spans="1:8" ht="15.75" customHeight="1" x14ac:dyDescent="0.25">
      <c r="A6446" s="13" t="s">
        <v>7891</v>
      </c>
      <c r="B6446" s="13" t="s">
        <v>10</v>
      </c>
      <c r="C6446" s="14">
        <v>114238.88</v>
      </c>
      <c r="D6446" s="13" t="s">
        <v>80</v>
      </c>
      <c r="E6446" s="13" t="s">
        <v>2857</v>
      </c>
      <c r="F6446" s="15">
        <v>480</v>
      </c>
      <c r="G6446" s="14">
        <v>54834662.399999999</v>
      </c>
      <c r="H6446" s="16" t="s">
        <v>6848</v>
      </c>
    </row>
    <row r="6447" spans="1:8" ht="15.75" customHeight="1" x14ac:dyDescent="0.25">
      <c r="A6447" s="13" t="s">
        <v>7891</v>
      </c>
      <c r="B6447" s="13" t="s">
        <v>10</v>
      </c>
      <c r="C6447" s="14">
        <v>115051.15</v>
      </c>
      <c r="D6447" s="13" t="s">
        <v>14</v>
      </c>
      <c r="E6447" s="13" t="s">
        <v>6849</v>
      </c>
      <c r="F6447" s="15">
        <v>480</v>
      </c>
      <c r="G6447" s="14">
        <v>55224552</v>
      </c>
      <c r="H6447" s="13" t="s">
        <v>6850</v>
      </c>
    </row>
    <row r="6448" spans="1:8" ht="15.75" customHeight="1" x14ac:dyDescent="0.25">
      <c r="A6448" s="13" t="s">
        <v>7891</v>
      </c>
      <c r="B6448" s="13" t="s">
        <v>10</v>
      </c>
      <c r="C6448" s="14">
        <v>118185.23</v>
      </c>
      <c r="D6448" s="13" t="s">
        <v>35</v>
      </c>
      <c r="E6448" s="13" t="s">
        <v>6851</v>
      </c>
      <c r="F6448" s="15">
        <v>480</v>
      </c>
      <c r="G6448" s="14">
        <v>56728910.399999999</v>
      </c>
      <c r="H6448" s="16" t="s">
        <v>6852</v>
      </c>
    </row>
    <row r="6449" spans="1:8" ht="15.75" customHeight="1" x14ac:dyDescent="0.25">
      <c r="C6449" s="10"/>
      <c r="F6449" s="17"/>
      <c r="G6449" s="10"/>
    </row>
    <row r="6450" spans="1:8" ht="15.75" customHeight="1" x14ac:dyDescent="0.25">
      <c r="A6450" s="41" t="s">
        <v>6853</v>
      </c>
      <c r="B6450" s="42"/>
      <c r="C6450" s="42"/>
      <c r="D6450" s="42"/>
      <c r="E6450" s="42"/>
      <c r="F6450" s="42"/>
      <c r="G6450" s="42"/>
      <c r="H6450" s="43"/>
    </row>
    <row r="6451" spans="1:8" ht="15.75" customHeight="1" x14ac:dyDescent="0.25">
      <c r="C6451" s="10"/>
      <c r="E6451" s="11" t="s">
        <v>7571</v>
      </c>
      <c r="F6451" s="12">
        <v>4200</v>
      </c>
      <c r="G6451" s="10"/>
    </row>
    <row r="6452" spans="1:8" ht="15.75" customHeight="1" x14ac:dyDescent="0.25">
      <c r="A6452" s="13" t="s">
        <v>0</v>
      </c>
      <c r="B6452" s="13" t="s">
        <v>1</v>
      </c>
      <c r="C6452" s="13" t="s">
        <v>2</v>
      </c>
      <c r="D6452" s="13" t="s">
        <v>4</v>
      </c>
      <c r="E6452" s="13" t="s">
        <v>5</v>
      </c>
      <c r="F6452" s="13" t="s">
        <v>6</v>
      </c>
      <c r="G6452" s="13" t="s">
        <v>7</v>
      </c>
      <c r="H6452" s="13" t="s">
        <v>8</v>
      </c>
    </row>
    <row r="6453" spans="1:8" ht="15.75" customHeight="1" x14ac:dyDescent="0.25">
      <c r="A6453" s="13" t="s">
        <v>7892</v>
      </c>
      <c r="B6453" s="13" t="s">
        <v>382</v>
      </c>
      <c r="C6453" s="14">
        <v>8050.36</v>
      </c>
      <c r="D6453" s="13" t="s">
        <v>20</v>
      </c>
      <c r="E6453" s="13" t="s">
        <v>642</v>
      </c>
      <c r="F6453" s="15">
        <v>4200</v>
      </c>
      <c r="G6453" s="14">
        <v>33811512</v>
      </c>
      <c r="H6453" s="16" t="s">
        <v>6854</v>
      </c>
    </row>
    <row r="6454" spans="1:8" ht="15.75" customHeight="1" x14ac:dyDescent="0.25">
      <c r="A6454" s="13" t="s">
        <v>7892</v>
      </c>
      <c r="B6454" s="13" t="s">
        <v>28</v>
      </c>
      <c r="C6454" s="14">
        <v>10488.69</v>
      </c>
      <c r="D6454" s="13" t="s">
        <v>33</v>
      </c>
      <c r="E6454" s="13" t="s">
        <v>6855</v>
      </c>
      <c r="F6454" s="15">
        <v>4200</v>
      </c>
      <c r="G6454" s="14">
        <v>44052498</v>
      </c>
      <c r="H6454" s="13" t="s">
        <v>6856</v>
      </c>
    </row>
    <row r="6455" spans="1:8" ht="15.75" customHeight="1" x14ac:dyDescent="0.25">
      <c r="A6455" s="13" t="s">
        <v>7892</v>
      </c>
      <c r="B6455" s="13" t="s">
        <v>10</v>
      </c>
      <c r="C6455" s="14">
        <v>11152.4</v>
      </c>
      <c r="D6455" s="13" t="s">
        <v>14</v>
      </c>
      <c r="E6455" s="13" t="s">
        <v>6857</v>
      </c>
      <c r="F6455" s="15">
        <v>4200</v>
      </c>
      <c r="G6455" s="14">
        <v>46840080</v>
      </c>
      <c r="H6455" s="13" t="s">
        <v>6858</v>
      </c>
    </row>
    <row r="6456" spans="1:8" ht="15.75" customHeight="1" x14ac:dyDescent="0.25">
      <c r="A6456" s="13" t="s">
        <v>7892</v>
      </c>
      <c r="B6456" s="13" t="s">
        <v>28</v>
      </c>
      <c r="C6456" s="14">
        <v>11445</v>
      </c>
      <c r="D6456" s="13" t="s">
        <v>70</v>
      </c>
      <c r="E6456" s="13" t="s">
        <v>446</v>
      </c>
      <c r="F6456" s="15">
        <v>4200</v>
      </c>
      <c r="G6456" s="14">
        <v>48069000</v>
      </c>
      <c r="H6456" s="13" t="s">
        <v>6859</v>
      </c>
    </row>
    <row r="6457" spans="1:8" ht="15.75" customHeight="1" x14ac:dyDescent="0.25">
      <c r="A6457" s="13" t="s">
        <v>7892</v>
      </c>
      <c r="B6457" s="13" t="s">
        <v>10</v>
      </c>
      <c r="C6457" s="14">
        <v>11550</v>
      </c>
      <c r="D6457" s="13" t="s">
        <v>171</v>
      </c>
      <c r="E6457" s="13" t="s">
        <v>6860</v>
      </c>
      <c r="F6457" s="15">
        <v>4200</v>
      </c>
      <c r="G6457" s="14">
        <v>48510000</v>
      </c>
      <c r="H6457" s="16" t="s">
        <v>6861</v>
      </c>
    </row>
    <row r="6458" spans="1:8" ht="15.75" customHeight="1" x14ac:dyDescent="0.25">
      <c r="A6458" s="13" t="s">
        <v>7892</v>
      </c>
      <c r="B6458" s="13" t="s">
        <v>45</v>
      </c>
      <c r="C6458" s="14">
        <v>11601.13</v>
      </c>
      <c r="D6458" s="13" t="s">
        <v>20</v>
      </c>
      <c r="E6458" s="13" t="s">
        <v>1272</v>
      </c>
      <c r="F6458" s="15">
        <v>4200</v>
      </c>
      <c r="G6458" s="14">
        <v>48724746</v>
      </c>
      <c r="H6458" s="16" t="s">
        <v>6862</v>
      </c>
    </row>
    <row r="6459" spans="1:8" ht="15.75" customHeight="1" x14ac:dyDescent="0.25">
      <c r="A6459" s="13" t="s">
        <v>7892</v>
      </c>
      <c r="B6459" s="13" t="s">
        <v>10</v>
      </c>
      <c r="C6459" s="14">
        <v>11702.25</v>
      </c>
      <c r="D6459" s="13" t="s">
        <v>11</v>
      </c>
      <c r="E6459" s="16" t="s">
        <v>6863</v>
      </c>
      <c r="F6459" s="15">
        <v>4200</v>
      </c>
      <c r="G6459" s="14">
        <v>49149450</v>
      </c>
      <c r="H6459" s="16" t="s">
        <v>6864</v>
      </c>
    </row>
    <row r="6460" spans="1:8" ht="15.75" customHeight="1" x14ac:dyDescent="0.25">
      <c r="A6460" s="13" t="s">
        <v>7892</v>
      </c>
      <c r="B6460" s="13" t="s">
        <v>10</v>
      </c>
      <c r="C6460" s="14">
        <v>11907</v>
      </c>
      <c r="D6460" s="13" t="s">
        <v>201</v>
      </c>
      <c r="E6460" s="13" t="s">
        <v>446</v>
      </c>
      <c r="F6460" s="15">
        <v>4200</v>
      </c>
      <c r="G6460" s="14">
        <v>50009400</v>
      </c>
      <c r="H6460" s="16" t="s">
        <v>6865</v>
      </c>
    </row>
    <row r="6461" spans="1:8" ht="15.75" customHeight="1" x14ac:dyDescent="0.25">
      <c r="A6461" s="13" t="s">
        <v>7892</v>
      </c>
      <c r="B6461" s="13" t="s">
        <v>10</v>
      </c>
      <c r="C6461" s="14">
        <v>12000</v>
      </c>
      <c r="D6461" s="13" t="s">
        <v>23</v>
      </c>
      <c r="E6461" s="13" t="s">
        <v>446</v>
      </c>
      <c r="F6461" s="15">
        <v>4200</v>
      </c>
      <c r="G6461" s="14">
        <v>50400000</v>
      </c>
      <c r="H6461" s="16" t="s">
        <v>6866</v>
      </c>
    </row>
    <row r="6462" spans="1:8" ht="15.75" customHeight="1" x14ac:dyDescent="0.25">
      <c r="A6462" s="13" t="s">
        <v>7892</v>
      </c>
      <c r="B6462" s="13" t="s">
        <v>10</v>
      </c>
      <c r="C6462" s="14">
        <v>12180</v>
      </c>
      <c r="D6462" s="13" t="s">
        <v>35</v>
      </c>
      <c r="E6462" s="13" t="s">
        <v>446</v>
      </c>
      <c r="F6462" s="15">
        <v>4200</v>
      </c>
      <c r="G6462" s="14">
        <v>51156000</v>
      </c>
      <c r="H6462" s="16" t="s">
        <v>6867</v>
      </c>
    </row>
    <row r="6463" spans="1:8" ht="15.75" customHeight="1" x14ac:dyDescent="0.25">
      <c r="A6463" s="13" t="s">
        <v>7892</v>
      </c>
      <c r="B6463" s="13" t="s">
        <v>10</v>
      </c>
      <c r="C6463" s="14">
        <v>12266.67</v>
      </c>
      <c r="D6463" s="13" t="s">
        <v>38</v>
      </c>
      <c r="E6463" s="13" t="s">
        <v>446</v>
      </c>
      <c r="F6463" s="15">
        <v>4200</v>
      </c>
      <c r="G6463" s="14">
        <v>51520014</v>
      </c>
      <c r="H6463" s="16" t="s">
        <v>6868</v>
      </c>
    </row>
    <row r="6464" spans="1:8" ht="15.75" customHeight="1" x14ac:dyDescent="0.25">
      <c r="A6464" s="13" t="s">
        <v>7892</v>
      </c>
      <c r="B6464" s="13" t="s">
        <v>28</v>
      </c>
      <c r="C6464" s="14">
        <v>12266.67</v>
      </c>
      <c r="D6464" s="13" t="s">
        <v>38</v>
      </c>
      <c r="E6464" s="13" t="s">
        <v>6869</v>
      </c>
      <c r="F6464" s="15">
        <v>4200</v>
      </c>
      <c r="G6464" s="14">
        <v>51520014</v>
      </c>
      <c r="H6464" s="16" t="s">
        <v>6870</v>
      </c>
    </row>
    <row r="6465" spans="1:8" ht="15.75" customHeight="1" x14ac:dyDescent="0.25">
      <c r="A6465" s="13" t="s">
        <v>7892</v>
      </c>
      <c r="B6465" s="13" t="s">
        <v>10</v>
      </c>
      <c r="C6465" s="14">
        <v>12351.28</v>
      </c>
      <c r="D6465" s="13" t="s">
        <v>26</v>
      </c>
      <c r="E6465" s="13" t="s">
        <v>446</v>
      </c>
      <c r="F6465" s="15">
        <v>4200</v>
      </c>
      <c r="G6465" s="14">
        <v>51875376</v>
      </c>
      <c r="H6465" s="13" t="s">
        <v>6871</v>
      </c>
    </row>
    <row r="6466" spans="1:8" ht="15.75" customHeight="1" x14ac:dyDescent="0.25">
      <c r="A6466" s="13" t="s">
        <v>7892</v>
      </c>
      <c r="B6466" s="13" t="s">
        <v>10</v>
      </c>
      <c r="C6466" s="14">
        <v>12993</v>
      </c>
      <c r="D6466" s="13" t="s">
        <v>70</v>
      </c>
      <c r="E6466" s="13" t="s">
        <v>95</v>
      </c>
      <c r="F6466" s="15">
        <v>4200</v>
      </c>
      <c r="G6466" s="14">
        <v>54570600</v>
      </c>
      <c r="H6466" s="13" t="s">
        <v>6872</v>
      </c>
    </row>
    <row r="6467" spans="1:8" ht="15.75" customHeight="1" x14ac:dyDescent="0.25">
      <c r="A6467" s="13" t="s">
        <v>7892</v>
      </c>
      <c r="B6467" s="13" t="s">
        <v>10</v>
      </c>
      <c r="C6467" s="14">
        <v>13125</v>
      </c>
      <c r="D6467" s="13" t="s">
        <v>17</v>
      </c>
      <c r="E6467" s="13" t="s">
        <v>446</v>
      </c>
      <c r="F6467" s="15">
        <v>4200</v>
      </c>
      <c r="G6467" s="14">
        <v>55125000</v>
      </c>
      <c r="H6467" s="13" t="s">
        <v>6873</v>
      </c>
    </row>
    <row r="6468" spans="1:8" ht="15.75" customHeight="1" x14ac:dyDescent="0.25">
      <c r="A6468" s="13" t="s">
        <v>7892</v>
      </c>
      <c r="B6468" s="13" t="s">
        <v>10</v>
      </c>
      <c r="C6468" s="14">
        <v>13132</v>
      </c>
      <c r="D6468" s="13" t="s">
        <v>67</v>
      </c>
      <c r="E6468" s="13" t="s">
        <v>642</v>
      </c>
      <c r="F6468" s="15">
        <v>4200</v>
      </c>
      <c r="G6468" s="14">
        <v>55154400</v>
      </c>
      <c r="H6468" s="16" t="s">
        <v>6874</v>
      </c>
    </row>
    <row r="6469" spans="1:8" ht="15.75" customHeight="1" x14ac:dyDescent="0.25">
      <c r="A6469" s="13" t="s">
        <v>7892</v>
      </c>
      <c r="B6469" s="13" t="s">
        <v>10</v>
      </c>
      <c r="C6469" s="14">
        <v>13171.6</v>
      </c>
      <c r="D6469" s="13" t="s">
        <v>80</v>
      </c>
      <c r="E6469" s="13" t="s">
        <v>95</v>
      </c>
      <c r="F6469" s="15">
        <v>4200</v>
      </c>
      <c r="G6469" s="14">
        <v>55320720</v>
      </c>
      <c r="H6469" s="16" t="s">
        <v>6875</v>
      </c>
    </row>
    <row r="6470" spans="1:8" ht="15.75" customHeight="1" x14ac:dyDescent="0.25">
      <c r="A6470" s="13" t="s">
        <v>7892</v>
      </c>
      <c r="B6470" s="13" t="s">
        <v>382</v>
      </c>
      <c r="C6470" s="14">
        <v>13530</v>
      </c>
      <c r="D6470" s="13" t="s">
        <v>17</v>
      </c>
      <c r="E6470" s="13" t="s">
        <v>642</v>
      </c>
      <c r="F6470" s="15">
        <v>4200</v>
      </c>
      <c r="G6470" s="14">
        <v>56826000</v>
      </c>
      <c r="H6470" s="13" t="s">
        <v>6876</v>
      </c>
    </row>
    <row r="6471" spans="1:8" ht="15.75" customHeight="1" x14ac:dyDescent="0.25">
      <c r="A6471" s="13" t="s">
        <v>7892</v>
      </c>
      <c r="B6471" s="13" t="s">
        <v>10</v>
      </c>
      <c r="C6471" s="14">
        <v>13616.69</v>
      </c>
      <c r="D6471" s="13" t="s">
        <v>33</v>
      </c>
      <c r="E6471" s="13" t="s">
        <v>95</v>
      </c>
      <c r="F6471" s="15">
        <v>4200</v>
      </c>
      <c r="G6471" s="14">
        <v>57190098</v>
      </c>
      <c r="H6471" s="13" t="s">
        <v>6877</v>
      </c>
    </row>
    <row r="6472" spans="1:8" ht="15.75" customHeight="1" x14ac:dyDescent="0.25">
      <c r="A6472" s="13" t="s">
        <v>7892</v>
      </c>
      <c r="B6472" s="13" t="s">
        <v>10</v>
      </c>
      <c r="C6472" s="14">
        <v>13680.22</v>
      </c>
      <c r="D6472" s="13" t="s">
        <v>20</v>
      </c>
      <c r="E6472" s="13" t="s">
        <v>95</v>
      </c>
      <c r="F6472" s="15">
        <v>4200</v>
      </c>
      <c r="G6472" s="14">
        <v>57456924</v>
      </c>
      <c r="H6472" s="16" t="s">
        <v>6878</v>
      </c>
    </row>
    <row r="6473" spans="1:8" ht="15.75" customHeight="1" x14ac:dyDescent="0.25">
      <c r="A6473" s="13" t="s">
        <v>7892</v>
      </c>
      <c r="B6473" s="13" t="s">
        <v>10</v>
      </c>
      <c r="C6473" s="14">
        <v>13709</v>
      </c>
      <c r="D6473" s="13" t="s">
        <v>109</v>
      </c>
      <c r="E6473" s="13" t="s">
        <v>4548</v>
      </c>
      <c r="F6473" s="15">
        <v>4200</v>
      </c>
      <c r="G6473" s="14">
        <v>57577800</v>
      </c>
      <c r="H6473" s="16" t="s">
        <v>6879</v>
      </c>
    </row>
    <row r="6474" spans="1:8" ht="15.75" customHeight="1" x14ac:dyDescent="0.25">
      <c r="A6474" s="13" t="s">
        <v>7892</v>
      </c>
      <c r="B6474" s="13" t="s">
        <v>28</v>
      </c>
      <c r="C6474" s="14">
        <v>14019.62</v>
      </c>
      <c r="D6474" s="13" t="s">
        <v>26</v>
      </c>
      <c r="E6474" s="13" t="s">
        <v>95</v>
      </c>
      <c r="F6474" s="15">
        <v>4200</v>
      </c>
      <c r="G6474" s="14">
        <v>58882404</v>
      </c>
      <c r="H6474" s="13" t="s">
        <v>6880</v>
      </c>
    </row>
    <row r="6475" spans="1:8" ht="15.75" customHeight="1" x14ac:dyDescent="0.25">
      <c r="A6475" s="13" t="s">
        <v>7892</v>
      </c>
      <c r="B6475" s="13" t="s">
        <v>10</v>
      </c>
      <c r="C6475" s="14">
        <v>14065.16</v>
      </c>
      <c r="D6475" s="13" t="s">
        <v>43</v>
      </c>
      <c r="E6475" s="13" t="s">
        <v>6881</v>
      </c>
      <c r="F6475" s="15">
        <v>4200</v>
      </c>
      <c r="G6475" s="14">
        <v>59073672</v>
      </c>
      <c r="H6475" s="16" t="s">
        <v>6882</v>
      </c>
    </row>
    <row r="6476" spans="1:8" ht="15.75" customHeight="1" x14ac:dyDescent="0.25">
      <c r="A6476" s="13" t="s">
        <v>7892</v>
      </c>
      <c r="B6476" s="13" t="s">
        <v>28</v>
      </c>
      <c r="C6476" s="14">
        <v>14586</v>
      </c>
      <c r="D6476" s="13" t="s">
        <v>17</v>
      </c>
      <c r="E6476" s="13" t="s">
        <v>95</v>
      </c>
      <c r="F6476" s="15">
        <v>4200</v>
      </c>
      <c r="G6476" s="14">
        <v>61261200</v>
      </c>
      <c r="H6476" s="13" t="s">
        <v>6883</v>
      </c>
    </row>
    <row r="6477" spans="1:8" ht="15.75" customHeight="1" x14ac:dyDescent="0.25">
      <c r="A6477" s="13" t="s">
        <v>7892</v>
      </c>
      <c r="B6477" s="13" t="s">
        <v>28</v>
      </c>
      <c r="C6477" s="14">
        <v>16347.63</v>
      </c>
      <c r="D6477" s="13" t="s">
        <v>20</v>
      </c>
      <c r="E6477" s="13" t="s">
        <v>461</v>
      </c>
      <c r="F6477" s="15">
        <v>4200</v>
      </c>
      <c r="G6477" s="14">
        <v>68660046</v>
      </c>
      <c r="H6477" s="16" t="s">
        <v>6884</v>
      </c>
    </row>
    <row r="6478" spans="1:8" ht="15.75" customHeight="1" x14ac:dyDescent="0.25">
      <c r="A6478" s="13" t="s">
        <v>7892</v>
      </c>
      <c r="B6478" s="13" t="s">
        <v>45</v>
      </c>
      <c r="C6478" s="14">
        <v>18150</v>
      </c>
      <c r="D6478" s="13" t="s">
        <v>17</v>
      </c>
      <c r="E6478" s="13" t="s">
        <v>2133</v>
      </c>
      <c r="F6478" s="15">
        <v>4200</v>
      </c>
      <c r="G6478" s="14">
        <v>76230000</v>
      </c>
      <c r="H6478" s="13" t="s">
        <v>6885</v>
      </c>
    </row>
    <row r="6479" spans="1:8" ht="15.75" customHeight="1" x14ac:dyDescent="0.25">
      <c r="C6479" s="10"/>
      <c r="F6479" s="17"/>
      <c r="G6479" s="10"/>
    </row>
    <row r="6480" spans="1:8" ht="15.75" customHeight="1" x14ac:dyDescent="0.25">
      <c r="A6480" s="41" t="s">
        <v>6886</v>
      </c>
      <c r="B6480" s="42"/>
      <c r="C6480" s="42"/>
      <c r="D6480" s="42"/>
      <c r="E6480" s="42"/>
      <c r="F6480" s="42"/>
      <c r="G6480" s="42"/>
      <c r="H6480" s="43"/>
    </row>
    <row r="6481" spans="1:8" ht="15.75" customHeight="1" x14ac:dyDescent="0.25">
      <c r="C6481" s="10"/>
      <c r="E6481" s="11" t="s">
        <v>7571</v>
      </c>
      <c r="F6481" s="12">
        <v>2400</v>
      </c>
      <c r="G6481" s="10"/>
    </row>
    <row r="6482" spans="1:8" ht="15.75" customHeight="1" x14ac:dyDescent="0.25">
      <c r="A6482" s="13" t="s">
        <v>0</v>
      </c>
      <c r="B6482" s="13" t="s">
        <v>1</v>
      </c>
      <c r="C6482" s="13" t="s">
        <v>2</v>
      </c>
      <c r="D6482" s="13" t="s">
        <v>4</v>
      </c>
      <c r="E6482" s="13" t="s">
        <v>5</v>
      </c>
      <c r="F6482" s="13" t="s">
        <v>6</v>
      </c>
      <c r="G6482" s="13" t="s">
        <v>7</v>
      </c>
      <c r="H6482" s="13" t="s">
        <v>8</v>
      </c>
    </row>
    <row r="6483" spans="1:8" ht="15.75" customHeight="1" x14ac:dyDescent="0.25">
      <c r="A6483" s="13" t="s">
        <v>7893</v>
      </c>
      <c r="B6483" s="13" t="s">
        <v>28</v>
      </c>
      <c r="C6483" s="14">
        <v>2011</v>
      </c>
      <c r="D6483" s="13" t="s">
        <v>70</v>
      </c>
      <c r="E6483" s="13" t="s">
        <v>95</v>
      </c>
      <c r="F6483" s="15">
        <v>2400</v>
      </c>
      <c r="G6483" s="14">
        <v>4826400</v>
      </c>
      <c r="H6483" s="13" t="s">
        <v>6877</v>
      </c>
    </row>
    <row r="6484" spans="1:8" ht="15.75" customHeight="1" x14ac:dyDescent="0.25">
      <c r="A6484" s="13" t="s">
        <v>7893</v>
      </c>
      <c r="B6484" s="13" t="s">
        <v>10</v>
      </c>
      <c r="C6484" s="14">
        <v>2038.84</v>
      </c>
      <c r="D6484" s="13" t="s">
        <v>80</v>
      </c>
      <c r="E6484" s="13" t="s">
        <v>95</v>
      </c>
      <c r="F6484" s="15">
        <v>2400</v>
      </c>
      <c r="G6484" s="14">
        <v>4893216</v>
      </c>
      <c r="H6484" s="16" t="s">
        <v>6888</v>
      </c>
    </row>
    <row r="6485" spans="1:8" ht="15.75" customHeight="1" x14ac:dyDescent="0.25">
      <c r="A6485" s="13" t="s">
        <v>7893</v>
      </c>
      <c r="B6485" s="13" t="s">
        <v>10</v>
      </c>
      <c r="C6485" s="14">
        <v>2097.44</v>
      </c>
      <c r="D6485" s="13" t="s">
        <v>26</v>
      </c>
      <c r="E6485" s="13" t="s">
        <v>95</v>
      </c>
      <c r="F6485" s="15">
        <v>2400</v>
      </c>
      <c r="G6485" s="14">
        <v>5033856</v>
      </c>
      <c r="H6485" s="13" t="s">
        <v>6880</v>
      </c>
    </row>
    <row r="6486" spans="1:8" ht="15.75" customHeight="1" x14ac:dyDescent="0.25">
      <c r="A6486" s="13" t="s">
        <v>7893</v>
      </c>
      <c r="B6486" s="13" t="s">
        <v>10</v>
      </c>
      <c r="C6486" s="14">
        <v>2107.69</v>
      </c>
      <c r="D6486" s="13" t="s">
        <v>33</v>
      </c>
      <c r="E6486" s="13" t="s">
        <v>95</v>
      </c>
      <c r="F6486" s="15">
        <v>2400</v>
      </c>
      <c r="G6486" s="14">
        <v>5058456</v>
      </c>
      <c r="H6486" s="13" t="s">
        <v>6889</v>
      </c>
    </row>
    <row r="6487" spans="1:8" ht="15.75" customHeight="1" x14ac:dyDescent="0.25">
      <c r="A6487" s="13" t="s">
        <v>7893</v>
      </c>
      <c r="B6487" s="13" t="s">
        <v>10</v>
      </c>
      <c r="C6487" s="14">
        <v>2117.56</v>
      </c>
      <c r="D6487" s="13" t="s">
        <v>20</v>
      </c>
      <c r="E6487" s="13" t="s">
        <v>95</v>
      </c>
      <c r="F6487" s="15">
        <v>2400</v>
      </c>
      <c r="G6487" s="14">
        <v>5082144</v>
      </c>
      <c r="H6487" s="16" t="s">
        <v>6890</v>
      </c>
    </row>
    <row r="6488" spans="1:8" ht="15.75" customHeight="1" x14ac:dyDescent="0.25">
      <c r="A6488" s="13" t="s">
        <v>7893</v>
      </c>
      <c r="B6488" s="13" t="s">
        <v>10</v>
      </c>
      <c r="C6488" s="14">
        <v>2139.2600000000002</v>
      </c>
      <c r="D6488" s="13" t="s">
        <v>43</v>
      </c>
      <c r="E6488" s="13" t="s">
        <v>95</v>
      </c>
      <c r="F6488" s="15">
        <v>2400</v>
      </c>
      <c r="G6488" s="14">
        <v>5134224</v>
      </c>
      <c r="H6488" s="16" t="s">
        <v>6891</v>
      </c>
    </row>
    <row r="6489" spans="1:8" ht="15.75" customHeight="1" x14ac:dyDescent="0.25">
      <c r="A6489" s="13" t="s">
        <v>7893</v>
      </c>
      <c r="B6489" s="13" t="s">
        <v>10</v>
      </c>
      <c r="C6489" s="14">
        <v>2140.3200000000002</v>
      </c>
      <c r="D6489" s="13" t="s">
        <v>14</v>
      </c>
      <c r="E6489" s="13" t="s">
        <v>6892</v>
      </c>
      <c r="F6489" s="15">
        <v>2400</v>
      </c>
      <c r="G6489" s="14">
        <v>5136768</v>
      </c>
      <c r="H6489" s="13" t="s">
        <v>6893</v>
      </c>
    </row>
    <row r="6490" spans="1:8" ht="15.75" customHeight="1" x14ac:dyDescent="0.25">
      <c r="A6490" s="13" t="s">
        <v>7893</v>
      </c>
      <c r="B6490" s="13" t="s">
        <v>10</v>
      </c>
      <c r="C6490" s="14">
        <v>2156.92</v>
      </c>
      <c r="D6490" s="13" t="s">
        <v>35</v>
      </c>
      <c r="E6490" s="13" t="s">
        <v>6894</v>
      </c>
      <c r="F6490" s="15">
        <v>2400</v>
      </c>
      <c r="G6490" s="14">
        <v>5176608</v>
      </c>
      <c r="H6490" s="16" t="s">
        <v>6895</v>
      </c>
    </row>
    <row r="6491" spans="1:8" ht="15.75" customHeight="1" x14ac:dyDescent="0.25">
      <c r="A6491" s="13" t="s">
        <v>7893</v>
      </c>
      <c r="B6491" s="13" t="s">
        <v>10</v>
      </c>
      <c r="C6491" s="14">
        <v>2322.11</v>
      </c>
      <c r="D6491" s="13" t="s">
        <v>171</v>
      </c>
      <c r="E6491" s="13" t="s">
        <v>6896</v>
      </c>
      <c r="F6491" s="15">
        <v>2400</v>
      </c>
      <c r="G6491" s="14">
        <v>5573064</v>
      </c>
      <c r="H6491" s="16" t="s">
        <v>6897</v>
      </c>
    </row>
    <row r="6492" spans="1:8" ht="15.75" customHeight="1" x14ac:dyDescent="0.25">
      <c r="A6492" s="13" t="s">
        <v>7893</v>
      </c>
      <c r="B6492" s="13" t="s">
        <v>382</v>
      </c>
      <c r="C6492" s="14">
        <v>2332.38</v>
      </c>
      <c r="D6492" s="13" t="s">
        <v>20</v>
      </c>
      <c r="E6492" s="13" t="s">
        <v>1272</v>
      </c>
      <c r="F6492" s="15">
        <v>2400</v>
      </c>
      <c r="G6492" s="14">
        <v>5597712</v>
      </c>
      <c r="H6492" s="16" t="s">
        <v>6898</v>
      </c>
    </row>
    <row r="6493" spans="1:8" ht="15.75" customHeight="1" x14ac:dyDescent="0.25">
      <c r="A6493" s="13" t="s">
        <v>7893</v>
      </c>
      <c r="B6493" s="13" t="s">
        <v>10</v>
      </c>
      <c r="C6493" s="14">
        <v>2364.1</v>
      </c>
      <c r="D6493" s="13" t="s">
        <v>11</v>
      </c>
      <c r="E6493" s="16" t="s">
        <v>6899</v>
      </c>
      <c r="F6493" s="15">
        <v>2400</v>
      </c>
      <c r="G6493" s="14">
        <v>5673840</v>
      </c>
      <c r="H6493" s="13" t="s">
        <v>6900</v>
      </c>
    </row>
    <row r="6494" spans="1:8" ht="15.75" customHeight="1" x14ac:dyDescent="0.25">
      <c r="A6494" s="13" t="s">
        <v>7893</v>
      </c>
      <c r="B6494" s="13" t="s">
        <v>10</v>
      </c>
      <c r="C6494" s="14">
        <v>2393.8000000000002</v>
      </c>
      <c r="D6494" s="13" t="s">
        <v>201</v>
      </c>
      <c r="E6494" s="13" t="s">
        <v>446</v>
      </c>
      <c r="F6494" s="15">
        <v>2400</v>
      </c>
      <c r="G6494" s="14">
        <v>5745120</v>
      </c>
      <c r="H6494" s="16" t="s">
        <v>6901</v>
      </c>
    </row>
    <row r="6495" spans="1:8" ht="15.75" customHeight="1" x14ac:dyDescent="0.25">
      <c r="A6495" s="13" t="s">
        <v>7893</v>
      </c>
      <c r="B6495" s="13" t="s">
        <v>10</v>
      </c>
      <c r="C6495" s="14">
        <v>2412.5700000000002</v>
      </c>
      <c r="D6495" s="13" t="s">
        <v>23</v>
      </c>
      <c r="E6495" s="13" t="s">
        <v>446</v>
      </c>
      <c r="F6495" s="15">
        <v>2400</v>
      </c>
      <c r="G6495" s="14">
        <v>5790168</v>
      </c>
      <c r="H6495" s="16" t="s">
        <v>6866</v>
      </c>
    </row>
    <row r="6496" spans="1:8" ht="15.75" customHeight="1" x14ac:dyDescent="0.25">
      <c r="A6496" s="13" t="s">
        <v>7893</v>
      </c>
      <c r="B6496" s="13" t="s">
        <v>10</v>
      </c>
      <c r="C6496" s="14">
        <v>2450</v>
      </c>
      <c r="D6496" s="13" t="s">
        <v>109</v>
      </c>
      <c r="E6496" s="13" t="s">
        <v>4548</v>
      </c>
      <c r="F6496" s="15">
        <v>2400</v>
      </c>
      <c r="G6496" s="14">
        <v>5880000</v>
      </c>
      <c r="H6496" s="16" t="s">
        <v>6902</v>
      </c>
    </row>
    <row r="6497" spans="1:8" ht="15.75" customHeight="1" x14ac:dyDescent="0.25">
      <c r="A6497" s="13" t="s">
        <v>7893</v>
      </c>
      <c r="B6497" s="13" t="s">
        <v>28</v>
      </c>
      <c r="C6497" s="14">
        <v>2482.13</v>
      </c>
      <c r="D6497" s="13" t="s">
        <v>26</v>
      </c>
      <c r="E6497" s="13" t="s">
        <v>446</v>
      </c>
      <c r="F6497" s="15">
        <v>2400</v>
      </c>
      <c r="G6497" s="14">
        <v>5957112</v>
      </c>
      <c r="H6497" s="13" t="s">
        <v>6871</v>
      </c>
    </row>
    <row r="6498" spans="1:8" ht="15.75" customHeight="1" x14ac:dyDescent="0.25">
      <c r="A6498" s="13" t="s">
        <v>7893</v>
      </c>
      <c r="B6498" s="13" t="s">
        <v>10</v>
      </c>
      <c r="C6498" s="14">
        <v>2513.0100000000002</v>
      </c>
      <c r="D6498" s="13" t="s">
        <v>38</v>
      </c>
      <c r="E6498" s="13" t="s">
        <v>446</v>
      </c>
      <c r="F6498" s="15">
        <v>2400</v>
      </c>
      <c r="G6498" s="14">
        <v>6031224</v>
      </c>
      <c r="H6498" s="16" t="s">
        <v>6903</v>
      </c>
    </row>
    <row r="6499" spans="1:8" ht="15.75" customHeight="1" x14ac:dyDescent="0.25">
      <c r="A6499" s="13" t="s">
        <v>7893</v>
      </c>
      <c r="B6499" s="13" t="s">
        <v>10</v>
      </c>
      <c r="C6499" s="14">
        <v>2616</v>
      </c>
      <c r="D6499" s="13" t="s">
        <v>70</v>
      </c>
      <c r="E6499" s="13" t="s">
        <v>1268</v>
      </c>
      <c r="F6499" s="15">
        <v>2400</v>
      </c>
      <c r="G6499" s="14">
        <v>6278400</v>
      </c>
      <c r="H6499" s="13" t="s">
        <v>6859</v>
      </c>
    </row>
    <row r="6500" spans="1:8" ht="15.75" customHeight="1" x14ac:dyDescent="0.25">
      <c r="A6500" s="13" t="s">
        <v>7893</v>
      </c>
      <c r="B6500" s="13" t="s">
        <v>10</v>
      </c>
      <c r="C6500" s="14">
        <v>2617.64</v>
      </c>
      <c r="D6500" s="13" t="s">
        <v>17</v>
      </c>
      <c r="E6500" s="13" t="s">
        <v>446</v>
      </c>
      <c r="F6500" s="15">
        <v>2400</v>
      </c>
      <c r="G6500" s="14">
        <v>6282336</v>
      </c>
      <c r="H6500" s="13" t="s">
        <v>6873</v>
      </c>
    </row>
    <row r="6501" spans="1:8" ht="15.75" customHeight="1" x14ac:dyDescent="0.25">
      <c r="A6501" s="13" t="s">
        <v>7893</v>
      </c>
      <c r="B6501" s="13" t="s">
        <v>45</v>
      </c>
      <c r="C6501" s="14">
        <v>3151.81</v>
      </c>
      <c r="D6501" s="13" t="s">
        <v>20</v>
      </c>
      <c r="E6501" s="13" t="s">
        <v>461</v>
      </c>
      <c r="F6501" s="15">
        <v>2400</v>
      </c>
      <c r="G6501" s="14">
        <v>7564344</v>
      </c>
      <c r="H6501" s="16" t="s">
        <v>6904</v>
      </c>
    </row>
    <row r="6502" spans="1:8" ht="15.75" customHeight="1" x14ac:dyDescent="0.25">
      <c r="A6502" s="13" t="s">
        <v>7893</v>
      </c>
      <c r="B6502" s="13" t="s">
        <v>45</v>
      </c>
      <c r="C6502" s="14">
        <v>3521.23</v>
      </c>
      <c r="D6502" s="13" t="s">
        <v>26</v>
      </c>
      <c r="E6502" s="13" t="s">
        <v>2133</v>
      </c>
      <c r="F6502" s="15">
        <v>2400</v>
      </c>
      <c r="G6502" s="14">
        <v>8450952</v>
      </c>
      <c r="H6502" s="13" t="s">
        <v>6905</v>
      </c>
    </row>
    <row r="6503" spans="1:8" ht="15.75" customHeight="1" x14ac:dyDescent="0.25">
      <c r="A6503" s="13" t="s">
        <v>7893</v>
      </c>
      <c r="B6503" s="13" t="s">
        <v>28</v>
      </c>
      <c r="C6503" s="14">
        <v>4235</v>
      </c>
      <c r="D6503" s="13" t="s">
        <v>17</v>
      </c>
      <c r="E6503" s="13" t="s">
        <v>2133</v>
      </c>
      <c r="F6503" s="15">
        <v>2400</v>
      </c>
      <c r="G6503" s="14">
        <v>10164000</v>
      </c>
      <c r="H6503" s="13" t="s">
        <v>6885</v>
      </c>
    </row>
    <row r="6504" spans="1:8" ht="15.75" customHeight="1" x14ac:dyDescent="0.25">
      <c r="A6504" s="13" t="s">
        <v>7893</v>
      </c>
      <c r="B6504" s="13" t="s">
        <v>28</v>
      </c>
      <c r="C6504" s="14">
        <v>5976</v>
      </c>
      <c r="D6504" s="13" t="s">
        <v>20</v>
      </c>
      <c r="E6504" s="13" t="s">
        <v>1159</v>
      </c>
      <c r="F6504" s="15">
        <v>2400</v>
      </c>
      <c r="G6504" s="14">
        <v>14342400</v>
      </c>
      <c r="H6504" s="16" t="s">
        <v>6906</v>
      </c>
    </row>
    <row r="6505" spans="1:8" ht="15.75" customHeight="1" x14ac:dyDescent="0.25">
      <c r="A6505" s="13" t="s">
        <v>7893</v>
      </c>
      <c r="B6505" s="13" t="s">
        <v>434</v>
      </c>
      <c r="C6505" s="14">
        <v>7855.28</v>
      </c>
      <c r="D6505" s="13" t="s">
        <v>20</v>
      </c>
      <c r="E6505" s="13" t="s">
        <v>6907</v>
      </c>
      <c r="F6505" s="15">
        <v>2400</v>
      </c>
      <c r="G6505" s="14">
        <v>18852672</v>
      </c>
      <c r="H6505" s="16" t="s">
        <v>6908</v>
      </c>
    </row>
    <row r="6506" spans="1:8" ht="15.75" customHeight="1" x14ac:dyDescent="0.25">
      <c r="A6506" s="13" t="s">
        <v>7893</v>
      </c>
      <c r="B6506" s="13" t="s">
        <v>413</v>
      </c>
      <c r="C6506" s="14">
        <v>8730.4699999999993</v>
      </c>
      <c r="D6506" s="13" t="s">
        <v>20</v>
      </c>
      <c r="E6506" s="13" t="s">
        <v>6907</v>
      </c>
      <c r="F6506" s="15">
        <v>2400</v>
      </c>
      <c r="G6506" s="14">
        <v>20953128</v>
      </c>
      <c r="H6506" s="16" t="s">
        <v>6909</v>
      </c>
    </row>
    <row r="6507" spans="1:8" ht="15.75" customHeight="1" x14ac:dyDescent="0.25">
      <c r="C6507" s="10"/>
      <c r="F6507" s="17"/>
      <c r="G6507" s="10"/>
    </row>
    <row r="6508" spans="1:8" ht="15.75" customHeight="1" x14ac:dyDescent="0.25">
      <c r="A6508" s="41" t="s">
        <v>6910</v>
      </c>
      <c r="B6508" s="42"/>
      <c r="C6508" s="42"/>
      <c r="D6508" s="42"/>
      <c r="E6508" s="42"/>
      <c r="F6508" s="42"/>
      <c r="G6508" s="42"/>
      <c r="H6508" s="43"/>
    </row>
    <row r="6509" spans="1:8" ht="15.75" customHeight="1" x14ac:dyDescent="0.25">
      <c r="C6509" s="10"/>
      <c r="E6509" s="11" t="s">
        <v>7571</v>
      </c>
      <c r="F6509" s="12">
        <v>117</v>
      </c>
      <c r="G6509" s="10"/>
    </row>
    <row r="6510" spans="1:8" ht="15.75" customHeight="1" x14ac:dyDescent="0.25">
      <c r="A6510" s="13" t="s">
        <v>0</v>
      </c>
      <c r="B6510" s="13" t="s">
        <v>1</v>
      </c>
      <c r="C6510" s="13" t="s">
        <v>2</v>
      </c>
      <c r="D6510" s="13" t="s">
        <v>4</v>
      </c>
      <c r="E6510" s="13" t="s">
        <v>5</v>
      </c>
      <c r="F6510" s="13" t="s">
        <v>6</v>
      </c>
      <c r="G6510" s="13" t="s">
        <v>7</v>
      </c>
      <c r="H6510" s="13" t="s">
        <v>8</v>
      </c>
    </row>
    <row r="6511" spans="1:8" ht="15.75" customHeight="1" x14ac:dyDescent="0.25">
      <c r="A6511" s="13" t="s">
        <v>7894</v>
      </c>
      <c r="B6511" s="13" t="s">
        <v>28</v>
      </c>
      <c r="C6511" s="14">
        <v>187502.59</v>
      </c>
      <c r="D6511" s="13" t="s">
        <v>20</v>
      </c>
      <c r="E6511" s="13" t="s">
        <v>911</v>
      </c>
      <c r="F6511" s="15">
        <v>117</v>
      </c>
      <c r="G6511" s="14">
        <v>21937803.030000001</v>
      </c>
      <c r="H6511" s="16" t="s">
        <v>6912</v>
      </c>
    </row>
    <row r="6512" spans="1:8" ht="15.75" customHeight="1" x14ac:dyDescent="0.25">
      <c r="A6512" s="13" t="s">
        <v>7894</v>
      </c>
      <c r="B6512" s="13" t="s">
        <v>10</v>
      </c>
      <c r="C6512" s="14">
        <v>231125</v>
      </c>
      <c r="D6512" s="13" t="s">
        <v>67</v>
      </c>
      <c r="E6512" s="13" t="s">
        <v>82</v>
      </c>
      <c r="F6512" s="15">
        <v>117</v>
      </c>
      <c r="G6512" s="14">
        <v>27041625</v>
      </c>
      <c r="H6512" s="16" t="s">
        <v>6913</v>
      </c>
    </row>
    <row r="6513" spans="1:8" ht="15.75" customHeight="1" x14ac:dyDescent="0.25">
      <c r="A6513" s="13" t="s">
        <v>7894</v>
      </c>
      <c r="B6513" s="13" t="s">
        <v>10</v>
      </c>
      <c r="C6513" s="14">
        <v>250646.11</v>
      </c>
      <c r="D6513" s="13" t="s">
        <v>467</v>
      </c>
      <c r="E6513" s="13" t="s">
        <v>468</v>
      </c>
      <c r="F6513" s="15">
        <v>24</v>
      </c>
      <c r="G6513" s="14">
        <v>6015506.6399999997</v>
      </c>
      <c r="H6513" s="16" t="s">
        <v>6914</v>
      </c>
    </row>
    <row r="6514" spans="1:8" ht="15.75" customHeight="1" x14ac:dyDescent="0.25">
      <c r="A6514" s="13" t="s">
        <v>7894</v>
      </c>
      <c r="B6514" s="13" t="s">
        <v>10</v>
      </c>
      <c r="C6514" s="14">
        <v>259974.12</v>
      </c>
      <c r="D6514" s="13" t="s">
        <v>26</v>
      </c>
      <c r="E6514" s="13" t="s">
        <v>470</v>
      </c>
      <c r="F6514" s="15">
        <v>117</v>
      </c>
      <c r="G6514" s="14">
        <v>30416972.039999999</v>
      </c>
      <c r="H6514" s="13" t="s">
        <v>6915</v>
      </c>
    </row>
    <row r="6515" spans="1:8" ht="15.75" customHeight="1" x14ac:dyDescent="0.25">
      <c r="A6515" s="13" t="s">
        <v>7894</v>
      </c>
      <c r="B6515" s="13" t="s">
        <v>10</v>
      </c>
      <c r="C6515" s="14">
        <v>264496</v>
      </c>
      <c r="D6515" s="13" t="s">
        <v>70</v>
      </c>
      <c r="E6515" s="13" t="s">
        <v>470</v>
      </c>
      <c r="F6515" s="15">
        <v>117</v>
      </c>
      <c r="G6515" s="14">
        <v>30946032</v>
      </c>
      <c r="H6515" s="13" t="s">
        <v>6916</v>
      </c>
    </row>
    <row r="6516" spans="1:8" ht="15.75" customHeight="1" x14ac:dyDescent="0.25">
      <c r="A6516" s="13" t="s">
        <v>7894</v>
      </c>
      <c r="B6516" s="13" t="s">
        <v>10</v>
      </c>
      <c r="C6516" s="14">
        <v>273721.84999999998</v>
      </c>
      <c r="D6516" s="13" t="s">
        <v>20</v>
      </c>
      <c r="E6516" s="13" t="s">
        <v>470</v>
      </c>
      <c r="F6516" s="15">
        <v>117</v>
      </c>
      <c r="G6516" s="14">
        <v>32025456.449999999</v>
      </c>
      <c r="H6516" s="16" t="s">
        <v>6917</v>
      </c>
    </row>
    <row r="6517" spans="1:8" ht="15.75" customHeight="1" x14ac:dyDescent="0.25">
      <c r="A6517" s="13" t="s">
        <v>7894</v>
      </c>
      <c r="B6517" s="13" t="s">
        <v>10</v>
      </c>
      <c r="C6517" s="14">
        <v>278492.36</v>
      </c>
      <c r="D6517" s="13" t="s">
        <v>33</v>
      </c>
      <c r="E6517" s="13" t="s">
        <v>470</v>
      </c>
      <c r="F6517" s="15">
        <v>117</v>
      </c>
      <c r="G6517" s="14">
        <v>32583606.120000001</v>
      </c>
      <c r="H6517" s="13" t="s">
        <v>6918</v>
      </c>
    </row>
    <row r="6518" spans="1:8" ht="15.75" customHeight="1" x14ac:dyDescent="0.25">
      <c r="A6518" s="13" t="s">
        <v>7894</v>
      </c>
      <c r="B6518" s="13" t="s">
        <v>10</v>
      </c>
      <c r="C6518" s="14">
        <v>293884.79999999999</v>
      </c>
      <c r="D6518" s="13" t="s">
        <v>38</v>
      </c>
      <c r="E6518" s="13" t="s">
        <v>470</v>
      </c>
      <c r="F6518" s="15">
        <v>117</v>
      </c>
      <c r="G6518" s="14">
        <v>34384521.600000001</v>
      </c>
      <c r="H6518" s="16" t="s">
        <v>6919</v>
      </c>
    </row>
    <row r="6519" spans="1:8" ht="15.75" customHeight="1" x14ac:dyDescent="0.25">
      <c r="A6519" s="13" t="s">
        <v>7894</v>
      </c>
      <c r="B6519" s="13" t="s">
        <v>10</v>
      </c>
      <c r="C6519" s="14">
        <v>334375</v>
      </c>
      <c r="D6519" s="13" t="s">
        <v>17</v>
      </c>
      <c r="E6519" s="13" t="s">
        <v>470</v>
      </c>
      <c r="F6519" s="15">
        <v>117</v>
      </c>
      <c r="G6519" s="14">
        <v>39121875</v>
      </c>
      <c r="H6519" s="13" t="s">
        <v>6920</v>
      </c>
    </row>
    <row r="6520" spans="1:8" ht="15.75" customHeight="1" x14ac:dyDescent="0.25">
      <c r="A6520" s="13" t="s">
        <v>7894</v>
      </c>
      <c r="B6520" s="13" t="s">
        <v>10</v>
      </c>
      <c r="C6520" s="14">
        <v>540238.25</v>
      </c>
      <c r="D6520" s="13" t="s">
        <v>35</v>
      </c>
      <c r="E6520" s="13" t="s">
        <v>6921</v>
      </c>
      <c r="F6520" s="15">
        <v>117</v>
      </c>
      <c r="G6520" s="14">
        <v>63207875.25</v>
      </c>
      <c r="H6520" s="16" t="s">
        <v>6922</v>
      </c>
    </row>
    <row r="6521" spans="1:8" ht="15.75" customHeight="1" x14ac:dyDescent="0.25">
      <c r="C6521" s="10"/>
      <c r="F6521" s="17"/>
      <c r="G6521" s="10"/>
    </row>
    <row r="6522" spans="1:8" ht="15.75" customHeight="1" x14ac:dyDescent="0.25">
      <c r="A6522" s="41" t="s">
        <v>6923</v>
      </c>
      <c r="B6522" s="42"/>
      <c r="C6522" s="42"/>
      <c r="D6522" s="42"/>
      <c r="E6522" s="42"/>
      <c r="F6522" s="42"/>
      <c r="G6522" s="42"/>
      <c r="H6522" s="43"/>
    </row>
    <row r="6523" spans="1:8" ht="15.75" customHeight="1" x14ac:dyDescent="0.25">
      <c r="C6523" s="10"/>
      <c r="E6523" s="11" t="s">
        <v>7571</v>
      </c>
      <c r="F6523" s="12">
        <v>132000</v>
      </c>
      <c r="G6523" s="10"/>
    </row>
    <row r="6524" spans="1:8" ht="15.75" customHeight="1" x14ac:dyDescent="0.25">
      <c r="A6524" s="13" t="s">
        <v>0</v>
      </c>
      <c r="B6524" s="13" t="s">
        <v>1</v>
      </c>
      <c r="C6524" s="13" t="s">
        <v>2</v>
      </c>
      <c r="D6524" s="13" t="s">
        <v>4</v>
      </c>
      <c r="E6524" s="13" t="s">
        <v>5</v>
      </c>
      <c r="F6524" s="13" t="s">
        <v>6</v>
      </c>
      <c r="G6524" s="13" t="s">
        <v>7</v>
      </c>
      <c r="H6524" s="13" t="s">
        <v>8</v>
      </c>
    </row>
    <row r="6525" spans="1:8" ht="15.75" customHeight="1" x14ac:dyDescent="0.25">
      <c r="A6525" s="13" t="s">
        <v>7895</v>
      </c>
      <c r="B6525" s="13" t="s">
        <v>10</v>
      </c>
      <c r="C6525" s="14">
        <v>211.44</v>
      </c>
      <c r="D6525" s="13" t="s">
        <v>14</v>
      </c>
      <c r="E6525" s="13" t="s">
        <v>6925</v>
      </c>
      <c r="F6525" s="15">
        <v>132000</v>
      </c>
      <c r="G6525" s="14">
        <v>27910080</v>
      </c>
      <c r="H6525" s="13" t="s">
        <v>6926</v>
      </c>
    </row>
    <row r="6526" spans="1:8" ht="15.75" customHeight="1" x14ac:dyDescent="0.25">
      <c r="A6526" s="13" t="s">
        <v>7895</v>
      </c>
      <c r="B6526" s="13" t="s">
        <v>434</v>
      </c>
      <c r="C6526" s="14">
        <v>227.06</v>
      </c>
      <c r="D6526" s="13" t="s">
        <v>20</v>
      </c>
      <c r="E6526" s="13" t="s">
        <v>225</v>
      </c>
      <c r="F6526" s="15">
        <v>132000</v>
      </c>
      <c r="G6526" s="14">
        <v>29971920</v>
      </c>
      <c r="H6526" s="16" t="s">
        <v>6927</v>
      </c>
    </row>
    <row r="6527" spans="1:8" ht="15.75" customHeight="1" x14ac:dyDescent="0.25">
      <c r="A6527" s="13" t="s">
        <v>7895</v>
      </c>
      <c r="B6527" s="13" t="s">
        <v>10</v>
      </c>
      <c r="C6527" s="14">
        <v>238.52</v>
      </c>
      <c r="D6527" s="13" t="s">
        <v>26</v>
      </c>
      <c r="E6527" s="13" t="s">
        <v>225</v>
      </c>
      <c r="F6527" s="15">
        <v>132000</v>
      </c>
      <c r="G6527" s="14">
        <v>31484640</v>
      </c>
      <c r="H6527" s="13" t="s">
        <v>6928</v>
      </c>
    </row>
    <row r="6528" spans="1:8" ht="15.75" customHeight="1" x14ac:dyDescent="0.25">
      <c r="A6528" s="13" t="s">
        <v>7895</v>
      </c>
      <c r="B6528" s="13" t="s">
        <v>28</v>
      </c>
      <c r="C6528" s="14">
        <v>238.52</v>
      </c>
      <c r="D6528" s="13" t="s">
        <v>26</v>
      </c>
      <c r="E6528" s="13" t="s">
        <v>263</v>
      </c>
      <c r="F6528" s="15">
        <v>132000</v>
      </c>
      <c r="G6528" s="14">
        <v>31484640</v>
      </c>
      <c r="H6528" s="13" t="s">
        <v>6929</v>
      </c>
    </row>
    <row r="6529" spans="1:8" ht="15.75" customHeight="1" x14ac:dyDescent="0.25">
      <c r="A6529" s="13" t="s">
        <v>7895</v>
      </c>
      <c r="B6529" s="13" t="s">
        <v>10</v>
      </c>
      <c r="C6529" s="14">
        <v>268.98</v>
      </c>
      <c r="D6529" s="13" t="s">
        <v>17</v>
      </c>
      <c r="E6529" s="13" t="s">
        <v>21</v>
      </c>
      <c r="F6529" s="15">
        <v>12000</v>
      </c>
      <c r="G6529" s="14">
        <v>3227760</v>
      </c>
      <c r="H6529" s="13" t="s">
        <v>6930</v>
      </c>
    </row>
    <row r="6530" spans="1:8" ht="15.75" customHeight="1" x14ac:dyDescent="0.25">
      <c r="A6530" s="13" t="s">
        <v>7895</v>
      </c>
      <c r="B6530" s="13" t="s">
        <v>45</v>
      </c>
      <c r="C6530" s="14">
        <v>277.41000000000003</v>
      </c>
      <c r="D6530" s="13" t="s">
        <v>26</v>
      </c>
      <c r="E6530" s="13" t="s">
        <v>87</v>
      </c>
      <c r="F6530" s="15">
        <v>132000</v>
      </c>
      <c r="G6530" s="14">
        <v>36618120</v>
      </c>
      <c r="H6530" s="13" t="s">
        <v>6931</v>
      </c>
    </row>
    <row r="6531" spans="1:8" ht="15.75" customHeight="1" x14ac:dyDescent="0.25">
      <c r="A6531" s="13" t="s">
        <v>7895</v>
      </c>
      <c r="B6531" s="13" t="s">
        <v>10</v>
      </c>
      <c r="C6531" s="14">
        <v>287.49</v>
      </c>
      <c r="D6531" s="13" t="s">
        <v>38</v>
      </c>
      <c r="E6531" s="13" t="s">
        <v>470</v>
      </c>
      <c r="F6531" s="15">
        <v>132000</v>
      </c>
      <c r="G6531" s="14">
        <v>37948680</v>
      </c>
      <c r="H6531" s="13" t="s">
        <v>6932</v>
      </c>
    </row>
    <row r="6532" spans="1:8" ht="15.75" customHeight="1" x14ac:dyDescent="0.25">
      <c r="A6532" s="13" t="s">
        <v>7895</v>
      </c>
      <c r="B6532" s="13" t="s">
        <v>28</v>
      </c>
      <c r="C6532" s="14">
        <v>292</v>
      </c>
      <c r="D6532" s="13" t="s">
        <v>70</v>
      </c>
      <c r="E6532" s="13" t="s">
        <v>1268</v>
      </c>
      <c r="F6532" s="15">
        <v>132000</v>
      </c>
      <c r="G6532" s="14">
        <v>38544000</v>
      </c>
      <c r="H6532" s="13" t="s">
        <v>1134</v>
      </c>
    </row>
    <row r="6533" spans="1:8" ht="15.75" customHeight="1" x14ac:dyDescent="0.25">
      <c r="A6533" s="13" t="s">
        <v>7895</v>
      </c>
      <c r="B6533" s="13" t="s">
        <v>28</v>
      </c>
      <c r="C6533" s="14">
        <v>294.39999999999998</v>
      </c>
      <c r="D6533" s="13" t="s">
        <v>20</v>
      </c>
      <c r="E6533" s="13" t="s">
        <v>87</v>
      </c>
      <c r="F6533" s="15">
        <v>132000</v>
      </c>
      <c r="G6533" s="14">
        <v>38860800</v>
      </c>
      <c r="H6533" s="16" t="s">
        <v>6933</v>
      </c>
    </row>
    <row r="6534" spans="1:8" ht="15.75" customHeight="1" x14ac:dyDescent="0.25">
      <c r="A6534" s="13" t="s">
        <v>7895</v>
      </c>
      <c r="B6534" s="13" t="s">
        <v>10</v>
      </c>
      <c r="C6534" s="14">
        <v>295.24</v>
      </c>
      <c r="D6534" s="13" t="s">
        <v>171</v>
      </c>
      <c r="E6534" s="13" t="s">
        <v>6934</v>
      </c>
      <c r="F6534" s="15">
        <v>132000</v>
      </c>
      <c r="G6534" s="14">
        <v>38971680</v>
      </c>
      <c r="H6534" s="16" t="s">
        <v>6935</v>
      </c>
    </row>
    <row r="6535" spans="1:8" ht="15.75" customHeight="1" x14ac:dyDescent="0.25">
      <c r="A6535" s="13" t="s">
        <v>7895</v>
      </c>
      <c r="B6535" s="13" t="s">
        <v>382</v>
      </c>
      <c r="C6535" s="14">
        <v>296.54000000000002</v>
      </c>
      <c r="D6535" s="13" t="s">
        <v>20</v>
      </c>
      <c r="E6535" s="13" t="s">
        <v>1272</v>
      </c>
      <c r="F6535" s="15">
        <v>132000</v>
      </c>
      <c r="G6535" s="14">
        <v>39143280</v>
      </c>
      <c r="H6535" s="16" t="s">
        <v>6936</v>
      </c>
    </row>
    <row r="6536" spans="1:8" ht="15.75" customHeight="1" x14ac:dyDescent="0.25">
      <c r="A6536" s="13" t="s">
        <v>7895</v>
      </c>
      <c r="B6536" s="13" t="s">
        <v>10</v>
      </c>
      <c r="C6536" s="14">
        <v>299.13</v>
      </c>
      <c r="D6536" s="13" t="s">
        <v>11</v>
      </c>
      <c r="E6536" s="13" t="s">
        <v>6937</v>
      </c>
      <c r="F6536" s="15">
        <v>132000</v>
      </c>
      <c r="G6536" s="14">
        <v>39485160</v>
      </c>
      <c r="H6536" s="16" t="s">
        <v>6938</v>
      </c>
    </row>
    <row r="6537" spans="1:8" ht="15.75" customHeight="1" x14ac:dyDescent="0.25">
      <c r="A6537" s="13" t="s">
        <v>7895</v>
      </c>
      <c r="B6537" s="13" t="s">
        <v>10</v>
      </c>
      <c r="C6537" s="14">
        <v>299.37</v>
      </c>
      <c r="D6537" s="13" t="s">
        <v>33</v>
      </c>
      <c r="E6537" s="13" t="s">
        <v>87</v>
      </c>
      <c r="F6537" s="15">
        <v>132000</v>
      </c>
      <c r="G6537" s="14">
        <v>39516840</v>
      </c>
      <c r="H6537" s="13" t="s">
        <v>6939</v>
      </c>
    </row>
    <row r="6538" spans="1:8" ht="15.75" customHeight="1" x14ac:dyDescent="0.25">
      <c r="A6538" s="13" t="s">
        <v>7895</v>
      </c>
      <c r="B6538" s="13" t="s">
        <v>28</v>
      </c>
      <c r="C6538" s="14">
        <v>303.89</v>
      </c>
      <c r="D6538" s="13" t="s">
        <v>33</v>
      </c>
      <c r="E6538" s="13" t="s">
        <v>446</v>
      </c>
      <c r="F6538" s="15">
        <v>132000</v>
      </c>
      <c r="G6538" s="14">
        <v>40113480</v>
      </c>
      <c r="H6538" s="13" t="s">
        <v>6940</v>
      </c>
    </row>
    <row r="6539" spans="1:8" ht="15.75" customHeight="1" x14ac:dyDescent="0.25">
      <c r="A6539" s="13" t="s">
        <v>7895</v>
      </c>
      <c r="B6539" s="13" t="s">
        <v>10</v>
      </c>
      <c r="C6539" s="14">
        <v>304.36</v>
      </c>
      <c r="D6539" s="13" t="s">
        <v>201</v>
      </c>
      <c r="E6539" s="13" t="s">
        <v>446</v>
      </c>
      <c r="F6539" s="15">
        <v>132000</v>
      </c>
      <c r="G6539" s="14">
        <v>40175520</v>
      </c>
      <c r="H6539" s="16" t="s">
        <v>6941</v>
      </c>
    </row>
    <row r="6540" spans="1:8" ht="15.75" customHeight="1" x14ac:dyDescent="0.25">
      <c r="A6540" s="13" t="s">
        <v>7895</v>
      </c>
      <c r="B6540" s="13" t="s">
        <v>10</v>
      </c>
      <c r="C6540" s="14">
        <v>306.74</v>
      </c>
      <c r="D6540" s="13" t="s">
        <v>23</v>
      </c>
      <c r="E6540" s="13" t="s">
        <v>446</v>
      </c>
      <c r="F6540" s="15">
        <v>132000</v>
      </c>
      <c r="G6540" s="14">
        <v>40489680</v>
      </c>
      <c r="H6540" s="16" t="s">
        <v>6942</v>
      </c>
    </row>
    <row r="6541" spans="1:8" ht="15.75" customHeight="1" x14ac:dyDescent="0.25">
      <c r="A6541" s="13" t="s">
        <v>7895</v>
      </c>
      <c r="B6541" s="13" t="s">
        <v>10</v>
      </c>
      <c r="C6541" s="14">
        <v>311.33999999999997</v>
      </c>
      <c r="D6541" s="13" t="s">
        <v>35</v>
      </c>
      <c r="E6541" s="13" t="s">
        <v>6943</v>
      </c>
      <c r="F6541" s="15">
        <v>132000</v>
      </c>
      <c r="G6541" s="14">
        <v>41096880</v>
      </c>
      <c r="H6541" s="16" t="s">
        <v>6944</v>
      </c>
    </row>
    <row r="6542" spans="1:8" ht="15.75" customHeight="1" x14ac:dyDescent="0.25">
      <c r="A6542" s="13" t="s">
        <v>7895</v>
      </c>
      <c r="B6542" s="13" t="s">
        <v>382</v>
      </c>
      <c r="C6542" s="14">
        <v>315.67</v>
      </c>
      <c r="D6542" s="13" t="s">
        <v>26</v>
      </c>
      <c r="E6542" s="13" t="s">
        <v>446</v>
      </c>
      <c r="F6542" s="15">
        <v>132000</v>
      </c>
      <c r="G6542" s="14">
        <v>41668440</v>
      </c>
      <c r="H6542" s="13" t="s">
        <v>6945</v>
      </c>
    </row>
    <row r="6543" spans="1:8" ht="15.75" customHeight="1" x14ac:dyDescent="0.25">
      <c r="A6543" s="13" t="s">
        <v>7895</v>
      </c>
      <c r="B6543" s="13" t="s">
        <v>10</v>
      </c>
      <c r="C6543" s="14">
        <v>319</v>
      </c>
      <c r="D6543" s="13" t="s">
        <v>70</v>
      </c>
      <c r="E6543" s="13" t="s">
        <v>470</v>
      </c>
      <c r="F6543" s="15">
        <v>132000</v>
      </c>
      <c r="G6543" s="14">
        <v>42108000</v>
      </c>
      <c r="H6543" s="13" t="s">
        <v>6946</v>
      </c>
    </row>
    <row r="6544" spans="1:8" ht="15.75" customHeight="1" x14ac:dyDescent="0.25">
      <c r="A6544" s="13" t="s">
        <v>7895</v>
      </c>
      <c r="B6544" s="13" t="s">
        <v>413</v>
      </c>
      <c r="C6544" s="14">
        <v>327.27</v>
      </c>
      <c r="D6544" s="13" t="s">
        <v>20</v>
      </c>
      <c r="E6544" s="13" t="s">
        <v>470</v>
      </c>
      <c r="F6544" s="15">
        <v>132000</v>
      </c>
      <c r="G6544" s="14">
        <v>43199640</v>
      </c>
      <c r="H6544" s="16" t="s">
        <v>6947</v>
      </c>
    </row>
    <row r="6545" spans="1:8" ht="15.75" customHeight="1" x14ac:dyDescent="0.25">
      <c r="A6545" s="13" t="s">
        <v>7895</v>
      </c>
      <c r="B6545" s="13" t="s">
        <v>45</v>
      </c>
      <c r="C6545" s="14">
        <v>332.81</v>
      </c>
      <c r="D6545" s="13" t="s">
        <v>17</v>
      </c>
      <c r="E6545" s="13" t="s">
        <v>446</v>
      </c>
      <c r="F6545" s="15">
        <v>12000</v>
      </c>
      <c r="G6545" s="14">
        <v>3993720</v>
      </c>
      <c r="H6545" s="13" t="s">
        <v>6948</v>
      </c>
    </row>
    <row r="6546" spans="1:8" ht="15.75" customHeight="1" x14ac:dyDescent="0.25">
      <c r="A6546" s="13" t="s">
        <v>7895</v>
      </c>
      <c r="B6546" s="13" t="s">
        <v>10</v>
      </c>
      <c r="C6546" s="14">
        <v>341.51</v>
      </c>
      <c r="D6546" s="13" t="s">
        <v>43</v>
      </c>
      <c r="E6546" s="13" t="s">
        <v>6949</v>
      </c>
      <c r="F6546" s="15">
        <v>132000</v>
      </c>
      <c r="G6546" s="14">
        <v>45079320</v>
      </c>
      <c r="H6546" s="16" t="s">
        <v>6950</v>
      </c>
    </row>
    <row r="6547" spans="1:8" ht="15.75" customHeight="1" x14ac:dyDescent="0.25">
      <c r="A6547" s="13" t="s">
        <v>7895</v>
      </c>
      <c r="B6547" s="13" t="s">
        <v>10</v>
      </c>
      <c r="C6547" s="14">
        <v>374.8</v>
      </c>
      <c r="D6547" s="13" t="s">
        <v>7584</v>
      </c>
      <c r="E6547" s="13" t="s">
        <v>470</v>
      </c>
      <c r="F6547" s="15">
        <v>132000</v>
      </c>
      <c r="G6547" s="14">
        <v>49473600</v>
      </c>
      <c r="H6547" s="13" t="s">
        <v>6951</v>
      </c>
    </row>
    <row r="6548" spans="1:8" ht="15.75" customHeight="1" x14ac:dyDescent="0.25">
      <c r="A6548" s="13" t="s">
        <v>7895</v>
      </c>
      <c r="B6548" s="13" t="s">
        <v>28</v>
      </c>
      <c r="C6548" s="14">
        <v>400</v>
      </c>
      <c r="D6548" s="13" t="s">
        <v>17</v>
      </c>
      <c r="E6548" s="13" t="s">
        <v>470</v>
      </c>
      <c r="F6548" s="15">
        <v>12000</v>
      </c>
      <c r="G6548" s="14">
        <v>4800000</v>
      </c>
      <c r="H6548" s="13" t="s">
        <v>6952</v>
      </c>
    </row>
    <row r="6549" spans="1:8" ht="15.75" customHeight="1" x14ac:dyDescent="0.25">
      <c r="A6549" s="13" t="s">
        <v>7895</v>
      </c>
      <c r="B6549" s="13" t="s">
        <v>460</v>
      </c>
      <c r="C6549" s="14">
        <v>812.42</v>
      </c>
      <c r="D6549" s="13" t="s">
        <v>20</v>
      </c>
      <c r="E6549" s="13" t="s">
        <v>160</v>
      </c>
      <c r="F6549" s="15">
        <v>132000</v>
      </c>
      <c r="G6549" s="14">
        <v>107239440</v>
      </c>
      <c r="H6549" s="16" t="s">
        <v>6953</v>
      </c>
    </row>
    <row r="6550" spans="1:8" ht="15.75" customHeight="1" x14ac:dyDescent="0.25">
      <c r="A6550" s="13" t="s">
        <v>7895</v>
      </c>
      <c r="B6550" s="13" t="s">
        <v>10</v>
      </c>
      <c r="C6550" s="14">
        <v>964.44</v>
      </c>
      <c r="D6550" s="13" t="s">
        <v>20</v>
      </c>
      <c r="E6550" s="13" t="s">
        <v>291</v>
      </c>
      <c r="F6550" s="15">
        <v>132000</v>
      </c>
      <c r="G6550" s="14">
        <v>127306080</v>
      </c>
      <c r="H6550" s="16" t="s">
        <v>6954</v>
      </c>
    </row>
    <row r="6551" spans="1:8" ht="15.75" customHeight="1" x14ac:dyDescent="0.25">
      <c r="A6551" s="13" t="s">
        <v>7895</v>
      </c>
      <c r="B6551" s="13" t="s">
        <v>45</v>
      </c>
      <c r="C6551" s="14">
        <v>1066.47</v>
      </c>
      <c r="D6551" s="13" t="s">
        <v>20</v>
      </c>
      <c r="E6551" s="13" t="s">
        <v>1024</v>
      </c>
      <c r="F6551" s="15">
        <v>132000</v>
      </c>
      <c r="G6551" s="14">
        <v>140774040</v>
      </c>
      <c r="H6551" s="16" t="s">
        <v>6955</v>
      </c>
    </row>
    <row r="6552" spans="1:8" ht="15.75" customHeight="1" x14ac:dyDescent="0.25">
      <c r="C6552" s="10"/>
      <c r="F6552" s="17"/>
      <c r="G6552" s="10"/>
    </row>
    <row r="6553" spans="1:8" ht="15.75" customHeight="1" x14ac:dyDescent="0.25">
      <c r="A6553" s="41" t="s">
        <v>6956</v>
      </c>
      <c r="B6553" s="42"/>
      <c r="C6553" s="42"/>
      <c r="D6553" s="42"/>
      <c r="E6553" s="42"/>
      <c r="F6553" s="42"/>
      <c r="G6553" s="42"/>
      <c r="H6553" s="43"/>
    </row>
    <row r="6554" spans="1:8" ht="15.75" customHeight="1" x14ac:dyDescent="0.25">
      <c r="C6554" s="10"/>
      <c r="E6554" s="11" t="s">
        <v>7571</v>
      </c>
      <c r="F6554" s="12">
        <v>240</v>
      </c>
      <c r="G6554" s="10"/>
    </row>
    <row r="6555" spans="1:8" ht="15.75" customHeight="1" x14ac:dyDescent="0.25">
      <c r="A6555" s="13" t="s">
        <v>0</v>
      </c>
      <c r="B6555" s="13" t="s">
        <v>1</v>
      </c>
      <c r="C6555" s="13" t="s">
        <v>2</v>
      </c>
      <c r="D6555" s="13" t="s">
        <v>4</v>
      </c>
      <c r="E6555" s="13" t="s">
        <v>5</v>
      </c>
      <c r="F6555" s="13" t="s">
        <v>6</v>
      </c>
      <c r="G6555" s="13" t="s">
        <v>7</v>
      </c>
      <c r="H6555" s="13" t="s">
        <v>8</v>
      </c>
    </row>
    <row r="6556" spans="1:8" ht="15.75" customHeight="1" x14ac:dyDescent="0.25">
      <c r="A6556" s="13" t="s">
        <v>7896</v>
      </c>
      <c r="B6556" s="13" t="s">
        <v>10</v>
      </c>
      <c r="C6556" s="14">
        <v>26228.68</v>
      </c>
      <c r="D6556" s="13" t="s">
        <v>20</v>
      </c>
      <c r="E6556" s="13" t="s">
        <v>147</v>
      </c>
      <c r="F6556" s="15">
        <v>240</v>
      </c>
      <c r="G6556" s="14">
        <v>6294883.2000000002</v>
      </c>
      <c r="H6556" s="16" t="s">
        <v>6958</v>
      </c>
    </row>
    <row r="6557" spans="1:8" ht="15.75" customHeight="1" x14ac:dyDescent="0.25">
      <c r="A6557" s="13" t="s">
        <v>7896</v>
      </c>
      <c r="B6557" s="13" t="s">
        <v>28</v>
      </c>
      <c r="C6557" s="14">
        <v>181086.85</v>
      </c>
      <c r="D6557" s="13" t="s">
        <v>20</v>
      </c>
      <c r="E6557" s="13" t="s">
        <v>147</v>
      </c>
      <c r="F6557" s="15">
        <v>240</v>
      </c>
      <c r="G6557" s="14">
        <v>43460844</v>
      </c>
      <c r="H6557" s="16" t="s">
        <v>6959</v>
      </c>
    </row>
    <row r="6558" spans="1:8" ht="15.75" customHeight="1" x14ac:dyDescent="0.25">
      <c r="A6558" s="13" t="s">
        <v>7896</v>
      </c>
      <c r="B6558" s="13" t="s">
        <v>10</v>
      </c>
      <c r="C6558" s="14">
        <v>182369.85</v>
      </c>
      <c r="D6558" s="13" t="s">
        <v>33</v>
      </c>
      <c r="E6558" s="13" t="s">
        <v>147</v>
      </c>
      <c r="F6558" s="15">
        <v>240</v>
      </c>
      <c r="G6558" s="14">
        <v>43768764</v>
      </c>
      <c r="H6558" s="13" t="s">
        <v>6960</v>
      </c>
    </row>
    <row r="6559" spans="1:8" ht="15.75" customHeight="1" x14ac:dyDescent="0.25">
      <c r="A6559" s="13" t="s">
        <v>7896</v>
      </c>
      <c r="B6559" s="13" t="s">
        <v>10</v>
      </c>
      <c r="C6559" s="14">
        <v>238073.15</v>
      </c>
      <c r="D6559" s="13" t="s">
        <v>43</v>
      </c>
      <c r="E6559" s="13" t="s">
        <v>6961</v>
      </c>
      <c r="F6559" s="15">
        <v>240</v>
      </c>
      <c r="G6559" s="14">
        <v>57137556</v>
      </c>
      <c r="H6559" s="16" t="s">
        <v>6962</v>
      </c>
    </row>
    <row r="6560" spans="1:8" ht="15.75" customHeight="1" x14ac:dyDescent="0.25">
      <c r="C6560" s="10"/>
      <c r="F6560" s="17"/>
      <c r="G6560" s="10"/>
    </row>
    <row r="6561" spans="1:8" ht="15.75" customHeight="1" x14ac:dyDescent="0.25">
      <c r="A6561" s="41" t="s">
        <v>6963</v>
      </c>
      <c r="B6561" s="42"/>
      <c r="C6561" s="42"/>
      <c r="D6561" s="42"/>
      <c r="E6561" s="42"/>
      <c r="F6561" s="42"/>
      <c r="G6561" s="42"/>
      <c r="H6561" s="43"/>
    </row>
    <row r="6562" spans="1:8" ht="15.75" customHeight="1" x14ac:dyDescent="0.25">
      <c r="C6562" s="10"/>
      <c r="E6562" s="11" t="s">
        <v>7571</v>
      </c>
      <c r="F6562" s="12">
        <v>1320</v>
      </c>
      <c r="G6562" s="10"/>
    </row>
    <row r="6563" spans="1:8" ht="15.75" customHeight="1" x14ac:dyDescent="0.25">
      <c r="A6563" s="13" t="s">
        <v>0</v>
      </c>
      <c r="B6563" s="13" t="s">
        <v>1</v>
      </c>
      <c r="C6563" s="13" t="s">
        <v>2</v>
      </c>
      <c r="D6563" s="13" t="s">
        <v>4</v>
      </c>
      <c r="E6563" s="13" t="s">
        <v>5</v>
      </c>
      <c r="F6563" s="13" t="s">
        <v>6</v>
      </c>
      <c r="G6563" s="13" t="s">
        <v>7</v>
      </c>
      <c r="H6563" s="13" t="s">
        <v>8</v>
      </c>
    </row>
    <row r="6564" spans="1:8" ht="15.75" customHeight="1" x14ac:dyDescent="0.25">
      <c r="A6564" s="13" t="s">
        <v>7897</v>
      </c>
      <c r="B6564" s="13" t="s">
        <v>10</v>
      </c>
      <c r="C6564" s="14">
        <v>2184.66</v>
      </c>
      <c r="D6564" s="13" t="s">
        <v>38</v>
      </c>
      <c r="E6564" s="13" t="s">
        <v>73</v>
      </c>
      <c r="F6564" s="15">
        <v>1320</v>
      </c>
      <c r="G6564" s="14">
        <v>2883751.2</v>
      </c>
      <c r="H6564" s="13" t="s">
        <v>6965</v>
      </c>
    </row>
    <row r="6565" spans="1:8" ht="15.75" customHeight="1" x14ac:dyDescent="0.25">
      <c r="A6565" s="13" t="s">
        <v>7897</v>
      </c>
      <c r="B6565" s="13" t="s">
        <v>10</v>
      </c>
      <c r="C6565" s="14">
        <v>3182.8</v>
      </c>
      <c r="D6565" s="13" t="s">
        <v>70</v>
      </c>
      <c r="E6565" s="13" t="s">
        <v>1268</v>
      </c>
      <c r="F6565" s="15">
        <v>1320</v>
      </c>
      <c r="G6565" s="14">
        <v>4201296</v>
      </c>
      <c r="H6565" s="13" t="s">
        <v>6966</v>
      </c>
    </row>
    <row r="6566" spans="1:8" ht="15.75" customHeight="1" x14ac:dyDescent="0.25">
      <c r="A6566" s="13" t="s">
        <v>7897</v>
      </c>
      <c r="B6566" s="13" t="s">
        <v>10</v>
      </c>
      <c r="C6566" s="14">
        <v>3212</v>
      </c>
      <c r="D6566" s="13" t="s">
        <v>171</v>
      </c>
      <c r="E6566" s="13" t="s">
        <v>6967</v>
      </c>
      <c r="F6566" s="15">
        <v>1320</v>
      </c>
      <c r="G6566" s="14">
        <v>4239840</v>
      </c>
      <c r="H6566" s="16" t="s">
        <v>6968</v>
      </c>
    </row>
    <row r="6567" spans="1:8" ht="15.75" customHeight="1" x14ac:dyDescent="0.25">
      <c r="A6567" s="13" t="s">
        <v>7897</v>
      </c>
      <c r="B6567" s="13" t="s">
        <v>45</v>
      </c>
      <c r="C6567" s="14">
        <v>3226.22</v>
      </c>
      <c r="D6567" s="13" t="s">
        <v>20</v>
      </c>
      <c r="E6567" s="13" t="s">
        <v>1272</v>
      </c>
      <c r="F6567" s="15">
        <v>1320</v>
      </c>
      <c r="G6567" s="14">
        <v>4258610.4000000004</v>
      </c>
      <c r="H6567" s="16" t="s">
        <v>6969</v>
      </c>
    </row>
    <row r="6568" spans="1:8" ht="15.75" customHeight="1" x14ac:dyDescent="0.25">
      <c r="A6568" s="13" t="s">
        <v>7897</v>
      </c>
      <c r="B6568" s="13" t="s">
        <v>10</v>
      </c>
      <c r="C6568" s="14">
        <v>3283.54</v>
      </c>
      <c r="D6568" s="13" t="s">
        <v>11</v>
      </c>
      <c r="E6568" s="16" t="s">
        <v>6970</v>
      </c>
      <c r="F6568" s="15">
        <v>1320</v>
      </c>
      <c r="G6568" s="14">
        <v>4334272.8</v>
      </c>
      <c r="H6568" s="13" t="s">
        <v>6971</v>
      </c>
    </row>
    <row r="6569" spans="1:8" ht="15.75" customHeight="1" x14ac:dyDescent="0.25">
      <c r="A6569" s="13" t="s">
        <v>7897</v>
      </c>
      <c r="B6569" s="13" t="s">
        <v>10</v>
      </c>
      <c r="C6569" s="14">
        <v>3305.17</v>
      </c>
      <c r="D6569" s="13" t="s">
        <v>33</v>
      </c>
      <c r="E6569" s="13" t="s">
        <v>446</v>
      </c>
      <c r="F6569" s="15">
        <v>1320</v>
      </c>
      <c r="G6569" s="14">
        <v>4362824.4000000004</v>
      </c>
      <c r="H6569" s="13" t="s">
        <v>6972</v>
      </c>
    </row>
    <row r="6570" spans="1:8" ht="15.75" customHeight="1" x14ac:dyDescent="0.25">
      <c r="A6570" s="13" t="s">
        <v>7897</v>
      </c>
      <c r="B6570" s="13" t="s">
        <v>10</v>
      </c>
      <c r="C6570" s="14">
        <v>3311</v>
      </c>
      <c r="D6570" s="13" t="s">
        <v>201</v>
      </c>
      <c r="E6570" s="13" t="s">
        <v>446</v>
      </c>
      <c r="F6570" s="15">
        <v>1320</v>
      </c>
      <c r="G6570" s="14">
        <v>4370520</v>
      </c>
      <c r="H6570" s="13" t="s">
        <v>6973</v>
      </c>
    </row>
    <row r="6571" spans="1:8" ht="15.75" customHeight="1" x14ac:dyDescent="0.25">
      <c r="A6571" s="13" t="s">
        <v>7897</v>
      </c>
      <c r="B6571" s="13" t="s">
        <v>10</v>
      </c>
      <c r="C6571" s="14">
        <v>3322.96</v>
      </c>
      <c r="D6571" s="13" t="s">
        <v>14</v>
      </c>
      <c r="E6571" s="13" t="s">
        <v>6974</v>
      </c>
      <c r="F6571" s="15">
        <v>1320</v>
      </c>
      <c r="G6571" s="14">
        <v>4386307.2</v>
      </c>
      <c r="H6571" s="13" t="s">
        <v>6975</v>
      </c>
    </row>
    <row r="6572" spans="1:8" ht="15.75" customHeight="1" x14ac:dyDescent="0.25">
      <c r="A6572" s="13" t="s">
        <v>7897</v>
      </c>
      <c r="B6572" s="13" t="s">
        <v>10</v>
      </c>
      <c r="C6572" s="14">
        <v>3337.14</v>
      </c>
      <c r="D6572" s="13" t="s">
        <v>23</v>
      </c>
      <c r="E6572" s="13" t="s">
        <v>446</v>
      </c>
      <c r="F6572" s="15">
        <v>1320</v>
      </c>
      <c r="G6572" s="14">
        <v>4405024.8</v>
      </c>
      <c r="H6572" s="16" t="s">
        <v>6976</v>
      </c>
    </row>
    <row r="6573" spans="1:8" ht="15.75" customHeight="1" x14ac:dyDescent="0.25">
      <c r="A6573" s="13" t="s">
        <v>7897</v>
      </c>
      <c r="B6573" s="13" t="s">
        <v>10</v>
      </c>
      <c r="C6573" s="14">
        <v>3387.2</v>
      </c>
      <c r="D6573" s="13" t="s">
        <v>35</v>
      </c>
      <c r="E6573" s="13" t="s">
        <v>446</v>
      </c>
      <c r="F6573" s="15">
        <v>1320</v>
      </c>
      <c r="G6573" s="14">
        <v>4471104</v>
      </c>
      <c r="H6573" s="16" t="s">
        <v>6977</v>
      </c>
    </row>
    <row r="6574" spans="1:8" ht="15.75" customHeight="1" x14ac:dyDescent="0.25">
      <c r="A6574" s="13" t="s">
        <v>7897</v>
      </c>
      <c r="B6574" s="13" t="s">
        <v>10</v>
      </c>
      <c r="C6574" s="14">
        <v>3462.31</v>
      </c>
      <c r="D6574" s="13" t="s">
        <v>26</v>
      </c>
      <c r="E6574" s="13" t="s">
        <v>446</v>
      </c>
      <c r="F6574" s="15">
        <v>1320</v>
      </c>
      <c r="G6574" s="14">
        <v>4570249.2</v>
      </c>
      <c r="H6574" s="13" t="s">
        <v>6978</v>
      </c>
    </row>
    <row r="6575" spans="1:8" ht="15.75" customHeight="1" x14ac:dyDescent="0.25">
      <c r="A6575" s="13" t="s">
        <v>7897</v>
      </c>
      <c r="B6575" s="13" t="s">
        <v>28</v>
      </c>
      <c r="C6575" s="14">
        <v>3511.33</v>
      </c>
      <c r="D6575" s="13" t="s">
        <v>20</v>
      </c>
      <c r="E6575" s="13" t="s">
        <v>2354</v>
      </c>
      <c r="F6575" s="15">
        <v>1320</v>
      </c>
      <c r="G6575" s="14">
        <v>4634955.5999999996</v>
      </c>
      <c r="H6575" s="16" t="s">
        <v>6979</v>
      </c>
    </row>
    <row r="6576" spans="1:8" ht="15.75" customHeight="1" x14ac:dyDescent="0.25">
      <c r="A6576" s="13" t="s">
        <v>7897</v>
      </c>
      <c r="B6576" s="13" t="s">
        <v>10</v>
      </c>
      <c r="C6576" s="14">
        <v>3591.6</v>
      </c>
      <c r="D6576" s="13" t="s">
        <v>17</v>
      </c>
      <c r="E6576" s="13" t="s">
        <v>446</v>
      </c>
      <c r="F6576" s="15">
        <v>1320</v>
      </c>
      <c r="G6576" s="14">
        <v>4740912</v>
      </c>
      <c r="H6576" s="13" t="s">
        <v>6980</v>
      </c>
    </row>
    <row r="6577" spans="1:8" ht="15.75" customHeight="1" x14ac:dyDescent="0.25">
      <c r="A6577" s="13" t="s">
        <v>7897</v>
      </c>
      <c r="B6577" s="13" t="s">
        <v>28</v>
      </c>
      <c r="C6577" s="14">
        <v>3647.24</v>
      </c>
      <c r="D6577" s="13" t="s">
        <v>14</v>
      </c>
      <c r="E6577" s="13" t="s">
        <v>6981</v>
      </c>
      <c r="F6577" s="15">
        <v>1320</v>
      </c>
      <c r="G6577" s="14">
        <v>4814356.8</v>
      </c>
      <c r="H6577" s="13" t="s">
        <v>6982</v>
      </c>
    </row>
    <row r="6578" spans="1:8" ht="15.75" customHeight="1" x14ac:dyDescent="0.25">
      <c r="A6578" s="13" t="s">
        <v>7897</v>
      </c>
      <c r="B6578" s="13" t="s">
        <v>382</v>
      </c>
      <c r="C6578" s="14">
        <v>4529.42</v>
      </c>
      <c r="D6578" s="13" t="s">
        <v>20</v>
      </c>
      <c r="E6578" s="13" t="s">
        <v>87</v>
      </c>
      <c r="F6578" s="15">
        <v>1320</v>
      </c>
      <c r="G6578" s="14">
        <v>5978834.4000000004</v>
      </c>
      <c r="H6578" s="16" t="s">
        <v>6983</v>
      </c>
    </row>
    <row r="6579" spans="1:8" ht="15.75" customHeight="1" x14ac:dyDescent="0.25">
      <c r="A6579" s="13" t="s">
        <v>7897</v>
      </c>
      <c r="B6579" s="13" t="s">
        <v>28</v>
      </c>
      <c r="C6579" s="14">
        <v>4753.6899999999996</v>
      </c>
      <c r="D6579" s="13" t="s">
        <v>26</v>
      </c>
      <c r="E6579" s="13" t="s">
        <v>87</v>
      </c>
      <c r="F6579" s="15">
        <v>1320</v>
      </c>
      <c r="G6579" s="14">
        <v>6274870.7999999998</v>
      </c>
      <c r="H6579" s="13" t="s">
        <v>6984</v>
      </c>
    </row>
    <row r="6580" spans="1:8" ht="15.75" customHeight="1" x14ac:dyDescent="0.25">
      <c r="A6580" s="13" t="s">
        <v>7897</v>
      </c>
      <c r="B6580" s="13" t="s">
        <v>45</v>
      </c>
      <c r="C6580" s="14">
        <v>6558.76</v>
      </c>
      <c r="D6580" s="13" t="s">
        <v>26</v>
      </c>
      <c r="E6580" s="13" t="s">
        <v>1840</v>
      </c>
      <c r="F6580" s="15">
        <v>1320</v>
      </c>
      <c r="G6580" s="14">
        <v>8657563.1999999993</v>
      </c>
      <c r="H6580" s="13" t="s">
        <v>6985</v>
      </c>
    </row>
    <row r="6581" spans="1:8" ht="15.75" customHeight="1" x14ac:dyDescent="0.25">
      <c r="A6581" s="13" t="s">
        <v>7897</v>
      </c>
      <c r="B6581" s="13" t="s">
        <v>10</v>
      </c>
      <c r="C6581" s="14">
        <v>6790.35</v>
      </c>
      <c r="D6581" s="13" t="s">
        <v>20</v>
      </c>
      <c r="E6581" s="13" t="s">
        <v>1840</v>
      </c>
      <c r="F6581" s="15">
        <v>1320</v>
      </c>
      <c r="G6581" s="14">
        <v>8963262</v>
      </c>
      <c r="H6581" s="16" t="s">
        <v>6986</v>
      </c>
    </row>
    <row r="6582" spans="1:8" ht="15.75" customHeight="1" x14ac:dyDescent="0.25">
      <c r="C6582" s="10"/>
      <c r="F6582" s="17"/>
      <c r="G6582" s="10"/>
    </row>
    <row r="6583" spans="1:8" ht="15.75" customHeight="1" x14ac:dyDescent="0.25">
      <c r="A6583" s="41" t="s">
        <v>6987</v>
      </c>
      <c r="B6583" s="42"/>
      <c r="C6583" s="42"/>
      <c r="D6583" s="42"/>
      <c r="E6583" s="42"/>
      <c r="F6583" s="42"/>
      <c r="G6583" s="42"/>
      <c r="H6583" s="43"/>
    </row>
    <row r="6584" spans="1:8" ht="15.75" customHeight="1" x14ac:dyDescent="0.25">
      <c r="C6584" s="10"/>
      <c r="E6584" s="11" t="s">
        <v>7571</v>
      </c>
      <c r="F6584" s="12">
        <v>32400</v>
      </c>
      <c r="G6584" s="10"/>
    </row>
    <row r="6585" spans="1:8" ht="15.75" customHeight="1" x14ac:dyDescent="0.25">
      <c r="A6585" s="13" t="s">
        <v>0</v>
      </c>
      <c r="B6585" s="13" t="s">
        <v>1</v>
      </c>
      <c r="C6585" s="13" t="s">
        <v>2</v>
      </c>
      <c r="D6585" s="13" t="s">
        <v>4</v>
      </c>
      <c r="E6585" s="13" t="s">
        <v>5</v>
      </c>
      <c r="F6585" s="13" t="s">
        <v>6</v>
      </c>
      <c r="G6585" s="13" t="s">
        <v>7</v>
      </c>
      <c r="H6585" s="13" t="s">
        <v>8</v>
      </c>
    </row>
    <row r="6586" spans="1:8" ht="15.75" customHeight="1" x14ac:dyDescent="0.25">
      <c r="A6586" s="13" t="s">
        <v>7898</v>
      </c>
      <c r="B6586" s="13" t="s">
        <v>10</v>
      </c>
      <c r="C6586" s="14">
        <v>884.55</v>
      </c>
      <c r="D6586" s="13" t="s">
        <v>26</v>
      </c>
      <c r="E6586" s="13" t="s">
        <v>515</v>
      </c>
      <c r="F6586" s="15">
        <v>32400</v>
      </c>
      <c r="G6586" s="14">
        <v>28659420</v>
      </c>
      <c r="H6586" s="13" t="s">
        <v>6988</v>
      </c>
    </row>
    <row r="6587" spans="1:8" ht="15.75" customHeight="1" x14ac:dyDescent="0.25">
      <c r="A6587" s="13" t="s">
        <v>7898</v>
      </c>
      <c r="B6587" s="13" t="s">
        <v>10</v>
      </c>
      <c r="C6587" s="14">
        <v>939.08</v>
      </c>
      <c r="D6587" s="13" t="s">
        <v>20</v>
      </c>
      <c r="E6587" s="13" t="s">
        <v>1393</v>
      </c>
      <c r="F6587" s="15">
        <v>32400</v>
      </c>
      <c r="G6587" s="14">
        <v>30426192</v>
      </c>
      <c r="H6587" s="16" t="s">
        <v>6990</v>
      </c>
    </row>
    <row r="6588" spans="1:8" ht="15.75" customHeight="1" x14ac:dyDescent="0.25">
      <c r="A6588" s="13" t="s">
        <v>7898</v>
      </c>
      <c r="B6588" s="13" t="s">
        <v>10</v>
      </c>
      <c r="C6588" s="14">
        <v>1039.54</v>
      </c>
      <c r="D6588" s="13" t="s">
        <v>33</v>
      </c>
      <c r="E6588" s="13" t="s">
        <v>515</v>
      </c>
      <c r="F6588" s="15">
        <v>32400</v>
      </c>
      <c r="G6588" s="14">
        <v>33681096</v>
      </c>
      <c r="H6588" s="13" t="s">
        <v>6991</v>
      </c>
    </row>
    <row r="6589" spans="1:8" ht="15.75" customHeight="1" x14ac:dyDescent="0.25">
      <c r="A6589" s="13" t="s">
        <v>7898</v>
      </c>
      <c r="B6589" s="13" t="s">
        <v>10</v>
      </c>
      <c r="C6589" s="14">
        <v>1060</v>
      </c>
      <c r="D6589" s="13" t="s">
        <v>38</v>
      </c>
      <c r="E6589" s="13" t="s">
        <v>6992</v>
      </c>
      <c r="F6589" s="15">
        <v>32400</v>
      </c>
      <c r="G6589" s="14">
        <v>34344000</v>
      </c>
      <c r="H6589" s="16" t="s">
        <v>6993</v>
      </c>
    </row>
    <row r="6590" spans="1:8" ht="15.75" customHeight="1" x14ac:dyDescent="0.25">
      <c r="C6590" s="10"/>
      <c r="F6590" s="17"/>
      <c r="G6590" s="10"/>
    </row>
    <row r="6591" spans="1:8" ht="15.75" customHeight="1" x14ac:dyDescent="0.25">
      <c r="A6591" s="41" t="s">
        <v>6994</v>
      </c>
      <c r="B6591" s="42"/>
      <c r="C6591" s="42"/>
      <c r="D6591" s="42"/>
      <c r="E6591" s="42"/>
      <c r="F6591" s="42"/>
      <c r="G6591" s="42"/>
      <c r="H6591" s="43"/>
    </row>
    <row r="6592" spans="1:8" ht="15.75" customHeight="1" x14ac:dyDescent="0.25">
      <c r="C6592" s="10"/>
      <c r="E6592" s="11" t="s">
        <v>7571</v>
      </c>
      <c r="F6592" s="12">
        <v>12000</v>
      </c>
      <c r="G6592" s="10"/>
    </row>
    <row r="6593" spans="1:8" ht="15.75" customHeight="1" x14ac:dyDescent="0.25">
      <c r="A6593" s="13" t="s">
        <v>0</v>
      </c>
      <c r="B6593" s="13" t="s">
        <v>1</v>
      </c>
      <c r="C6593" s="13" t="s">
        <v>2</v>
      </c>
      <c r="D6593" s="13" t="s">
        <v>4</v>
      </c>
      <c r="E6593" s="13" t="s">
        <v>5</v>
      </c>
      <c r="F6593" s="13" t="s">
        <v>6</v>
      </c>
      <c r="G6593" s="13" t="s">
        <v>7</v>
      </c>
      <c r="H6593" s="13" t="s">
        <v>8</v>
      </c>
    </row>
    <row r="6594" spans="1:8" ht="15.75" customHeight="1" x14ac:dyDescent="0.25">
      <c r="A6594" s="13" t="s">
        <v>7899</v>
      </c>
      <c r="B6594" s="13" t="s">
        <v>10</v>
      </c>
      <c r="C6594" s="14">
        <v>569.24</v>
      </c>
      <c r="D6594" s="13" t="s">
        <v>80</v>
      </c>
      <c r="E6594" s="13" t="s">
        <v>95</v>
      </c>
      <c r="F6594" s="15">
        <v>12000</v>
      </c>
      <c r="G6594" s="14">
        <v>6830880</v>
      </c>
      <c r="H6594" s="16" t="s">
        <v>6996</v>
      </c>
    </row>
    <row r="6595" spans="1:8" ht="15.75" customHeight="1" x14ac:dyDescent="0.25">
      <c r="A6595" s="13" t="s">
        <v>7899</v>
      </c>
      <c r="B6595" s="13" t="s">
        <v>10</v>
      </c>
      <c r="C6595" s="14">
        <v>572.19000000000005</v>
      </c>
      <c r="D6595" s="13" t="s">
        <v>26</v>
      </c>
      <c r="E6595" s="13" t="s">
        <v>95</v>
      </c>
      <c r="F6595" s="15">
        <v>12000</v>
      </c>
      <c r="G6595" s="14">
        <v>6866280</v>
      </c>
      <c r="H6595" s="13" t="s">
        <v>6997</v>
      </c>
    </row>
    <row r="6596" spans="1:8" ht="15.75" customHeight="1" x14ac:dyDescent="0.25">
      <c r="A6596" s="13" t="s">
        <v>7899</v>
      </c>
      <c r="B6596" s="13" t="s">
        <v>10</v>
      </c>
      <c r="C6596" s="14">
        <v>588.48</v>
      </c>
      <c r="D6596" s="13" t="s">
        <v>33</v>
      </c>
      <c r="E6596" s="13" t="s">
        <v>95</v>
      </c>
      <c r="F6596" s="15">
        <v>12000</v>
      </c>
      <c r="G6596" s="14">
        <v>7061760</v>
      </c>
      <c r="H6596" s="13" t="s">
        <v>6998</v>
      </c>
    </row>
    <row r="6597" spans="1:8" ht="15.75" customHeight="1" x14ac:dyDescent="0.25">
      <c r="A6597" s="13" t="s">
        <v>7899</v>
      </c>
      <c r="B6597" s="13" t="s">
        <v>10</v>
      </c>
      <c r="C6597" s="14">
        <v>591.22</v>
      </c>
      <c r="D6597" s="13" t="s">
        <v>20</v>
      </c>
      <c r="E6597" s="13" t="s">
        <v>95</v>
      </c>
      <c r="F6597" s="15">
        <v>12000</v>
      </c>
      <c r="G6597" s="14">
        <v>7094640</v>
      </c>
      <c r="H6597" s="16" t="s">
        <v>6999</v>
      </c>
    </row>
    <row r="6598" spans="1:8" ht="15.75" customHeight="1" x14ac:dyDescent="0.25">
      <c r="A6598" s="13" t="s">
        <v>7899</v>
      </c>
      <c r="B6598" s="13" t="s">
        <v>10</v>
      </c>
      <c r="C6598" s="14">
        <v>678</v>
      </c>
      <c r="D6598" s="13" t="s">
        <v>38</v>
      </c>
      <c r="E6598" s="13" t="s">
        <v>7000</v>
      </c>
      <c r="F6598" s="15">
        <v>12000</v>
      </c>
      <c r="G6598" s="14">
        <v>8136000</v>
      </c>
      <c r="H6598" s="13" t="s">
        <v>7001</v>
      </c>
    </row>
    <row r="6599" spans="1:8" ht="15.75" customHeight="1" x14ac:dyDescent="0.25">
      <c r="A6599" s="13" t="s">
        <v>7899</v>
      </c>
      <c r="B6599" s="13" t="s">
        <v>10</v>
      </c>
      <c r="C6599" s="14">
        <v>9040.9500000000007</v>
      </c>
      <c r="D6599" s="13" t="s">
        <v>35</v>
      </c>
      <c r="E6599" s="13" t="s">
        <v>7002</v>
      </c>
      <c r="F6599" s="15">
        <v>12000</v>
      </c>
      <c r="G6599" s="14">
        <v>108491400</v>
      </c>
      <c r="H6599" s="16" t="s">
        <v>7003</v>
      </c>
    </row>
    <row r="6600" spans="1:8" ht="15.75" customHeight="1" x14ac:dyDescent="0.25">
      <c r="C6600" s="10"/>
      <c r="F6600" s="17"/>
      <c r="G6600" s="10"/>
    </row>
    <row r="6601" spans="1:8" ht="15.75" customHeight="1" x14ac:dyDescent="0.25">
      <c r="A6601" s="41" t="s">
        <v>7004</v>
      </c>
      <c r="B6601" s="42"/>
      <c r="C6601" s="42"/>
      <c r="D6601" s="42"/>
      <c r="E6601" s="42"/>
      <c r="F6601" s="42"/>
      <c r="G6601" s="42"/>
      <c r="H6601" s="43"/>
    </row>
    <row r="6602" spans="1:8" ht="15.75" customHeight="1" x14ac:dyDescent="0.25">
      <c r="C6602" s="10"/>
      <c r="E6602" s="11" t="s">
        <v>7571</v>
      </c>
      <c r="F6602" s="12">
        <v>24000</v>
      </c>
      <c r="G6602" s="10"/>
    </row>
    <row r="6603" spans="1:8" ht="15.75" customHeight="1" x14ac:dyDescent="0.25">
      <c r="A6603" s="13" t="s">
        <v>0</v>
      </c>
      <c r="B6603" s="13" t="s">
        <v>1</v>
      </c>
      <c r="C6603" s="13" t="s">
        <v>2</v>
      </c>
      <c r="D6603" s="13" t="s">
        <v>4</v>
      </c>
      <c r="E6603" s="13" t="s">
        <v>5</v>
      </c>
      <c r="F6603" s="13" t="s">
        <v>6</v>
      </c>
      <c r="G6603" s="13" t="s">
        <v>7</v>
      </c>
      <c r="H6603" s="13" t="s">
        <v>8</v>
      </c>
    </row>
    <row r="6604" spans="1:8" ht="15.75" customHeight="1" x14ac:dyDescent="0.25">
      <c r="A6604" s="13" t="s">
        <v>7900</v>
      </c>
      <c r="B6604" s="13" t="s">
        <v>10</v>
      </c>
      <c r="C6604" s="14">
        <v>1591.4</v>
      </c>
      <c r="D6604" s="13" t="s">
        <v>70</v>
      </c>
      <c r="E6604" s="13" t="s">
        <v>95</v>
      </c>
      <c r="F6604" s="15">
        <v>24000</v>
      </c>
      <c r="G6604" s="14">
        <v>38193600</v>
      </c>
      <c r="H6604" s="13" t="s">
        <v>7006</v>
      </c>
    </row>
    <row r="6605" spans="1:8" ht="15.75" customHeight="1" x14ac:dyDescent="0.25">
      <c r="A6605" s="13" t="s">
        <v>7900</v>
      </c>
      <c r="B6605" s="13" t="s">
        <v>10</v>
      </c>
      <c r="C6605" s="14">
        <v>1631.64</v>
      </c>
      <c r="D6605" s="13" t="s">
        <v>80</v>
      </c>
      <c r="E6605" s="13" t="s">
        <v>166</v>
      </c>
      <c r="F6605" s="15">
        <v>24000</v>
      </c>
      <c r="G6605" s="14">
        <v>39159360</v>
      </c>
      <c r="H6605" s="16" t="s">
        <v>7007</v>
      </c>
    </row>
    <row r="6606" spans="1:8" ht="15.75" customHeight="1" x14ac:dyDescent="0.25">
      <c r="A6606" s="13" t="s">
        <v>7900</v>
      </c>
      <c r="B6606" s="13" t="s">
        <v>10</v>
      </c>
      <c r="C6606" s="14">
        <v>1646.06</v>
      </c>
      <c r="D6606" s="13" t="s">
        <v>20</v>
      </c>
      <c r="E6606" s="13" t="s">
        <v>166</v>
      </c>
      <c r="F6606" s="15">
        <v>24000</v>
      </c>
      <c r="G6606" s="14">
        <v>39505440</v>
      </c>
      <c r="H6606" s="16" t="s">
        <v>7008</v>
      </c>
    </row>
    <row r="6607" spans="1:8" ht="15.75" customHeight="1" x14ac:dyDescent="0.25">
      <c r="A6607" s="13" t="s">
        <v>7900</v>
      </c>
      <c r="B6607" s="13" t="s">
        <v>10</v>
      </c>
      <c r="C6607" s="14">
        <v>1653.7</v>
      </c>
      <c r="D6607" s="13" t="s">
        <v>177</v>
      </c>
      <c r="E6607" s="13" t="s">
        <v>178</v>
      </c>
      <c r="F6607" s="15">
        <v>24000</v>
      </c>
      <c r="G6607" s="14">
        <v>39688800</v>
      </c>
      <c r="H6607" s="16" t="s">
        <v>7009</v>
      </c>
    </row>
    <row r="6608" spans="1:8" ht="15.75" customHeight="1" x14ac:dyDescent="0.25">
      <c r="A6608" s="13" t="s">
        <v>7900</v>
      </c>
      <c r="B6608" s="13" t="s">
        <v>10</v>
      </c>
      <c r="C6608" s="14">
        <v>1667.89</v>
      </c>
      <c r="D6608" s="13" t="s">
        <v>33</v>
      </c>
      <c r="E6608" s="13" t="s">
        <v>95</v>
      </c>
      <c r="F6608" s="15">
        <v>24000</v>
      </c>
      <c r="G6608" s="14">
        <v>40029360</v>
      </c>
      <c r="H6608" s="13" t="s">
        <v>7010</v>
      </c>
    </row>
    <row r="6609" spans="1:8" ht="15.75" customHeight="1" x14ac:dyDescent="0.25">
      <c r="A6609" s="13" t="s">
        <v>7900</v>
      </c>
      <c r="B6609" s="13" t="s">
        <v>28</v>
      </c>
      <c r="C6609" s="14">
        <v>1675.59</v>
      </c>
      <c r="D6609" s="13" t="s">
        <v>20</v>
      </c>
      <c r="E6609" s="13" t="s">
        <v>95</v>
      </c>
      <c r="F6609" s="15">
        <v>24000</v>
      </c>
      <c r="G6609" s="14">
        <v>40214160</v>
      </c>
      <c r="H6609" s="16" t="s">
        <v>7011</v>
      </c>
    </row>
    <row r="6610" spans="1:8" ht="15.75" customHeight="1" x14ac:dyDescent="0.25">
      <c r="A6610" s="13" t="s">
        <v>7900</v>
      </c>
      <c r="B6610" s="13" t="s">
        <v>10</v>
      </c>
      <c r="C6610" s="14">
        <v>1680.37</v>
      </c>
      <c r="D6610" s="13" t="s">
        <v>14</v>
      </c>
      <c r="E6610" s="13" t="s">
        <v>7012</v>
      </c>
      <c r="F6610" s="15">
        <v>24000</v>
      </c>
      <c r="G6610" s="14">
        <v>40328880</v>
      </c>
      <c r="H6610" s="13" t="s">
        <v>7013</v>
      </c>
    </row>
    <row r="6611" spans="1:8" ht="15.75" customHeight="1" x14ac:dyDescent="0.25">
      <c r="A6611" s="13" t="s">
        <v>7900</v>
      </c>
      <c r="B6611" s="13" t="s">
        <v>28</v>
      </c>
      <c r="C6611" s="14">
        <v>1693.6</v>
      </c>
      <c r="D6611" s="13" t="s">
        <v>14</v>
      </c>
      <c r="E6611" s="13" t="s">
        <v>7014</v>
      </c>
      <c r="F6611" s="15">
        <v>24000</v>
      </c>
      <c r="G6611" s="14">
        <v>40646400</v>
      </c>
      <c r="H6611" s="13" t="s">
        <v>7015</v>
      </c>
    </row>
    <row r="6612" spans="1:8" ht="15.75" customHeight="1" x14ac:dyDescent="0.25">
      <c r="A6612" s="13" t="s">
        <v>7900</v>
      </c>
      <c r="B6612" s="13" t="s">
        <v>10</v>
      </c>
      <c r="C6612" s="14">
        <v>1709.21</v>
      </c>
      <c r="D6612" s="13" t="s">
        <v>26</v>
      </c>
      <c r="E6612" s="13" t="s">
        <v>166</v>
      </c>
      <c r="F6612" s="15">
        <v>24000</v>
      </c>
      <c r="G6612" s="14">
        <v>41021040</v>
      </c>
      <c r="H6612" s="13" t="s">
        <v>7016</v>
      </c>
    </row>
    <row r="6613" spans="1:8" ht="15.75" customHeight="1" x14ac:dyDescent="0.25">
      <c r="A6613" s="13" t="s">
        <v>7900</v>
      </c>
      <c r="B6613" s="13" t="s">
        <v>10</v>
      </c>
      <c r="C6613" s="14">
        <v>1887.47</v>
      </c>
      <c r="D6613" s="13" t="s">
        <v>38</v>
      </c>
      <c r="E6613" s="13" t="s">
        <v>653</v>
      </c>
      <c r="F6613" s="15">
        <v>24000</v>
      </c>
      <c r="G6613" s="14">
        <v>45299280</v>
      </c>
      <c r="H6613" s="16" t="s">
        <v>7017</v>
      </c>
    </row>
    <row r="6614" spans="1:8" ht="15.75" customHeight="1" x14ac:dyDescent="0.25">
      <c r="A6614" s="13" t="s">
        <v>7900</v>
      </c>
      <c r="B6614" s="13" t="s">
        <v>10</v>
      </c>
      <c r="C6614" s="14">
        <v>1956.4</v>
      </c>
      <c r="D6614" s="13" t="s">
        <v>67</v>
      </c>
      <c r="E6614" s="13" t="s">
        <v>95</v>
      </c>
      <c r="F6614" s="15">
        <v>24000</v>
      </c>
      <c r="G6614" s="14">
        <v>46953600</v>
      </c>
      <c r="H6614" s="16" t="s">
        <v>7018</v>
      </c>
    </row>
    <row r="6615" spans="1:8" ht="15.75" customHeight="1" x14ac:dyDescent="0.25">
      <c r="A6615" s="13" t="s">
        <v>7900</v>
      </c>
      <c r="B6615" s="13" t="s">
        <v>10</v>
      </c>
      <c r="C6615" s="14">
        <v>2004.68</v>
      </c>
      <c r="D6615" s="13" t="s">
        <v>11</v>
      </c>
      <c r="E6615" s="16" t="s">
        <v>7019</v>
      </c>
      <c r="F6615" s="15">
        <v>24000</v>
      </c>
      <c r="G6615" s="14">
        <v>48112320</v>
      </c>
      <c r="H6615" s="13" t="s">
        <v>7020</v>
      </c>
    </row>
    <row r="6616" spans="1:8" ht="15.75" customHeight="1" x14ac:dyDescent="0.25">
      <c r="A6616" s="13" t="s">
        <v>7900</v>
      </c>
      <c r="B6616" s="13" t="s">
        <v>28</v>
      </c>
      <c r="C6616" s="14">
        <v>2071</v>
      </c>
      <c r="D6616" s="13" t="s">
        <v>70</v>
      </c>
      <c r="E6616" s="13" t="s">
        <v>71</v>
      </c>
      <c r="F6616" s="15">
        <v>24000</v>
      </c>
      <c r="G6616" s="14">
        <v>49704000</v>
      </c>
      <c r="H6616" s="13" t="s">
        <v>7021</v>
      </c>
    </row>
    <row r="6617" spans="1:8" ht="15.75" customHeight="1" x14ac:dyDescent="0.25">
      <c r="A6617" s="13" t="s">
        <v>7900</v>
      </c>
      <c r="B6617" s="13" t="s">
        <v>45</v>
      </c>
      <c r="C6617" s="14">
        <v>2098</v>
      </c>
      <c r="D6617" s="13" t="s">
        <v>70</v>
      </c>
      <c r="E6617" s="13" t="s">
        <v>1268</v>
      </c>
      <c r="F6617" s="15">
        <v>24000</v>
      </c>
      <c r="G6617" s="14">
        <v>50352000</v>
      </c>
      <c r="H6617" s="13" t="s">
        <v>7022</v>
      </c>
    </row>
    <row r="6618" spans="1:8" ht="15.75" customHeight="1" x14ac:dyDescent="0.25">
      <c r="A6618" s="13" t="s">
        <v>7900</v>
      </c>
      <c r="B6618" s="13" t="s">
        <v>45</v>
      </c>
      <c r="C6618" s="14">
        <v>2114.2600000000002</v>
      </c>
      <c r="D6618" s="13" t="s">
        <v>20</v>
      </c>
      <c r="E6618" s="13" t="s">
        <v>73</v>
      </c>
      <c r="F6618" s="15">
        <v>24000</v>
      </c>
      <c r="G6618" s="14">
        <v>50742240</v>
      </c>
      <c r="H6618" s="16" t="s">
        <v>7023</v>
      </c>
    </row>
    <row r="6619" spans="1:8" ht="15.75" customHeight="1" x14ac:dyDescent="0.25">
      <c r="A6619" s="13" t="s">
        <v>7900</v>
      </c>
      <c r="B6619" s="13" t="s">
        <v>10</v>
      </c>
      <c r="C6619" s="14">
        <v>2117.5</v>
      </c>
      <c r="D6619" s="13" t="s">
        <v>171</v>
      </c>
      <c r="E6619" s="13" t="s">
        <v>7024</v>
      </c>
      <c r="F6619" s="15">
        <v>24000</v>
      </c>
      <c r="G6619" s="14">
        <v>50820000</v>
      </c>
      <c r="H6619" s="16" t="s">
        <v>7025</v>
      </c>
    </row>
    <row r="6620" spans="1:8" ht="15.75" customHeight="1" x14ac:dyDescent="0.25">
      <c r="A6620" s="13" t="s">
        <v>7900</v>
      </c>
      <c r="B6620" s="13" t="s">
        <v>460</v>
      </c>
      <c r="C6620" s="14">
        <v>2126.87</v>
      </c>
      <c r="D6620" s="13" t="s">
        <v>20</v>
      </c>
      <c r="E6620" s="13" t="s">
        <v>1272</v>
      </c>
      <c r="F6620" s="15">
        <v>24000</v>
      </c>
      <c r="G6620" s="14">
        <v>51044880</v>
      </c>
      <c r="H6620" s="16" t="s">
        <v>7026</v>
      </c>
    </row>
    <row r="6621" spans="1:8" ht="15.75" customHeight="1" x14ac:dyDescent="0.25">
      <c r="A6621" s="13" t="s">
        <v>7900</v>
      </c>
      <c r="B6621" s="13" t="s">
        <v>28</v>
      </c>
      <c r="C6621" s="14">
        <v>2127.81</v>
      </c>
      <c r="D6621" s="13" t="s">
        <v>11</v>
      </c>
      <c r="E6621" s="16" t="s">
        <v>7027</v>
      </c>
      <c r="F6621" s="15">
        <v>24000</v>
      </c>
      <c r="G6621" s="14">
        <v>51067440</v>
      </c>
      <c r="H6621" s="13" t="s">
        <v>7028</v>
      </c>
    </row>
    <row r="6622" spans="1:8" ht="15.75" customHeight="1" x14ac:dyDescent="0.25">
      <c r="A6622" s="13" t="s">
        <v>7900</v>
      </c>
      <c r="B6622" s="13" t="s">
        <v>28</v>
      </c>
      <c r="C6622" s="14">
        <v>2146.59</v>
      </c>
      <c r="D6622" s="13" t="s">
        <v>171</v>
      </c>
      <c r="E6622" s="13" t="s">
        <v>7029</v>
      </c>
      <c r="F6622" s="15">
        <v>24000</v>
      </c>
      <c r="G6622" s="14">
        <v>51518160</v>
      </c>
      <c r="H6622" s="16" t="s">
        <v>7030</v>
      </c>
    </row>
    <row r="6623" spans="1:8" ht="15.75" customHeight="1" x14ac:dyDescent="0.25">
      <c r="A6623" s="13" t="s">
        <v>7900</v>
      </c>
      <c r="B6623" s="13" t="s">
        <v>10</v>
      </c>
      <c r="C6623" s="14">
        <v>2159.09</v>
      </c>
      <c r="D6623" s="13" t="s">
        <v>23</v>
      </c>
      <c r="E6623" s="13" t="s">
        <v>73</v>
      </c>
      <c r="F6623" s="15">
        <v>24000</v>
      </c>
      <c r="G6623" s="14">
        <v>51818160</v>
      </c>
      <c r="H6623" s="16" t="s">
        <v>7031</v>
      </c>
    </row>
    <row r="6624" spans="1:8" ht="15.75" customHeight="1" x14ac:dyDescent="0.25">
      <c r="A6624" s="13" t="s">
        <v>7900</v>
      </c>
      <c r="B6624" s="13" t="s">
        <v>45</v>
      </c>
      <c r="C6624" s="14">
        <v>2164.66</v>
      </c>
      <c r="D6624" s="13" t="s">
        <v>11</v>
      </c>
      <c r="E6624" s="13" t="s">
        <v>7032</v>
      </c>
      <c r="F6624" s="15">
        <v>24000</v>
      </c>
      <c r="G6624" s="14">
        <v>51951840</v>
      </c>
      <c r="H6624" s="13" t="s">
        <v>7033</v>
      </c>
    </row>
    <row r="6625" spans="1:8" ht="15.75" customHeight="1" x14ac:dyDescent="0.25">
      <c r="A6625" s="13" t="s">
        <v>7900</v>
      </c>
      <c r="B6625" s="13" t="s">
        <v>10</v>
      </c>
      <c r="C6625" s="14">
        <v>2182.9</v>
      </c>
      <c r="D6625" s="13" t="s">
        <v>201</v>
      </c>
      <c r="E6625" s="13" t="s">
        <v>446</v>
      </c>
      <c r="F6625" s="15">
        <v>24000</v>
      </c>
      <c r="G6625" s="14">
        <v>52389600</v>
      </c>
      <c r="H6625" s="16" t="s">
        <v>7034</v>
      </c>
    </row>
    <row r="6626" spans="1:8" ht="15.75" customHeight="1" x14ac:dyDescent="0.25">
      <c r="A6626" s="13" t="s">
        <v>7900</v>
      </c>
      <c r="B6626" s="13" t="s">
        <v>10</v>
      </c>
      <c r="C6626" s="14">
        <v>2204</v>
      </c>
      <c r="D6626" s="13" t="s">
        <v>35</v>
      </c>
      <c r="E6626" s="13" t="s">
        <v>7035</v>
      </c>
      <c r="F6626" s="15">
        <v>24000</v>
      </c>
      <c r="G6626" s="14">
        <v>52896000</v>
      </c>
      <c r="H6626" s="16" t="s">
        <v>7036</v>
      </c>
    </row>
    <row r="6627" spans="1:8" ht="15.75" customHeight="1" x14ac:dyDescent="0.25">
      <c r="A6627" s="13" t="s">
        <v>7900</v>
      </c>
      <c r="B6627" s="13" t="s">
        <v>45</v>
      </c>
      <c r="C6627" s="14">
        <v>2229.02</v>
      </c>
      <c r="D6627" s="13" t="s">
        <v>17</v>
      </c>
      <c r="E6627" s="13" t="s">
        <v>1981</v>
      </c>
      <c r="F6627" s="15">
        <v>1200</v>
      </c>
      <c r="G6627" s="14">
        <v>2674824</v>
      </c>
      <c r="H6627" s="13" t="s">
        <v>7037</v>
      </c>
    </row>
    <row r="6628" spans="1:8" ht="15.75" customHeight="1" x14ac:dyDescent="0.25">
      <c r="A6628" s="13" t="s">
        <v>7900</v>
      </c>
      <c r="B6628" s="13" t="s">
        <v>28</v>
      </c>
      <c r="C6628" s="14">
        <v>2263.91</v>
      </c>
      <c r="D6628" s="13" t="s">
        <v>26</v>
      </c>
      <c r="E6628" s="13" t="s">
        <v>446</v>
      </c>
      <c r="F6628" s="15">
        <v>24000</v>
      </c>
      <c r="G6628" s="14">
        <v>54333840</v>
      </c>
      <c r="H6628" s="13" t="s">
        <v>7038</v>
      </c>
    </row>
    <row r="6629" spans="1:8" ht="15.75" customHeight="1" x14ac:dyDescent="0.25">
      <c r="A6629" s="13" t="s">
        <v>7900</v>
      </c>
      <c r="B6629" s="13" t="s">
        <v>413</v>
      </c>
      <c r="C6629" s="14">
        <v>2274.0300000000002</v>
      </c>
      <c r="D6629" s="13" t="s">
        <v>17</v>
      </c>
      <c r="E6629" s="13" t="s">
        <v>95</v>
      </c>
      <c r="F6629" s="15">
        <v>1200</v>
      </c>
      <c r="G6629" s="14">
        <v>2728836</v>
      </c>
      <c r="H6629" s="13" t="s">
        <v>7010</v>
      </c>
    </row>
    <row r="6630" spans="1:8" ht="15.75" customHeight="1" x14ac:dyDescent="0.25">
      <c r="A6630" s="13" t="s">
        <v>7900</v>
      </c>
      <c r="B6630" s="13" t="s">
        <v>434</v>
      </c>
      <c r="C6630" s="14">
        <v>2295.2600000000002</v>
      </c>
      <c r="D6630" s="13" t="s">
        <v>20</v>
      </c>
      <c r="E6630" s="13" t="s">
        <v>642</v>
      </c>
      <c r="F6630" s="15">
        <v>24000</v>
      </c>
      <c r="G6630" s="14">
        <v>55086240</v>
      </c>
      <c r="H6630" s="16" t="s">
        <v>7039</v>
      </c>
    </row>
    <row r="6631" spans="1:8" ht="15.75" customHeight="1" x14ac:dyDescent="0.25">
      <c r="A6631" s="13" t="s">
        <v>7900</v>
      </c>
      <c r="B6631" s="13" t="s">
        <v>382</v>
      </c>
      <c r="C6631" s="14">
        <v>2297.14</v>
      </c>
      <c r="D6631" s="13" t="s">
        <v>11</v>
      </c>
      <c r="E6631" s="16" t="s">
        <v>7040</v>
      </c>
      <c r="F6631" s="15">
        <v>24000</v>
      </c>
      <c r="G6631" s="14">
        <v>55131360</v>
      </c>
      <c r="H6631" s="13" t="s">
        <v>7041</v>
      </c>
    </row>
    <row r="6632" spans="1:8" ht="15.75" customHeight="1" x14ac:dyDescent="0.25">
      <c r="A6632" s="13" t="s">
        <v>7900</v>
      </c>
      <c r="B6632" s="13" t="s">
        <v>382</v>
      </c>
      <c r="C6632" s="14">
        <v>2356</v>
      </c>
      <c r="D6632" s="13" t="s">
        <v>17</v>
      </c>
      <c r="E6632" s="13" t="s">
        <v>73</v>
      </c>
      <c r="F6632" s="15">
        <v>1200</v>
      </c>
      <c r="G6632" s="14">
        <v>2827200</v>
      </c>
      <c r="H6632" s="13" t="s">
        <v>7042</v>
      </c>
    </row>
    <row r="6633" spans="1:8" ht="15.75" customHeight="1" x14ac:dyDescent="0.25">
      <c r="A6633" s="13" t="s">
        <v>7900</v>
      </c>
      <c r="B6633" s="13" t="s">
        <v>28</v>
      </c>
      <c r="C6633" s="14">
        <v>2387</v>
      </c>
      <c r="D6633" s="13" t="s">
        <v>17</v>
      </c>
      <c r="E6633" s="13" t="s">
        <v>446</v>
      </c>
      <c r="F6633" s="15">
        <v>1200</v>
      </c>
      <c r="G6633" s="14">
        <v>2864400</v>
      </c>
      <c r="H6633" s="13" t="s">
        <v>7043</v>
      </c>
    </row>
    <row r="6634" spans="1:8" ht="15.75" customHeight="1" x14ac:dyDescent="0.25">
      <c r="A6634" s="13" t="s">
        <v>7900</v>
      </c>
      <c r="B6634" s="13" t="s">
        <v>382</v>
      </c>
      <c r="C6634" s="14">
        <v>3587.2</v>
      </c>
      <c r="D6634" s="13" t="s">
        <v>20</v>
      </c>
      <c r="E6634" s="13" t="s">
        <v>53</v>
      </c>
      <c r="F6634" s="15">
        <v>24000</v>
      </c>
      <c r="G6634" s="14">
        <v>86092800</v>
      </c>
      <c r="H6634" s="16" t="s">
        <v>7044</v>
      </c>
    </row>
    <row r="6635" spans="1:8" ht="15.75" customHeight="1" x14ac:dyDescent="0.25">
      <c r="A6635" s="13" t="s">
        <v>7900</v>
      </c>
      <c r="B6635" s="13" t="s">
        <v>458</v>
      </c>
      <c r="C6635" s="14">
        <v>4279.5</v>
      </c>
      <c r="D6635" s="13" t="s">
        <v>20</v>
      </c>
      <c r="E6635" s="13" t="s">
        <v>87</v>
      </c>
      <c r="F6635" s="15">
        <v>24000</v>
      </c>
      <c r="G6635" s="14">
        <v>102708000</v>
      </c>
      <c r="H6635" s="16" t="s">
        <v>7045</v>
      </c>
    </row>
    <row r="6636" spans="1:8" ht="15.75" customHeight="1" x14ac:dyDescent="0.25">
      <c r="A6636" s="13" t="s">
        <v>7900</v>
      </c>
      <c r="B6636" s="13" t="s">
        <v>45</v>
      </c>
      <c r="C6636" s="14">
        <v>4514.7700000000004</v>
      </c>
      <c r="D6636" s="13" t="s">
        <v>26</v>
      </c>
      <c r="E6636" s="13" t="s">
        <v>87</v>
      </c>
      <c r="F6636" s="15">
        <v>24000</v>
      </c>
      <c r="G6636" s="14">
        <v>108354480</v>
      </c>
      <c r="H6636" s="13" t="s">
        <v>7046</v>
      </c>
    </row>
    <row r="6637" spans="1:8" ht="15.75" customHeight="1" x14ac:dyDescent="0.25">
      <c r="A6637" s="13" t="s">
        <v>7900</v>
      </c>
      <c r="B6637" s="13" t="s">
        <v>382</v>
      </c>
      <c r="C6637" s="14">
        <v>4548.93</v>
      </c>
      <c r="D6637" s="13" t="s">
        <v>26</v>
      </c>
      <c r="E6637" s="13" t="s">
        <v>7047</v>
      </c>
      <c r="F6637" s="15">
        <v>24000</v>
      </c>
      <c r="G6637" s="14">
        <v>109174320</v>
      </c>
      <c r="H6637" s="13" t="s">
        <v>7048</v>
      </c>
    </row>
    <row r="6638" spans="1:8" ht="15.75" customHeight="1" x14ac:dyDescent="0.25">
      <c r="A6638" s="13" t="s">
        <v>7900</v>
      </c>
      <c r="B6638" s="13" t="s">
        <v>10</v>
      </c>
      <c r="C6638" s="14">
        <v>5046.8</v>
      </c>
      <c r="D6638" s="13" t="s">
        <v>17</v>
      </c>
      <c r="E6638" s="13" t="s">
        <v>7047</v>
      </c>
      <c r="F6638" s="15">
        <v>1200</v>
      </c>
      <c r="G6638" s="14">
        <v>6056160</v>
      </c>
      <c r="H6638" s="13" t="s">
        <v>7049</v>
      </c>
    </row>
    <row r="6639" spans="1:8" ht="15.75" customHeight="1" x14ac:dyDescent="0.25">
      <c r="A6639" s="13" t="s">
        <v>7900</v>
      </c>
      <c r="B6639" s="13" t="s">
        <v>413</v>
      </c>
      <c r="C6639" s="14">
        <v>6151.97</v>
      </c>
      <c r="D6639" s="13" t="s">
        <v>26</v>
      </c>
      <c r="E6639" s="13" t="s">
        <v>1840</v>
      </c>
      <c r="F6639" s="15">
        <v>24000</v>
      </c>
      <c r="G6639" s="14">
        <v>147647280</v>
      </c>
      <c r="H6639" s="13" t="s">
        <v>7050</v>
      </c>
    </row>
    <row r="6640" spans="1:8" ht="15.75" customHeight="1" x14ac:dyDescent="0.25">
      <c r="A6640" s="13" t="s">
        <v>7900</v>
      </c>
      <c r="B6640" s="13" t="s">
        <v>413</v>
      </c>
      <c r="C6640" s="14">
        <v>8917.99</v>
      </c>
      <c r="D6640" s="13" t="s">
        <v>20</v>
      </c>
      <c r="E6640" s="13" t="s">
        <v>1049</v>
      </c>
      <c r="F6640" s="15">
        <v>24000</v>
      </c>
      <c r="G6640" s="14">
        <v>214031760</v>
      </c>
      <c r="H6640" s="16" t="s">
        <v>7051</v>
      </c>
    </row>
    <row r="6641" spans="1:8" ht="15.75" customHeight="1" x14ac:dyDescent="0.25">
      <c r="C6641" s="10"/>
      <c r="F6641" s="17"/>
      <c r="G6641" s="10"/>
    </row>
    <row r="6642" spans="1:8" ht="15.75" customHeight="1" x14ac:dyDescent="0.25">
      <c r="A6642" s="41" t="s">
        <v>7052</v>
      </c>
      <c r="B6642" s="42"/>
      <c r="C6642" s="42"/>
      <c r="D6642" s="42"/>
      <c r="E6642" s="42"/>
      <c r="F6642" s="42"/>
      <c r="G6642" s="42"/>
      <c r="H6642" s="43"/>
    </row>
    <row r="6643" spans="1:8" ht="15.75" customHeight="1" x14ac:dyDescent="0.25">
      <c r="C6643" s="10"/>
      <c r="E6643" s="11" t="s">
        <v>7571</v>
      </c>
      <c r="F6643" s="12">
        <v>12000</v>
      </c>
      <c r="G6643" s="10"/>
    </row>
    <row r="6644" spans="1:8" ht="15.75" customHeight="1" x14ac:dyDescent="0.25">
      <c r="A6644" s="13" t="s">
        <v>0</v>
      </c>
      <c r="B6644" s="13" t="s">
        <v>1</v>
      </c>
      <c r="C6644" s="13" t="s">
        <v>2</v>
      </c>
      <c r="D6644" s="13" t="s">
        <v>4</v>
      </c>
      <c r="E6644" s="13" t="s">
        <v>5</v>
      </c>
      <c r="F6644" s="13" t="s">
        <v>6</v>
      </c>
      <c r="G6644" s="13" t="s">
        <v>7</v>
      </c>
      <c r="H6644" s="13" t="s">
        <v>8</v>
      </c>
    </row>
    <row r="6645" spans="1:8" ht="15.75" customHeight="1" x14ac:dyDescent="0.25">
      <c r="A6645" s="13" t="s">
        <v>7901</v>
      </c>
      <c r="B6645" s="13" t="s">
        <v>10</v>
      </c>
      <c r="C6645" s="14">
        <v>1795.22</v>
      </c>
      <c r="D6645" s="13" t="s">
        <v>26</v>
      </c>
      <c r="E6645" s="13" t="s">
        <v>21</v>
      </c>
      <c r="F6645" s="15">
        <v>12000</v>
      </c>
      <c r="G6645" s="14">
        <v>21542640</v>
      </c>
      <c r="H6645" s="13" t="s">
        <v>7053</v>
      </c>
    </row>
    <row r="6646" spans="1:8" ht="15.75" customHeight="1" x14ac:dyDescent="0.25">
      <c r="A6646" s="13" t="s">
        <v>7901</v>
      </c>
      <c r="B6646" s="13" t="s">
        <v>10</v>
      </c>
      <c r="C6646" s="14">
        <v>1937.89</v>
      </c>
      <c r="D6646" s="13" t="s">
        <v>80</v>
      </c>
      <c r="E6646" s="13" t="s">
        <v>166</v>
      </c>
      <c r="F6646" s="15">
        <v>12000</v>
      </c>
      <c r="G6646" s="14">
        <v>23254680</v>
      </c>
      <c r="H6646" s="16" t="s">
        <v>7054</v>
      </c>
    </row>
    <row r="6647" spans="1:8" ht="15.75" customHeight="1" x14ac:dyDescent="0.25">
      <c r="A6647" s="13" t="s">
        <v>7901</v>
      </c>
      <c r="B6647" s="13" t="s">
        <v>10</v>
      </c>
      <c r="C6647" s="14">
        <v>1960.11</v>
      </c>
      <c r="D6647" s="13" t="s">
        <v>20</v>
      </c>
      <c r="E6647" s="13" t="s">
        <v>166</v>
      </c>
      <c r="F6647" s="15">
        <v>12000</v>
      </c>
      <c r="G6647" s="14">
        <v>23521320</v>
      </c>
      <c r="H6647" s="16" t="s">
        <v>7055</v>
      </c>
    </row>
    <row r="6648" spans="1:8" ht="15.75" customHeight="1" x14ac:dyDescent="0.25">
      <c r="A6648" s="13" t="s">
        <v>7901</v>
      </c>
      <c r="B6648" s="13" t="s">
        <v>10</v>
      </c>
      <c r="C6648" s="14">
        <v>1964</v>
      </c>
      <c r="D6648" s="13" t="s">
        <v>177</v>
      </c>
      <c r="E6648" s="13" t="s">
        <v>178</v>
      </c>
      <c r="F6648" s="15">
        <v>12000</v>
      </c>
      <c r="G6648" s="14">
        <v>23568000</v>
      </c>
      <c r="H6648" s="16" t="s">
        <v>7056</v>
      </c>
    </row>
    <row r="6649" spans="1:8" ht="15.75" customHeight="1" x14ac:dyDescent="0.25">
      <c r="A6649" s="13" t="s">
        <v>7901</v>
      </c>
      <c r="B6649" s="13" t="s">
        <v>10</v>
      </c>
      <c r="C6649" s="14">
        <v>1995.77</v>
      </c>
      <c r="D6649" s="13" t="s">
        <v>14</v>
      </c>
      <c r="E6649" s="13" t="s">
        <v>7057</v>
      </c>
      <c r="F6649" s="15">
        <v>12000</v>
      </c>
      <c r="G6649" s="14">
        <v>23949240</v>
      </c>
      <c r="H6649" s="13" t="s">
        <v>7058</v>
      </c>
    </row>
    <row r="6650" spans="1:8" ht="15.75" customHeight="1" x14ac:dyDescent="0.25">
      <c r="A6650" s="13" t="s">
        <v>7901</v>
      </c>
      <c r="B6650" s="13" t="s">
        <v>10</v>
      </c>
      <c r="C6650" s="14">
        <v>2006.2</v>
      </c>
      <c r="D6650" s="13" t="s">
        <v>38</v>
      </c>
      <c r="E6650" s="13" t="s">
        <v>166</v>
      </c>
      <c r="F6650" s="15">
        <v>12000</v>
      </c>
      <c r="G6650" s="14">
        <v>24074400</v>
      </c>
      <c r="H6650" s="16" t="s">
        <v>7059</v>
      </c>
    </row>
    <row r="6651" spans="1:8" ht="15.75" customHeight="1" x14ac:dyDescent="0.25">
      <c r="A6651" s="13" t="s">
        <v>7901</v>
      </c>
      <c r="B6651" s="13" t="s">
        <v>28</v>
      </c>
      <c r="C6651" s="14">
        <v>2068.5100000000002</v>
      </c>
      <c r="D6651" s="13" t="s">
        <v>26</v>
      </c>
      <c r="E6651" s="13" t="s">
        <v>166</v>
      </c>
      <c r="F6651" s="15">
        <v>12000</v>
      </c>
      <c r="G6651" s="14">
        <v>24822120</v>
      </c>
      <c r="H6651" s="13" t="s">
        <v>7060</v>
      </c>
    </row>
    <row r="6652" spans="1:8" ht="15.75" customHeight="1" x14ac:dyDescent="0.25">
      <c r="A6652" s="13" t="s">
        <v>7901</v>
      </c>
      <c r="B6652" s="13" t="s">
        <v>28</v>
      </c>
      <c r="C6652" s="14">
        <v>2099.81</v>
      </c>
      <c r="D6652" s="13" t="s">
        <v>17</v>
      </c>
      <c r="E6652" s="13" t="s">
        <v>21</v>
      </c>
      <c r="F6652" s="15">
        <v>12000</v>
      </c>
      <c r="G6652" s="14">
        <v>25197720</v>
      </c>
      <c r="H6652" s="13" t="s">
        <v>7061</v>
      </c>
    </row>
    <row r="6653" spans="1:8" ht="15.75" customHeight="1" x14ac:dyDescent="0.25">
      <c r="A6653" s="13" t="s">
        <v>7901</v>
      </c>
      <c r="B6653" s="13" t="s">
        <v>28</v>
      </c>
      <c r="C6653" s="14">
        <v>2189.88</v>
      </c>
      <c r="D6653" s="13" t="s">
        <v>14</v>
      </c>
      <c r="E6653" s="13" t="s">
        <v>7062</v>
      </c>
      <c r="F6653" s="15">
        <v>12000</v>
      </c>
      <c r="G6653" s="14">
        <v>26278560</v>
      </c>
      <c r="H6653" s="13" t="s">
        <v>7063</v>
      </c>
    </row>
    <row r="6654" spans="1:8" ht="15.75" customHeight="1" x14ac:dyDescent="0.25">
      <c r="A6654" s="13" t="s">
        <v>7901</v>
      </c>
      <c r="B6654" s="13" t="s">
        <v>10</v>
      </c>
      <c r="C6654" s="14">
        <v>2220</v>
      </c>
      <c r="D6654" s="13" t="s">
        <v>70</v>
      </c>
      <c r="E6654" s="13" t="s">
        <v>95</v>
      </c>
      <c r="F6654" s="15">
        <v>12000</v>
      </c>
      <c r="G6654" s="14">
        <v>26640000</v>
      </c>
      <c r="H6654" s="13" t="s">
        <v>7064</v>
      </c>
    </row>
    <row r="6655" spans="1:8" ht="15.75" customHeight="1" x14ac:dyDescent="0.25">
      <c r="A6655" s="13" t="s">
        <v>7901</v>
      </c>
      <c r="B6655" s="13" t="s">
        <v>10</v>
      </c>
      <c r="C6655" s="14">
        <v>2326.58</v>
      </c>
      <c r="D6655" s="13" t="s">
        <v>33</v>
      </c>
      <c r="E6655" s="13" t="s">
        <v>95</v>
      </c>
      <c r="F6655" s="15">
        <v>12000</v>
      </c>
      <c r="G6655" s="14">
        <v>27918960</v>
      </c>
      <c r="H6655" s="13" t="s">
        <v>7064</v>
      </c>
    </row>
    <row r="6656" spans="1:8" ht="15.75" customHeight="1" x14ac:dyDescent="0.25">
      <c r="A6656" s="13" t="s">
        <v>7901</v>
      </c>
      <c r="B6656" s="13" t="s">
        <v>28</v>
      </c>
      <c r="C6656" s="14">
        <v>2337.8000000000002</v>
      </c>
      <c r="D6656" s="13" t="s">
        <v>20</v>
      </c>
      <c r="E6656" s="13" t="s">
        <v>95</v>
      </c>
      <c r="F6656" s="15">
        <v>12000</v>
      </c>
      <c r="G6656" s="14">
        <v>28053600</v>
      </c>
      <c r="H6656" s="16" t="s">
        <v>7065</v>
      </c>
    </row>
    <row r="6657" spans="1:8" ht="15.75" customHeight="1" x14ac:dyDescent="0.25">
      <c r="A6657" s="13" t="s">
        <v>7901</v>
      </c>
      <c r="B6657" s="13" t="s">
        <v>10</v>
      </c>
      <c r="C6657" s="14">
        <v>2350.36</v>
      </c>
      <c r="D6657" s="13" t="s">
        <v>67</v>
      </c>
      <c r="E6657" s="13" t="s">
        <v>166</v>
      </c>
      <c r="F6657" s="15">
        <v>12000</v>
      </c>
      <c r="G6657" s="14">
        <v>28204320</v>
      </c>
      <c r="H6657" s="16" t="s">
        <v>7066</v>
      </c>
    </row>
    <row r="6658" spans="1:8" ht="15.75" customHeight="1" x14ac:dyDescent="0.25">
      <c r="A6658" s="13" t="s">
        <v>7901</v>
      </c>
      <c r="B6658" s="13" t="s">
        <v>10</v>
      </c>
      <c r="C6658" s="14">
        <v>2381.25</v>
      </c>
      <c r="D6658" s="13" t="s">
        <v>35</v>
      </c>
      <c r="E6658" s="13" t="s">
        <v>7067</v>
      </c>
      <c r="F6658" s="15">
        <v>12000</v>
      </c>
      <c r="G6658" s="14">
        <v>28575000</v>
      </c>
      <c r="H6658" s="16" t="s">
        <v>7068</v>
      </c>
    </row>
    <row r="6659" spans="1:8" ht="15.75" customHeight="1" x14ac:dyDescent="0.25">
      <c r="A6659" s="13" t="s">
        <v>7901</v>
      </c>
      <c r="B6659" s="13" t="s">
        <v>10</v>
      </c>
      <c r="C6659" s="14">
        <v>2390.98</v>
      </c>
      <c r="D6659" s="13" t="s">
        <v>11</v>
      </c>
      <c r="E6659" s="16" t="s">
        <v>7069</v>
      </c>
      <c r="F6659" s="15">
        <v>12000</v>
      </c>
      <c r="G6659" s="14">
        <v>28691760</v>
      </c>
      <c r="H6659" s="13" t="s">
        <v>7070</v>
      </c>
    </row>
    <row r="6660" spans="1:8" ht="15.75" customHeight="1" x14ac:dyDescent="0.25">
      <c r="A6660" s="13" t="s">
        <v>7901</v>
      </c>
      <c r="B6660" s="13" t="s">
        <v>45</v>
      </c>
      <c r="C6660" s="14">
        <v>2395.98</v>
      </c>
      <c r="D6660" s="13" t="s">
        <v>26</v>
      </c>
      <c r="E6660" s="13" t="s">
        <v>95</v>
      </c>
      <c r="F6660" s="15">
        <v>12000</v>
      </c>
      <c r="G6660" s="14">
        <v>28751760</v>
      </c>
      <c r="H6660" s="13" t="s">
        <v>7071</v>
      </c>
    </row>
    <row r="6661" spans="1:8" ht="15.75" customHeight="1" x14ac:dyDescent="0.25">
      <c r="A6661" s="13" t="s">
        <v>7901</v>
      </c>
      <c r="B6661" s="13" t="s">
        <v>28</v>
      </c>
      <c r="C6661" s="14">
        <v>2446.39</v>
      </c>
      <c r="D6661" s="13" t="s">
        <v>171</v>
      </c>
      <c r="E6661" s="13" t="s">
        <v>7072</v>
      </c>
      <c r="F6661" s="15">
        <v>12000</v>
      </c>
      <c r="G6661" s="14">
        <v>29356680</v>
      </c>
      <c r="H6661" s="16" t="s">
        <v>7073</v>
      </c>
    </row>
    <row r="6662" spans="1:8" ht="15.75" customHeight="1" x14ac:dyDescent="0.25">
      <c r="A6662" s="13" t="s">
        <v>7901</v>
      </c>
      <c r="B6662" s="13" t="s">
        <v>28</v>
      </c>
      <c r="C6662" s="14">
        <v>2519</v>
      </c>
      <c r="D6662" s="13" t="s">
        <v>70</v>
      </c>
      <c r="E6662" s="13" t="s">
        <v>1268</v>
      </c>
      <c r="F6662" s="15">
        <v>12000</v>
      </c>
      <c r="G6662" s="14">
        <v>30228000</v>
      </c>
      <c r="H6662" s="13" t="s">
        <v>7074</v>
      </c>
    </row>
    <row r="6663" spans="1:8" ht="15.75" customHeight="1" x14ac:dyDescent="0.25">
      <c r="A6663" s="13" t="s">
        <v>7901</v>
      </c>
      <c r="B6663" s="13" t="s">
        <v>10</v>
      </c>
      <c r="C6663" s="14">
        <v>2542.1</v>
      </c>
      <c r="D6663" s="13" t="s">
        <v>171</v>
      </c>
      <c r="E6663" s="13" t="s">
        <v>7075</v>
      </c>
      <c r="F6663" s="15">
        <v>12000</v>
      </c>
      <c r="G6663" s="14">
        <v>30505200</v>
      </c>
      <c r="H6663" s="16" t="s">
        <v>7076</v>
      </c>
    </row>
    <row r="6664" spans="1:8" ht="15.75" customHeight="1" x14ac:dyDescent="0.25">
      <c r="A6664" s="13" t="s">
        <v>7901</v>
      </c>
      <c r="B6664" s="13" t="s">
        <v>382</v>
      </c>
      <c r="C6664" s="14">
        <v>2553.35</v>
      </c>
      <c r="D6664" s="13" t="s">
        <v>20</v>
      </c>
      <c r="E6664" s="13" t="s">
        <v>1272</v>
      </c>
      <c r="F6664" s="15">
        <v>12000</v>
      </c>
      <c r="G6664" s="14">
        <v>30640200</v>
      </c>
      <c r="H6664" s="16" t="s">
        <v>7077</v>
      </c>
    </row>
    <row r="6665" spans="1:8" ht="15.75" customHeight="1" x14ac:dyDescent="0.25">
      <c r="A6665" s="13" t="s">
        <v>7901</v>
      </c>
      <c r="B6665" s="13" t="s">
        <v>28</v>
      </c>
      <c r="C6665" s="14">
        <v>2593.63</v>
      </c>
      <c r="D6665" s="13" t="s">
        <v>11</v>
      </c>
      <c r="E6665" s="16" t="s">
        <v>7078</v>
      </c>
      <c r="F6665" s="15">
        <v>12000</v>
      </c>
      <c r="G6665" s="14">
        <v>31123560</v>
      </c>
      <c r="H6665" s="13" t="s">
        <v>7079</v>
      </c>
    </row>
    <row r="6666" spans="1:8" ht="15.75" customHeight="1" x14ac:dyDescent="0.25">
      <c r="A6666" s="13" t="s">
        <v>7901</v>
      </c>
      <c r="B6666" s="13" t="s">
        <v>10</v>
      </c>
      <c r="C6666" s="14">
        <v>2629.5</v>
      </c>
      <c r="D6666" s="13" t="s">
        <v>201</v>
      </c>
      <c r="E6666" s="13" t="s">
        <v>446</v>
      </c>
      <c r="F6666" s="15">
        <v>12000</v>
      </c>
      <c r="G6666" s="14">
        <v>31554000</v>
      </c>
      <c r="H6666" s="16" t="s">
        <v>7080</v>
      </c>
    </row>
    <row r="6667" spans="1:8" ht="15.75" customHeight="1" x14ac:dyDescent="0.25">
      <c r="A6667" s="13" t="s">
        <v>7901</v>
      </c>
      <c r="B6667" s="13" t="s">
        <v>10</v>
      </c>
      <c r="C6667" s="14">
        <v>2641.14</v>
      </c>
      <c r="D6667" s="13" t="s">
        <v>23</v>
      </c>
      <c r="E6667" s="13" t="s">
        <v>446</v>
      </c>
      <c r="F6667" s="15">
        <v>12000</v>
      </c>
      <c r="G6667" s="14">
        <v>31693680</v>
      </c>
      <c r="H6667" s="16" t="s">
        <v>7081</v>
      </c>
    </row>
    <row r="6668" spans="1:8" ht="15.75" customHeight="1" x14ac:dyDescent="0.25">
      <c r="A6668" s="13" t="s">
        <v>7901</v>
      </c>
      <c r="B6668" s="13" t="s">
        <v>45</v>
      </c>
      <c r="C6668" s="14">
        <v>2668.75</v>
      </c>
      <c r="D6668" s="13" t="s">
        <v>17</v>
      </c>
      <c r="E6668" s="13" t="s">
        <v>166</v>
      </c>
      <c r="F6668" s="15">
        <v>12000</v>
      </c>
      <c r="G6668" s="14">
        <v>32025000</v>
      </c>
      <c r="H6668" s="13" t="s">
        <v>7082</v>
      </c>
    </row>
    <row r="6669" spans="1:8" ht="15.75" customHeight="1" x14ac:dyDescent="0.25">
      <c r="A6669" s="13" t="s">
        <v>7901</v>
      </c>
      <c r="B6669" s="13" t="s">
        <v>382</v>
      </c>
      <c r="C6669" s="14">
        <v>2717.44</v>
      </c>
      <c r="D6669" s="13" t="s">
        <v>26</v>
      </c>
      <c r="E6669" s="13" t="s">
        <v>446</v>
      </c>
      <c r="F6669" s="15">
        <v>12000</v>
      </c>
      <c r="G6669" s="14">
        <v>32609280</v>
      </c>
      <c r="H6669" s="13" t="s">
        <v>7083</v>
      </c>
    </row>
    <row r="6670" spans="1:8" ht="15.75" customHeight="1" x14ac:dyDescent="0.25">
      <c r="A6670" s="13" t="s">
        <v>7901</v>
      </c>
      <c r="B6670" s="13" t="s">
        <v>434</v>
      </c>
      <c r="C6670" s="14">
        <v>2717.92</v>
      </c>
      <c r="D6670" s="13" t="s">
        <v>20</v>
      </c>
      <c r="E6670" s="13" t="s">
        <v>642</v>
      </c>
      <c r="F6670" s="15">
        <v>12000</v>
      </c>
      <c r="G6670" s="14">
        <v>32615040</v>
      </c>
      <c r="H6670" s="16" t="s">
        <v>7084</v>
      </c>
    </row>
    <row r="6671" spans="1:8" ht="15.75" customHeight="1" x14ac:dyDescent="0.25">
      <c r="A6671" s="13" t="s">
        <v>7901</v>
      </c>
      <c r="B6671" s="13" t="s">
        <v>45</v>
      </c>
      <c r="C6671" s="14">
        <v>2727.36</v>
      </c>
      <c r="D6671" s="13" t="s">
        <v>11</v>
      </c>
      <c r="E6671" s="16" t="s">
        <v>7085</v>
      </c>
      <c r="F6671" s="15">
        <v>12000</v>
      </c>
      <c r="G6671" s="14">
        <v>32728320</v>
      </c>
      <c r="H6671" s="13" t="s">
        <v>7086</v>
      </c>
    </row>
    <row r="6672" spans="1:8" ht="15.75" customHeight="1" x14ac:dyDescent="0.25">
      <c r="A6672" s="13" t="s">
        <v>7901</v>
      </c>
      <c r="B6672" s="13" t="s">
        <v>382</v>
      </c>
      <c r="C6672" s="14">
        <v>2841.51</v>
      </c>
      <c r="D6672" s="13" t="s">
        <v>17</v>
      </c>
      <c r="E6672" s="13" t="s">
        <v>95</v>
      </c>
      <c r="F6672" s="15">
        <v>12000</v>
      </c>
      <c r="G6672" s="14">
        <v>34098120</v>
      </c>
      <c r="H6672" s="13" t="s">
        <v>7064</v>
      </c>
    </row>
    <row r="6673" spans="1:8" ht="15.75" customHeight="1" x14ac:dyDescent="0.25">
      <c r="A6673" s="13" t="s">
        <v>7901</v>
      </c>
      <c r="B6673" s="13" t="s">
        <v>10</v>
      </c>
      <c r="C6673" s="14">
        <v>2888.75</v>
      </c>
      <c r="D6673" s="13" t="s">
        <v>17</v>
      </c>
      <c r="E6673" s="13" t="s">
        <v>446</v>
      </c>
      <c r="F6673" s="15">
        <v>12000</v>
      </c>
      <c r="G6673" s="14">
        <v>34665000</v>
      </c>
      <c r="H6673" s="13" t="s">
        <v>2399</v>
      </c>
    </row>
    <row r="6674" spans="1:8" ht="15.75" customHeight="1" x14ac:dyDescent="0.25">
      <c r="A6674" s="13" t="s">
        <v>7901</v>
      </c>
      <c r="B6674" s="13" t="s">
        <v>413</v>
      </c>
      <c r="C6674" s="14">
        <v>4259.2700000000004</v>
      </c>
      <c r="D6674" s="13" t="s">
        <v>20</v>
      </c>
      <c r="E6674" s="13" t="s">
        <v>53</v>
      </c>
      <c r="F6674" s="15">
        <v>12000</v>
      </c>
      <c r="G6674" s="14">
        <v>51111240</v>
      </c>
      <c r="H6674" s="16" t="s">
        <v>7087</v>
      </c>
    </row>
    <row r="6675" spans="1:8" ht="15.75" customHeight="1" x14ac:dyDescent="0.25">
      <c r="A6675" s="13" t="s">
        <v>7901</v>
      </c>
      <c r="B6675" s="13" t="s">
        <v>413</v>
      </c>
      <c r="C6675" s="14">
        <v>4748.93</v>
      </c>
      <c r="D6675" s="13" t="s">
        <v>26</v>
      </c>
      <c r="E6675" s="13" t="s">
        <v>87</v>
      </c>
      <c r="F6675" s="15">
        <v>12000</v>
      </c>
      <c r="G6675" s="14">
        <v>56987160</v>
      </c>
      <c r="H6675" s="13" t="s">
        <v>7088</v>
      </c>
    </row>
    <row r="6676" spans="1:8" ht="15.75" customHeight="1" x14ac:dyDescent="0.25">
      <c r="A6676" s="13" t="s">
        <v>7901</v>
      </c>
      <c r="B6676" s="13" t="s">
        <v>434</v>
      </c>
      <c r="C6676" s="14">
        <v>6642.13</v>
      </c>
      <c r="D6676" s="13" t="s">
        <v>26</v>
      </c>
      <c r="E6676" s="13" t="s">
        <v>1840</v>
      </c>
      <c r="F6676" s="15">
        <v>12000</v>
      </c>
      <c r="G6676" s="14">
        <v>79705560</v>
      </c>
      <c r="H6676" s="13" t="s">
        <v>7089</v>
      </c>
    </row>
    <row r="6677" spans="1:8" ht="15.75" customHeight="1" x14ac:dyDescent="0.25">
      <c r="A6677" s="13" t="s">
        <v>7901</v>
      </c>
      <c r="B6677" s="13" t="s">
        <v>460</v>
      </c>
      <c r="C6677" s="14">
        <v>7634.11</v>
      </c>
      <c r="D6677" s="13" t="s">
        <v>26</v>
      </c>
      <c r="E6677" s="13" t="s">
        <v>7047</v>
      </c>
      <c r="F6677" s="15">
        <v>12000</v>
      </c>
      <c r="G6677" s="14">
        <v>91609320</v>
      </c>
      <c r="H6677" s="13" t="s">
        <v>7090</v>
      </c>
    </row>
    <row r="6678" spans="1:8" ht="15.75" customHeight="1" x14ac:dyDescent="0.25">
      <c r="A6678" s="13" t="s">
        <v>7901</v>
      </c>
      <c r="B6678" s="13" t="s">
        <v>45</v>
      </c>
      <c r="C6678" s="14">
        <v>9139.59</v>
      </c>
      <c r="D6678" s="13" t="s">
        <v>20</v>
      </c>
      <c r="E6678" s="13" t="s">
        <v>1049</v>
      </c>
      <c r="F6678" s="15">
        <v>12000</v>
      </c>
      <c r="G6678" s="14">
        <v>109675080</v>
      </c>
      <c r="H6678" s="16" t="s">
        <v>7091</v>
      </c>
    </row>
    <row r="6679" spans="1:8" ht="15.75" customHeight="1" x14ac:dyDescent="0.25">
      <c r="C6679" s="10"/>
      <c r="F6679" s="17"/>
      <c r="G6679" s="10"/>
    </row>
    <row r="6680" spans="1:8" ht="15.75" customHeight="1" x14ac:dyDescent="0.25">
      <c r="A6680" s="41" t="s">
        <v>7092</v>
      </c>
      <c r="B6680" s="42"/>
      <c r="C6680" s="42"/>
      <c r="D6680" s="42"/>
      <c r="E6680" s="42"/>
      <c r="F6680" s="42"/>
      <c r="G6680" s="42"/>
      <c r="H6680" s="43"/>
    </row>
    <row r="6681" spans="1:8" ht="15.75" customHeight="1" x14ac:dyDescent="0.25">
      <c r="C6681" s="10"/>
      <c r="E6681" s="11" t="s">
        <v>7571</v>
      </c>
      <c r="F6681" s="12">
        <v>58800</v>
      </c>
      <c r="G6681" s="10"/>
    </row>
    <row r="6682" spans="1:8" ht="15.75" customHeight="1" x14ac:dyDescent="0.25">
      <c r="A6682" s="13" t="s">
        <v>0</v>
      </c>
      <c r="B6682" s="13" t="s">
        <v>1</v>
      </c>
      <c r="C6682" s="13" t="s">
        <v>2</v>
      </c>
      <c r="D6682" s="13" t="s">
        <v>4</v>
      </c>
      <c r="E6682" s="13" t="s">
        <v>5</v>
      </c>
      <c r="F6682" s="13" t="s">
        <v>6</v>
      </c>
      <c r="G6682" s="13" t="s">
        <v>7</v>
      </c>
      <c r="H6682" s="13" t="s">
        <v>8</v>
      </c>
    </row>
    <row r="6683" spans="1:8" ht="15.75" customHeight="1" x14ac:dyDescent="0.25">
      <c r="A6683" s="13" t="s">
        <v>7902</v>
      </c>
      <c r="B6683" s="13" t="s">
        <v>10</v>
      </c>
      <c r="C6683" s="14">
        <v>152.38</v>
      </c>
      <c r="D6683" s="13" t="s">
        <v>26</v>
      </c>
      <c r="E6683" s="13" t="s">
        <v>87</v>
      </c>
      <c r="F6683" s="15">
        <v>58800</v>
      </c>
      <c r="G6683" s="14">
        <v>8959944</v>
      </c>
      <c r="H6683" s="13" t="s">
        <v>7094</v>
      </c>
    </row>
    <row r="6684" spans="1:8" ht="15.75" customHeight="1" x14ac:dyDescent="0.25">
      <c r="A6684" s="13" t="s">
        <v>7902</v>
      </c>
      <c r="B6684" s="13" t="s">
        <v>10</v>
      </c>
      <c r="C6684" s="14">
        <v>154.06</v>
      </c>
      <c r="D6684" s="13" t="s">
        <v>20</v>
      </c>
      <c r="E6684" s="13" t="s">
        <v>87</v>
      </c>
      <c r="F6684" s="15">
        <v>58800</v>
      </c>
      <c r="G6684" s="14">
        <v>9058728</v>
      </c>
      <c r="H6684" s="16" t="s">
        <v>7095</v>
      </c>
    </row>
    <row r="6685" spans="1:8" ht="15.75" customHeight="1" x14ac:dyDescent="0.25">
      <c r="A6685" s="13" t="s">
        <v>7902</v>
      </c>
      <c r="B6685" s="13" t="s">
        <v>10</v>
      </c>
      <c r="C6685" s="14">
        <v>159.85</v>
      </c>
      <c r="D6685" s="13" t="s">
        <v>33</v>
      </c>
      <c r="E6685" s="13" t="s">
        <v>87</v>
      </c>
      <c r="F6685" s="15">
        <v>58800</v>
      </c>
      <c r="G6685" s="14">
        <v>9399180</v>
      </c>
      <c r="H6685" s="13" t="s">
        <v>7096</v>
      </c>
    </row>
    <row r="6686" spans="1:8" ht="15.75" customHeight="1" x14ac:dyDescent="0.25">
      <c r="A6686" s="13" t="s">
        <v>7902</v>
      </c>
      <c r="B6686" s="13" t="s">
        <v>10</v>
      </c>
      <c r="C6686" s="14">
        <v>303.64</v>
      </c>
      <c r="D6686" s="13" t="s">
        <v>43</v>
      </c>
      <c r="E6686" s="13" t="s">
        <v>7097</v>
      </c>
      <c r="F6686" s="15">
        <v>58800</v>
      </c>
      <c r="G6686" s="14">
        <v>17854032</v>
      </c>
      <c r="H6686" s="16" t="s">
        <v>7098</v>
      </c>
    </row>
    <row r="6687" spans="1:8" ht="15.75" customHeight="1" x14ac:dyDescent="0.25">
      <c r="A6687" s="13" t="s">
        <v>7902</v>
      </c>
      <c r="B6687" s="13" t="s">
        <v>10</v>
      </c>
      <c r="C6687" s="14">
        <v>436.38</v>
      </c>
      <c r="D6687" s="13" t="s">
        <v>38</v>
      </c>
      <c r="E6687" s="13" t="s">
        <v>87</v>
      </c>
      <c r="F6687" s="15">
        <v>58800</v>
      </c>
      <c r="G6687" s="14">
        <v>25659144</v>
      </c>
      <c r="H6687" s="16" t="s">
        <v>7099</v>
      </c>
    </row>
    <row r="6688" spans="1:8" ht="15.75" customHeight="1" x14ac:dyDescent="0.25">
      <c r="A6688" s="13" t="s">
        <v>7902</v>
      </c>
      <c r="B6688" s="13" t="s">
        <v>10</v>
      </c>
      <c r="C6688" s="14">
        <v>443</v>
      </c>
      <c r="D6688" s="13" t="s">
        <v>109</v>
      </c>
      <c r="E6688" s="13" t="s">
        <v>87</v>
      </c>
      <c r="F6688" s="15">
        <v>58800</v>
      </c>
      <c r="G6688" s="14">
        <v>26048400</v>
      </c>
      <c r="H6688" s="16" t="s">
        <v>7100</v>
      </c>
    </row>
    <row r="6689" spans="1:8" ht="15.75" customHeight="1" x14ac:dyDescent="0.25">
      <c r="A6689" s="13" t="s">
        <v>7902</v>
      </c>
      <c r="B6689" s="13" t="s">
        <v>28</v>
      </c>
      <c r="C6689" s="14">
        <v>639.57000000000005</v>
      </c>
      <c r="D6689" s="13" t="s">
        <v>26</v>
      </c>
      <c r="E6689" s="13" t="s">
        <v>300</v>
      </c>
      <c r="F6689" s="15">
        <v>58800</v>
      </c>
      <c r="G6689" s="14">
        <v>37606716</v>
      </c>
      <c r="H6689" s="13" t="s">
        <v>7101</v>
      </c>
    </row>
    <row r="6690" spans="1:8" ht="15.75" customHeight="1" x14ac:dyDescent="0.25">
      <c r="A6690" s="13" t="s">
        <v>7902</v>
      </c>
      <c r="B6690" s="13" t="s">
        <v>382</v>
      </c>
      <c r="C6690" s="14">
        <v>736.14</v>
      </c>
      <c r="D6690" s="13" t="s">
        <v>20</v>
      </c>
      <c r="E6690" s="13" t="s">
        <v>843</v>
      </c>
      <c r="F6690" s="15">
        <v>58800</v>
      </c>
      <c r="G6690" s="14">
        <v>43285032</v>
      </c>
      <c r="H6690" s="16" t="s">
        <v>7102</v>
      </c>
    </row>
    <row r="6691" spans="1:8" ht="15.75" customHeight="1" x14ac:dyDescent="0.25">
      <c r="A6691" s="13" t="s">
        <v>7902</v>
      </c>
      <c r="B6691" s="13" t="s">
        <v>28</v>
      </c>
      <c r="C6691" s="14">
        <v>746.2</v>
      </c>
      <c r="D6691" s="13" t="s">
        <v>14</v>
      </c>
      <c r="E6691" s="13" t="s">
        <v>7103</v>
      </c>
      <c r="F6691" s="15">
        <v>58800</v>
      </c>
      <c r="G6691" s="14">
        <v>43876560</v>
      </c>
      <c r="H6691" s="16" t="s">
        <v>7104</v>
      </c>
    </row>
    <row r="6692" spans="1:8" ht="15.75" customHeight="1" x14ac:dyDescent="0.25">
      <c r="A6692" s="13" t="s">
        <v>7902</v>
      </c>
      <c r="B6692" s="13" t="s">
        <v>10</v>
      </c>
      <c r="C6692" s="14">
        <v>967.53</v>
      </c>
      <c r="D6692" s="13" t="s">
        <v>14</v>
      </c>
      <c r="E6692" s="13" t="s">
        <v>7105</v>
      </c>
      <c r="F6692" s="15">
        <v>58800</v>
      </c>
      <c r="G6692" s="14">
        <v>56890764</v>
      </c>
      <c r="H6692" s="16" t="s">
        <v>7106</v>
      </c>
    </row>
    <row r="6693" spans="1:8" ht="15.75" customHeight="1" x14ac:dyDescent="0.25">
      <c r="A6693" s="13" t="s">
        <v>7902</v>
      </c>
      <c r="B6693" s="13" t="s">
        <v>45</v>
      </c>
      <c r="C6693" s="14">
        <v>998.27</v>
      </c>
      <c r="D6693" s="13" t="s">
        <v>20</v>
      </c>
      <c r="E6693" s="13" t="s">
        <v>300</v>
      </c>
      <c r="F6693" s="15">
        <v>58800</v>
      </c>
      <c r="G6693" s="14">
        <v>58698276</v>
      </c>
      <c r="H6693" s="16" t="s">
        <v>7107</v>
      </c>
    </row>
    <row r="6694" spans="1:8" ht="15.75" customHeight="1" x14ac:dyDescent="0.25">
      <c r="A6694" s="13" t="s">
        <v>7902</v>
      </c>
      <c r="B6694" s="13" t="s">
        <v>10</v>
      </c>
      <c r="C6694" s="14">
        <v>1179.75</v>
      </c>
      <c r="D6694" s="13" t="s">
        <v>17</v>
      </c>
      <c r="E6694" s="13" t="s">
        <v>300</v>
      </c>
      <c r="F6694" s="15">
        <v>58800</v>
      </c>
      <c r="G6694" s="14">
        <v>69369300</v>
      </c>
      <c r="H6694" s="13" t="s">
        <v>7108</v>
      </c>
    </row>
    <row r="6695" spans="1:8" ht="15.75" customHeight="1" x14ac:dyDescent="0.25">
      <c r="A6695" s="13" t="s">
        <v>7902</v>
      </c>
      <c r="B6695" s="13" t="s">
        <v>28</v>
      </c>
      <c r="C6695" s="14">
        <v>1361.48</v>
      </c>
      <c r="D6695" s="13" t="s">
        <v>20</v>
      </c>
      <c r="E6695" s="13" t="s">
        <v>3534</v>
      </c>
      <c r="F6695" s="15">
        <v>58800</v>
      </c>
      <c r="G6695" s="14">
        <v>80055024</v>
      </c>
      <c r="H6695" s="16" t="s">
        <v>7109</v>
      </c>
    </row>
    <row r="6696" spans="1:8" ht="15.75" customHeight="1" x14ac:dyDescent="0.25">
      <c r="C6696" s="10"/>
      <c r="F6696" s="17"/>
      <c r="G6696" s="10"/>
    </row>
    <row r="6697" spans="1:8" ht="15.75" customHeight="1" x14ac:dyDescent="0.25">
      <c r="A6697" s="41" t="s">
        <v>7110</v>
      </c>
      <c r="B6697" s="42"/>
      <c r="C6697" s="42"/>
      <c r="D6697" s="42"/>
      <c r="E6697" s="42"/>
      <c r="F6697" s="42"/>
      <c r="G6697" s="42"/>
      <c r="H6697" s="43"/>
    </row>
    <row r="6698" spans="1:8" ht="15.75" customHeight="1" x14ac:dyDescent="0.25">
      <c r="C6698" s="10"/>
      <c r="E6698" s="11" t="s">
        <v>7571</v>
      </c>
      <c r="F6698" s="12">
        <v>132000</v>
      </c>
      <c r="G6698" s="10"/>
    </row>
    <row r="6699" spans="1:8" ht="15.75" customHeight="1" x14ac:dyDescent="0.25">
      <c r="A6699" s="13" t="s">
        <v>0</v>
      </c>
      <c r="B6699" s="13" t="s">
        <v>1</v>
      </c>
      <c r="C6699" s="13" t="s">
        <v>2</v>
      </c>
      <c r="D6699" s="13" t="s">
        <v>4</v>
      </c>
      <c r="E6699" s="13" t="s">
        <v>5</v>
      </c>
      <c r="F6699" s="13" t="s">
        <v>6</v>
      </c>
      <c r="G6699" s="13" t="s">
        <v>7</v>
      </c>
      <c r="H6699" s="13" t="s">
        <v>8</v>
      </c>
    </row>
    <row r="6700" spans="1:8" ht="15.75" customHeight="1" x14ac:dyDescent="0.25">
      <c r="A6700" s="13" t="s">
        <v>7903</v>
      </c>
      <c r="B6700" s="13" t="s">
        <v>45</v>
      </c>
      <c r="C6700" s="14">
        <v>209.27</v>
      </c>
      <c r="D6700" s="13" t="s">
        <v>20</v>
      </c>
      <c r="E6700" s="13" t="s">
        <v>1019</v>
      </c>
      <c r="F6700" s="15">
        <v>132000</v>
      </c>
      <c r="G6700" s="14">
        <v>27623640</v>
      </c>
      <c r="H6700" s="13" t="s">
        <v>7111</v>
      </c>
    </row>
    <row r="6701" spans="1:8" ht="15.75" customHeight="1" x14ac:dyDescent="0.25">
      <c r="A6701" s="13" t="s">
        <v>7903</v>
      </c>
      <c r="B6701" s="13" t="s">
        <v>10</v>
      </c>
      <c r="C6701" s="14">
        <v>254.17</v>
      </c>
      <c r="D6701" s="13" t="s">
        <v>20</v>
      </c>
      <c r="E6701" s="13" t="s">
        <v>87</v>
      </c>
      <c r="F6701" s="15">
        <v>132000</v>
      </c>
      <c r="G6701" s="14">
        <v>33550440</v>
      </c>
      <c r="H6701" s="16" t="s">
        <v>7112</v>
      </c>
    </row>
    <row r="6702" spans="1:8" ht="15.75" customHeight="1" x14ac:dyDescent="0.25">
      <c r="A6702" s="13" t="s">
        <v>7903</v>
      </c>
      <c r="B6702" s="13" t="s">
        <v>10</v>
      </c>
      <c r="C6702" s="14">
        <v>256.93</v>
      </c>
      <c r="D6702" s="13" t="s">
        <v>26</v>
      </c>
      <c r="E6702" s="13" t="s">
        <v>87</v>
      </c>
      <c r="F6702" s="15">
        <v>132000</v>
      </c>
      <c r="G6702" s="14">
        <v>33914760</v>
      </c>
      <c r="H6702" s="13" t="s">
        <v>7094</v>
      </c>
    </row>
    <row r="6703" spans="1:8" ht="15.75" customHeight="1" x14ac:dyDescent="0.25">
      <c r="A6703" s="13" t="s">
        <v>7903</v>
      </c>
      <c r="B6703" s="13" t="s">
        <v>10</v>
      </c>
      <c r="C6703" s="14">
        <v>259.85000000000002</v>
      </c>
      <c r="D6703" s="13" t="s">
        <v>33</v>
      </c>
      <c r="E6703" s="13" t="s">
        <v>87</v>
      </c>
      <c r="F6703" s="15">
        <v>132000</v>
      </c>
      <c r="G6703" s="14">
        <v>34300200</v>
      </c>
      <c r="H6703" s="13" t="s">
        <v>7096</v>
      </c>
    </row>
    <row r="6704" spans="1:8" ht="15.75" customHeight="1" x14ac:dyDescent="0.25">
      <c r="A6704" s="13" t="s">
        <v>7903</v>
      </c>
      <c r="B6704" s="13" t="s">
        <v>10</v>
      </c>
      <c r="C6704" s="14">
        <v>459.72</v>
      </c>
      <c r="D6704" s="13" t="s">
        <v>43</v>
      </c>
      <c r="E6704" s="13" t="s">
        <v>7097</v>
      </c>
      <c r="F6704" s="15">
        <v>132000</v>
      </c>
      <c r="G6704" s="14">
        <v>60683040</v>
      </c>
      <c r="H6704" s="16" t="s">
        <v>7113</v>
      </c>
    </row>
    <row r="6705" spans="1:8" ht="15.75" customHeight="1" x14ac:dyDescent="0.25">
      <c r="A6705" s="13" t="s">
        <v>7903</v>
      </c>
      <c r="B6705" s="13" t="s">
        <v>10</v>
      </c>
      <c r="C6705" s="14">
        <v>643.52</v>
      </c>
      <c r="D6705" s="13" t="s">
        <v>38</v>
      </c>
      <c r="E6705" s="13" t="s">
        <v>87</v>
      </c>
      <c r="F6705" s="15">
        <v>132000</v>
      </c>
      <c r="G6705" s="14">
        <v>84944640</v>
      </c>
      <c r="H6705" s="16" t="s">
        <v>7114</v>
      </c>
    </row>
    <row r="6706" spans="1:8" ht="15.75" customHeight="1" x14ac:dyDescent="0.25">
      <c r="A6706" s="13" t="s">
        <v>7903</v>
      </c>
      <c r="B6706" s="13" t="s">
        <v>10</v>
      </c>
      <c r="C6706" s="14">
        <v>669</v>
      </c>
      <c r="D6706" s="13" t="s">
        <v>109</v>
      </c>
      <c r="E6706" s="13" t="s">
        <v>87</v>
      </c>
      <c r="F6706" s="15">
        <v>132000</v>
      </c>
      <c r="G6706" s="14">
        <v>88308000</v>
      </c>
      <c r="H6706" s="16" t="s">
        <v>7100</v>
      </c>
    </row>
    <row r="6707" spans="1:8" ht="15.75" customHeight="1" x14ac:dyDescent="0.25">
      <c r="A6707" s="13" t="s">
        <v>7903</v>
      </c>
      <c r="B6707" s="13" t="s">
        <v>28</v>
      </c>
      <c r="C6707" s="14">
        <v>973.86</v>
      </c>
      <c r="D6707" s="13" t="s">
        <v>26</v>
      </c>
      <c r="E6707" s="13" t="s">
        <v>300</v>
      </c>
      <c r="F6707" s="15">
        <v>132000</v>
      </c>
      <c r="G6707" s="14">
        <v>128549520</v>
      </c>
      <c r="H6707" s="13" t="s">
        <v>7101</v>
      </c>
    </row>
    <row r="6708" spans="1:8" ht="15.75" customHeight="1" x14ac:dyDescent="0.25">
      <c r="A6708" s="13" t="s">
        <v>7903</v>
      </c>
      <c r="B6708" s="13" t="s">
        <v>28</v>
      </c>
      <c r="C6708" s="14">
        <v>1128.33</v>
      </c>
      <c r="D6708" s="13" t="s">
        <v>14</v>
      </c>
      <c r="E6708" s="13" t="s">
        <v>7115</v>
      </c>
      <c r="F6708" s="15">
        <v>132000</v>
      </c>
      <c r="G6708" s="14">
        <v>148939560</v>
      </c>
      <c r="H6708" s="13" t="s">
        <v>7116</v>
      </c>
    </row>
    <row r="6709" spans="1:8" ht="15.75" customHeight="1" x14ac:dyDescent="0.25">
      <c r="A6709" s="13" t="s">
        <v>7903</v>
      </c>
      <c r="B6709" s="13" t="s">
        <v>10</v>
      </c>
      <c r="C6709" s="14">
        <v>1329.54</v>
      </c>
      <c r="D6709" s="13" t="s">
        <v>14</v>
      </c>
      <c r="E6709" s="13" t="s">
        <v>7117</v>
      </c>
      <c r="F6709" s="15">
        <v>132000</v>
      </c>
      <c r="G6709" s="14">
        <v>175499280</v>
      </c>
      <c r="H6709" s="16" t="s">
        <v>7118</v>
      </c>
    </row>
    <row r="6710" spans="1:8" ht="15.75" customHeight="1" x14ac:dyDescent="0.25">
      <c r="A6710" s="13" t="s">
        <v>7903</v>
      </c>
      <c r="B6710" s="13" t="s">
        <v>28</v>
      </c>
      <c r="C6710" s="14">
        <v>1732.32</v>
      </c>
      <c r="D6710" s="13" t="s">
        <v>17</v>
      </c>
      <c r="E6710" s="13" t="s">
        <v>7119</v>
      </c>
      <c r="F6710" s="15">
        <v>132000</v>
      </c>
      <c r="G6710" s="14">
        <v>228666240</v>
      </c>
      <c r="H6710" s="13" t="s">
        <v>7120</v>
      </c>
    </row>
    <row r="6711" spans="1:8" ht="15.75" customHeight="1" x14ac:dyDescent="0.25">
      <c r="A6711" s="13" t="s">
        <v>7903</v>
      </c>
      <c r="B6711" s="13" t="s">
        <v>10</v>
      </c>
      <c r="C6711" s="14">
        <v>1794</v>
      </c>
      <c r="D6711" s="13" t="s">
        <v>17</v>
      </c>
      <c r="E6711" s="13" t="s">
        <v>300</v>
      </c>
      <c r="F6711" s="15">
        <v>132000</v>
      </c>
      <c r="G6711" s="14">
        <v>236808000</v>
      </c>
      <c r="H6711" s="13" t="s">
        <v>7121</v>
      </c>
    </row>
    <row r="6712" spans="1:8" ht="15.75" customHeight="1" x14ac:dyDescent="0.25">
      <c r="A6712" s="13" t="s">
        <v>7903</v>
      </c>
      <c r="B6712" s="13" t="s">
        <v>28</v>
      </c>
      <c r="C6712" s="14">
        <v>1870.89</v>
      </c>
      <c r="D6712" s="13" t="s">
        <v>20</v>
      </c>
      <c r="E6712" s="13" t="s">
        <v>3534</v>
      </c>
      <c r="F6712" s="15">
        <v>132000</v>
      </c>
      <c r="G6712" s="14">
        <v>246957480</v>
      </c>
      <c r="H6712" s="16" t="s">
        <v>7122</v>
      </c>
    </row>
    <row r="6713" spans="1:8" ht="15.75" customHeight="1" x14ac:dyDescent="0.25">
      <c r="C6713" s="10"/>
      <c r="F6713" s="17"/>
      <c r="G6713" s="10"/>
    </row>
    <row r="6714" spans="1:8" ht="15.75" customHeight="1" x14ac:dyDescent="0.25">
      <c r="A6714" s="41" t="s">
        <v>7123</v>
      </c>
      <c r="B6714" s="42"/>
      <c r="C6714" s="42"/>
      <c r="D6714" s="42"/>
      <c r="E6714" s="42"/>
      <c r="F6714" s="42"/>
      <c r="G6714" s="42"/>
      <c r="H6714" s="43"/>
    </row>
    <row r="6715" spans="1:8" ht="15.75" customHeight="1" x14ac:dyDescent="0.25">
      <c r="C6715" s="10"/>
      <c r="E6715" s="11" t="s">
        <v>7571</v>
      </c>
      <c r="F6715" s="12">
        <v>13200</v>
      </c>
      <c r="G6715" s="10"/>
    </row>
    <row r="6716" spans="1:8" ht="15.75" customHeight="1" x14ac:dyDescent="0.25">
      <c r="A6716" s="13" t="s">
        <v>0</v>
      </c>
      <c r="B6716" s="13" t="s">
        <v>1</v>
      </c>
      <c r="C6716" s="13" t="s">
        <v>2</v>
      </c>
      <c r="D6716" s="13" t="s">
        <v>4</v>
      </c>
      <c r="E6716" s="13" t="s">
        <v>5</v>
      </c>
      <c r="F6716" s="13" t="s">
        <v>6</v>
      </c>
      <c r="G6716" s="13" t="s">
        <v>7</v>
      </c>
      <c r="H6716" s="13" t="s">
        <v>8</v>
      </c>
    </row>
    <row r="6717" spans="1:8" ht="15.75" customHeight="1" x14ac:dyDescent="0.25">
      <c r="A6717" s="13" t="s">
        <v>7904</v>
      </c>
      <c r="B6717" s="13" t="s">
        <v>10</v>
      </c>
      <c r="C6717" s="14">
        <v>81.73</v>
      </c>
      <c r="D6717" s="13" t="s">
        <v>20</v>
      </c>
      <c r="E6717" s="13" t="s">
        <v>87</v>
      </c>
      <c r="F6717" s="15">
        <v>13200</v>
      </c>
      <c r="G6717" s="14">
        <v>1078836</v>
      </c>
      <c r="H6717" s="16" t="s">
        <v>7124</v>
      </c>
    </row>
    <row r="6718" spans="1:8" ht="15.75" customHeight="1" x14ac:dyDescent="0.25">
      <c r="A6718" s="13" t="s">
        <v>7904</v>
      </c>
      <c r="B6718" s="13" t="s">
        <v>28</v>
      </c>
      <c r="C6718" s="14">
        <v>82.87</v>
      </c>
      <c r="D6718" s="13" t="s">
        <v>26</v>
      </c>
      <c r="E6718" s="13" t="s">
        <v>87</v>
      </c>
      <c r="F6718" s="15">
        <v>13200</v>
      </c>
      <c r="G6718" s="14">
        <v>1093884</v>
      </c>
      <c r="H6718" s="13" t="s">
        <v>7094</v>
      </c>
    </row>
    <row r="6719" spans="1:8" ht="15.75" customHeight="1" x14ac:dyDescent="0.25">
      <c r="A6719" s="13" t="s">
        <v>7904</v>
      </c>
      <c r="B6719" s="13" t="s">
        <v>10</v>
      </c>
      <c r="C6719" s="14">
        <v>83.69</v>
      </c>
      <c r="D6719" s="13" t="s">
        <v>33</v>
      </c>
      <c r="E6719" s="13" t="s">
        <v>87</v>
      </c>
      <c r="F6719" s="15">
        <v>13200</v>
      </c>
      <c r="G6719" s="14">
        <v>1104708</v>
      </c>
      <c r="H6719" s="13" t="s">
        <v>7125</v>
      </c>
    </row>
    <row r="6720" spans="1:8" ht="15.75" customHeight="1" x14ac:dyDescent="0.25">
      <c r="A6720" s="13" t="s">
        <v>7904</v>
      </c>
      <c r="B6720" s="13" t="s">
        <v>10</v>
      </c>
      <c r="C6720" s="14">
        <v>161.06</v>
      </c>
      <c r="D6720" s="13" t="s">
        <v>43</v>
      </c>
      <c r="E6720" s="13" t="s">
        <v>7097</v>
      </c>
      <c r="F6720" s="15">
        <v>13200</v>
      </c>
      <c r="G6720" s="14">
        <v>2125992</v>
      </c>
      <c r="H6720" s="16" t="s">
        <v>7126</v>
      </c>
    </row>
    <row r="6721" spans="1:8" ht="15.75" customHeight="1" x14ac:dyDescent="0.25">
      <c r="A6721" s="13" t="s">
        <v>7904</v>
      </c>
      <c r="B6721" s="13" t="s">
        <v>10</v>
      </c>
      <c r="C6721" s="14">
        <v>234.49</v>
      </c>
      <c r="D6721" s="13" t="s">
        <v>109</v>
      </c>
      <c r="E6721" s="13" t="s">
        <v>87</v>
      </c>
      <c r="F6721" s="15">
        <v>13200</v>
      </c>
      <c r="G6721" s="14">
        <v>3095268</v>
      </c>
      <c r="H6721" s="16" t="s">
        <v>7100</v>
      </c>
    </row>
    <row r="6722" spans="1:8" ht="15.75" customHeight="1" x14ac:dyDescent="0.25">
      <c r="A6722" s="13" t="s">
        <v>7904</v>
      </c>
      <c r="B6722" s="13" t="s">
        <v>10</v>
      </c>
      <c r="C6722" s="14">
        <v>267.12</v>
      </c>
      <c r="D6722" s="13" t="s">
        <v>38</v>
      </c>
      <c r="E6722" s="13" t="s">
        <v>87</v>
      </c>
      <c r="F6722" s="15">
        <v>13200</v>
      </c>
      <c r="G6722" s="14">
        <v>3525984</v>
      </c>
      <c r="H6722" s="16" t="s">
        <v>7127</v>
      </c>
    </row>
    <row r="6723" spans="1:8" ht="15.75" customHeight="1" x14ac:dyDescent="0.25">
      <c r="A6723" s="13" t="s">
        <v>7904</v>
      </c>
      <c r="B6723" s="13" t="s">
        <v>10</v>
      </c>
      <c r="C6723" s="14">
        <v>297.18</v>
      </c>
      <c r="D6723" s="13" t="s">
        <v>14</v>
      </c>
      <c r="E6723" s="13" t="s">
        <v>7128</v>
      </c>
      <c r="F6723" s="15">
        <v>13200</v>
      </c>
      <c r="G6723" s="14">
        <v>3922776</v>
      </c>
      <c r="H6723" s="16" t="s">
        <v>7129</v>
      </c>
    </row>
    <row r="6724" spans="1:8" ht="15.75" customHeight="1" x14ac:dyDescent="0.25">
      <c r="A6724" s="13" t="s">
        <v>7904</v>
      </c>
      <c r="B6724" s="13" t="s">
        <v>10</v>
      </c>
      <c r="C6724" s="14">
        <v>306.97000000000003</v>
      </c>
      <c r="D6724" s="13" t="s">
        <v>26</v>
      </c>
      <c r="E6724" s="13" t="s">
        <v>300</v>
      </c>
      <c r="F6724" s="15">
        <v>13200</v>
      </c>
      <c r="G6724" s="14">
        <v>4052004</v>
      </c>
      <c r="H6724" s="13" t="s">
        <v>7101</v>
      </c>
    </row>
    <row r="6725" spans="1:8" ht="15.75" customHeight="1" x14ac:dyDescent="0.25">
      <c r="A6725" s="13" t="s">
        <v>7904</v>
      </c>
      <c r="B6725" s="13" t="s">
        <v>28</v>
      </c>
      <c r="C6725" s="14">
        <v>525.83000000000004</v>
      </c>
      <c r="D6725" s="13" t="s">
        <v>14</v>
      </c>
      <c r="E6725" s="13" t="s">
        <v>7130</v>
      </c>
      <c r="F6725" s="15">
        <v>13200</v>
      </c>
      <c r="G6725" s="14">
        <v>6940956</v>
      </c>
      <c r="H6725" s="16" t="s">
        <v>7131</v>
      </c>
    </row>
    <row r="6726" spans="1:8" ht="15.75" customHeight="1" x14ac:dyDescent="0.25">
      <c r="A6726" s="13" t="s">
        <v>7904</v>
      </c>
      <c r="B6726" s="13" t="s">
        <v>10</v>
      </c>
      <c r="C6726" s="14">
        <v>565.82000000000005</v>
      </c>
      <c r="D6726" s="13" t="s">
        <v>17</v>
      </c>
      <c r="E6726" s="13" t="s">
        <v>300</v>
      </c>
      <c r="F6726" s="15">
        <v>13200</v>
      </c>
      <c r="G6726" s="14">
        <v>7468824</v>
      </c>
      <c r="H6726" s="13" t="s">
        <v>7121</v>
      </c>
    </row>
    <row r="6727" spans="1:8" ht="15.75" customHeight="1" x14ac:dyDescent="0.25">
      <c r="A6727" s="13" t="s">
        <v>7904</v>
      </c>
      <c r="B6727" s="13" t="s">
        <v>28</v>
      </c>
      <c r="C6727" s="14">
        <v>584.66</v>
      </c>
      <c r="D6727" s="13" t="s">
        <v>17</v>
      </c>
      <c r="E6727" s="13" t="s">
        <v>7119</v>
      </c>
      <c r="F6727" s="15">
        <v>13200</v>
      </c>
      <c r="G6727" s="14">
        <v>7717512</v>
      </c>
      <c r="H6727" s="13" t="s">
        <v>7120</v>
      </c>
    </row>
    <row r="6728" spans="1:8" ht="15.75" customHeight="1" x14ac:dyDescent="0.25">
      <c r="A6728" s="13" t="s">
        <v>7904</v>
      </c>
      <c r="B6728" s="13" t="s">
        <v>28</v>
      </c>
      <c r="C6728" s="14">
        <v>739.93</v>
      </c>
      <c r="D6728" s="13" t="s">
        <v>20</v>
      </c>
      <c r="E6728" s="13" t="s">
        <v>3534</v>
      </c>
      <c r="F6728" s="15">
        <v>13200</v>
      </c>
      <c r="G6728" s="14">
        <v>9767076</v>
      </c>
      <c r="H6728" s="16" t="s">
        <v>7132</v>
      </c>
    </row>
    <row r="6729" spans="1:8" ht="15.75" customHeight="1" x14ac:dyDescent="0.25">
      <c r="C6729" s="10"/>
      <c r="F6729" s="17"/>
      <c r="G6729" s="10"/>
    </row>
    <row r="6730" spans="1:8" ht="15.75" customHeight="1" x14ac:dyDescent="0.25">
      <c r="A6730" s="41" t="s">
        <v>7133</v>
      </c>
      <c r="B6730" s="42"/>
      <c r="C6730" s="42"/>
      <c r="D6730" s="42"/>
      <c r="E6730" s="42"/>
      <c r="F6730" s="42"/>
      <c r="G6730" s="42"/>
      <c r="H6730" s="43"/>
    </row>
    <row r="6731" spans="1:8" ht="15.75" customHeight="1" x14ac:dyDescent="0.25">
      <c r="C6731" s="10"/>
      <c r="E6731" s="11" t="s">
        <v>7571</v>
      </c>
      <c r="F6731" s="12">
        <v>108000</v>
      </c>
      <c r="G6731" s="10"/>
    </row>
    <row r="6732" spans="1:8" ht="15.75" customHeight="1" x14ac:dyDescent="0.25">
      <c r="A6732" s="13" t="s">
        <v>0</v>
      </c>
      <c r="B6732" s="13" t="s">
        <v>1</v>
      </c>
      <c r="C6732" s="13" t="s">
        <v>2</v>
      </c>
      <c r="D6732" s="13" t="s">
        <v>4</v>
      </c>
      <c r="E6732" s="13" t="s">
        <v>5</v>
      </c>
      <c r="F6732" s="13" t="s">
        <v>6</v>
      </c>
      <c r="G6732" s="13" t="s">
        <v>7</v>
      </c>
      <c r="H6732" s="13" t="s">
        <v>8</v>
      </c>
    </row>
    <row r="6733" spans="1:8" ht="15.75" customHeight="1" x14ac:dyDescent="0.25">
      <c r="A6733" s="13" t="s">
        <v>7905</v>
      </c>
      <c r="B6733" s="13" t="s">
        <v>10</v>
      </c>
      <c r="C6733" s="14">
        <v>510.29</v>
      </c>
      <c r="D6733" s="13" t="s">
        <v>33</v>
      </c>
      <c r="E6733" s="13" t="s">
        <v>156</v>
      </c>
      <c r="F6733" s="15">
        <v>108000</v>
      </c>
      <c r="G6733" s="14">
        <v>55111320</v>
      </c>
      <c r="H6733" s="13" t="s">
        <v>7134</v>
      </c>
    </row>
    <row r="6734" spans="1:8" ht="15.75" customHeight="1" x14ac:dyDescent="0.25">
      <c r="A6734" s="13" t="s">
        <v>7905</v>
      </c>
      <c r="B6734" s="13" t="s">
        <v>10</v>
      </c>
      <c r="C6734" s="14">
        <v>522.21</v>
      </c>
      <c r="D6734" s="13" t="s">
        <v>20</v>
      </c>
      <c r="E6734" s="13" t="s">
        <v>156</v>
      </c>
      <c r="F6734" s="15">
        <v>108000</v>
      </c>
      <c r="G6734" s="14">
        <v>56398680</v>
      </c>
      <c r="H6734" s="16" t="s">
        <v>7135</v>
      </c>
    </row>
    <row r="6735" spans="1:8" ht="15.75" customHeight="1" x14ac:dyDescent="0.25">
      <c r="A6735" s="13" t="s">
        <v>7905</v>
      </c>
      <c r="B6735" s="13" t="s">
        <v>10</v>
      </c>
      <c r="C6735" s="14">
        <v>654</v>
      </c>
      <c r="D6735" s="13" t="s">
        <v>70</v>
      </c>
      <c r="E6735" s="13" t="s">
        <v>1268</v>
      </c>
      <c r="F6735" s="15">
        <v>108000</v>
      </c>
      <c r="G6735" s="14">
        <v>70632000</v>
      </c>
      <c r="H6735" s="13" t="s">
        <v>7137</v>
      </c>
    </row>
    <row r="6736" spans="1:8" ht="15.75" customHeight="1" x14ac:dyDescent="0.25">
      <c r="A6736" s="13" t="s">
        <v>7905</v>
      </c>
      <c r="B6736" s="13" t="s">
        <v>10</v>
      </c>
      <c r="C6736" s="14">
        <v>660</v>
      </c>
      <c r="D6736" s="13" t="s">
        <v>171</v>
      </c>
      <c r="E6736" s="13" t="s">
        <v>7138</v>
      </c>
      <c r="F6736" s="15">
        <v>108000</v>
      </c>
      <c r="G6736" s="14">
        <v>71280000</v>
      </c>
      <c r="H6736" s="16" t="s">
        <v>7139</v>
      </c>
    </row>
    <row r="6737" spans="1:8" ht="15.75" customHeight="1" x14ac:dyDescent="0.25">
      <c r="A6737" s="13" t="s">
        <v>7905</v>
      </c>
      <c r="B6737" s="13" t="s">
        <v>45</v>
      </c>
      <c r="C6737" s="14">
        <v>663.88</v>
      </c>
      <c r="D6737" s="13" t="s">
        <v>20</v>
      </c>
      <c r="E6737" s="13" t="s">
        <v>1272</v>
      </c>
      <c r="F6737" s="15">
        <v>108000</v>
      </c>
      <c r="G6737" s="14">
        <v>71699040</v>
      </c>
      <c r="H6737" s="16" t="s">
        <v>7140</v>
      </c>
    </row>
    <row r="6738" spans="1:8" ht="15.75" customHeight="1" x14ac:dyDescent="0.25">
      <c r="A6738" s="13" t="s">
        <v>7905</v>
      </c>
      <c r="B6738" s="13" t="s">
        <v>10</v>
      </c>
      <c r="C6738" s="14">
        <v>671.94</v>
      </c>
      <c r="D6738" s="13" t="s">
        <v>11</v>
      </c>
      <c r="E6738" s="16" t="s">
        <v>7141</v>
      </c>
      <c r="F6738" s="15">
        <v>108000</v>
      </c>
      <c r="G6738" s="14">
        <v>72569520</v>
      </c>
      <c r="H6738" s="13" t="s">
        <v>7142</v>
      </c>
    </row>
    <row r="6739" spans="1:8" ht="15.75" customHeight="1" x14ac:dyDescent="0.25">
      <c r="A6739" s="13" t="s">
        <v>7905</v>
      </c>
      <c r="B6739" s="13" t="s">
        <v>10</v>
      </c>
      <c r="C6739" s="14">
        <v>672</v>
      </c>
      <c r="D6739" s="13" t="s">
        <v>75</v>
      </c>
      <c r="E6739" s="13" t="s">
        <v>446</v>
      </c>
      <c r="F6739" s="15">
        <v>108000</v>
      </c>
      <c r="G6739" s="14">
        <v>72576000</v>
      </c>
      <c r="H6739" s="16" t="s">
        <v>7143</v>
      </c>
    </row>
    <row r="6740" spans="1:8" ht="15.75" customHeight="1" x14ac:dyDescent="0.25">
      <c r="A6740" s="13" t="s">
        <v>7905</v>
      </c>
      <c r="B6740" s="13" t="s">
        <v>10</v>
      </c>
      <c r="C6740" s="14">
        <v>680.4</v>
      </c>
      <c r="D6740" s="13" t="s">
        <v>201</v>
      </c>
      <c r="E6740" s="13" t="s">
        <v>446</v>
      </c>
      <c r="F6740" s="15">
        <v>108000</v>
      </c>
      <c r="G6740" s="14">
        <v>73483200</v>
      </c>
      <c r="H6740" s="16" t="s">
        <v>7144</v>
      </c>
    </row>
    <row r="6741" spans="1:8" ht="15.75" customHeight="1" x14ac:dyDescent="0.25">
      <c r="A6741" s="13" t="s">
        <v>7905</v>
      </c>
      <c r="B6741" s="13" t="s">
        <v>10</v>
      </c>
      <c r="C6741" s="14">
        <v>682.8</v>
      </c>
      <c r="D6741" s="13" t="s">
        <v>14</v>
      </c>
      <c r="E6741" s="13" t="s">
        <v>7145</v>
      </c>
      <c r="F6741" s="15">
        <v>108000</v>
      </c>
      <c r="G6741" s="14">
        <v>73742400</v>
      </c>
      <c r="H6741" s="13" t="s">
        <v>7146</v>
      </c>
    </row>
    <row r="6742" spans="1:8" ht="15.75" customHeight="1" x14ac:dyDescent="0.25">
      <c r="A6742" s="13" t="s">
        <v>7905</v>
      </c>
      <c r="B6742" s="13" t="s">
        <v>10</v>
      </c>
      <c r="C6742" s="14">
        <v>685.71</v>
      </c>
      <c r="D6742" s="13" t="s">
        <v>23</v>
      </c>
      <c r="E6742" s="13" t="s">
        <v>446</v>
      </c>
      <c r="F6742" s="15">
        <v>108000</v>
      </c>
      <c r="G6742" s="14">
        <v>74056680</v>
      </c>
      <c r="H6742" s="16" t="s">
        <v>7147</v>
      </c>
    </row>
    <row r="6743" spans="1:8" ht="15.75" customHeight="1" x14ac:dyDescent="0.25">
      <c r="A6743" s="13" t="s">
        <v>7905</v>
      </c>
      <c r="B6743" s="13" t="s">
        <v>10</v>
      </c>
      <c r="C6743" s="14">
        <v>690</v>
      </c>
      <c r="D6743" s="13" t="s">
        <v>38</v>
      </c>
      <c r="E6743" s="13" t="s">
        <v>156</v>
      </c>
      <c r="F6743" s="15">
        <v>108000</v>
      </c>
      <c r="G6743" s="14">
        <v>74520000</v>
      </c>
      <c r="H6743" s="16" t="s">
        <v>7148</v>
      </c>
    </row>
    <row r="6744" spans="1:8" ht="15.75" customHeight="1" x14ac:dyDescent="0.25">
      <c r="A6744" s="13" t="s">
        <v>7905</v>
      </c>
      <c r="B6744" s="13" t="s">
        <v>10</v>
      </c>
      <c r="C6744" s="14">
        <v>695.4</v>
      </c>
      <c r="D6744" s="13" t="s">
        <v>35</v>
      </c>
      <c r="E6744" s="13" t="s">
        <v>446</v>
      </c>
      <c r="F6744" s="15">
        <v>108000</v>
      </c>
      <c r="G6744" s="14">
        <v>75103200</v>
      </c>
      <c r="H6744" s="16" t="s">
        <v>7149</v>
      </c>
    </row>
    <row r="6745" spans="1:8" ht="15.75" customHeight="1" x14ac:dyDescent="0.25">
      <c r="A6745" s="13" t="s">
        <v>7905</v>
      </c>
      <c r="B6745" s="13" t="s">
        <v>28</v>
      </c>
      <c r="C6745" s="14">
        <v>729.58</v>
      </c>
      <c r="D6745" s="13" t="s">
        <v>20</v>
      </c>
      <c r="E6745" s="13" t="s">
        <v>40</v>
      </c>
      <c r="F6745" s="15">
        <v>108000</v>
      </c>
      <c r="G6745" s="14">
        <v>78794640</v>
      </c>
      <c r="H6745" s="16" t="s">
        <v>7150</v>
      </c>
    </row>
    <row r="6746" spans="1:8" ht="15.75" customHeight="1" x14ac:dyDescent="0.25">
      <c r="A6746" s="13" t="s">
        <v>7905</v>
      </c>
      <c r="B6746" s="13" t="s">
        <v>10</v>
      </c>
      <c r="C6746" s="14">
        <v>750</v>
      </c>
      <c r="D6746" s="13" t="s">
        <v>17</v>
      </c>
      <c r="E6746" s="13" t="s">
        <v>446</v>
      </c>
      <c r="F6746" s="15">
        <v>108000</v>
      </c>
      <c r="G6746" s="14">
        <v>81000000</v>
      </c>
      <c r="H6746" s="13" t="s">
        <v>7151</v>
      </c>
    </row>
    <row r="6747" spans="1:8" ht="15.75" customHeight="1" x14ac:dyDescent="0.25">
      <c r="A6747" s="13" t="s">
        <v>7905</v>
      </c>
      <c r="B6747" s="13" t="s">
        <v>10</v>
      </c>
      <c r="C6747" s="14">
        <v>756.32</v>
      </c>
      <c r="D6747" s="13" t="s">
        <v>26</v>
      </c>
      <c r="E6747" s="13" t="s">
        <v>446</v>
      </c>
      <c r="F6747" s="15">
        <v>108000</v>
      </c>
      <c r="G6747" s="14">
        <v>81682560</v>
      </c>
      <c r="H6747" s="13" t="s">
        <v>7152</v>
      </c>
    </row>
    <row r="6748" spans="1:8" ht="15.75" customHeight="1" x14ac:dyDescent="0.25">
      <c r="A6748" s="13" t="s">
        <v>7905</v>
      </c>
      <c r="B6748" s="13" t="s">
        <v>10</v>
      </c>
      <c r="C6748" s="14">
        <v>1025</v>
      </c>
      <c r="D6748" s="13" t="s">
        <v>67</v>
      </c>
      <c r="E6748" s="13" t="s">
        <v>68</v>
      </c>
      <c r="F6748" s="15">
        <v>108000</v>
      </c>
      <c r="G6748" s="14">
        <v>110700000</v>
      </c>
      <c r="H6748" s="16" t="s">
        <v>7153</v>
      </c>
    </row>
    <row r="6749" spans="1:8" ht="15.75" customHeight="1" x14ac:dyDescent="0.25">
      <c r="C6749" s="10"/>
      <c r="F6749" s="17"/>
      <c r="G6749" s="10"/>
    </row>
    <row r="6750" spans="1:8" ht="15.75" customHeight="1" x14ac:dyDescent="0.25">
      <c r="A6750" s="41" t="s">
        <v>7154</v>
      </c>
      <c r="B6750" s="42"/>
      <c r="C6750" s="42"/>
      <c r="D6750" s="42"/>
      <c r="E6750" s="42"/>
      <c r="F6750" s="42"/>
      <c r="G6750" s="42"/>
      <c r="H6750" s="43"/>
    </row>
    <row r="6751" spans="1:8" ht="15.75" customHeight="1" x14ac:dyDescent="0.25">
      <c r="C6751" s="10"/>
      <c r="E6751" s="11" t="s">
        <v>7571</v>
      </c>
      <c r="F6751" s="12">
        <v>36000</v>
      </c>
      <c r="G6751" s="10"/>
    </row>
    <row r="6752" spans="1:8" ht="15.75" customHeight="1" x14ac:dyDescent="0.25">
      <c r="A6752" s="13" t="s">
        <v>0</v>
      </c>
      <c r="B6752" s="13" t="s">
        <v>1</v>
      </c>
      <c r="C6752" s="13" t="s">
        <v>2</v>
      </c>
      <c r="D6752" s="13" t="s">
        <v>4</v>
      </c>
      <c r="E6752" s="13" t="s">
        <v>5</v>
      </c>
      <c r="F6752" s="13" t="s">
        <v>6</v>
      </c>
      <c r="G6752" s="13" t="s">
        <v>7</v>
      </c>
      <c r="H6752" s="13" t="s">
        <v>8</v>
      </c>
    </row>
    <row r="6753" spans="1:8" ht="15.75" customHeight="1" x14ac:dyDescent="0.25">
      <c r="A6753" s="13" t="s">
        <v>7906</v>
      </c>
      <c r="B6753" s="13" t="s">
        <v>28</v>
      </c>
      <c r="C6753" s="14">
        <v>1981.42</v>
      </c>
      <c r="D6753" s="13" t="s">
        <v>70</v>
      </c>
      <c r="E6753" s="13" t="s">
        <v>398</v>
      </c>
      <c r="F6753" s="15">
        <v>11300</v>
      </c>
      <c r="G6753" s="14">
        <v>22390046</v>
      </c>
      <c r="H6753" s="13" t="s">
        <v>7156</v>
      </c>
    </row>
    <row r="6754" spans="1:8" ht="15.75" customHeight="1" x14ac:dyDescent="0.25">
      <c r="A6754" s="13" t="s">
        <v>7906</v>
      </c>
      <c r="B6754" s="13" t="s">
        <v>10</v>
      </c>
      <c r="C6754" s="14">
        <v>2215.63</v>
      </c>
      <c r="D6754" s="13" t="s">
        <v>23</v>
      </c>
      <c r="E6754" s="13" t="s">
        <v>389</v>
      </c>
      <c r="F6754" s="15">
        <v>36000</v>
      </c>
      <c r="G6754" s="14">
        <v>79762680</v>
      </c>
      <c r="H6754" s="16" t="s">
        <v>7157</v>
      </c>
    </row>
    <row r="6755" spans="1:8" ht="15.75" customHeight="1" x14ac:dyDescent="0.25">
      <c r="A6755" s="13" t="s">
        <v>7906</v>
      </c>
      <c r="B6755" s="13" t="s">
        <v>28</v>
      </c>
      <c r="C6755" s="14">
        <v>2236.56</v>
      </c>
      <c r="D6755" s="13" t="s">
        <v>20</v>
      </c>
      <c r="E6755" s="13" t="s">
        <v>389</v>
      </c>
      <c r="F6755" s="15">
        <v>36000</v>
      </c>
      <c r="G6755" s="14">
        <v>80516160</v>
      </c>
      <c r="H6755" s="16" t="s">
        <v>7158</v>
      </c>
    </row>
    <row r="6756" spans="1:8" ht="15.75" customHeight="1" x14ac:dyDescent="0.25">
      <c r="A6756" s="13" t="s">
        <v>7906</v>
      </c>
      <c r="B6756" s="13" t="s">
        <v>10</v>
      </c>
      <c r="C6756" s="14">
        <v>2261</v>
      </c>
      <c r="D6756" s="13" t="s">
        <v>70</v>
      </c>
      <c r="E6756" s="13" t="s">
        <v>95</v>
      </c>
      <c r="F6756" s="15">
        <v>36000</v>
      </c>
      <c r="G6756" s="14">
        <v>81396000</v>
      </c>
      <c r="H6756" s="13" t="s">
        <v>7159</v>
      </c>
    </row>
    <row r="6757" spans="1:8" ht="15.75" customHeight="1" x14ac:dyDescent="0.25">
      <c r="A6757" s="13" t="s">
        <v>7906</v>
      </c>
      <c r="B6757" s="13" t="s">
        <v>10</v>
      </c>
      <c r="C6757" s="14">
        <v>2273.25</v>
      </c>
      <c r="D6757" s="13" t="s">
        <v>33</v>
      </c>
      <c r="E6757" s="13" t="s">
        <v>389</v>
      </c>
      <c r="F6757" s="15">
        <v>36000</v>
      </c>
      <c r="G6757" s="14">
        <v>81837000</v>
      </c>
      <c r="H6757" s="13" t="s">
        <v>7160</v>
      </c>
    </row>
    <row r="6758" spans="1:8" ht="15.75" customHeight="1" x14ac:dyDescent="0.25">
      <c r="A6758" s="13" t="s">
        <v>7906</v>
      </c>
      <c r="B6758" s="13" t="s">
        <v>10</v>
      </c>
      <c r="C6758" s="14">
        <v>2293.54</v>
      </c>
      <c r="D6758" s="13" t="s">
        <v>80</v>
      </c>
      <c r="E6758" s="13" t="s">
        <v>95</v>
      </c>
      <c r="F6758" s="15">
        <v>36000</v>
      </c>
      <c r="G6758" s="14">
        <v>82567440</v>
      </c>
      <c r="H6758" s="16" t="s">
        <v>7161</v>
      </c>
    </row>
    <row r="6759" spans="1:8" ht="15.75" customHeight="1" x14ac:dyDescent="0.25">
      <c r="A6759" s="13" t="s">
        <v>7906</v>
      </c>
      <c r="B6759" s="13" t="s">
        <v>10</v>
      </c>
      <c r="C6759" s="14">
        <v>2355.2600000000002</v>
      </c>
      <c r="D6759" s="13" t="s">
        <v>38</v>
      </c>
      <c r="E6759" s="13" t="s">
        <v>389</v>
      </c>
      <c r="F6759" s="15">
        <v>36000</v>
      </c>
      <c r="G6759" s="14">
        <v>84789360</v>
      </c>
      <c r="H6759" s="16" t="s">
        <v>7162</v>
      </c>
    </row>
    <row r="6760" spans="1:8" ht="15.75" customHeight="1" x14ac:dyDescent="0.25">
      <c r="A6760" s="13" t="s">
        <v>7906</v>
      </c>
      <c r="B6760" s="13" t="s">
        <v>28</v>
      </c>
      <c r="C6760" s="14">
        <v>2370.58</v>
      </c>
      <c r="D6760" s="13" t="s">
        <v>33</v>
      </c>
      <c r="E6760" s="13" t="s">
        <v>95</v>
      </c>
      <c r="F6760" s="15">
        <v>36000</v>
      </c>
      <c r="G6760" s="14">
        <v>85340880</v>
      </c>
      <c r="H6760" s="13" t="s">
        <v>7159</v>
      </c>
    </row>
    <row r="6761" spans="1:8" ht="15.75" customHeight="1" x14ac:dyDescent="0.25">
      <c r="A6761" s="13" t="s">
        <v>7906</v>
      </c>
      <c r="B6761" s="13" t="s">
        <v>10</v>
      </c>
      <c r="C6761" s="14">
        <v>2375.25</v>
      </c>
      <c r="D6761" s="13" t="s">
        <v>20</v>
      </c>
      <c r="E6761" s="13" t="s">
        <v>95</v>
      </c>
      <c r="F6761" s="15">
        <v>36000</v>
      </c>
      <c r="G6761" s="14">
        <v>85509000</v>
      </c>
      <c r="H6761" s="16" t="s">
        <v>7163</v>
      </c>
    </row>
    <row r="6762" spans="1:8" ht="15.75" customHeight="1" x14ac:dyDescent="0.25">
      <c r="A6762" s="13" t="s">
        <v>7906</v>
      </c>
      <c r="B6762" s="13" t="s">
        <v>10</v>
      </c>
      <c r="C6762" s="14">
        <v>2405.41</v>
      </c>
      <c r="D6762" s="13" t="s">
        <v>35</v>
      </c>
      <c r="E6762" s="13" t="s">
        <v>7164</v>
      </c>
      <c r="F6762" s="15">
        <v>36000</v>
      </c>
      <c r="G6762" s="14">
        <v>86594760</v>
      </c>
      <c r="H6762" s="16" t="s">
        <v>7165</v>
      </c>
    </row>
    <row r="6763" spans="1:8" ht="15.75" customHeight="1" x14ac:dyDescent="0.25">
      <c r="A6763" s="13" t="s">
        <v>7906</v>
      </c>
      <c r="B6763" s="13" t="s">
        <v>10</v>
      </c>
      <c r="C6763" s="14">
        <v>2407.4899999999998</v>
      </c>
      <c r="D6763" s="13" t="s">
        <v>14</v>
      </c>
      <c r="E6763" s="13" t="s">
        <v>7166</v>
      </c>
      <c r="F6763" s="15">
        <v>36000</v>
      </c>
      <c r="G6763" s="14">
        <v>86669640</v>
      </c>
      <c r="H6763" s="13" t="s">
        <v>7167</v>
      </c>
    </row>
    <row r="6764" spans="1:8" ht="15.75" customHeight="1" x14ac:dyDescent="0.25">
      <c r="A6764" s="13" t="s">
        <v>7906</v>
      </c>
      <c r="B6764" s="13" t="s">
        <v>10</v>
      </c>
      <c r="C6764" s="14">
        <v>2439.96</v>
      </c>
      <c r="D6764" s="13" t="s">
        <v>26</v>
      </c>
      <c r="E6764" s="13" t="s">
        <v>95</v>
      </c>
      <c r="F6764" s="15">
        <v>36000</v>
      </c>
      <c r="G6764" s="14">
        <v>87838560</v>
      </c>
      <c r="H6764" s="13" t="s">
        <v>7168</v>
      </c>
    </row>
    <row r="6765" spans="1:8" ht="15.75" customHeight="1" x14ac:dyDescent="0.25">
      <c r="A6765" s="13" t="s">
        <v>7906</v>
      </c>
      <c r="B6765" s="13" t="s">
        <v>28</v>
      </c>
      <c r="C6765" s="14">
        <v>2500.06</v>
      </c>
      <c r="D6765" s="13" t="s">
        <v>17</v>
      </c>
      <c r="E6765" s="13" t="s">
        <v>389</v>
      </c>
      <c r="F6765" s="15">
        <v>36000</v>
      </c>
      <c r="G6765" s="14">
        <v>90002160</v>
      </c>
      <c r="H6765" s="13" t="s">
        <v>7169</v>
      </c>
    </row>
    <row r="6766" spans="1:8" ht="15.75" customHeight="1" x14ac:dyDescent="0.25">
      <c r="A6766" s="13" t="s">
        <v>7906</v>
      </c>
      <c r="B6766" s="13" t="s">
        <v>10</v>
      </c>
      <c r="C6766" s="14">
        <v>2647.12</v>
      </c>
      <c r="D6766" s="13" t="s">
        <v>109</v>
      </c>
      <c r="E6766" s="13" t="s">
        <v>389</v>
      </c>
      <c r="F6766" s="15">
        <v>36000</v>
      </c>
      <c r="G6766" s="14">
        <v>95296320</v>
      </c>
      <c r="H6766" s="16" t="s">
        <v>7170</v>
      </c>
    </row>
    <row r="6767" spans="1:8" ht="15.75" customHeight="1" x14ac:dyDescent="0.25">
      <c r="A6767" s="13" t="s">
        <v>7906</v>
      </c>
      <c r="B6767" s="13" t="s">
        <v>10</v>
      </c>
      <c r="C6767" s="14">
        <v>2780.5</v>
      </c>
      <c r="D6767" s="13" t="s">
        <v>67</v>
      </c>
      <c r="E6767" s="13" t="s">
        <v>95</v>
      </c>
      <c r="F6767" s="15">
        <v>36000</v>
      </c>
      <c r="G6767" s="14">
        <v>100098000</v>
      </c>
      <c r="H6767" s="16" t="s">
        <v>7171</v>
      </c>
    </row>
    <row r="6768" spans="1:8" ht="15.75" customHeight="1" x14ac:dyDescent="0.25">
      <c r="A6768" s="13" t="s">
        <v>7906</v>
      </c>
      <c r="B6768" s="13" t="s">
        <v>10</v>
      </c>
      <c r="C6768" s="14">
        <v>2948.82</v>
      </c>
      <c r="D6768" s="13" t="s">
        <v>17</v>
      </c>
      <c r="E6768" s="13" t="s">
        <v>95</v>
      </c>
      <c r="F6768" s="15">
        <v>1200</v>
      </c>
      <c r="G6768" s="14">
        <v>3538584</v>
      </c>
      <c r="H6768" s="13" t="s">
        <v>7172</v>
      </c>
    </row>
    <row r="6769" spans="1:8" ht="15.75" customHeight="1" x14ac:dyDescent="0.25">
      <c r="A6769" s="13" t="s">
        <v>7906</v>
      </c>
      <c r="B6769" s="13" t="s">
        <v>28</v>
      </c>
      <c r="C6769" s="14">
        <v>9314.1200000000008</v>
      </c>
      <c r="D6769" s="13" t="s">
        <v>26</v>
      </c>
      <c r="E6769" s="13" t="s">
        <v>2133</v>
      </c>
      <c r="F6769" s="15">
        <v>36000</v>
      </c>
      <c r="G6769" s="14">
        <v>335308320</v>
      </c>
      <c r="H6769" s="13" t="s">
        <v>7173</v>
      </c>
    </row>
    <row r="6770" spans="1:8" ht="15.75" customHeight="1" x14ac:dyDescent="0.25">
      <c r="A6770" s="13" t="s">
        <v>7906</v>
      </c>
      <c r="B6770" s="13" t="s">
        <v>45</v>
      </c>
      <c r="C6770" s="14">
        <v>10707.69</v>
      </c>
      <c r="D6770" s="13" t="s">
        <v>20</v>
      </c>
      <c r="E6770" s="13" t="s">
        <v>461</v>
      </c>
      <c r="F6770" s="15">
        <v>36000</v>
      </c>
      <c r="G6770" s="14">
        <v>385476840</v>
      </c>
      <c r="H6770" s="16" t="s">
        <v>7174</v>
      </c>
    </row>
    <row r="6771" spans="1:8" ht="15.75" customHeight="1" x14ac:dyDescent="0.25">
      <c r="A6771" s="13" t="s">
        <v>7906</v>
      </c>
      <c r="B6771" s="13" t="s">
        <v>10</v>
      </c>
      <c r="C6771" s="14">
        <v>13513.5</v>
      </c>
      <c r="D6771" s="13" t="s">
        <v>171</v>
      </c>
      <c r="E6771" s="13" t="s">
        <v>7175</v>
      </c>
      <c r="F6771" s="15">
        <v>36000</v>
      </c>
      <c r="G6771" s="14">
        <v>486486000</v>
      </c>
      <c r="H6771" s="16" t="s">
        <v>7176</v>
      </c>
    </row>
    <row r="6772" spans="1:8" ht="15.75" customHeight="1" x14ac:dyDescent="0.25">
      <c r="A6772" s="13" t="s">
        <v>7906</v>
      </c>
      <c r="B6772" s="13" t="s">
        <v>10</v>
      </c>
      <c r="C6772" s="14">
        <v>13933</v>
      </c>
      <c r="D6772" s="13" t="s">
        <v>177</v>
      </c>
      <c r="E6772" s="13" t="s">
        <v>178</v>
      </c>
      <c r="F6772" s="15">
        <v>36000</v>
      </c>
      <c r="G6772" s="14">
        <v>501588000</v>
      </c>
      <c r="H6772" s="16" t="s">
        <v>7177</v>
      </c>
    </row>
    <row r="6773" spans="1:8" ht="15.75" customHeight="1" x14ac:dyDescent="0.25">
      <c r="A6773" s="13" t="s">
        <v>7906</v>
      </c>
      <c r="B6773" s="13" t="s">
        <v>10</v>
      </c>
      <c r="C6773" s="14">
        <v>20892.46</v>
      </c>
      <c r="D6773" s="13" t="s">
        <v>43</v>
      </c>
      <c r="E6773" s="13" t="s">
        <v>7178</v>
      </c>
      <c r="F6773" s="15">
        <v>36000</v>
      </c>
      <c r="G6773" s="14">
        <v>752128560</v>
      </c>
      <c r="H6773" s="16" t="s">
        <v>7179</v>
      </c>
    </row>
    <row r="6774" spans="1:8" ht="15.75" customHeight="1" x14ac:dyDescent="0.25">
      <c r="C6774" s="10"/>
      <c r="F6774" s="17"/>
      <c r="G6774" s="10"/>
    </row>
    <row r="6775" spans="1:8" ht="15.75" customHeight="1" x14ac:dyDescent="0.25">
      <c r="A6775" s="41" t="s">
        <v>7180</v>
      </c>
      <c r="B6775" s="42"/>
      <c r="C6775" s="42"/>
      <c r="D6775" s="42"/>
      <c r="E6775" s="42"/>
      <c r="F6775" s="42"/>
      <c r="G6775" s="42"/>
      <c r="H6775" s="43"/>
    </row>
    <row r="6776" spans="1:8" ht="15.75" customHeight="1" x14ac:dyDescent="0.25">
      <c r="C6776" s="10"/>
      <c r="E6776" s="11" t="s">
        <v>7571</v>
      </c>
      <c r="F6776" s="12">
        <v>8400</v>
      </c>
      <c r="G6776" s="10"/>
    </row>
    <row r="6777" spans="1:8" ht="15.75" customHeight="1" x14ac:dyDescent="0.25">
      <c r="A6777" s="13" t="s">
        <v>0</v>
      </c>
      <c r="B6777" s="13" t="s">
        <v>1</v>
      </c>
      <c r="C6777" s="13" t="s">
        <v>2</v>
      </c>
      <c r="D6777" s="13" t="s">
        <v>4</v>
      </c>
      <c r="E6777" s="13" t="s">
        <v>5</v>
      </c>
      <c r="F6777" s="13" t="s">
        <v>6</v>
      </c>
      <c r="G6777" s="13" t="s">
        <v>7</v>
      </c>
      <c r="H6777" s="13" t="s">
        <v>8</v>
      </c>
    </row>
    <row r="6778" spans="1:8" ht="15.75" customHeight="1" x14ac:dyDescent="0.25">
      <c r="A6778" s="13" t="s">
        <v>7907</v>
      </c>
      <c r="B6778" s="13" t="s">
        <v>28</v>
      </c>
      <c r="C6778" s="14">
        <v>1521.48</v>
      </c>
      <c r="D6778" s="13" t="s">
        <v>20</v>
      </c>
      <c r="E6778" s="13" t="s">
        <v>156</v>
      </c>
      <c r="F6778" s="15">
        <v>8400</v>
      </c>
      <c r="G6778" s="14">
        <v>12780432</v>
      </c>
      <c r="H6778" s="13" t="s">
        <v>7182</v>
      </c>
    </row>
    <row r="6779" spans="1:8" ht="15.75" customHeight="1" x14ac:dyDescent="0.25">
      <c r="A6779" s="13" t="s">
        <v>7907</v>
      </c>
      <c r="B6779" s="13" t="s">
        <v>10</v>
      </c>
      <c r="C6779" s="14">
        <v>1523.34</v>
      </c>
      <c r="D6779" s="13" t="s">
        <v>33</v>
      </c>
      <c r="E6779" s="13" t="s">
        <v>156</v>
      </c>
      <c r="F6779" s="15">
        <v>8400</v>
      </c>
      <c r="G6779" s="14">
        <v>12796056</v>
      </c>
      <c r="H6779" s="13" t="s">
        <v>7183</v>
      </c>
    </row>
    <row r="6780" spans="1:8" ht="15.75" customHeight="1" x14ac:dyDescent="0.25">
      <c r="A6780" s="13" t="s">
        <v>7907</v>
      </c>
      <c r="B6780" s="13" t="s">
        <v>10</v>
      </c>
      <c r="C6780" s="14">
        <v>1832.02</v>
      </c>
      <c r="D6780" s="13" t="s">
        <v>43</v>
      </c>
      <c r="E6780" s="13" t="s">
        <v>7184</v>
      </c>
      <c r="F6780" s="15">
        <v>8400</v>
      </c>
      <c r="G6780" s="14">
        <v>15388968</v>
      </c>
      <c r="H6780" s="16" t="s">
        <v>7185</v>
      </c>
    </row>
    <row r="6781" spans="1:8" ht="15.75" customHeight="1" x14ac:dyDescent="0.25">
      <c r="A6781" s="13" t="s">
        <v>7907</v>
      </c>
      <c r="B6781" s="13" t="s">
        <v>10</v>
      </c>
      <c r="C6781" s="14">
        <v>2130</v>
      </c>
      <c r="D6781" s="13" t="s">
        <v>67</v>
      </c>
      <c r="E6781" s="13" t="s">
        <v>332</v>
      </c>
      <c r="F6781" s="15">
        <v>8400</v>
      </c>
      <c r="G6781" s="14">
        <v>17892000</v>
      </c>
      <c r="H6781" s="16" t="s">
        <v>7186</v>
      </c>
    </row>
    <row r="6782" spans="1:8" ht="15.75" customHeight="1" x14ac:dyDescent="0.25">
      <c r="A6782" s="13" t="s">
        <v>7907</v>
      </c>
      <c r="B6782" s="13" t="s">
        <v>10</v>
      </c>
      <c r="C6782" s="14">
        <v>2142.86</v>
      </c>
      <c r="D6782" s="13" t="s">
        <v>38</v>
      </c>
      <c r="E6782" s="13" t="s">
        <v>156</v>
      </c>
      <c r="F6782" s="15">
        <v>8400</v>
      </c>
      <c r="G6782" s="14">
        <v>18000024</v>
      </c>
      <c r="H6782" s="16" t="s">
        <v>7187</v>
      </c>
    </row>
    <row r="6783" spans="1:8" ht="15.75" customHeight="1" x14ac:dyDescent="0.25">
      <c r="A6783" s="13" t="s">
        <v>7907</v>
      </c>
      <c r="B6783" s="13" t="s">
        <v>10</v>
      </c>
      <c r="C6783" s="14">
        <v>3285</v>
      </c>
      <c r="D6783" s="13" t="s">
        <v>75</v>
      </c>
      <c r="E6783" s="13" t="s">
        <v>7188</v>
      </c>
      <c r="F6783" s="15">
        <v>8400</v>
      </c>
      <c r="G6783" s="14">
        <v>27594000</v>
      </c>
      <c r="H6783" s="16" t="s">
        <v>7189</v>
      </c>
    </row>
    <row r="6784" spans="1:8" ht="15.75" customHeight="1" x14ac:dyDescent="0.25">
      <c r="A6784" s="13" t="s">
        <v>7907</v>
      </c>
      <c r="B6784" s="13" t="s">
        <v>10</v>
      </c>
      <c r="C6784" s="14">
        <v>3321.92</v>
      </c>
      <c r="D6784" s="13" t="s">
        <v>20</v>
      </c>
      <c r="E6784" s="13" t="s">
        <v>332</v>
      </c>
      <c r="F6784" s="15">
        <v>8400</v>
      </c>
      <c r="G6784" s="14">
        <v>27904128</v>
      </c>
      <c r="H6784" s="13" t="s">
        <v>7190</v>
      </c>
    </row>
    <row r="6785" spans="1:8" ht="15.75" customHeight="1" x14ac:dyDescent="0.25">
      <c r="C6785" s="10"/>
      <c r="F6785" s="17"/>
      <c r="G6785" s="10"/>
    </row>
    <row r="6786" spans="1:8" ht="15.75" customHeight="1" x14ac:dyDescent="0.25">
      <c r="A6786" s="41" t="s">
        <v>7191</v>
      </c>
      <c r="B6786" s="42"/>
      <c r="C6786" s="42"/>
      <c r="D6786" s="42"/>
      <c r="E6786" s="42"/>
      <c r="F6786" s="42"/>
      <c r="G6786" s="42"/>
      <c r="H6786" s="43"/>
    </row>
    <row r="6787" spans="1:8" ht="15.75" customHeight="1" x14ac:dyDescent="0.25">
      <c r="C6787" s="10"/>
      <c r="E6787" s="11" t="s">
        <v>7571</v>
      </c>
      <c r="F6787" s="12">
        <v>240</v>
      </c>
      <c r="G6787" s="10"/>
    </row>
    <row r="6788" spans="1:8" ht="15.75" customHeight="1" x14ac:dyDescent="0.25">
      <c r="A6788" s="13" t="s">
        <v>0</v>
      </c>
      <c r="B6788" s="13" t="s">
        <v>1</v>
      </c>
      <c r="C6788" s="13" t="s">
        <v>2</v>
      </c>
      <c r="D6788" s="13" t="s">
        <v>4</v>
      </c>
      <c r="E6788" s="13" t="s">
        <v>5</v>
      </c>
      <c r="F6788" s="13" t="s">
        <v>6</v>
      </c>
      <c r="G6788" s="13" t="s">
        <v>7</v>
      </c>
      <c r="H6788" s="13" t="s">
        <v>8</v>
      </c>
    </row>
    <row r="6789" spans="1:8" ht="15.75" customHeight="1" x14ac:dyDescent="0.25">
      <c r="A6789" s="13" t="s">
        <v>7908</v>
      </c>
      <c r="B6789" s="13" t="s">
        <v>10</v>
      </c>
      <c r="C6789" s="14">
        <v>9343.6</v>
      </c>
      <c r="D6789" s="13" t="s">
        <v>70</v>
      </c>
      <c r="E6789" s="13" t="s">
        <v>470</v>
      </c>
      <c r="F6789" s="15">
        <v>240</v>
      </c>
      <c r="G6789" s="14">
        <v>2242464</v>
      </c>
      <c r="H6789" s="13" t="s">
        <v>7193</v>
      </c>
    </row>
    <row r="6790" spans="1:8" ht="15.75" customHeight="1" x14ac:dyDescent="0.25">
      <c r="A6790" s="13" t="s">
        <v>7908</v>
      </c>
      <c r="B6790" s="13" t="s">
        <v>10</v>
      </c>
      <c r="C6790" s="14">
        <v>9643.56</v>
      </c>
      <c r="D6790" s="13" t="s">
        <v>20</v>
      </c>
      <c r="E6790" s="13" t="s">
        <v>470</v>
      </c>
      <c r="F6790" s="15">
        <v>240</v>
      </c>
      <c r="G6790" s="14">
        <v>2314454.4</v>
      </c>
      <c r="H6790" s="16" t="s">
        <v>7194</v>
      </c>
    </row>
    <row r="6791" spans="1:8" ht="15.75" customHeight="1" x14ac:dyDescent="0.25">
      <c r="A6791" s="13" t="s">
        <v>7908</v>
      </c>
      <c r="B6791" s="13" t="s">
        <v>10</v>
      </c>
      <c r="C6791" s="14">
        <v>9836.25</v>
      </c>
      <c r="D6791" s="13" t="s">
        <v>33</v>
      </c>
      <c r="E6791" s="13" t="s">
        <v>470</v>
      </c>
      <c r="F6791" s="15">
        <v>240</v>
      </c>
      <c r="G6791" s="14">
        <v>2360700</v>
      </c>
      <c r="H6791" s="13" t="s">
        <v>7195</v>
      </c>
    </row>
    <row r="6792" spans="1:8" ht="15.75" customHeight="1" x14ac:dyDescent="0.25">
      <c r="A6792" s="13" t="s">
        <v>7908</v>
      </c>
      <c r="B6792" s="13" t="s">
        <v>10</v>
      </c>
      <c r="C6792" s="14">
        <v>10035.74</v>
      </c>
      <c r="D6792" s="13" t="s">
        <v>35</v>
      </c>
      <c r="E6792" s="13" t="s">
        <v>470</v>
      </c>
      <c r="F6792" s="15">
        <v>240</v>
      </c>
      <c r="G6792" s="14">
        <v>2408577.6</v>
      </c>
      <c r="H6792" s="16" t="s">
        <v>7196</v>
      </c>
    </row>
    <row r="6793" spans="1:8" ht="15.75" customHeight="1" x14ac:dyDescent="0.25">
      <c r="A6793" s="13" t="s">
        <v>7908</v>
      </c>
      <c r="B6793" s="13" t="s">
        <v>10</v>
      </c>
      <c r="C6793" s="14">
        <v>11875</v>
      </c>
      <c r="D6793" s="13" t="s">
        <v>17</v>
      </c>
      <c r="E6793" s="13" t="s">
        <v>470</v>
      </c>
      <c r="F6793" s="15">
        <v>240</v>
      </c>
      <c r="G6793" s="14">
        <v>2850000</v>
      </c>
      <c r="H6793" s="13" t="s">
        <v>7197</v>
      </c>
    </row>
    <row r="6794" spans="1:8" ht="15.75" customHeight="1" x14ac:dyDescent="0.25">
      <c r="A6794" s="13" t="s">
        <v>7908</v>
      </c>
      <c r="B6794" s="13" t="s">
        <v>10</v>
      </c>
      <c r="C6794" s="14">
        <v>11979</v>
      </c>
      <c r="D6794" s="13" t="s">
        <v>38</v>
      </c>
      <c r="E6794" s="13" t="s">
        <v>470</v>
      </c>
      <c r="F6794" s="15">
        <v>240</v>
      </c>
      <c r="G6794" s="14">
        <v>2874960</v>
      </c>
      <c r="H6794" s="16" t="s">
        <v>7198</v>
      </c>
    </row>
    <row r="6795" spans="1:8" ht="15.75" customHeight="1" x14ac:dyDescent="0.25">
      <c r="A6795" s="13" t="s">
        <v>7908</v>
      </c>
      <c r="B6795" s="13" t="s">
        <v>10</v>
      </c>
      <c r="C6795" s="14">
        <v>12586.88</v>
      </c>
      <c r="D6795" s="13" t="s">
        <v>43</v>
      </c>
      <c r="E6795" s="13" t="s">
        <v>470</v>
      </c>
      <c r="F6795" s="15">
        <v>240</v>
      </c>
      <c r="G6795" s="14">
        <v>3020851.2000000002</v>
      </c>
      <c r="H6795" s="16" t="s">
        <v>7199</v>
      </c>
    </row>
    <row r="6796" spans="1:8" ht="15.75" customHeight="1" x14ac:dyDescent="0.25">
      <c r="A6796" s="13" t="s">
        <v>7908</v>
      </c>
      <c r="B6796" s="13" t="s">
        <v>10</v>
      </c>
      <c r="C6796" s="14">
        <v>18941.22</v>
      </c>
      <c r="D6796" s="13" t="s">
        <v>26</v>
      </c>
      <c r="E6796" s="13" t="s">
        <v>983</v>
      </c>
      <c r="F6796" s="15">
        <v>240</v>
      </c>
      <c r="G6796" s="14">
        <v>4545892.8</v>
      </c>
      <c r="H6796" s="13" t="s">
        <v>7200</v>
      </c>
    </row>
    <row r="6797" spans="1:8" ht="15.75" customHeight="1" x14ac:dyDescent="0.25">
      <c r="A6797" s="13" t="s">
        <v>7908</v>
      </c>
      <c r="B6797" s="13" t="s">
        <v>28</v>
      </c>
      <c r="C6797" s="14">
        <v>21870.25</v>
      </c>
      <c r="D6797" s="13" t="s">
        <v>17</v>
      </c>
      <c r="E6797" s="13" t="s">
        <v>983</v>
      </c>
      <c r="F6797" s="15">
        <v>240</v>
      </c>
      <c r="G6797" s="14">
        <v>5248860</v>
      </c>
      <c r="H6797" s="13" t="s">
        <v>7201</v>
      </c>
    </row>
    <row r="6798" spans="1:8" ht="15.75" customHeight="1" x14ac:dyDescent="0.25">
      <c r="C6798" s="10"/>
      <c r="F6798" s="17"/>
      <c r="G6798" s="10"/>
    </row>
    <row r="6799" spans="1:8" ht="15.75" customHeight="1" x14ac:dyDescent="0.25">
      <c r="A6799" s="41" t="s">
        <v>7202</v>
      </c>
      <c r="B6799" s="42"/>
      <c r="C6799" s="42"/>
      <c r="D6799" s="42"/>
      <c r="E6799" s="42"/>
      <c r="F6799" s="42"/>
      <c r="G6799" s="42"/>
      <c r="H6799" s="43"/>
    </row>
    <row r="6800" spans="1:8" ht="15.75" customHeight="1" x14ac:dyDescent="0.25">
      <c r="C6800" s="10"/>
      <c r="E6800" s="11" t="s">
        <v>7571</v>
      </c>
      <c r="F6800" s="12">
        <v>74400</v>
      </c>
      <c r="G6800" s="10"/>
    </row>
    <row r="6801" spans="1:8" ht="15.75" customHeight="1" x14ac:dyDescent="0.25">
      <c r="A6801" s="13" t="s">
        <v>0</v>
      </c>
      <c r="B6801" s="13" t="s">
        <v>1</v>
      </c>
      <c r="C6801" s="13" t="s">
        <v>2</v>
      </c>
      <c r="D6801" s="13" t="s">
        <v>4</v>
      </c>
      <c r="E6801" s="13" t="s">
        <v>5</v>
      </c>
      <c r="F6801" s="13" t="s">
        <v>6</v>
      </c>
      <c r="G6801" s="13" t="s">
        <v>7</v>
      </c>
      <c r="H6801" s="13" t="s">
        <v>8</v>
      </c>
    </row>
    <row r="6802" spans="1:8" ht="15.75" customHeight="1" x14ac:dyDescent="0.25">
      <c r="A6802" s="13" t="s">
        <v>7909</v>
      </c>
      <c r="B6802" s="13" t="s">
        <v>10</v>
      </c>
      <c r="C6802" s="14">
        <v>1250.4100000000001</v>
      </c>
      <c r="D6802" s="13" t="s">
        <v>20</v>
      </c>
      <c r="E6802" s="13" t="s">
        <v>1024</v>
      </c>
      <c r="F6802" s="15">
        <v>74400</v>
      </c>
      <c r="G6802" s="14">
        <v>93030504</v>
      </c>
      <c r="H6802" s="13" t="s">
        <v>7204</v>
      </c>
    </row>
    <row r="6803" spans="1:8" ht="15.75" customHeight="1" x14ac:dyDescent="0.25">
      <c r="A6803" s="13" t="s">
        <v>7909</v>
      </c>
      <c r="B6803" s="13" t="s">
        <v>10</v>
      </c>
      <c r="C6803" s="14">
        <v>1251</v>
      </c>
      <c r="D6803" s="13" t="s">
        <v>70</v>
      </c>
      <c r="E6803" s="13" t="s">
        <v>1024</v>
      </c>
      <c r="F6803" s="15">
        <v>74400</v>
      </c>
      <c r="G6803" s="14">
        <v>93074400</v>
      </c>
      <c r="H6803" s="13" t="s">
        <v>7205</v>
      </c>
    </row>
    <row r="6804" spans="1:8" ht="15.75" customHeight="1" x14ac:dyDescent="0.25">
      <c r="A6804" s="13" t="s">
        <v>7909</v>
      </c>
      <c r="B6804" s="13" t="s">
        <v>10</v>
      </c>
      <c r="C6804" s="14">
        <v>1259.07</v>
      </c>
      <c r="D6804" s="13" t="s">
        <v>14</v>
      </c>
      <c r="E6804" s="13" t="s">
        <v>7206</v>
      </c>
      <c r="F6804" s="15">
        <v>74400</v>
      </c>
      <c r="G6804" s="14">
        <v>93674808</v>
      </c>
      <c r="H6804" s="13" t="s">
        <v>7207</v>
      </c>
    </row>
    <row r="6805" spans="1:8" ht="15.75" customHeight="1" x14ac:dyDescent="0.25">
      <c r="A6805" s="13" t="s">
        <v>7909</v>
      </c>
      <c r="B6805" s="13" t="s">
        <v>10</v>
      </c>
      <c r="C6805" s="14">
        <v>1267.5899999999999</v>
      </c>
      <c r="D6805" s="13" t="s">
        <v>11</v>
      </c>
      <c r="E6805" s="13" t="s">
        <v>7208</v>
      </c>
      <c r="F6805" s="15">
        <v>74400</v>
      </c>
      <c r="G6805" s="14">
        <v>94308696</v>
      </c>
      <c r="H6805" s="16" t="s">
        <v>7209</v>
      </c>
    </row>
    <row r="6806" spans="1:8" ht="15.75" customHeight="1" x14ac:dyDescent="0.25">
      <c r="A6806" s="13" t="s">
        <v>7909</v>
      </c>
      <c r="B6806" s="13" t="s">
        <v>10</v>
      </c>
      <c r="C6806" s="14">
        <v>1268.17</v>
      </c>
      <c r="D6806" s="13" t="s">
        <v>80</v>
      </c>
      <c r="E6806" s="13" t="s">
        <v>1024</v>
      </c>
      <c r="F6806" s="15">
        <v>74400</v>
      </c>
      <c r="G6806" s="14">
        <v>94351848</v>
      </c>
      <c r="H6806" s="16" t="s">
        <v>7210</v>
      </c>
    </row>
    <row r="6807" spans="1:8" ht="15.75" customHeight="1" x14ac:dyDescent="0.25">
      <c r="A6807" s="13" t="s">
        <v>7909</v>
      </c>
      <c r="B6807" s="13" t="s">
        <v>10</v>
      </c>
      <c r="C6807" s="14">
        <v>1299.3599999999999</v>
      </c>
      <c r="D6807" s="13" t="s">
        <v>33</v>
      </c>
      <c r="E6807" s="13" t="s">
        <v>1024</v>
      </c>
      <c r="F6807" s="15">
        <v>74400</v>
      </c>
      <c r="G6807" s="14">
        <v>96672384</v>
      </c>
      <c r="H6807" s="13" t="s">
        <v>7211</v>
      </c>
    </row>
    <row r="6808" spans="1:8" ht="15.75" customHeight="1" x14ac:dyDescent="0.25">
      <c r="A6808" s="13" t="s">
        <v>7909</v>
      </c>
      <c r="B6808" s="13" t="s">
        <v>10</v>
      </c>
      <c r="C6808" s="14">
        <v>1299.8499999999999</v>
      </c>
      <c r="D6808" s="13" t="s">
        <v>23</v>
      </c>
      <c r="E6808" s="13" t="s">
        <v>1024</v>
      </c>
      <c r="F6808" s="15">
        <v>74400</v>
      </c>
      <c r="G6808" s="14">
        <v>96708840</v>
      </c>
      <c r="H6808" s="16" t="s">
        <v>7212</v>
      </c>
    </row>
    <row r="6809" spans="1:8" ht="15.75" customHeight="1" x14ac:dyDescent="0.25">
      <c r="A6809" s="13" t="s">
        <v>7909</v>
      </c>
      <c r="B6809" s="13" t="s">
        <v>10</v>
      </c>
      <c r="C6809" s="14">
        <v>1330.72</v>
      </c>
      <c r="D6809" s="13" t="s">
        <v>35</v>
      </c>
      <c r="E6809" s="13" t="s">
        <v>7213</v>
      </c>
      <c r="F6809" s="15">
        <v>74400</v>
      </c>
      <c r="G6809" s="14">
        <v>99005568</v>
      </c>
      <c r="H6809" s="16" t="s">
        <v>7214</v>
      </c>
    </row>
    <row r="6810" spans="1:8" ht="15.75" customHeight="1" x14ac:dyDescent="0.25">
      <c r="A6810" s="13" t="s">
        <v>7909</v>
      </c>
      <c r="B6810" s="13" t="s">
        <v>10</v>
      </c>
      <c r="C6810" s="14">
        <v>1337.42</v>
      </c>
      <c r="D6810" s="13" t="s">
        <v>26</v>
      </c>
      <c r="E6810" s="13" t="s">
        <v>1024</v>
      </c>
      <c r="F6810" s="15">
        <v>74400</v>
      </c>
      <c r="G6810" s="14">
        <v>99504048</v>
      </c>
      <c r="H6810" s="13" t="s">
        <v>7215</v>
      </c>
    </row>
    <row r="6811" spans="1:8" ht="15.75" customHeight="1" x14ac:dyDescent="0.25">
      <c r="A6811" s="13" t="s">
        <v>7909</v>
      </c>
      <c r="B6811" s="13" t="s">
        <v>10</v>
      </c>
      <c r="C6811" s="14">
        <v>1408.19</v>
      </c>
      <c r="D6811" s="13" t="s">
        <v>38</v>
      </c>
      <c r="E6811" s="13" t="s">
        <v>1024</v>
      </c>
      <c r="F6811" s="15">
        <v>74400</v>
      </c>
      <c r="G6811" s="14">
        <v>104769336</v>
      </c>
      <c r="H6811" s="16" t="s">
        <v>7216</v>
      </c>
    </row>
    <row r="6812" spans="1:8" ht="15.75" customHeight="1" x14ac:dyDescent="0.25">
      <c r="A6812" s="13" t="s">
        <v>7909</v>
      </c>
      <c r="B6812" s="13" t="s">
        <v>10</v>
      </c>
      <c r="C6812" s="14">
        <v>1444.45</v>
      </c>
      <c r="D6812" s="13" t="s">
        <v>17</v>
      </c>
      <c r="E6812" s="13" t="s">
        <v>1024</v>
      </c>
      <c r="F6812" s="15">
        <v>74400</v>
      </c>
      <c r="G6812" s="14">
        <v>107467080</v>
      </c>
      <c r="H6812" s="13" t="s">
        <v>7217</v>
      </c>
    </row>
    <row r="6813" spans="1:8" ht="15.75" customHeight="1" x14ac:dyDescent="0.25">
      <c r="C6813" s="10"/>
      <c r="F6813" s="17"/>
      <c r="G6813" s="10"/>
    </row>
    <row r="6814" spans="1:8" ht="15.75" customHeight="1" x14ac:dyDescent="0.25">
      <c r="A6814" s="41" t="s">
        <v>7218</v>
      </c>
      <c r="B6814" s="42"/>
      <c r="C6814" s="42"/>
      <c r="D6814" s="42"/>
      <c r="E6814" s="42"/>
      <c r="F6814" s="42"/>
      <c r="G6814" s="42"/>
      <c r="H6814" s="43"/>
    </row>
    <row r="6815" spans="1:8" ht="15.75" customHeight="1" x14ac:dyDescent="0.25">
      <c r="C6815" s="10"/>
      <c r="E6815" s="11" t="s">
        <v>7571</v>
      </c>
      <c r="F6815" s="12">
        <v>24000</v>
      </c>
      <c r="G6815" s="10"/>
    </row>
    <row r="6816" spans="1:8" ht="15.75" customHeight="1" x14ac:dyDescent="0.25">
      <c r="A6816" s="13" t="s">
        <v>0</v>
      </c>
      <c r="B6816" s="13" t="s">
        <v>1</v>
      </c>
      <c r="C6816" s="13" t="s">
        <v>2</v>
      </c>
      <c r="D6816" s="13" t="s">
        <v>4</v>
      </c>
      <c r="E6816" s="13" t="s">
        <v>5</v>
      </c>
      <c r="F6816" s="13" t="s">
        <v>6</v>
      </c>
      <c r="G6816" s="13" t="s">
        <v>7</v>
      </c>
      <c r="H6816" s="13" t="s">
        <v>8</v>
      </c>
    </row>
    <row r="6817" spans="1:8" ht="15.75" customHeight="1" x14ac:dyDescent="0.25">
      <c r="A6817" s="13" t="s">
        <v>7910</v>
      </c>
      <c r="B6817" s="13" t="s">
        <v>28</v>
      </c>
      <c r="C6817" s="14">
        <v>3214.56</v>
      </c>
      <c r="D6817" s="13" t="s">
        <v>26</v>
      </c>
      <c r="E6817" s="13" t="s">
        <v>1903</v>
      </c>
      <c r="F6817" s="15">
        <v>24000</v>
      </c>
      <c r="G6817" s="14">
        <v>77149440</v>
      </c>
      <c r="H6817" s="16" t="s">
        <v>7220</v>
      </c>
    </row>
    <row r="6818" spans="1:8" ht="15.75" customHeight="1" x14ac:dyDescent="0.25">
      <c r="A6818" s="13" t="s">
        <v>7910</v>
      </c>
      <c r="B6818" s="13" t="s">
        <v>10</v>
      </c>
      <c r="C6818" s="14">
        <v>3347</v>
      </c>
      <c r="D6818" s="13" t="s">
        <v>70</v>
      </c>
      <c r="E6818" s="13" t="s">
        <v>95</v>
      </c>
      <c r="F6818" s="15">
        <v>24000</v>
      </c>
      <c r="G6818" s="14">
        <v>80328000</v>
      </c>
      <c r="H6818" s="13" t="s">
        <v>7221</v>
      </c>
    </row>
    <row r="6819" spans="1:8" ht="15.75" customHeight="1" x14ac:dyDescent="0.25">
      <c r="A6819" s="13" t="s">
        <v>7910</v>
      </c>
      <c r="B6819" s="13" t="s">
        <v>10</v>
      </c>
      <c r="C6819" s="14">
        <v>3393.46</v>
      </c>
      <c r="D6819" s="13" t="s">
        <v>80</v>
      </c>
      <c r="E6819" s="13" t="s">
        <v>95</v>
      </c>
      <c r="F6819" s="15">
        <v>24000</v>
      </c>
      <c r="G6819" s="14">
        <v>81443040</v>
      </c>
      <c r="H6819" s="16" t="s">
        <v>7222</v>
      </c>
    </row>
    <row r="6820" spans="1:8" ht="15.75" customHeight="1" x14ac:dyDescent="0.25">
      <c r="A6820" s="13" t="s">
        <v>7910</v>
      </c>
      <c r="B6820" s="13" t="s">
        <v>10</v>
      </c>
      <c r="C6820" s="14">
        <v>3412.33</v>
      </c>
      <c r="D6820" s="13" t="s">
        <v>26</v>
      </c>
      <c r="E6820" s="13" t="s">
        <v>95</v>
      </c>
      <c r="F6820" s="15">
        <v>24000</v>
      </c>
      <c r="G6820" s="14">
        <v>81895920</v>
      </c>
      <c r="H6820" s="13" t="s">
        <v>7223</v>
      </c>
    </row>
    <row r="6821" spans="1:8" ht="15.75" customHeight="1" x14ac:dyDescent="0.25">
      <c r="A6821" s="13" t="s">
        <v>7910</v>
      </c>
      <c r="B6821" s="13" t="s">
        <v>10</v>
      </c>
      <c r="C6821" s="14">
        <v>3507.17</v>
      </c>
      <c r="D6821" s="13" t="s">
        <v>33</v>
      </c>
      <c r="E6821" s="13" t="s">
        <v>95</v>
      </c>
      <c r="F6821" s="15">
        <v>24000</v>
      </c>
      <c r="G6821" s="14">
        <v>84172080</v>
      </c>
      <c r="H6821" s="13" t="s">
        <v>7221</v>
      </c>
    </row>
    <row r="6822" spans="1:8" ht="15.75" customHeight="1" x14ac:dyDescent="0.25">
      <c r="A6822" s="13" t="s">
        <v>7910</v>
      </c>
      <c r="B6822" s="13" t="s">
        <v>10</v>
      </c>
      <c r="C6822" s="14">
        <v>3514.66</v>
      </c>
      <c r="D6822" s="13" t="s">
        <v>20</v>
      </c>
      <c r="E6822" s="13" t="s">
        <v>95</v>
      </c>
      <c r="F6822" s="15">
        <v>24000</v>
      </c>
      <c r="G6822" s="14">
        <v>84351840</v>
      </c>
      <c r="H6822" s="16" t="s">
        <v>7224</v>
      </c>
    </row>
    <row r="6823" spans="1:8" ht="15.75" customHeight="1" x14ac:dyDescent="0.25">
      <c r="A6823" s="13" t="s">
        <v>7910</v>
      </c>
      <c r="B6823" s="13" t="s">
        <v>10</v>
      </c>
      <c r="C6823" s="14">
        <v>3590</v>
      </c>
      <c r="D6823" s="13" t="s">
        <v>35</v>
      </c>
      <c r="E6823" s="13" t="s">
        <v>7225</v>
      </c>
      <c r="F6823" s="15">
        <v>24000</v>
      </c>
      <c r="G6823" s="14">
        <v>86160000</v>
      </c>
      <c r="H6823" s="16" t="s">
        <v>7226</v>
      </c>
    </row>
    <row r="6824" spans="1:8" ht="15.75" customHeight="1" x14ac:dyDescent="0.25">
      <c r="A6824" s="13" t="s">
        <v>7910</v>
      </c>
      <c r="B6824" s="13" t="s">
        <v>28</v>
      </c>
      <c r="C6824" s="14">
        <v>3706</v>
      </c>
      <c r="D6824" s="13" t="s">
        <v>70</v>
      </c>
      <c r="E6824" s="13" t="s">
        <v>71</v>
      </c>
      <c r="F6824" s="15">
        <v>24000</v>
      </c>
      <c r="G6824" s="14">
        <v>88944000</v>
      </c>
      <c r="H6824" s="13" t="s">
        <v>7227</v>
      </c>
    </row>
    <row r="6825" spans="1:8" ht="15.75" customHeight="1" x14ac:dyDescent="0.25">
      <c r="A6825" s="13" t="s">
        <v>7910</v>
      </c>
      <c r="B6825" s="13" t="s">
        <v>28</v>
      </c>
      <c r="C6825" s="14">
        <v>3785.79</v>
      </c>
      <c r="D6825" s="13" t="s">
        <v>20</v>
      </c>
      <c r="E6825" s="13" t="s">
        <v>73</v>
      </c>
      <c r="F6825" s="15">
        <v>24000</v>
      </c>
      <c r="G6825" s="14">
        <v>90858960</v>
      </c>
      <c r="H6825" s="13" t="s">
        <v>7228</v>
      </c>
    </row>
    <row r="6826" spans="1:8" ht="15.75" customHeight="1" x14ac:dyDescent="0.25">
      <c r="A6826" s="13" t="s">
        <v>7910</v>
      </c>
      <c r="B6826" s="13" t="s">
        <v>10</v>
      </c>
      <c r="C6826" s="14">
        <v>3789.3</v>
      </c>
      <c r="D6826" s="13" t="s">
        <v>11</v>
      </c>
      <c r="E6826" s="16" t="s">
        <v>7229</v>
      </c>
      <c r="F6826" s="15">
        <v>24000</v>
      </c>
      <c r="G6826" s="14">
        <v>90943200</v>
      </c>
      <c r="H6826" s="13" t="s">
        <v>7230</v>
      </c>
    </row>
    <row r="6827" spans="1:8" ht="15.75" customHeight="1" x14ac:dyDescent="0.25">
      <c r="A6827" s="13" t="s">
        <v>7910</v>
      </c>
      <c r="B6827" s="13" t="s">
        <v>10</v>
      </c>
      <c r="C6827" s="14">
        <v>3863.64</v>
      </c>
      <c r="D6827" s="13" t="s">
        <v>23</v>
      </c>
      <c r="E6827" s="13" t="s">
        <v>73</v>
      </c>
      <c r="F6827" s="15">
        <v>24000</v>
      </c>
      <c r="G6827" s="14">
        <v>92727360</v>
      </c>
      <c r="H6827" s="16" t="s">
        <v>7231</v>
      </c>
    </row>
    <row r="6828" spans="1:8" ht="15.75" customHeight="1" x14ac:dyDescent="0.25">
      <c r="A6828" s="13" t="s">
        <v>7910</v>
      </c>
      <c r="B6828" s="13" t="s">
        <v>28</v>
      </c>
      <c r="C6828" s="14">
        <v>3865.25</v>
      </c>
      <c r="D6828" s="13" t="s">
        <v>33</v>
      </c>
      <c r="E6828" s="13" t="s">
        <v>73</v>
      </c>
      <c r="F6828" s="15">
        <v>24000</v>
      </c>
      <c r="G6828" s="14">
        <v>92766000</v>
      </c>
      <c r="H6828" s="13" t="s">
        <v>7232</v>
      </c>
    </row>
    <row r="6829" spans="1:8" ht="15.75" customHeight="1" x14ac:dyDescent="0.25">
      <c r="A6829" s="13" t="s">
        <v>7910</v>
      </c>
      <c r="B6829" s="13" t="s">
        <v>10</v>
      </c>
      <c r="C6829" s="14">
        <v>4005.71</v>
      </c>
      <c r="D6829" s="13" t="s">
        <v>38</v>
      </c>
      <c r="E6829" s="13" t="s">
        <v>73</v>
      </c>
      <c r="F6829" s="15">
        <v>24000</v>
      </c>
      <c r="G6829" s="14">
        <v>96137040</v>
      </c>
      <c r="H6829" s="16" t="s">
        <v>7233</v>
      </c>
    </row>
    <row r="6830" spans="1:8" ht="15.75" customHeight="1" x14ac:dyDescent="0.25">
      <c r="A6830" s="13" t="s">
        <v>7910</v>
      </c>
      <c r="B6830" s="13" t="s">
        <v>10</v>
      </c>
      <c r="C6830" s="14">
        <v>4115.1400000000003</v>
      </c>
      <c r="D6830" s="13" t="s">
        <v>67</v>
      </c>
      <c r="E6830" s="13" t="s">
        <v>95</v>
      </c>
      <c r="F6830" s="15">
        <v>24000</v>
      </c>
      <c r="G6830" s="14">
        <v>98763360</v>
      </c>
      <c r="H6830" s="16" t="s">
        <v>7234</v>
      </c>
    </row>
    <row r="6831" spans="1:8" ht="15.75" customHeight="1" x14ac:dyDescent="0.25">
      <c r="A6831" s="13" t="s">
        <v>7910</v>
      </c>
      <c r="B6831" s="13" t="s">
        <v>10</v>
      </c>
      <c r="C6831" s="14">
        <v>4250</v>
      </c>
      <c r="D6831" s="13" t="s">
        <v>17</v>
      </c>
      <c r="E6831" s="13" t="s">
        <v>73</v>
      </c>
      <c r="F6831" s="15">
        <v>6000</v>
      </c>
      <c r="G6831" s="14">
        <v>25500000</v>
      </c>
      <c r="H6831" s="13" t="s">
        <v>7235</v>
      </c>
    </row>
    <row r="6832" spans="1:8" ht="15.75" customHeight="1" x14ac:dyDescent="0.25">
      <c r="A6832" s="13" t="s">
        <v>7910</v>
      </c>
      <c r="B6832" s="13" t="s">
        <v>10</v>
      </c>
      <c r="C6832" s="14">
        <v>4408</v>
      </c>
      <c r="D6832" s="13" t="s">
        <v>14</v>
      </c>
      <c r="E6832" s="13" t="s">
        <v>7236</v>
      </c>
      <c r="F6832" s="15">
        <v>24000</v>
      </c>
      <c r="G6832" s="14">
        <v>105792000</v>
      </c>
      <c r="H6832" s="13" t="s">
        <v>7237</v>
      </c>
    </row>
    <row r="6833" spans="1:8" ht="15.75" customHeight="1" x14ac:dyDescent="0.25">
      <c r="A6833" s="13" t="s">
        <v>7910</v>
      </c>
      <c r="B6833" s="13" t="s">
        <v>10</v>
      </c>
      <c r="C6833" s="14">
        <v>4711.57</v>
      </c>
      <c r="D6833" s="13" t="s">
        <v>43</v>
      </c>
      <c r="E6833" s="13" t="s">
        <v>73</v>
      </c>
      <c r="F6833" s="15">
        <v>24000</v>
      </c>
      <c r="G6833" s="14">
        <v>113077680</v>
      </c>
      <c r="H6833" s="16" t="s">
        <v>7238</v>
      </c>
    </row>
    <row r="6834" spans="1:8" ht="15.75" customHeight="1" x14ac:dyDescent="0.25">
      <c r="C6834" s="10"/>
      <c r="F6834" s="17"/>
      <c r="G6834" s="10"/>
    </row>
    <row r="6835" spans="1:8" ht="15.75" customHeight="1" x14ac:dyDescent="0.25">
      <c r="A6835" s="41" t="s">
        <v>7239</v>
      </c>
      <c r="B6835" s="42"/>
      <c r="C6835" s="42"/>
      <c r="D6835" s="42"/>
      <c r="E6835" s="42"/>
      <c r="F6835" s="42"/>
      <c r="G6835" s="42"/>
      <c r="H6835" s="43"/>
    </row>
    <row r="6836" spans="1:8" ht="15.75" customHeight="1" x14ac:dyDescent="0.25">
      <c r="C6836" s="10"/>
      <c r="E6836" s="11" t="s">
        <v>7571</v>
      </c>
      <c r="F6836" s="12">
        <v>1800</v>
      </c>
      <c r="G6836" s="10"/>
    </row>
    <row r="6837" spans="1:8" ht="15.75" customHeight="1" x14ac:dyDescent="0.25">
      <c r="A6837" s="13" t="s">
        <v>0</v>
      </c>
      <c r="B6837" s="13" t="s">
        <v>1</v>
      </c>
      <c r="C6837" s="13" t="s">
        <v>2</v>
      </c>
      <c r="D6837" s="13" t="s">
        <v>4</v>
      </c>
      <c r="E6837" s="13" t="s">
        <v>5</v>
      </c>
      <c r="F6837" s="13" t="s">
        <v>6</v>
      </c>
      <c r="G6837" s="13" t="s">
        <v>7</v>
      </c>
      <c r="H6837" s="13" t="s">
        <v>8</v>
      </c>
    </row>
    <row r="6838" spans="1:8" ht="15.75" customHeight="1" x14ac:dyDescent="0.25">
      <c r="A6838" s="13" t="s">
        <v>7911</v>
      </c>
      <c r="B6838" s="13" t="s">
        <v>10</v>
      </c>
      <c r="C6838" s="14">
        <v>883.18</v>
      </c>
      <c r="D6838" s="13" t="s">
        <v>43</v>
      </c>
      <c r="E6838" s="13" t="s">
        <v>1057</v>
      </c>
      <c r="F6838" s="15">
        <v>1800</v>
      </c>
      <c r="G6838" s="14">
        <v>1589724</v>
      </c>
      <c r="H6838" s="16" t="s">
        <v>7241</v>
      </c>
    </row>
    <row r="6839" spans="1:8" ht="15.75" customHeight="1" x14ac:dyDescent="0.25">
      <c r="A6839" s="13" t="s">
        <v>7911</v>
      </c>
      <c r="B6839" s="13" t="s">
        <v>10</v>
      </c>
      <c r="C6839" s="14">
        <v>1957.7</v>
      </c>
      <c r="D6839" s="13" t="s">
        <v>70</v>
      </c>
      <c r="E6839" s="13" t="s">
        <v>95</v>
      </c>
      <c r="F6839" s="15">
        <v>1800</v>
      </c>
      <c r="G6839" s="14">
        <v>3523860</v>
      </c>
      <c r="H6839" s="13" t="s">
        <v>7221</v>
      </c>
    </row>
    <row r="6840" spans="1:8" ht="15.75" customHeight="1" x14ac:dyDescent="0.25">
      <c r="A6840" s="13" t="s">
        <v>7911</v>
      </c>
      <c r="B6840" s="13" t="s">
        <v>10</v>
      </c>
      <c r="C6840" s="14">
        <v>1984.58</v>
      </c>
      <c r="D6840" s="13" t="s">
        <v>80</v>
      </c>
      <c r="E6840" s="13" t="s">
        <v>95</v>
      </c>
      <c r="F6840" s="15">
        <v>1800</v>
      </c>
      <c r="G6840" s="14">
        <v>3572244</v>
      </c>
      <c r="H6840" s="16" t="s">
        <v>7242</v>
      </c>
    </row>
    <row r="6841" spans="1:8" ht="15.75" customHeight="1" x14ac:dyDescent="0.25">
      <c r="A6841" s="13" t="s">
        <v>7911</v>
      </c>
      <c r="B6841" s="13" t="s">
        <v>10</v>
      </c>
      <c r="C6841" s="14">
        <v>2051.58</v>
      </c>
      <c r="D6841" s="13" t="s">
        <v>33</v>
      </c>
      <c r="E6841" s="13" t="s">
        <v>95</v>
      </c>
      <c r="F6841" s="15">
        <v>1800</v>
      </c>
      <c r="G6841" s="14">
        <v>3692844</v>
      </c>
      <c r="H6841" s="13" t="s">
        <v>7221</v>
      </c>
    </row>
    <row r="6842" spans="1:8" ht="15.75" customHeight="1" x14ac:dyDescent="0.25">
      <c r="A6842" s="13" t="s">
        <v>7911</v>
      </c>
      <c r="B6842" s="13" t="s">
        <v>10</v>
      </c>
      <c r="C6842" s="14">
        <v>2060.85</v>
      </c>
      <c r="D6842" s="13" t="s">
        <v>20</v>
      </c>
      <c r="E6842" s="13" t="s">
        <v>95</v>
      </c>
      <c r="F6842" s="15">
        <v>1800</v>
      </c>
      <c r="G6842" s="14">
        <v>3709530</v>
      </c>
      <c r="H6842" s="16" t="s">
        <v>7243</v>
      </c>
    </row>
    <row r="6843" spans="1:8" ht="15.75" customHeight="1" x14ac:dyDescent="0.25">
      <c r="A6843" s="13" t="s">
        <v>7911</v>
      </c>
      <c r="B6843" s="13" t="s">
        <v>10</v>
      </c>
      <c r="C6843" s="14">
        <v>2083.36</v>
      </c>
      <c r="D6843" s="13" t="s">
        <v>14</v>
      </c>
      <c r="E6843" s="13" t="s">
        <v>7244</v>
      </c>
      <c r="F6843" s="15">
        <v>1800</v>
      </c>
      <c r="G6843" s="14">
        <v>3750048</v>
      </c>
      <c r="H6843" s="13" t="s">
        <v>7245</v>
      </c>
    </row>
    <row r="6844" spans="1:8" ht="15.75" customHeight="1" x14ac:dyDescent="0.25">
      <c r="A6844" s="13" t="s">
        <v>7911</v>
      </c>
      <c r="B6844" s="13" t="s">
        <v>10</v>
      </c>
      <c r="C6844" s="14">
        <v>2099.52</v>
      </c>
      <c r="D6844" s="13" t="s">
        <v>35</v>
      </c>
      <c r="E6844" s="13" t="s">
        <v>7225</v>
      </c>
      <c r="F6844" s="15">
        <v>1800</v>
      </c>
      <c r="G6844" s="14">
        <v>3779136</v>
      </c>
      <c r="H6844" s="16" t="s">
        <v>7246</v>
      </c>
    </row>
    <row r="6845" spans="1:8" ht="15.75" customHeight="1" x14ac:dyDescent="0.25">
      <c r="A6845" s="13" t="s">
        <v>7911</v>
      </c>
      <c r="B6845" s="13" t="s">
        <v>10</v>
      </c>
      <c r="C6845" s="14">
        <v>2143.2600000000002</v>
      </c>
      <c r="D6845" s="13" t="s">
        <v>26</v>
      </c>
      <c r="E6845" s="13" t="s">
        <v>95</v>
      </c>
      <c r="F6845" s="15">
        <v>1800</v>
      </c>
      <c r="G6845" s="14">
        <v>3857868</v>
      </c>
      <c r="H6845" s="13" t="s">
        <v>7247</v>
      </c>
    </row>
    <row r="6846" spans="1:8" ht="15.75" customHeight="1" x14ac:dyDescent="0.25">
      <c r="A6846" s="13" t="s">
        <v>7911</v>
      </c>
      <c r="B6846" s="13" t="s">
        <v>10</v>
      </c>
      <c r="C6846" s="14">
        <v>2738.57</v>
      </c>
      <c r="D6846" s="13" t="s">
        <v>17</v>
      </c>
      <c r="E6846" s="13" t="s">
        <v>95</v>
      </c>
      <c r="F6846" s="15">
        <v>1800</v>
      </c>
      <c r="G6846" s="14">
        <v>4929426</v>
      </c>
      <c r="H6846" s="13" t="s">
        <v>7248</v>
      </c>
    </row>
    <row r="6847" spans="1:8" ht="15.75" customHeight="1" x14ac:dyDescent="0.25">
      <c r="C6847" s="10"/>
      <c r="F6847" s="17"/>
      <c r="G6847" s="10"/>
    </row>
    <row r="6848" spans="1:8" ht="15.75" customHeight="1" x14ac:dyDescent="0.25">
      <c r="A6848" s="41" t="s">
        <v>7249</v>
      </c>
      <c r="B6848" s="42"/>
      <c r="C6848" s="42"/>
      <c r="D6848" s="42"/>
      <c r="E6848" s="42"/>
      <c r="F6848" s="42"/>
      <c r="G6848" s="42"/>
      <c r="H6848" s="43"/>
    </row>
    <row r="6849" spans="1:8" ht="15.75" customHeight="1" x14ac:dyDescent="0.25">
      <c r="C6849" s="10"/>
      <c r="E6849" s="11" t="s">
        <v>7571</v>
      </c>
      <c r="F6849" s="12">
        <v>66000</v>
      </c>
      <c r="G6849" s="10"/>
    </row>
    <row r="6850" spans="1:8" ht="15.75" customHeight="1" x14ac:dyDescent="0.25">
      <c r="A6850" s="13" t="s">
        <v>0</v>
      </c>
      <c r="B6850" s="13" t="s">
        <v>1</v>
      </c>
      <c r="C6850" s="13" t="s">
        <v>2</v>
      </c>
      <c r="D6850" s="13" t="s">
        <v>4</v>
      </c>
      <c r="E6850" s="13" t="s">
        <v>5</v>
      </c>
      <c r="F6850" s="13" t="s">
        <v>6</v>
      </c>
      <c r="G6850" s="13" t="s">
        <v>7</v>
      </c>
      <c r="H6850" s="13" t="s">
        <v>8</v>
      </c>
    </row>
    <row r="6851" spans="1:8" ht="15.75" customHeight="1" x14ac:dyDescent="0.25">
      <c r="A6851" s="13" t="s">
        <v>7912</v>
      </c>
      <c r="B6851" s="13" t="s">
        <v>10</v>
      </c>
      <c r="C6851" s="14">
        <v>92</v>
      </c>
      <c r="D6851" s="13" t="s">
        <v>70</v>
      </c>
      <c r="E6851" s="13" t="s">
        <v>2256</v>
      </c>
      <c r="F6851" s="15">
        <v>66000</v>
      </c>
      <c r="G6851" s="14">
        <v>6072000</v>
      </c>
      <c r="H6851" s="13" t="s">
        <v>7250</v>
      </c>
    </row>
    <row r="6852" spans="1:8" ht="15.75" customHeight="1" x14ac:dyDescent="0.25">
      <c r="A6852" s="13" t="s">
        <v>7912</v>
      </c>
      <c r="B6852" s="13" t="s">
        <v>10</v>
      </c>
      <c r="C6852" s="14">
        <v>93.25</v>
      </c>
      <c r="D6852" s="13" t="s">
        <v>33</v>
      </c>
      <c r="E6852" s="13" t="s">
        <v>1057</v>
      </c>
      <c r="F6852" s="15">
        <v>66000</v>
      </c>
      <c r="G6852" s="14">
        <v>6154500</v>
      </c>
      <c r="H6852" s="13" t="s">
        <v>7251</v>
      </c>
    </row>
    <row r="6853" spans="1:8" ht="15.75" customHeight="1" x14ac:dyDescent="0.25">
      <c r="A6853" s="13" t="s">
        <v>7912</v>
      </c>
      <c r="B6853" s="13" t="s">
        <v>10</v>
      </c>
      <c r="C6853" s="14">
        <v>96.28</v>
      </c>
      <c r="D6853" s="13" t="s">
        <v>35</v>
      </c>
      <c r="E6853" s="13" t="s">
        <v>7252</v>
      </c>
      <c r="F6853" s="15">
        <v>66000</v>
      </c>
      <c r="G6853" s="14">
        <v>6354480</v>
      </c>
      <c r="H6853" s="16" t="s">
        <v>7253</v>
      </c>
    </row>
    <row r="6854" spans="1:8" ht="15.75" customHeight="1" x14ac:dyDescent="0.25">
      <c r="A6854" s="13" t="s">
        <v>7912</v>
      </c>
      <c r="B6854" s="13" t="s">
        <v>10</v>
      </c>
      <c r="C6854" s="14">
        <v>96.38</v>
      </c>
      <c r="D6854" s="13" t="s">
        <v>11</v>
      </c>
      <c r="E6854" s="13" t="s">
        <v>7254</v>
      </c>
      <c r="F6854" s="15">
        <v>66000</v>
      </c>
      <c r="G6854" s="14">
        <v>6361080</v>
      </c>
      <c r="H6854" s="16" t="s">
        <v>7255</v>
      </c>
    </row>
    <row r="6855" spans="1:8" ht="15.75" customHeight="1" x14ac:dyDescent="0.25">
      <c r="A6855" s="13" t="s">
        <v>7912</v>
      </c>
      <c r="B6855" s="13" t="s">
        <v>28</v>
      </c>
      <c r="C6855" s="14">
        <v>100</v>
      </c>
      <c r="D6855" s="13" t="s">
        <v>70</v>
      </c>
      <c r="E6855" s="13" t="s">
        <v>71</v>
      </c>
      <c r="F6855" s="15">
        <v>66000</v>
      </c>
      <c r="G6855" s="14">
        <v>6600000</v>
      </c>
      <c r="H6855" s="13" t="s">
        <v>7232</v>
      </c>
    </row>
    <row r="6856" spans="1:8" ht="15.75" customHeight="1" x14ac:dyDescent="0.25">
      <c r="A6856" s="13" t="s">
        <v>7912</v>
      </c>
      <c r="B6856" s="13" t="s">
        <v>10</v>
      </c>
      <c r="C6856" s="14">
        <v>101.88</v>
      </c>
      <c r="D6856" s="13" t="s">
        <v>20</v>
      </c>
      <c r="E6856" s="13" t="s">
        <v>1057</v>
      </c>
      <c r="F6856" s="15">
        <v>66000</v>
      </c>
      <c r="G6856" s="14">
        <v>6724080</v>
      </c>
      <c r="H6856" s="13" t="s">
        <v>7256</v>
      </c>
    </row>
    <row r="6857" spans="1:8" ht="15.75" customHeight="1" x14ac:dyDescent="0.25">
      <c r="A6857" s="13" t="s">
        <v>7912</v>
      </c>
      <c r="B6857" s="13" t="s">
        <v>382</v>
      </c>
      <c r="C6857" s="14">
        <v>102.53</v>
      </c>
      <c r="D6857" s="13" t="s">
        <v>20</v>
      </c>
      <c r="E6857" s="13" t="s">
        <v>73</v>
      </c>
      <c r="F6857" s="15">
        <v>66000</v>
      </c>
      <c r="G6857" s="14">
        <v>6766980</v>
      </c>
      <c r="H6857" s="13" t="s">
        <v>7257</v>
      </c>
    </row>
    <row r="6858" spans="1:8" ht="15.75" customHeight="1" x14ac:dyDescent="0.25">
      <c r="A6858" s="13" t="s">
        <v>7912</v>
      </c>
      <c r="B6858" s="13" t="s">
        <v>10</v>
      </c>
      <c r="C6858" s="14">
        <v>104.55</v>
      </c>
      <c r="D6858" s="13" t="s">
        <v>23</v>
      </c>
      <c r="E6858" s="13" t="s">
        <v>73</v>
      </c>
      <c r="F6858" s="15">
        <v>66000</v>
      </c>
      <c r="G6858" s="14">
        <v>6900300</v>
      </c>
      <c r="H6858" s="16" t="s">
        <v>7258</v>
      </c>
    </row>
    <row r="6859" spans="1:8" ht="15.75" customHeight="1" x14ac:dyDescent="0.25">
      <c r="A6859" s="13" t="s">
        <v>7912</v>
      </c>
      <c r="B6859" s="13" t="s">
        <v>28</v>
      </c>
      <c r="C6859" s="14">
        <v>104.6</v>
      </c>
      <c r="D6859" s="13" t="s">
        <v>33</v>
      </c>
      <c r="E6859" s="13" t="s">
        <v>73</v>
      </c>
      <c r="F6859" s="15">
        <v>66000</v>
      </c>
      <c r="G6859" s="14">
        <v>6903600</v>
      </c>
      <c r="H6859" s="13" t="s">
        <v>7232</v>
      </c>
    </row>
    <row r="6860" spans="1:8" ht="15.75" customHeight="1" x14ac:dyDescent="0.25">
      <c r="A6860" s="13" t="s">
        <v>7912</v>
      </c>
      <c r="B6860" s="13" t="s">
        <v>28</v>
      </c>
      <c r="C6860" s="14">
        <v>105.79</v>
      </c>
      <c r="D6860" s="13" t="s">
        <v>11</v>
      </c>
      <c r="E6860" s="13" t="s">
        <v>7259</v>
      </c>
      <c r="F6860" s="15">
        <v>66000</v>
      </c>
      <c r="G6860" s="14">
        <v>6982140</v>
      </c>
      <c r="H6860" s="16" t="s">
        <v>7260</v>
      </c>
    </row>
    <row r="6861" spans="1:8" ht="15.75" customHeight="1" x14ac:dyDescent="0.25">
      <c r="A6861" s="13" t="s">
        <v>7912</v>
      </c>
      <c r="B6861" s="13" t="s">
        <v>10</v>
      </c>
      <c r="C6861" s="14">
        <v>111.22</v>
      </c>
      <c r="D6861" s="13" t="s">
        <v>67</v>
      </c>
      <c r="E6861" s="13" t="s">
        <v>1057</v>
      </c>
      <c r="F6861" s="15">
        <v>66000</v>
      </c>
      <c r="G6861" s="14">
        <v>7340520</v>
      </c>
      <c r="H6861" s="16" t="s">
        <v>7261</v>
      </c>
    </row>
    <row r="6862" spans="1:8" ht="15.75" customHeight="1" x14ac:dyDescent="0.25">
      <c r="A6862" s="13" t="s">
        <v>7912</v>
      </c>
      <c r="B6862" s="13" t="s">
        <v>10</v>
      </c>
      <c r="C6862" s="14">
        <v>114.08</v>
      </c>
      <c r="D6862" s="13" t="s">
        <v>17</v>
      </c>
      <c r="E6862" s="13" t="s">
        <v>73</v>
      </c>
      <c r="F6862" s="15">
        <v>6600</v>
      </c>
      <c r="G6862" s="14">
        <v>752928</v>
      </c>
      <c r="H6862" s="13" t="s">
        <v>7235</v>
      </c>
    </row>
    <row r="6863" spans="1:8" ht="15.75" customHeight="1" x14ac:dyDescent="0.25">
      <c r="A6863" s="13" t="s">
        <v>7912</v>
      </c>
      <c r="B6863" s="13" t="s">
        <v>10</v>
      </c>
      <c r="C6863" s="14">
        <v>114.29</v>
      </c>
      <c r="D6863" s="13" t="s">
        <v>38</v>
      </c>
      <c r="E6863" s="13" t="s">
        <v>1057</v>
      </c>
      <c r="F6863" s="15">
        <v>66000</v>
      </c>
      <c r="G6863" s="14">
        <v>7543140</v>
      </c>
      <c r="H6863" s="16" t="s">
        <v>7262</v>
      </c>
    </row>
    <row r="6864" spans="1:8" ht="15.75" customHeight="1" x14ac:dyDescent="0.25">
      <c r="A6864" s="13" t="s">
        <v>7912</v>
      </c>
      <c r="B6864" s="13" t="s">
        <v>28</v>
      </c>
      <c r="C6864" s="14">
        <v>114.29</v>
      </c>
      <c r="D6864" s="13" t="s">
        <v>38</v>
      </c>
      <c r="E6864" s="13" t="s">
        <v>7263</v>
      </c>
      <c r="F6864" s="15">
        <v>66000</v>
      </c>
      <c r="G6864" s="14">
        <v>7543140</v>
      </c>
      <c r="H6864" s="16" t="s">
        <v>7264</v>
      </c>
    </row>
    <row r="6865" spans="1:8" ht="15.75" customHeight="1" x14ac:dyDescent="0.25">
      <c r="A6865" s="13" t="s">
        <v>7912</v>
      </c>
      <c r="B6865" s="13" t="s">
        <v>28</v>
      </c>
      <c r="C6865" s="14">
        <v>117.12</v>
      </c>
      <c r="D6865" s="13" t="s">
        <v>20</v>
      </c>
      <c r="E6865" s="13" t="s">
        <v>389</v>
      </c>
      <c r="F6865" s="15">
        <v>66000</v>
      </c>
      <c r="G6865" s="14">
        <v>7729920</v>
      </c>
      <c r="H6865" s="16" t="s">
        <v>7265</v>
      </c>
    </row>
    <row r="6866" spans="1:8" ht="15.75" customHeight="1" x14ac:dyDescent="0.25">
      <c r="A6866" s="13" t="s">
        <v>7912</v>
      </c>
      <c r="B6866" s="13" t="s">
        <v>10</v>
      </c>
      <c r="C6866" s="14">
        <v>119.93</v>
      </c>
      <c r="D6866" s="13" t="s">
        <v>26</v>
      </c>
      <c r="E6866" s="13" t="s">
        <v>389</v>
      </c>
      <c r="F6866" s="15">
        <v>66000</v>
      </c>
      <c r="G6866" s="14">
        <v>7915380</v>
      </c>
      <c r="H6866" s="13" t="s">
        <v>7266</v>
      </c>
    </row>
    <row r="6867" spans="1:8" ht="15.75" customHeight="1" x14ac:dyDescent="0.25">
      <c r="A6867" s="13" t="s">
        <v>7912</v>
      </c>
      <c r="B6867" s="13" t="s">
        <v>10</v>
      </c>
      <c r="C6867" s="14">
        <v>121.12</v>
      </c>
      <c r="D6867" s="13" t="s">
        <v>14</v>
      </c>
      <c r="E6867" s="13" t="s">
        <v>7267</v>
      </c>
      <c r="F6867" s="15">
        <v>66000</v>
      </c>
      <c r="G6867" s="14">
        <v>7993920</v>
      </c>
      <c r="H6867" s="13" t="s">
        <v>7268</v>
      </c>
    </row>
    <row r="6868" spans="1:8" ht="15.75" customHeight="1" x14ac:dyDescent="0.25">
      <c r="A6868" s="13" t="s">
        <v>7912</v>
      </c>
      <c r="B6868" s="13" t="s">
        <v>45</v>
      </c>
      <c r="C6868" s="14">
        <v>128</v>
      </c>
      <c r="D6868" s="13" t="s">
        <v>70</v>
      </c>
      <c r="E6868" s="13" t="s">
        <v>398</v>
      </c>
      <c r="F6868" s="15">
        <v>66000</v>
      </c>
      <c r="G6868" s="14">
        <v>8448000</v>
      </c>
      <c r="H6868" s="13" t="s">
        <v>7269</v>
      </c>
    </row>
    <row r="6869" spans="1:8" ht="15.75" customHeight="1" x14ac:dyDescent="0.25">
      <c r="A6869" s="13" t="s">
        <v>7912</v>
      </c>
      <c r="B6869" s="13" t="s">
        <v>28</v>
      </c>
      <c r="C6869" s="14">
        <v>129.69</v>
      </c>
      <c r="D6869" s="13" t="s">
        <v>17</v>
      </c>
      <c r="E6869" s="13" t="s">
        <v>389</v>
      </c>
      <c r="F6869" s="15">
        <v>6600</v>
      </c>
      <c r="G6869" s="14">
        <v>855954</v>
      </c>
      <c r="H6869" s="13" t="s">
        <v>7270</v>
      </c>
    </row>
    <row r="6870" spans="1:8" ht="15.75" customHeight="1" x14ac:dyDescent="0.25">
      <c r="A6870" s="13" t="s">
        <v>7912</v>
      </c>
      <c r="B6870" s="13" t="s">
        <v>10</v>
      </c>
      <c r="C6870" s="14">
        <v>134.15</v>
      </c>
      <c r="D6870" s="13" t="s">
        <v>43</v>
      </c>
      <c r="E6870" s="13" t="s">
        <v>73</v>
      </c>
      <c r="F6870" s="15">
        <v>66000</v>
      </c>
      <c r="G6870" s="14">
        <v>8853900</v>
      </c>
      <c r="H6870" s="13" t="s">
        <v>7271</v>
      </c>
    </row>
    <row r="6871" spans="1:8" ht="15.75" customHeight="1" x14ac:dyDescent="0.25">
      <c r="A6871" s="13" t="s">
        <v>7912</v>
      </c>
      <c r="B6871" s="13" t="s">
        <v>10</v>
      </c>
      <c r="C6871" s="14">
        <v>135.80000000000001</v>
      </c>
      <c r="D6871" s="13" t="s">
        <v>80</v>
      </c>
      <c r="E6871" s="13" t="s">
        <v>95</v>
      </c>
      <c r="F6871" s="15">
        <v>66000</v>
      </c>
      <c r="G6871" s="14">
        <v>8962800</v>
      </c>
      <c r="H6871" s="16" t="s">
        <v>7272</v>
      </c>
    </row>
    <row r="6872" spans="1:8" ht="15.75" customHeight="1" x14ac:dyDescent="0.25">
      <c r="A6872" s="13" t="s">
        <v>7912</v>
      </c>
      <c r="B6872" s="13" t="s">
        <v>10</v>
      </c>
      <c r="C6872" s="14">
        <v>138.43</v>
      </c>
      <c r="D6872" s="13" t="s">
        <v>109</v>
      </c>
      <c r="E6872" s="13" t="s">
        <v>389</v>
      </c>
      <c r="F6872" s="15">
        <v>66000</v>
      </c>
      <c r="G6872" s="14">
        <v>9136380</v>
      </c>
      <c r="H6872" s="16" t="s">
        <v>7273</v>
      </c>
    </row>
    <row r="6873" spans="1:8" ht="15.75" customHeight="1" x14ac:dyDescent="0.25">
      <c r="A6873" s="13" t="s">
        <v>7912</v>
      </c>
      <c r="B6873" s="13" t="s">
        <v>45</v>
      </c>
      <c r="C6873" s="14">
        <v>141.02000000000001</v>
      </c>
      <c r="D6873" s="13" t="s">
        <v>20</v>
      </c>
      <c r="E6873" s="13" t="s">
        <v>95</v>
      </c>
      <c r="F6873" s="15">
        <v>66000</v>
      </c>
      <c r="G6873" s="14">
        <v>9307320</v>
      </c>
      <c r="H6873" s="16" t="s">
        <v>7274</v>
      </c>
    </row>
    <row r="6874" spans="1:8" ht="15.75" customHeight="1" x14ac:dyDescent="0.25">
      <c r="A6874" s="13" t="s">
        <v>7912</v>
      </c>
      <c r="B6874" s="13" t="s">
        <v>28</v>
      </c>
      <c r="C6874" s="14">
        <v>144.26</v>
      </c>
      <c r="D6874" s="13" t="s">
        <v>26</v>
      </c>
      <c r="E6874" s="13" t="s">
        <v>95</v>
      </c>
      <c r="F6874" s="15">
        <v>66000</v>
      </c>
      <c r="G6874" s="14">
        <v>9521160</v>
      </c>
      <c r="H6874" s="13" t="s">
        <v>7275</v>
      </c>
    </row>
    <row r="6875" spans="1:8" ht="15.75" customHeight="1" x14ac:dyDescent="0.25">
      <c r="A6875" s="13" t="s">
        <v>7912</v>
      </c>
      <c r="B6875" s="13" t="s">
        <v>45</v>
      </c>
      <c r="C6875" s="14">
        <v>181.42</v>
      </c>
      <c r="D6875" s="13" t="s">
        <v>17</v>
      </c>
      <c r="E6875" s="13" t="s">
        <v>95</v>
      </c>
      <c r="F6875" s="15">
        <v>6600</v>
      </c>
      <c r="G6875" s="14">
        <v>1197372</v>
      </c>
      <c r="H6875" s="13" t="s">
        <v>7276</v>
      </c>
    </row>
    <row r="6876" spans="1:8" ht="15.75" customHeight="1" x14ac:dyDescent="0.25">
      <c r="C6876" s="10"/>
      <c r="F6876" s="17"/>
      <c r="G6876" s="10"/>
    </row>
    <row r="6877" spans="1:8" ht="15.75" customHeight="1" x14ac:dyDescent="0.25">
      <c r="A6877" s="41" t="s">
        <v>7277</v>
      </c>
      <c r="B6877" s="42"/>
      <c r="C6877" s="42"/>
      <c r="D6877" s="42"/>
      <c r="E6877" s="42"/>
      <c r="F6877" s="42"/>
      <c r="G6877" s="42"/>
      <c r="H6877" s="43"/>
    </row>
    <row r="6878" spans="1:8" ht="15.75" customHeight="1" x14ac:dyDescent="0.25">
      <c r="C6878" s="10"/>
      <c r="E6878" s="11" t="s">
        <v>7571</v>
      </c>
      <c r="F6878" s="12">
        <v>54000</v>
      </c>
      <c r="G6878" s="10"/>
    </row>
    <row r="6879" spans="1:8" ht="15.75" customHeight="1" x14ac:dyDescent="0.25">
      <c r="A6879" s="13" t="s">
        <v>0</v>
      </c>
      <c r="B6879" s="13" t="s">
        <v>1</v>
      </c>
      <c r="C6879" s="13" t="s">
        <v>2</v>
      </c>
      <c r="D6879" s="13" t="s">
        <v>4</v>
      </c>
      <c r="E6879" s="13" t="s">
        <v>5</v>
      </c>
      <c r="F6879" s="13" t="s">
        <v>6</v>
      </c>
      <c r="G6879" s="13" t="s">
        <v>7</v>
      </c>
      <c r="H6879" s="13" t="s">
        <v>8</v>
      </c>
    </row>
    <row r="6880" spans="1:8" ht="15.75" customHeight="1" x14ac:dyDescent="0.25">
      <c r="A6880" s="13" t="s">
        <v>7913</v>
      </c>
      <c r="B6880" s="13" t="s">
        <v>10</v>
      </c>
      <c r="C6880" s="14">
        <v>1059.5999999999999</v>
      </c>
      <c r="D6880" s="13" t="s">
        <v>20</v>
      </c>
      <c r="E6880" s="13" t="s">
        <v>87</v>
      </c>
      <c r="F6880" s="15">
        <v>54000</v>
      </c>
      <c r="G6880" s="14">
        <v>57218400</v>
      </c>
      <c r="H6880" s="13" t="s">
        <v>7279</v>
      </c>
    </row>
    <row r="6881" spans="1:8" ht="15.75" customHeight="1" x14ac:dyDescent="0.25">
      <c r="A6881" s="13" t="s">
        <v>7913</v>
      </c>
      <c r="B6881" s="13" t="s">
        <v>10</v>
      </c>
      <c r="C6881" s="14">
        <v>1073.26</v>
      </c>
      <c r="D6881" s="13" t="s">
        <v>26</v>
      </c>
      <c r="E6881" s="13" t="s">
        <v>87</v>
      </c>
      <c r="F6881" s="15">
        <v>54000</v>
      </c>
      <c r="G6881" s="14">
        <v>57956040</v>
      </c>
      <c r="H6881" s="13" t="s">
        <v>7280</v>
      </c>
    </row>
    <row r="6882" spans="1:8" ht="15.75" customHeight="1" x14ac:dyDescent="0.25">
      <c r="A6882" s="13" t="s">
        <v>7913</v>
      </c>
      <c r="B6882" s="13" t="s">
        <v>10</v>
      </c>
      <c r="C6882" s="14">
        <v>1075.45</v>
      </c>
      <c r="D6882" s="13" t="s">
        <v>33</v>
      </c>
      <c r="E6882" s="13" t="s">
        <v>87</v>
      </c>
      <c r="F6882" s="15">
        <v>54000</v>
      </c>
      <c r="G6882" s="14">
        <v>58074300</v>
      </c>
      <c r="H6882" s="13" t="s">
        <v>7281</v>
      </c>
    </row>
    <row r="6883" spans="1:8" ht="15.75" customHeight="1" x14ac:dyDescent="0.25">
      <c r="A6883" s="13" t="s">
        <v>7913</v>
      </c>
      <c r="B6883" s="13" t="s">
        <v>28</v>
      </c>
      <c r="C6883" s="14">
        <v>1448.78</v>
      </c>
      <c r="D6883" s="13" t="s">
        <v>20</v>
      </c>
      <c r="E6883" s="13" t="s">
        <v>843</v>
      </c>
      <c r="F6883" s="15">
        <v>54000</v>
      </c>
      <c r="G6883" s="14">
        <v>78234120</v>
      </c>
      <c r="H6883" s="13" t="s">
        <v>7282</v>
      </c>
    </row>
    <row r="6884" spans="1:8" ht="15.75" customHeight="1" x14ac:dyDescent="0.25">
      <c r="A6884" s="13" t="s">
        <v>7913</v>
      </c>
      <c r="B6884" s="13" t="s">
        <v>10</v>
      </c>
      <c r="C6884" s="14">
        <v>1697.1</v>
      </c>
      <c r="D6884" s="13" t="s">
        <v>43</v>
      </c>
      <c r="E6884" s="13" t="s">
        <v>7283</v>
      </c>
      <c r="F6884" s="15">
        <v>54000</v>
      </c>
      <c r="G6884" s="14">
        <v>91643400</v>
      </c>
      <c r="H6884" s="16" t="s">
        <v>7284</v>
      </c>
    </row>
    <row r="6885" spans="1:8" ht="15.75" customHeight="1" x14ac:dyDescent="0.25">
      <c r="A6885" s="13" t="s">
        <v>7913</v>
      </c>
      <c r="B6885" s="13" t="s">
        <v>45</v>
      </c>
      <c r="C6885" s="14">
        <v>1899.03</v>
      </c>
      <c r="D6885" s="13" t="s">
        <v>20</v>
      </c>
      <c r="E6885" s="13" t="s">
        <v>1049</v>
      </c>
      <c r="F6885" s="15">
        <v>54000</v>
      </c>
      <c r="G6885" s="14">
        <v>102547620</v>
      </c>
      <c r="H6885" s="13" t="s">
        <v>7285</v>
      </c>
    </row>
    <row r="6886" spans="1:8" ht="15.75" customHeight="1" x14ac:dyDescent="0.25">
      <c r="A6886" s="13" t="s">
        <v>7913</v>
      </c>
      <c r="B6886" s="13" t="s">
        <v>10</v>
      </c>
      <c r="C6886" s="14">
        <v>2227.44</v>
      </c>
      <c r="D6886" s="13" t="s">
        <v>38</v>
      </c>
      <c r="E6886" s="13" t="s">
        <v>1049</v>
      </c>
      <c r="F6886" s="15">
        <v>54000</v>
      </c>
      <c r="G6886" s="14">
        <v>120281760</v>
      </c>
      <c r="H6886" s="16" t="s">
        <v>7286</v>
      </c>
    </row>
    <row r="6887" spans="1:8" ht="15.75" customHeight="1" x14ac:dyDescent="0.25">
      <c r="C6887" s="10"/>
      <c r="F6887" s="17"/>
      <c r="G6887" s="10"/>
    </row>
    <row r="6888" spans="1:8" ht="15.75" customHeight="1" x14ac:dyDescent="0.25">
      <c r="A6888" s="41" t="s">
        <v>7287</v>
      </c>
      <c r="B6888" s="42"/>
      <c r="C6888" s="42"/>
      <c r="D6888" s="42"/>
      <c r="E6888" s="42"/>
      <c r="F6888" s="42"/>
      <c r="G6888" s="42"/>
      <c r="H6888" s="43"/>
    </row>
    <row r="6889" spans="1:8" ht="15.75" customHeight="1" x14ac:dyDescent="0.25">
      <c r="C6889" s="10"/>
      <c r="E6889" s="11" t="s">
        <v>7571</v>
      </c>
      <c r="F6889" s="12">
        <v>66000</v>
      </c>
      <c r="G6889" s="10"/>
    </row>
    <row r="6890" spans="1:8" ht="15.75" customHeight="1" x14ac:dyDescent="0.25">
      <c r="A6890" s="13" t="s">
        <v>0</v>
      </c>
      <c r="B6890" s="13" t="s">
        <v>1</v>
      </c>
      <c r="C6890" s="13" t="s">
        <v>2</v>
      </c>
      <c r="D6890" s="13" t="s">
        <v>4</v>
      </c>
      <c r="E6890" s="13" t="s">
        <v>5</v>
      </c>
      <c r="F6890" s="13" t="s">
        <v>6</v>
      </c>
      <c r="G6890" s="13" t="s">
        <v>7</v>
      </c>
      <c r="H6890" s="13" t="s">
        <v>8</v>
      </c>
    </row>
    <row r="6891" spans="1:8" ht="15.75" customHeight="1" x14ac:dyDescent="0.25">
      <c r="A6891" s="13" t="s">
        <v>7914</v>
      </c>
      <c r="B6891" s="13" t="s">
        <v>10</v>
      </c>
      <c r="C6891" s="14">
        <v>1123.19</v>
      </c>
      <c r="D6891" s="13" t="s">
        <v>20</v>
      </c>
      <c r="E6891" s="13" t="s">
        <v>87</v>
      </c>
      <c r="F6891" s="15">
        <v>66000</v>
      </c>
      <c r="G6891" s="14">
        <v>74130540</v>
      </c>
      <c r="H6891" s="13" t="s">
        <v>7288</v>
      </c>
    </row>
    <row r="6892" spans="1:8" ht="15.75" customHeight="1" x14ac:dyDescent="0.25">
      <c r="A6892" s="13" t="s">
        <v>7914</v>
      </c>
      <c r="B6892" s="13" t="s">
        <v>10</v>
      </c>
      <c r="C6892" s="14">
        <v>1142.31</v>
      </c>
      <c r="D6892" s="13" t="s">
        <v>26</v>
      </c>
      <c r="E6892" s="13" t="s">
        <v>87</v>
      </c>
      <c r="F6892" s="15">
        <v>66000</v>
      </c>
      <c r="G6892" s="14">
        <v>75392460</v>
      </c>
      <c r="H6892" s="13" t="s">
        <v>7289</v>
      </c>
    </row>
    <row r="6893" spans="1:8" ht="15.75" customHeight="1" x14ac:dyDescent="0.25">
      <c r="A6893" s="13" t="s">
        <v>7914</v>
      </c>
      <c r="B6893" s="13" t="s">
        <v>10</v>
      </c>
      <c r="C6893" s="14">
        <v>1148.78</v>
      </c>
      <c r="D6893" s="13" t="s">
        <v>33</v>
      </c>
      <c r="E6893" s="13" t="s">
        <v>87</v>
      </c>
      <c r="F6893" s="15">
        <v>66000</v>
      </c>
      <c r="G6893" s="14">
        <v>75819480</v>
      </c>
      <c r="H6893" s="13" t="s">
        <v>7281</v>
      </c>
    </row>
    <row r="6894" spans="1:8" ht="15.75" customHeight="1" x14ac:dyDescent="0.25">
      <c r="A6894" s="13" t="s">
        <v>7914</v>
      </c>
      <c r="B6894" s="13" t="s">
        <v>28</v>
      </c>
      <c r="C6894" s="14">
        <v>1353.38</v>
      </c>
      <c r="D6894" s="13" t="s">
        <v>20</v>
      </c>
      <c r="E6894" s="13" t="s">
        <v>843</v>
      </c>
      <c r="F6894" s="15">
        <v>66000</v>
      </c>
      <c r="G6894" s="14">
        <v>89323080</v>
      </c>
      <c r="H6894" s="13" t="s">
        <v>7290</v>
      </c>
    </row>
    <row r="6895" spans="1:8" ht="15.75" customHeight="1" x14ac:dyDescent="0.25">
      <c r="A6895" s="13" t="s">
        <v>7914</v>
      </c>
      <c r="B6895" s="13" t="s">
        <v>10</v>
      </c>
      <c r="C6895" s="14">
        <v>1798.88</v>
      </c>
      <c r="D6895" s="13" t="s">
        <v>43</v>
      </c>
      <c r="E6895" s="13" t="s">
        <v>7283</v>
      </c>
      <c r="F6895" s="15">
        <v>66000</v>
      </c>
      <c r="G6895" s="14">
        <v>118726080</v>
      </c>
      <c r="H6895" s="16" t="s">
        <v>7291</v>
      </c>
    </row>
    <row r="6896" spans="1:8" ht="15.75" customHeight="1" x14ac:dyDescent="0.25">
      <c r="A6896" s="13" t="s">
        <v>7914</v>
      </c>
      <c r="B6896" s="13" t="s">
        <v>45</v>
      </c>
      <c r="C6896" s="14">
        <v>1899.02</v>
      </c>
      <c r="D6896" s="13" t="s">
        <v>20</v>
      </c>
      <c r="E6896" s="13" t="s">
        <v>1049</v>
      </c>
      <c r="F6896" s="15">
        <v>66000</v>
      </c>
      <c r="G6896" s="14">
        <v>125335320</v>
      </c>
      <c r="H6896" s="13" t="s">
        <v>7292</v>
      </c>
    </row>
    <row r="6897" spans="1:8" ht="15.75" customHeight="1" x14ac:dyDescent="0.25">
      <c r="A6897" s="13" t="s">
        <v>7914</v>
      </c>
      <c r="B6897" s="13" t="s">
        <v>10</v>
      </c>
      <c r="C6897" s="14">
        <v>2005.14</v>
      </c>
      <c r="D6897" s="13" t="s">
        <v>38</v>
      </c>
      <c r="E6897" s="13" t="s">
        <v>87</v>
      </c>
      <c r="F6897" s="15">
        <v>66000</v>
      </c>
      <c r="G6897" s="14">
        <v>132339240</v>
      </c>
      <c r="H6897" s="16" t="s">
        <v>7293</v>
      </c>
    </row>
    <row r="6898" spans="1:8" ht="15.75" customHeight="1" x14ac:dyDescent="0.25">
      <c r="C6898" s="10"/>
      <c r="F6898" s="17"/>
      <c r="G6898" s="10"/>
    </row>
    <row r="6899" spans="1:8" ht="15.75" customHeight="1" x14ac:dyDescent="0.25">
      <c r="A6899" s="41" t="s">
        <v>7294</v>
      </c>
      <c r="B6899" s="42"/>
      <c r="C6899" s="42"/>
      <c r="D6899" s="42"/>
      <c r="E6899" s="42"/>
      <c r="F6899" s="42"/>
      <c r="G6899" s="42"/>
      <c r="H6899" s="43"/>
    </row>
    <row r="6900" spans="1:8" ht="15.75" customHeight="1" x14ac:dyDescent="0.25">
      <c r="C6900" s="10"/>
      <c r="E6900" s="11" t="s">
        <v>7571</v>
      </c>
      <c r="F6900" s="12">
        <v>7200</v>
      </c>
      <c r="G6900" s="10"/>
    </row>
    <row r="6901" spans="1:8" ht="15.75" customHeight="1" x14ac:dyDescent="0.25">
      <c r="A6901" s="13" t="s">
        <v>0</v>
      </c>
      <c r="B6901" s="13" t="s">
        <v>1</v>
      </c>
      <c r="C6901" s="13" t="s">
        <v>2</v>
      </c>
      <c r="D6901" s="13" t="s">
        <v>4</v>
      </c>
      <c r="E6901" s="13" t="s">
        <v>5</v>
      </c>
      <c r="F6901" s="13" t="s">
        <v>6</v>
      </c>
      <c r="G6901" s="13" t="s">
        <v>7</v>
      </c>
      <c r="H6901" s="13" t="s">
        <v>8</v>
      </c>
    </row>
    <row r="6902" spans="1:8" ht="15.75" customHeight="1" x14ac:dyDescent="0.25">
      <c r="A6902" s="13" t="s">
        <v>7915</v>
      </c>
      <c r="B6902" s="13" t="s">
        <v>10</v>
      </c>
      <c r="C6902" s="14">
        <v>2460</v>
      </c>
      <c r="D6902" s="13" t="s">
        <v>406</v>
      </c>
      <c r="E6902" s="13" t="s">
        <v>7296</v>
      </c>
      <c r="F6902" s="15">
        <v>7200</v>
      </c>
      <c r="G6902" s="14">
        <v>17712000</v>
      </c>
      <c r="H6902" s="13" t="s">
        <v>7297</v>
      </c>
    </row>
    <row r="6903" spans="1:8" ht="15.75" customHeight="1" x14ac:dyDescent="0.25">
      <c r="A6903" s="13" t="s">
        <v>7915</v>
      </c>
      <c r="B6903" s="13" t="s">
        <v>28</v>
      </c>
      <c r="C6903" s="14">
        <v>3191.25</v>
      </c>
      <c r="D6903" s="13" t="s">
        <v>33</v>
      </c>
      <c r="E6903" s="13" t="s">
        <v>349</v>
      </c>
      <c r="F6903" s="15">
        <v>7200</v>
      </c>
      <c r="G6903" s="14">
        <v>22977000</v>
      </c>
      <c r="H6903" s="13" t="s">
        <v>7298</v>
      </c>
    </row>
    <row r="6904" spans="1:8" ht="15.75" customHeight="1" x14ac:dyDescent="0.25">
      <c r="A6904" s="13" t="s">
        <v>7915</v>
      </c>
      <c r="B6904" s="13" t="s">
        <v>10</v>
      </c>
      <c r="C6904" s="14">
        <v>3225</v>
      </c>
      <c r="D6904" s="13" t="s">
        <v>67</v>
      </c>
      <c r="E6904" s="13" t="s">
        <v>521</v>
      </c>
      <c r="F6904" s="15">
        <v>7200</v>
      </c>
      <c r="G6904" s="14">
        <v>23220000</v>
      </c>
      <c r="H6904" s="16" t="s">
        <v>7299</v>
      </c>
    </row>
    <row r="6905" spans="1:8" ht="15.75" customHeight="1" x14ac:dyDescent="0.25">
      <c r="A6905" s="13" t="s">
        <v>7915</v>
      </c>
      <c r="B6905" s="13" t="s">
        <v>28</v>
      </c>
      <c r="C6905" s="14">
        <v>3231.96</v>
      </c>
      <c r="D6905" s="13" t="s">
        <v>20</v>
      </c>
      <c r="E6905" s="13" t="s">
        <v>73</v>
      </c>
      <c r="F6905" s="15">
        <v>7200</v>
      </c>
      <c r="G6905" s="14">
        <v>23270112</v>
      </c>
      <c r="H6905" s="13" t="s">
        <v>7300</v>
      </c>
    </row>
    <row r="6906" spans="1:8" ht="15.75" customHeight="1" x14ac:dyDescent="0.25">
      <c r="A6906" s="13" t="s">
        <v>7915</v>
      </c>
      <c r="B6906" s="13" t="s">
        <v>10</v>
      </c>
      <c r="C6906" s="14">
        <v>3232.05</v>
      </c>
      <c r="D6906" s="13" t="s">
        <v>11</v>
      </c>
      <c r="E6906" s="13" t="s">
        <v>7301</v>
      </c>
      <c r="F6906" s="15">
        <v>7200</v>
      </c>
      <c r="G6906" s="14">
        <v>23270760</v>
      </c>
      <c r="H6906" s="13" t="s">
        <v>7302</v>
      </c>
    </row>
    <row r="6907" spans="1:8" ht="15.75" customHeight="1" x14ac:dyDescent="0.25">
      <c r="A6907" s="13" t="s">
        <v>7915</v>
      </c>
      <c r="B6907" s="13" t="s">
        <v>10</v>
      </c>
      <c r="C6907" s="14">
        <v>3248</v>
      </c>
      <c r="D6907" s="13" t="s">
        <v>765</v>
      </c>
      <c r="E6907" s="13" t="s">
        <v>73</v>
      </c>
      <c r="F6907" s="15">
        <v>7200</v>
      </c>
      <c r="G6907" s="14">
        <v>23385600</v>
      </c>
      <c r="H6907" s="13" t="s">
        <v>7303</v>
      </c>
    </row>
    <row r="6908" spans="1:8" ht="15.75" customHeight="1" x14ac:dyDescent="0.25">
      <c r="A6908" s="13" t="s">
        <v>7915</v>
      </c>
      <c r="B6908" s="13" t="s">
        <v>10</v>
      </c>
      <c r="C6908" s="14">
        <v>3261</v>
      </c>
      <c r="D6908" s="13" t="s">
        <v>70</v>
      </c>
      <c r="E6908" s="13" t="s">
        <v>71</v>
      </c>
      <c r="F6908" s="15">
        <v>7200</v>
      </c>
      <c r="G6908" s="14">
        <v>23479200</v>
      </c>
      <c r="H6908" s="13" t="s">
        <v>7304</v>
      </c>
    </row>
    <row r="6909" spans="1:8" ht="15.75" customHeight="1" x14ac:dyDescent="0.25">
      <c r="A6909" s="13" t="s">
        <v>7915</v>
      </c>
      <c r="B6909" s="13" t="s">
        <v>10</v>
      </c>
      <c r="C6909" s="14">
        <v>3262.19</v>
      </c>
      <c r="D6909" s="13" t="s">
        <v>20</v>
      </c>
      <c r="E6909" s="13" t="s">
        <v>349</v>
      </c>
      <c r="F6909" s="15">
        <v>7200</v>
      </c>
      <c r="G6909" s="14">
        <v>23487768</v>
      </c>
      <c r="H6909" s="13" t="s">
        <v>7305</v>
      </c>
    </row>
    <row r="6910" spans="1:8" ht="15.75" customHeight="1" x14ac:dyDescent="0.25">
      <c r="A6910" s="13" t="s">
        <v>7915</v>
      </c>
      <c r="B6910" s="13" t="s">
        <v>10</v>
      </c>
      <c r="C6910" s="14">
        <v>3295.45</v>
      </c>
      <c r="D6910" s="13" t="s">
        <v>23</v>
      </c>
      <c r="E6910" s="13" t="s">
        <v>73</v>
      </c>
      <c r="F6910" s="15">
        <v>7200</v>
      </c>
      <c r="G6910" s="14">
        <v>23727240</v>
      </c>
      <c r="H6910" s="16" t="s">
        <v>7306</v>
      </c>
    </row>
    <row r="6911" spans="1:8" ht="15.75" customHeight="1" x14ac:dyDescent="0.25">
      <c r="A6911" s="13" t="s">
        <v>7915</v>
      </c>
      <c r="B6911" s="13" t="s">
        <v>10</v>
      </c>
      <c r="C6911" s="14">
        <v>3297.69</v>
      </c>
      <c r="D6911" s="13" t="s">
        <v>33</v>
      </c>
      <c r="E6911" s="13" t="s">
        <v>73</v>
      </c>
      <c r="F6911" s="15">
        <v>7200</v>
      </c>
      <c r="G6911" s="14">
        <v>23743368</v>
      </c>
      <c r="H6911" s="13" t="s">
        <v>7307</v>
      </c>
    </row>
    <row r="6912" spans="1:8" ht="15.75" customHeight="1" x14ac:dyDescent="0.25">
      <c r="A6912" s="13" t="s">
        <v>7915</v>
      </c>
      <c r="B6912" s="13" t="s">
        <v>10</v>
      </c>
      <c r="C6912" s="14">
        <v>3358.2</v>
      </c>
      <c r="D6912" s="13" t="s">
        <v>35</v>
      </c>
      <c r="E6912" s="13" t="s">
        <v>7308</v>
      </c>
      <c r="F6912" s="15">
        <v>7200</v>
      </c>
      <c r="G6912" s="14">
        <v>24179040</v>
      </c>
      <c r="H6912" s="16" t="s">
        <v>7309</v>
      </c>
    </row>
    <row r="6913" spans="1:8" ht="15.75" customHeight="1" x14ac:dyDescent="0.25">
      <c r="A6913" s="13" t="s">
        <v>7915</v>
      </c>
      <c r="B6913" s="13" t="s">
        <v>10</v>
      </c>
      <c r="C6913" s="14">
        <v>3360</v>
      </c>
      <c r="D6913" s="13" t="s">
        <v>80</v>
      </c>
      <c r="E6913" s="13" t="s">
        <v>1355</v>
      </c>
      <c r="F6913" s="15">
        <v>7200</v>
      </c>
      <c r="G6913" s="14">
        <v>24192000</v>
      </c>
      <c r="H6913" s="16" t="s">
        <v>7310</v>
      </c>
    </row>
    <row r="6914" spans="1:8" ht="15.75" customHeight="1" x14ac:dyDescent="0.25">
      <c r="A6914" s="13" t="s">
        <v>7915</v>
      </c>
      <c r="B6914" s="13" t="s">
        <v>10</v>
      </c>
      <c r="C6914" s="14">
        <v>3512.33</v>
      </c>
      <c r="D6914" s="13" t="s">
        <v>26</v>
      </c>
      <c r="E6914" s="13" t="s">
        <v>1355</v>
      </c>
      <c r="F6914" s="15">
        <v>7200</v>
      </c>
      <c r="G6914" s="14">
        <v>25288776</v>
      </c>
      <c r="H6914" s="13" t="s">
        <v>7311</v>
      </c>
    </row>
    <row r="6915" spans="1:8" ht="15.75" customHeight="1" x14ac:dyDescent="0.25">
      <c r="A6915" s="13" t="s">
        <v>7915</v>
      </c>
      <c r="B6915" s="13" t="s">
        <v>28</v>
      </c>
      <c r="C6915" s="14">
        <v>3519</v>
      </c>
      <c r="D6915" s="13" t="s">
        <v>67</v>
      </c>
      <c r="E6915" s="13" t="s">
        <v>523</v>
      </c>
      <c r="F6915" s="15">
        <v>7200</v>
      </c>
      <c r="G6915" s="14">
        <v>25336800</v>
      </c>
      <c r="H6915" s="13" t="s">
        <v>7312</v>
      </c>
    </row>
    <row r="6916" spans="1:8" ht="15.75" customHeight="1" x14ac:dyDescent="0.25">
      <c r="A6916" s="13" t="s">
        <v>7915</v>
      </c>
      <c r="B6916" s="13" t="s">
        <v>28</v>
      </c>
      <c r="C6916" s="14">
        <v>3556</v>
      </c>
      <c r="D6916" s="13" t="s">
        <v>17</v>
      </c>
      <c r="E6916" s="13" t="s">
        <v>349</v>
      </c>
      <c r="F6916" s="15">
        <v>7200</v>
      </c>
      <c r="G6916" s="14">
        <v>25603200</v>
      </c>
      <c r="H6916" s="13" t="s">
        <v>7313</v>
      </c>
    </row>
    <row r="6917" spans="1:8" ht="15.75" customHeight="1" x14ac:dyDescent="0.25">
      <c r="A6917" s="13" t="s">
        <v>7915</v>
      </c>
      <c r="B6917" s="13" t="s">
        <v>10</v>
      </c>
      <c r="C6917" s="14">
        <v>3600</v>
      </c>
      <c r="D6917" s="13" t="s">
        <v>38</v>
      </c>
      <c r="E6917" s="13" t="s">
        <v>349</v>
      </c>
      <c r="F6917" s="15">
        <v>7200</v>
      </c>
      <c r="G6917" s="14">
        <v>25920000</v>
      </c>
      <c r="H6917" s="13" t="s">
        <v>7314</v>
      </c>
    </row>
    <row r="6918" spans="1:8" ht="15.75" customHeight="1" x14ac:dyDescent="0.25">
      <c r="A6918" s="13" t="s">
        <v>7915</v>
      </c>
      <c r="B6918" s="13" t="s">
        <v>28</v>
      </c>
      <c r="C6918" s="14">
        <v>3600</v>
      </c>
      <c r="D6918" s="13" t="s">
        <v>38</v>
      </c>
      <c r="E6918" s="13" t="s">
        <v>7315</v>
      </c>
      <c r="F6918" s="15">
        <v>7200</v>
      </c>
      <c r="G6918" s="14">
        <v>25920000</v>
      </c>
      <c r="H6918" s="13" t="s">
        <v>7316</v>
      </c>
    </row>
    <row r="6919" spans="1:8" ht="15.75" customHeight="1" x14ac:dyDescent="0.25">
      <c r="A6919" s="13" t="s">
        <v>7915</v>
      </c>
      <c r="B6919" s="13" t="s">
        <v>10</v>
      </c>
      <c r="C6919" s="14">
        <v>3641.6</v>
      </c>
      <c r="D6919" s="13" t="s">
        <v>14</v>
      </c>
      <c r="E6919" s="13" t="s">
        <v>7317</v>
      </c>
      <c r="F6919" s="15">
        <v>7200</v>
      </c>
      <c r="G6919" s="14">
        <v>26219520</v>
      </c>
      <c r="H6919" s="13" t="s">
        <v>7318</v>
      </c>
    </row>
    <row r="6920" spans="1:8" ht="15.75" customHeight="1" x14ac:dyDescent="0.25">
      <c r="A6920" s="13" t="s">
        <v>7915</v>
      </c>
      <c r="B6920" s="13" t="s">
        <v>10</v>
      </c>
      <c r="C6920" s="14">
        <v>3683</v>
      </c>
      <c r="D6920" s="13" t="s">
        <v>17</v>
      </c>
      <c r="E6920" s="13" t="s">
        <v>73</v>
      </c>
      <c r="F6920" s="15">
        <v>7200</v>
      </c>
      <c r="G6920" s="14">
        <v>26517600</v>
      </c>
      <c r="H6920" s="13" t="s">
        <v>7319</v>
      </c>
    </row>
    <row r="6921" spans="1:8" ht="15.75" customHeight="1" x14ac:dyDescent="0.25">
      <c r="A6921" s="13" t="s">
        <v>7915</v>
      </c>
      <c r="B6921" s="13" t="s">
        <v>28</v>
      </c>
      <c r="C6921" s="14">
        <v>3716.79</v>
      </c>
      <c r="D6921" s="13" t="s">
        <v>11</v>
      </c>
      <c r="E6921" s="13" t="s">
        <v>7320</v>
      </c>
      <c r="F6921" s="15">
        <v>7200</v>
      </c>
      <c r="G6921" s="14">
        <v>26760888</v>
      </c>
      <c r="H6921" s="16" t="s">
        <v>7321</v>
      </c>
    </row>
    <row r="6922" spans="1:8" ht="15.75" customHeight="1" x14ac:dyDescent="0.25">
      <c r="A6922" s="13" t="s">
        <v>7915</v>
      </c>
      <c r="B6922" s="13" t="s">
        <v>10</v>
      </c>
      <c r="C6922" s="14">
        <v>3730</v>
      </c>
      <c r="D6922" s="13" t="s">
        <v>177</v>
      </c>
      <c r="E6922" s="13" t="s">
        <v>3132</v>
      </c>
      <c r="F6922" s="15">
        <v>7200</v>
      </c>
      <c r="G6922" s="14">
        <v>26856000</v>
      </c>
      <c r="H6922" s="13" t="s">
        <v>7322</v>
      </c>
    </row>
    <row r="6923" spans="1:8" ht="15.75" customHeight="1" x14ac:dyDescent="0.25">
      <c r="A6923" s="13" t="s">
        <v>7915</v>
      </c>
      <c r="B6923" s="13" t="s">
        <v>45</v>
      </c>
      <c r="C6923" s="14">
        <v>4191</v>
      </c>
      <c r="D6923" s="13" t="s">
        <v>17</v>
      </c>
      <c r="E6923" s="13" t="s">
        <v>1355</v>
      </c>
      <c r="F6923" s="15">
        <v>7200</v>
      </c>
      <c r="G6923" s="14">
        <v>30175200</v>
      </c>
      <c r="H6923" s="13" t="s">
        <v>7323</v>
      </c>
    </row>
    <row r="6924" spans="1:8" ht="15.75" customHeight="1" x14ac:dyDescent="0.25">
      <c r="A6924" s="13" t="s">
        <v>7915</v>
      </c>
      <c r="B6924" s="13" t="s">
        <v>10</v>
      </c>
      <c r="C6924" s="14">
        <v>4743.7299999999996</v>
      </c>
      <c r="D6924" s="13" t="s">
        <v>43</v>
      </c>
      <c r="E6924" s="13" t="s">
        <v>73</v>
      </c>
      <c r="F6924" s="15">
        <v>7200</v>
      </c>
      <c r="G6924" s="14">
        <v>34154856</v>
      </c>
      <c r="H6924" s="16" t="s">
        <v>7324</v>
      </c>
    </row>
    <row r="6925" spans="1:8" ht="15.75" customHeight="1" x14ac:dyDescent="0.25">
      <c r="C6925" s="10"/>
      <c r="F6925" s="17"/>
      <c r="G6925" s="10"/>
    </row>
    <row r="6926" spans="1:8" ht="15.75" customHeight="1" x14ac:dyDescent="0.25">
      <c r="A6926" s="41" t="s">
        <v>7325</v>
      </c>
      <c r="B6926" s="42"/>
      <c r="C6926" s="42"/>
      <c r="D6926" s="42"/>
      <c r="E6926" s="42"/>
      <c r="F6926" s="42"/>
      <c r="G6926" s="42"/>
      <c r="H6926" s="43"/>
    </row>
    <row r="6927" spans="1:8" ht="15.75" customHeight="1" x14ac:dyDescent="0.25">
      <c r="C6927" s="10"/>
      <c r="E6927" s="11" t="s">
        <v>7571</v>
      </c>
      <c r="F6927" s="12">
        <v>24000</v>
      </c>
      <c r="G6927" s="10"/>
    </row>
    <row r="6928" spans="1:8" ht="15.75" customHeight="1" x14ac:dyDescent="0.25">
      <c r="A6928" s="13" t="s">
        <v>0</v>
      </c>
      <c r="B6928" s="13" t="s">
        <v>1</v>
      </c>
      <c r="C6928" s="13" t="s">
        <v>2</v>
      </c>
      <c r="D6928" s="13" t="s">
        <v>4</v>
      </c>
      <c r="E6928" s="13" t="s">
        <v>5</v>
      </c>
      <c r="F6928" s="13" t="s">
        <v>6</v>
      </c>
      <c r="G6928" s="13" t="s">
        <v>7</v>
      </c>
      <c r="H6928" s="13" t="s">
        <v>8</v>
      </c>
    </row>
    <row r="6929" spans="1:8" ht="15.75" customHeight="1" x14ac:dyDescent="0.25">
      <c r="A6929" s="13" t="s">
        <v>7916</v>
      </c>
      <c r="B6929" s="13" t="s">
        <v>10</v>
      </c>
      <c r="C6929" s="14">
        <v>4578</v>
      </c>
      <c r="D6929" s="13" t="s">
        <v>70</v>
      </c>
      <c r="E6929" s="13" t="s">
        <v>71</v>
      </c>
      <c r="F6929" s="15">
        <v>24000</v>
      </c>
      <c r="G6929" s="14">
        <v>109872000</v>
      </c>
      <c r="H6929" s="13" t="s">
        <v>7304</v>
      </c>
    </row>
    <row r="6930" spans="1:8" ht="15.75" customHeight="1" x14ac:dyDescent="0.25">
      <c r="A6930" s="13" t="s">
        <v>7916</v>
      </c>
      <c r="B6930" s="13" t="s">
        <v>382</v>
      </c>
      <c r="C6930" s="14">
        <v>4674.8900000000003</v>
      </c>
      <c r="D6930" s="13" t="s">
        <v>20</v>
      </c>
      <c r="E6930" s="13" t="s">
        <v>73</v>
      </c>
      <c r="F6930" s="15">
        <v>24000</v>
      </c>
      <c r="G6930" s="14">
        <v>112197360</v>
      </c>
      <c r="H6930" s="13" t="s">
        <v>7327</v>
      </c>
    </row>
    <row r="6931" spans="1:8" ht="15.75" customHeight="1" x14ac:dyDescent="0.25">
      <c r="A6931" s="13" t="s">
        <v>7916</v>
      </c>
      <c r="B6931" s="13" t="s">
        <v>10</v>
      </c>
      <c r="C6931" s="14">
        <v>4680.8999999999996</v>
      </c>
      <c r="D6931" s="13" t="s">
        <v>11</v>
      </c>
      <c r="E6931" s="13" t="s">
        <v>7328</v>
      </c>
      <c r="F6931" s="15">
        <v>24000</v>
      </c>
      <c r="G6931" s="14">
        <v>112341600</v>
      </c>
      <c r="H6931" s="13" t="s">
        <v>7329</v>
      </c>
    </row>
    <row r="6932" spans="1:8" ht="15.75" customHeight="1" x14ac:dyDescent="0.25">
      <c r="A6932" s="13" t="s">
        <v>7916</v>
      </c>
      <c r="B6932" s="13" t="s">
        <v>10</v>
      </c>
      <c r="C6932" s="14">
        <v>4704</v>
      </c>
      <c r="D6932" s="13" t="s">
        <v>80</v>
      </c>
      <c r="E6932" s="13" t="s">
        <v>1355</v>
      </c>
      <c r="F6932" s="15">
        <v>24000</v>
      </c>
      <c r="G6932" s="14">
        <v>112896000</v>
      </c>
      <c r="H6932" s="16" t="s">
        <v>7330</v>
      </c>
    </row>
    <row r="6933" spans="1:8" ht="15.75" customHeight="1" x14ac:dyDescent="0.25">
      <c r="A6933" s="13" t="s">
        <v>7916</v>
      </c>
      <c r="B6933" s="13" t="s">
        <v>10</v>
      </c>
      <c r="C6933" s="14">
        <v>4704</v>
      </c>
      <c r="D6933" s="13" t="s">
        <v>765</v>
      </c>
      <c r="E6933" s="13" t="s">
        <v>73</v>
      </c>
      <c r="F6933" s="15">
        <v>24000</v>
      </c>
      <c r="G6933" s="14">
        <v>112896000</v>
      </c>
      <c r="H6933" s="13" t="s">
        <v>7331</v>
      </c>
    </row>
    <row r="6934" spans="1:8" ht="15.75" customHeight="1" x14ac:dyDescent="0.25">
      <c r="A6934" s="13" t="s">
        <v>7916</v>
      </c>
      <c r="B6934" s="13" t="s">
        <v>10</v>
      </c>
      <c r="C6934" s="14">
        <v>4772.7299999999996</v>
      </c>
      <c r="D6934" s="13" t="s">
        <v>23</v>
      </c>
      <c r="E6934" s="13" t="s">
        <v>73</v>
      </c>
      <c r="F6934" s="15">
        <v>24000</v>
      </c>
      <c r="G6934" s="14">
        <v>114545520</v>
      </c>
      <c r="H6934" s="16" t="s">
        <v>7332</v>
      </c>
    </row>
    <row r="6935" spans="1:8" ht="15.75" customHeight="1" x14ac:dyDescent="0.25">
      <c r="A6935" s="13" t="s">
        <v>7916</v>
      </c>
      <c r="B6935" s="13" t="s">
        <v>10</v>
      </c>
      <c r="C6935" s="14">
        <v>4775.6400000000003</v>
      </c>
      <c r="D6935" s="13" t="s">
        <v>33</v>
      </c>
      <c r="E6935" s="13" t="s">
        <v>73</v>
      </c>
      <c r="F6935" s="15">
        <v>24000</v>
      </c>
      <c r="G6935" s="14">
        <v>114615360</v>
      </c>
      <c r="H6935" s="13" t="s">
        <v>7307</v>
      </c>
    </row>
    <row r="6936" spans="1:8" ht="15.75" customHeight="1" x14ac:dyDescent="0.25">
      <c r="A6936" s="13" t="s">
        <v>7916</v>
      </c>
      <c r="B6936" s="13" t="s">
        <v>10</v>
      </c>
      <c r="C6936" s="14">
        <v>4849</v>
      </c>
      <c r="D6936" s="13" t="s">
        <v>67</v>
      </c>
      <c r="E6936" s="13" t="s">
        <v>521</v>
      </c>
      <c r="F6936" s="15">
        <v>24000</v>
      </c>
      <c r="G6936" s="14">
        <v>116376000</v>
      </c>
      <c r="H6936" s="16" t="s">
        <v>7333</v>
      </c>
    </row>
    <row r="6937" spans="1:8" ht="15.75" customHeight="1" x14ac:dyDescent="0.25">
      <c r="A6937" s="13" t="s">
        <v>7916</v>
      </c>
      <c r="B6937" s="13" t="s">
        <v>10</v>
      </c>
      <c r="C6937" s="14">
        <v>4863.6000000000004</v>
      </c>
      <c r="D6937" s="13" t="s">
        <v>35</v>
      </c>
      <c r="E6937" s="13" t="s">
        <v>7308</v>
      </c>
      <c r="F6937" s="15">
        <v>24000</v>
      </c>
      <c r="G6937" s="14">
        <v>116726400</v>
      </c>
      <c r="H6937" s="16" t="s">
        <v>7334</v>
      </c>
    </row>
    <row r="6938" spans="1:8" ht="15.75" customHeight="1" x14ac:dyDescent="0.25">
      <c r="A6938" s="13" t="s">
        <v>7916</v>
      </c>
      <c r="B6938" s="13" t="s">
        <v>28</v>
      </c>
      <c r="C6938" s="14">
        <v>4901.58</v>
      </c>
      <c r="D6938" s="13" t="s">
        <v>33</v>
      </c>
      <c r="E6938" s="13" t="s">
        <v>349</v>
      </c>
      <c r="F6938" s="15">
        <v>24000</v>
      </c>
      <c r="G6938" s="14">
        <v>117637920</v>
      </c>
      <c r="H6938" s="13" t="s">
        <v>7298</v>
      </c>
    </row>
    <row r="6939" spans="1:8" ht="15.75" customHeight="1" x14ac:dyDescent="0.25">
      <c r="A6939" s="13" t="s">
        <v>7916</v>
      </c>
      <c r="B6939" s="13" t="s">
        <v>10</v>
      </c>
      <c r="C6939" s="14">
        <v>5175</v>
      </c>
      <c r="D6939" s="13" t="s">
        <v>75</v>
      </c>
      <c r="E6939" s="13" t="s">
        <v>349</v>
      </c>
      <c r="F6939" s="15">
        <v>24000</v>
      </c>
      <c r="G6939" s="14">
        <v>124200000</v>
      </c>
      <c r="H6939" s="16" t="s">
        <v>7335</v>
      </c>
    </row>
    <row r="6940" spans="1:8" ht="15.75" customHeight="1" x14ac:dyDescent="0.25">
      <c r="A6940" s="13" t="s">
        <v>7916</v>
      </c>
      <c r="B6940" s="13" t="s">
        <v>10</v>
      </c>
      <c r="C6940" s="14">
        <v>5189</v>
      </c>
      <c r="D6940" s="13" t="s">
        <v>38</v>
      </c>
      <c r="E6940" s="13" t="s">
        <v>73</v>
      </c>
      <c r="F6940" s="15">
        <v>24000</v>
      </c>
      <c r="G6940" s="14">
        <v>124536000</v>
      </c>
      <c r="H6940" s="16" t="s">
        <v>7336</v>
      </c>
    </row>
    <row r="6941" spans="1:8" ht="15.75" customHeight="1" x14ac:dyDescent="0.25">
      <c r="A6941" s="13" t="s">
        <v>7916</v>
      </c>
      <c r="B6941" s="13" t="s">
        <v>28</v>
      </c>
      <c r="C6941" s="14">
        <v>5189</v>
      </c>
      <c r="D6941" s="13" t="s">
        <v>38</v>
      </c>
      <c r="E6941" s="13" t="s">
        <v>7337</v>
      </c>
      <c r="F6941" s="15">
        <v>24000</v>
      </c>
      <c r="G6941" s="14">
        <v>124536000</v>
      </c>
      <c r="H6941" s="13" t="s">
        <v>7338</v>
      </c>
    </row>
    <row r="6942" spans="1:8" ht="15.75" customHeight="1" x14ac:dyDescent="0.25">
      <c r="A6942" s="13" t="s">
        <v>7916</v>
      </c>
      <c r="B6942" s="13" t="s">
        <v>28</v>
      </c>
      <c r="C6942" s="14">
        <v>5196</v>
      </c>
      <c r="D6942" s="13" t="s">
        <v>67</v>
      </c>
      <c r="E6942" s="13" t="s">
        <v>523</v>
      </c>
      <c r="F6942" s="15">
        <v>24000</v>
      </c>
      <c r="G6942" s="14">
        <v>124704000</v>
      </c>
      <c r="H6942" s="16" t="s">
        <v>7339</v>
      </c>
    </row>
    <row r="6943" spans="1:8" ht="15.75" customHeight="1" x14ac:dyDescent="0.25">
      <c r="A6943" s="13" t="s">
        <v>7916</v>
      </c>
      <c r="B6943" s="13" t="s">
        <v>28</v>
      </c>
      <c r="C6943" s="14">
        <v>5242.8100000000004</v>
      </c>
      <c r="D6943" s="13" t="s">
        <v>20</v>
      </c>
      <c r="E6943" s="13" t="s">
        <v>349</v>
      </c>
      <c r="F6943" s="15">
        <v>24000</v>
      </c>
      <c r="G6943" s="14">
        <v>125827440</v>
      </c>
      <c r="H6943" s="16" t="s">
        <v>7340</v>
      </c>
    </row>
    <row r="6944" spans="1:8" ht="15.75" customHeight="1" x14ac:dyDescent="0.25">
      <c r="A6944" s="13" t="s">
        <v>7916</v>
      </c>
      <c r="B6944" s="13" t="s">
        <v>28</v>
      </c>
      <c r="C6944" s="14">
        <v>5250</v>
      </c>
      <c r="D6944" s="13" t="s">
        <v>17</v>
      </c>
      <c r="E6944" s="13" t="s">
        <v>73</v>
      </c>
      <c r="F6944" s="15">
        <v>1200</v>
      </c>
      <c r="G6944" s="14">
        <v>6300000</v>
      </c>
      <c r="H6944" s="13" t="s">
        <v>7319</v>
      </c>
    </row>
    <row r="6945" spans="1:8" ht="15.75" customHeight="1" x14ac:dyDescent="0.25">
      <c r="A6945" s="13" t="s">
        <v>7916</v>
      </c>
      <c r="B6945" s="13" t="s">
        <v>10</v>
      </c>
      <c r="C6945" s="14">
        <v>5260</v>
      </c>
      <c r="D6945" s="13" t="s">
        <v>406</v>
      </c>
      <c r="E6945" s="13" t="s">
        <v>7341</v>
      </c>
      <c r="F6945" s="15">
        <v>24000</v>
      </c>
      <c r="G6945" s="14">
        <v>126240000</v>
      </c>
      <c r="H6945" s="13" t="s">
        <v>7342</v>
      </c>
    </row>
    <row r="6946" spans="1:8" ht="15.75" customHeight="1" x14ac:dyDescent="0.25">
      <c r="A6946" s="13" t="s">
        <v>7916</v>
      </c>
      <c r="B6946" s="13" t="s">
        <v>45</v>
      </c>
      <c r="C6946" s="14">
        <v>5625</v>
      </c>
      <c r="D6946" s="13" t="s">
        <v>17</v>
      </c>
      <c r="E6946" s="13" t="s">
        <v>349</v>
      </c>
      <c r="F6946" s="15">
        <v>1200</v>
      </c>
      <c r="G6946" s="14">
        <v>6750000</v>
      </c>
      <c r="H6946" s="13" t="s">
        <v>7343</v>
      </c>
    </row>
    <row r="6947" spans="1:8" ht="15.75" customHeight="1" x14ac:dyDescent="0.25">
      <c r="A6947" s="13" t="s">
        <v>7916</v>
      </c>
      <c r="B6947" s="13" t="s">
        <v>10</v>
      </c>
      <c r="C6947" s="14">
        <v>5803.8</v>
      </c>
      <c r="D6947" s="13" t="s">
        <v>14</v>
      </c>
      <c r="E6947" s="13" t="s">
        <v>7344</v>
      </c>
      <c r="F6947" s="15">
        <v>24000</v>
      </c>
      <c r="G6947" s="14">
        <v>139291200</v>
      </c>
      <c r="H6947" s="13" t="s">
        <v>7345</v>
      </c>
    </row>
    <row r="6948" spans="1:8" ht="15.75" customHeight="1" x14ac:dyDescent="0.25">
      <c r="A6948" s="13" t="s">
        <v>7916</v>
      </c>
      <c r="B6948" s="13" t="s">
        <v>45</v>
      </c>
      <c r="C6948" s="14">
        <v>5806.27</v>
      </c>
      <c r="D6948" s="13" t="s">
        <v>20</v>
      </c>
      <c r="E6948" s="13" t="s">
        <v>1355</v>
      </c>
      <c r="F6948" s="15">
        <v>24000</v>
      </c>
      <c r="G6948" s="14">
        <v>139350480</v>
      </c>
      <c r="H6948" s="13" t="s">
        <v>7346</v>
      </c>
    </row>
    <row r="6949" spans="1:8" ht="15.75" customHeight="1" x14ac:dyDescent="0.25">
      <c r="A6949" s="13" t="s">
        <v>7916</v>
      </c>
      <c r="B6949" s="13" t="s">
        <v>10</v>
      </c>
      <c r="C6949" s="14">
        <v>5824.11</v>
      </c>
      <c r="D6949" s="13" t="s">
        <v>26</v>
      </c>
      <c r="E6949" s="13" t="s">
        <v>1355</v>
      </c>
      <c r="F6949" s="15">
        <v>24000</v>
      </c>
      <c r="G6949" s="14">
        <v>139778640</v>
      </c>
      <c r="H6949" s="13" t="s">
        <v>7347</v>
      </c>
    </row>
    <row r="6950" spans="1:8" ht="15.75" customHeight="1" x14ac:dyDescent="0.25">
      <c r="A6950" s="13" t="s">
        <v>7916</v>
      </c>
      <c r="B6950" s="13" t="s">
        <v>28</v>
      </c>
      <c r="C6950" s="14">
        <v>5856.76</v>
      </c>
      <c r="D6950" s="13" t="s">
        <v>11</v>
      </c>
      <c r="E6950" s="13" t="s">
        <v>7348</v>
      </c>
      <c r="F6950" s="15">
        <v>24000</v>
      </c>
      <c r="G6950" s="14">
        <v>140562240</v>
      </c>
      <c r="H6950" s="16" t="s">
        <v>7321</v>
      </c>
    </row>
    <row r="6951" spans="1:8" ht="15.75" customHeight="1" x14ac:dyDescent="0.25">
      <c r="A6951" s="13" t="s">
        <v>7916</v>
      </c>
      <c r="B6951" s="13" t="s">
        <v>10</v>
      </c>
      <c r="C6951" s="14">
        <v>5876</v>
      </c>
      <c r="D6951" s="13" t="s">
        <v>177</v>
      </c>
      <c r="E6951" s="13" t="s">
        <v>3132</v>
      </c>
      <c r="F6951" s="15">
        <v>24000</v>
      </c>
      <c r="G6951" s="14">
        <v>141024000</v>
      </c>
      <c r="H6951" s="13" t="s">
        <v>7349</v>
      </c>
    </row>
    <row r="6952" spans="1:8" ht="15.75" customHeight="1" x14ac:dyDescent="0.25">
      <c r="A6952" s="13" t="s">
        <v>7916</v>
      </c>
      <c r="B6952" s="13" t="s">
        <v>10</v>
      </c>
      <c r="C6952" s="14">
        <v>6202.19</v>
      </c>
      <c r="D6952" s="13" t="s">
        <v>20</v>
      </c>
      <c r="E6952" s="13" t="s">
        <v>3120</v>
      </c>
      <c r="F6952" s="15">
        <v>24000</v>
      </c>
      <c r="G6952" s="14">
        <v>148852560</v>
      </c>
      <c r="H6952" s="13" t="s">
        <v>7350</v>
      </c>
    </row>
    <row r="6953" spans="1:8" ht="15.75" customHeight="1" x14ac:dyDescent="0.25">
      <c r="A6953" s="13" t="s">
        <v>7916</v>
      </c>
      <c r="B6953" s="13" t="s">
        <v>28</v>
      </c>
      <c r="C6953" s="14">
        <v>6324.15</v>
      </c>
      <c r="D6953" s="13" t="s">
        <v>26</v>
      </c>
      <c r="E6953" s="13" t="s">
        <v>470</v>
      </c>
      <c r="F6953" s="15">
        <v>24000</v>
      </c>
      <c r="G6953" s="14">
        <v>151779600</v>
      </c>
      <c r="H6953" s="13" t="s">
        <v>7351</v>
      </c>
    </row>
    <row r="6954" spans="1:8" ht="15.75" customHeight="1" x14ac:dyDescent="0.25">
      <c r="A6954" s="13" t="s">
        <v>7916</v>
      </c>
      <c r="B6954" s="13" t="s">
        <v>10</v>
      </c>
      <c r="C6954" s="14">
        <v>6468.54</v>
      </c>
      <c r="D6954" s="13" t="s">
        <v>467</v>
      </c>
      <c r="E6954" s="13" t="s">
        <v>468</v>
      </c>
      <c r="F6954" s="15">
        <v>4800</v>
      </c>
      <c r="G6954" s="14">
        <v>31048992</v>
      </c>
      <c r="H6954" s="16" t="s">
        <v>7352</v>
      </c>
    </row>
    <row r="6955" spans="1:8" ht="15.75" customHeight="1" x14ac:dyDescent="0.25">
      <c r="A6955" s="13" t="s">
        <v>7916</v>
      </c>
      <c r="B6955" s="13" t="s">
        <v>382</v>
      </c>
      <c r="C6955" s="14">
        <v>6500</v>
      </c>
      <c r="D6955" s="13" t="s">
        <v>17</v>
      </c>
      <c r="E6955" s="13" t="s">
        <v>1355</v>
      </c>
      <c r="F6955" s="15">
        <v>1200</v>
      </c>
      <c r="G6955" s="14">
        <v>7800000</v>
      </c>
      <c r="H6955" s="13" t="s">
        <v>7353</v>
      </c>
    </row>
    <row r="6956" spans="1:8" ht="15.75" customHeight="1" x14ac:dyDescent="0.25">
      <c r="A6956" s="13" t="s">
        <v>7916</v>
      </c>
      <c r="B6956" s="13" t="s">
        <v>10</v>
      </c>
      <c r="C6956" s="14">
        <v>7373.51</v>
      </c>
      <c r="D6956" s="13" t="s">
        <v>43</v>
      </c>
      <c r="E6956" s="13" t="s">
        <v>73</v>
      </c>
      <c r="F6956" s="15">
        <v>24000</v>
      </c>
      <c r="G6956" s="14">
        <v>176964240</v>
      </c>
      <c r="H6956" s="16" t="s">
        <v>7354</v>
      </c>
    </row>
    <row r="6957" spans="1:8" ht="15.75" customHeight="1" x14ac:dyDescent="0.25">
      <c r="A6957" s="13" t="s">
        <v>7916</v>
      </c>
      <c r="B6957" s="13" t="s">
        <v>10</v>
      </c>
      <c r="C6957" s="14">
        <v>8625</v>
      </c>
      <c r="D6957" s="13" t="s">
        <v>17</v>
      </c>
      <c r="E6957" s="13" t="s">
        <v>470</v>
      </c>
      <c r="F6957" s="15">
        <v>24000</v>
      </c>
      <c r="G6957" s="14">
        <v>207000000</v>
      </c>
      <c r="H6957" s="13" t="s">
        <v>7355</v>
      </c>
    </row>
    <row r="6958" spans="1:8" ht="15.75" customHeight="1" x14ac:dyDescent="0.25">
      <c r="C6958" s="10"/>
      <c r="F6958" s="17"/>
      <c r="G6958" s="10"/>
    </row>
    <row r="6959" spans="1:8" ht="15.75" customHeight="1" x14ac:dyDescent="0.25">
      <c r="A6959" s="41" t="s">
        <v>7356</v>
      </c>
      <c r="B6959" s="42"/>
      <c r="C6959" s="42"/>
      <c r="D6959" s="42"/>
      <c r="E6959" s="42"/>
      <c r="F6959" s="42"/>
      <c r="G6959" s="42"/>
      <c r="H6959" s="43"/>
    </row>
    <row r="6960" spans="1:8" ht="15.75" customHeight="1" x14ac:dyDescent="0.25">
      <c r="C6960" s="10"/>
      <c r="E6960" s="11" t="s">
        <v>7571</v>
      </c>
      <c r="F6960" s="12">
        <v>1441</v>
      </c>
      <c r="G6960" s="10"/>
    </row>
    <row r="6961" spans="1:8" ht="15.75" customHeight="1" x14ac:dyDescent="0.25">
      <c r="A6961" s="13" t="s">
        <v>0</v>
      </c>
      <c r="B6961" s="13" t="s">
        <v>1</v>
      </c>
      <c r="C6961" s="13" t="s">
        <v>2</v>
      </c>
      <c r="D6961" s="13" t="s">
        <v>4</v>
      </c>
      <c r="E6961" s="13" t="s">
        <v>5</v>
      </c>
      <c r="F6961" s="13" t="s">
        <v>6</v>
      </c>
      <c r="G6961" s="13" t="s">
        <v>7</v>
      </c>
      <c r="H6961" s="13" t="s">
        <v>8</v>
      </c>
    </row>
    <row r="6962" spans="1:8" ht="15.75" customHeight="1" x14ac:dyDescent="0.25">
      <c r="A6962" s="13" t="s">
        <v>7917</v>
      </c>
      <c r="B6962" s="13" t="s">
        <v>10</v>
      </c>
      <c r="C6962" s="14">
        <v>10675.68</v>
      </c>
      <c r="D6962" s="13" t="s">
        <v>38</v>
      </c>
      <c r="E6962" s="13" t="s">
        <v>7358</v>
      </c>
      <c r="F6962" s="15">
        <v>1441</v>
      </c>
      <c r="G6962" s="14">
        <v>15383654.880000001</v>
      </c>
      <c r="H6962" s="13" t="s">
        <v>7359</v>
      </c>
    </row>
    <row r="6963" spans="1:8" ht="15.75" customHeight="1" x14ac:dyDescent="0.25">
      <c r="A6963" s="13" t="s">
        <v>7917</v>
      </c>
      <c r="B6963" s="13" t="s">
        <v>10</v>
      </c>
      <c r="C6963" s="14">
        <v>11198.4</v>
      </c>
      <c r="D6963" s="13" t="s">
        <v>20</v>
      </c>
      <c r="E6963" s="13" t="s">
        <v>7360</v>
      </c>
      <c r="F6963" s="15">
        <v>1441</v>
      </c>
      <c r="G6963" s="14">
        <v>16136894.4</v>
      </c>
      <c r="H6963" s="13" t="s">
        <v>7361</v>
      </c>
    </row>
    <row r="6964" spans="1:8" ht="15.75" customHeight="1" x14ac:dyDescent="0.25">
      <c r="A6964" s="13" t="s">
        <v>7917</v>
      </c>
      <c r="B6964" s="13" t="s">
        <v>10</v>
      </c>
      <c r="C6964" s="14">
        <v>11295.69</v>
      </c>
      <c r="D6964" s="13" t="s">
        <v>33</v>
      </c>
      <c r="E6964" s="13" t="s">
        <v>7360</v>
      </c>
      <c r="F6964" s="15">
        <v>1441</v>
      </c>
      <c r="G6964" s="14">
        <v>16277089.289999999</v>
      </c>
      <c r="H6964" s="13" t="s">
        <v>7362</v>
      </c>
    </row>
    <row r="6965" spans="1:8" ht="15.75" customHeight="1" x14ac:dyDescent="0.25">
      <c r="A6965" s="13" t="s">
        <v>7917</v>
      </c>
      <c r="B6965" s="13" t="s">
        <v>10</v>
      </c>
      <c r="C6965" s="14">
        <v>11321.17</v>
      </c>
      <c r="D6965" s="13" t="s">
        <v>26</v>
      </c>
      <c r="E6965" s="13" t="s">
        <v>7360</v>
      </c>
      <c r="F6965" s="15">
        <v>1441</v>
      </c>
      <c r="G6965" s="14">
        <v>16313805.970000001</v>
      </c>
      <c r="H6965" s="13" t="s">
        <v>7363</v>
      </c>
    </row>
    <row r="6966" spans="1:8" ht="15.75" customHeight="1" x14ac:dyDescent="0.25">
      <c r="A6966" s="13" t="s">
        <v>7917</v>
      </c>
      <c r="B6966" s="13" t="s">
        <v>28</v>
      </c>
      <c r="C6966" s="14">
        <v>11797.5</v>
      </c>
      <c r="D6966" s="13" t="s">
        <v>17</v>
      </c>
      <c r="E6966" s="13" t="s">
        <v>7360</v>
      </c>
      <c r="F6966" s="15">
        <v>1441</v>
      </c>
      <c r="G6966" s="14">
        <v>17000197.5</v>
      </c>
      <c r="H6966" s="13" t="s">
        <v>7364</v>
      </c>
    </row>
    <row r="6967" spans="1:8" ht="15.75" customHeight="1" x14ac:dyDescent="0.25">
      <c r="A6967" s="13" t="s">
        <v>7917</v>
      </c>
      <c r="B6967" s="13" t="s">
        <v>45</v>
      </c>
      <c r="C6967" s="14">
        <v>11797.5</v>
      </c>
      <c r="D6967" s="13" t="s">
        <v>17</v>
      </c>
      <c r="E6967" s="13" t="s">
        <v>2285</v>
      </c>
      <c r="F6967" s="15">
        <v>1441</v>
      </c>
      <c r="G6967" s="14">
        <v>17000197.5</v>
      </c>
      <c r="H6967" s="13" t="s">
        <v>7364</v>
      </c>
    </row>
    <row r="6968" spans="1:8" ht="15.75" customHeight="1" x14ac:dyDescent="0.25">
      <c r="A6968" s="13" t="s">
        <v>7917</v>
      </c>
      <c r="B6968" s="13" t="s">
        <v>10</v>
      </c>
      <c r="C6968" s="14">
        <v>12249.37</v>
      </c>
      <c r="D6968" s="13" t="s">
        <v>2233</v>
      </c>
      <c r="E6968" s="13" t="s">
        <v>7360</v>
      </c>
      <c r="F6968" s="15">
        <v>1441</v>
      </c>
      <c r="G6968" s="14">
        <v>17651342.170000002</v>
      </c>
      <c r="H6968" s="13" t="s">
        <v>7365</v>
      </c>
    </row>
    <row r="6969" spans="1:8" ht="15.75" customHeight="1" x14ac:dyDescent="0.25">
      <c r="A6969" s="13" t="s">
        <v>7917</v>
      </c>
      <c r="B6969" s="13" t="s">
        <v>10</v>
      </c>
      <c r="C6969" s="14">
        <v>12710.88</v>
      </c>
      <c r="D6969" s="13" t="s">
        <v>80</v>
      </c>
      <c r="E6969" s="13" t="s">
        <v>7366</v>
      </c>
      <c r="F6969" s="15">
        <v>1441</v>
      </c>
      <c r="G6969" s="14">
        <v>18316378.079999998</v>
      </c>
      <c r="H6969" s="16" t="s">
        <v>7367</v>
      </c>
    </row>
    <row r="6970" spans="1:8" ht="15.75" customHeight="1" x14ac:dyDescent="0.25">
      <c r="A6970" s="13" t="s">
        <v>7917</v>
      </c>
      <c r="B6970" s="13" t="s">
        <v>10</v>
      </c>
      <c r="C6970" s="14">
        <v>15530.63</v>
      </c>
      <c r="D6970" s="13" t="s">
        <v>43</v>
      </c>
      <c r="E6970" s="13" t="s">
        <v>7360</v>
      </c>
      <c r="F6970" s="15">
        <v>1441</v>
      </c>
      <c r="G6970" s="14">
        <v>22379637.829999998</v>
      </c>
      <c r="H6970" s="13" t="s">
        <v>7368</v>
      </c>
    </row>
    <row r="6971" spans="1:8" ht="15.75" customHeight="1" x14ac:dyDescent="0.25">
      <c r="A6971" s="13" t="s">
        <v>7917</v>
      </c>
      <c r="B6971" s="13" t="s">
        <v>382</v>
      </c>
      <c r="C6971" s="14">
        <v>16095</v>
      </c>
      <c r="D6971" s="13" t="s">
        <v>17</v>
      </c>
      <c r="E6971" s="13" t="s">
        <v>2283</v>
      </c>
      <c r="F6971" s="15">
        <v>1441</v>
      </c>
      <c r="G6971" s="14">
        <v>23192895</v>
      </c>
      <c r="H6971" s="13" t="s">
        <v>7369</v>
      </c>
    </row>
    <row r="6972" spans="1:8" ht="15.75" customHeight="1" x14ac:dyDescent="0.25">
      <c r="A6972" s="13" t="s">
        <v>7917</v>
      </c>
      <c r="B6972" s="13" t="s">
        <v>10</v>
      </c>
      <c r="C6972" s="14">
        <v>16907.47</v>
      </c>
      <c r="D6972" s="13" t="s">
        <v>17</v>
      </c>
      <c r="E6972" s="13" t="s">
        <v>2217</v>
      </c>
      <c r="F6972" s="15">
        <v>1441</v>
      </c>
      <c r="G6972" s="14">
        <v>24363664.27</v>
      </c>
      <c r="H6972" s="13" t="s">
        <v>7370</v>
      </c>
    </row>
    <row r="6973" spans="1:8" ht="15.75" customHeight="1" x14ac:dyDescent="0.25">
      <c r="A6973" s="13" t="s">
        <v>7917</v>
      </c>
      <c r="B6973" s="13" t="s">
        <v>10</v>
      </c>
      <c r="C6973" s="14">
        <v>17099.150000000001</v>
      </c>
      <c r="D6973" s="13" t="s">
        <v>2227</v>
      </c>
      <c r="E6973" s="13" t="s">
        <v>2217</v>
      </c>
      <c r="F6973" s="15">
        <v>1441</v>
      </c>
      <c r="G6973" s="14">
        <v>24639875.149999999</v>
      </c>
      <c r="H6973" s="13" t="s">
        <v>7371</v>
      </c>
    </row>
    <row r="6974" spans="1:8" ht="15.75" customHeight="1" x14ac:dyDescent="0.25">
      <c r="C6974" s="10"/>
      <c r="F6974" s="17"/>
      <c r="G6974" s="10"/>
    </row>
    <row r="6975" spans="1:8" ht="15.75" customHeight="1" x14ac:dyDescent="0.25">
      <c r="A6975" s="41" t="s">
        <v>7372</v>
      </c>
      <c r="B6975" s="42"/>
      <c r="C6975" s="42"/>
      <c r="D6975" s="42"/>
      <c r="E6975" s="42"/>
      <c r="F6975" s="42"/>
      <c r="G6975" s="42"/>
      <c r="H6975" s="43"/>
    </row>
    <row r="6976" spans="1:8" ht="15.75" customHeight="1" x14ac:dyDescent="0.25">
      <c r="C6976" s="10"/>
      <c r="E6976" s="11" t="s">
        <v>7571</v>
      </c>
      <c r="F6976" s="12">
        <v>12000</v>
      </c>
      <c r="G6976" s="10"/>
    </row>
    <row r="6977" spans="1:8" ht="15.75" customHeight="1" x14ac:dyDescent="0.25">
      <c r="A6977" s="13" t="s">
        <v>0</v>
      </c>
      <c r="B6977" s="13" t="s">
        <v>1</v>
      </c>
      <c r="C6977" s="13" t="s">
        <v>2</v>
      </c>
      <c r="D6977" s="13" t="s">
        <v>4</v>
      </c>
      <c r="E6977" s="13" t="s">
        <v>5</v>
      </c>
      <c r="F6977" s="13" t="s">
        <v>6</v>
      </c>
      <c r="G6977" s="13" t="s">
        <v>7</v>
      </c>
      <c r="H6977" s="13" t="s">
        <v>8</v>
      </c>
    </row>
    <row r="6978" spans="1:8" ht="15.75" customHeight="1" x14ac:dyDescent="0.25">
      <c r="A6978" s="13" t="s">
        <v>7918</v>
      </c>
      <c r="B6978" s="13" t="s">
        <v>10</v>
      </c>
      <c r="C6978" s="14">
        <v>1148.6500000000001</v>
      </c>
      <c r="D6978" s="13" t="s">
        <v>38</v>
      </c>
      <c r="E6978" s="13" t="s">
        <v>7373</v>
      </c>
      <c r="F6978" s="15">
        <v>12000</v>
      </c>
      <c r="G6978" s="14">
        <v>13783800</v>
      </c>
      <c r="H6978" s="13" t="s">
        <v>7374</v>
      </c>
    </row>
    <row r="6979" spans="1:8" ht="15.75" customHeight="1" x14ac:dyDescent="0.25">
      <c r="A6979" s="13" t="s">
        <v>7918</v>
      </c>
      <c r="B6979" s="13" t="s">
        <v>10</v>
      </c>
      <c r="C6979" s="14">
        <v>1159.68</v>
      </c>
      <c r="D6979" s="13" t="s">
        <v>20</v>
      </c>
      <c r="E6979" s="13" t="s">
        <v>7360</v>
      </c>
      <c r="F6979" s="15">
        <v>12000</v>
      </c>
      <c r="G6979" s="14">
        <v>13916160</v>
      </c>
      <c r="H6979" s="13" t="s">
        <v>7375</v>
      </c>
    </row>
    <row r="6980" spans="1:8" ht="15.75" customHeight="1" x14ac:dyDescent="0.25">
      <c r="A6980" s="13" t="s">
        <v>7918</v>
      </c>
      <c r="B6980" s="13" t="s">
        <v>10</v>
      </c>
      <c r="C6980" s="14">
        <v>1225.6300000000001</v>
      </c>
      <c r="D6980" s="13" t="s">
        <v>26</v>
      </c>
      <c r="E6980" s="13" t="s">
        <v>7360</v>
      </c>
      <c r="F6980" s="15">
        <v>12000</v>
      </c>
      <c r="G6980" s="14">
        <v>14707560</v>
      </c>
      <c r="H6980" s="16" t="s">
        <v>7376</v>
      </c>
    </row>
    <row r="6981" spans="1:8" ht="15.75" customHeight="1" x14ac:dyDescent="0.25">
      <c r="A6981" s="13" t="s">
        <v>7918</v>
      </c>
      <c r="B6981" s="13" t="s">
        <v>10</v>
      </c>
      <c r="C6981" s="14">
        <v>1269.74</v>
      </c>
      <c r="D6981" s="13" t="s">
        <v>2233</v>
      </c>
      <c r="E6981" s="13" t="s">
        <v>7360</v>
      </c>
      <c r="F6981" s="15">
        <v>12000</v>
      </c>
      <c r="G6981" s="14">
        <v>15236880</v>
      </c>
      <c r="H6981" s="16" t="s">
        <v>7377</v>
      </c>
    </row>
    <row r="6982" spans="1:8" ht="15.75" customHeight="1" x14ac:dyDescent="0.25">
      <c r="A6982" s="13" t="s">
        <v>7918</v>
      </c>
      <c r="B6982" s="13" t="s">
        <v>10</v>
      </c>
      <c r="C6982" s="14">
        <v>1325.95</v>
      </c>
      <c r="D6982" s="13" t="s">
        <v>33</v>
      </c>
      <c r="E6982" s="13" t="s">
        <v>7378</v>
      </c>
      <c r="F6982" s="15">
        <v>12000</v>
      </c>
      <c r="G6982" s="14">
        <v>15911400</v>
      </c>
      <c r="H6982" s="13" t="s">
        <v>7362</v>
      </c>
    </row>
    <row r="6983" spans="1:8" ht="15.75" customHeight="1" x14ac:dyDescent="0.25">
      <c r="A6983" s="13" t="s">
        <v>7918</v>
      </c>
      <c r="B6983" s="13" t="s">
        <v>45</v>
      </c>
      <c r="C6983" s="14">
        <v>1337.05</v>
      </c>
      <c r="D6983" s="13" t="s">
        <v>17</v>
      </c>
      <c r="E6983" s="13" t="s">
        <v>7360</v>
      </c>
      <c r="F6983" s="15">
        <v>12000</v>
      </c>
      <c r="G6983" s="14">
        <v>16044600</v>
      </c>
      <c r="H6983" s="13" t="s">
        <v>7379</v>
      </c>
    </row>
    <row r="6984" spans="1:8" ht="15.75" customHeight="1" x14ac:dyDescent="0.25">
      <c r="A6984" s="13" t="s">
        <v>7918</v>
      </c>
      <c r="B6984" s="13" t="s">
        <v>10</v>
      </c>
      <c r="C6984" s="14">
        <v>1960</v>
      </c>
      <c r="D6984" s="13" t="s">
        <v>80</v>
      </c>
      <c r="E6984" s="13" t="s">
        <v>7366</v>
      </c>
      <c r="F6984" s="15">
        <v>12000</v>
      </c>
      <c r="G6984" s="14">
        <v>23520000</v>
      </c>
      <c r="H6984" s="16" t="s">
        <v>7380</v>
      </c>
    </row>
    <row r="6985" spans="1:8" ht="15.75" customHeight="1" x14ac:dyDescent="0.25">
      <c r="A6985" s="13" t="s">
        <v>7918</v>
      </c>
      <c r="B6985" s="13" t="s">
        <v>10</v>
      </c>
      <c r="C6985" s="14">
        <v>2236.8000000000002</v>
      </c>
      <c r="D6985" s="13" t="s">
        <v>17</v>
      </c>
      <c r="E6985" s="13" t="s">
        <v>2283</v>
      </c>
      <c r="F6985" s="15">
        <v>12000</v>
      </c>
      <c r="G6985" s="14">
        <v>26841600</v>
      </c>
      <c r="H6985" s="13" t="s">
        <v>7379</v>
      </c>
    </row>
    <row r="6986" spans="1:8" ht="15.75" customHeight="1" x14ac:dyDescent="0.25">
      <c r="A6986" s="13" t="s">
        <v>7918</v>
      </c>
      <c r="B6986" s="13" t="s">
        <v>382</v>
      </c>
      <c r="C6986" s="14">
        <v>2327.1</v>
      </c>
      <c r="D6986" s="13" t="s">
        <v>17</v>
      </c>
      <c r="E6986" s="13" t="s">
        <v>2285</v>
      </c>
      <c r="F6986" s="15">
        <v>12000</v>
      </c>
      <c r="G6986" s="14">
        <v>27925200</v>
      </c>
      <c r="H6986" s="13" t="s">
        <v>7379</v>
      </c>
    </row>
    <row r="6987" spans="1:8" ht="15.75" customHeight="1" x14ac:dyDescent="0.25">
      <c r="A6987" s="13" t="s">
        <v>7918</v>
      </c>
      <c r="B6987" s="13" t="s">
        <v>10</v>
      </c>
      <c r="C6987" s="14">
        <v>2408.2600000000002</v>
      </c>
      <c r="D6987" s="13" t="s">
        <v>43</v>
      </c>
      <c r="E6987" s="13" t="s">
        <v>7381</v>
      </c>
      <c r="F6987" s="15">
        <v>12000</v>
      </c>
      <c r="G6987" s="14">
        <v>28899120</v>
      </c>
      <c r="H6987" s="16" t="s">
        <v>7382</v>
      </c>
    </row>
    <row r="6988" spans="1:8" ht="15.75" customHeight="1" x14ac:dyDescent="0.25">
      <c r="A6988" s="13" t="s">
        <v>7918</v>
      </c>
      <c r="B6988" s="13" t="s">
        <v>28</v>
      </c>
      <c r="C6988" s="14">
        <v>3442.35</v>
      </c>
      <c r="D6988" s="13" t="s">
        <v>17</v>
      </c>
      <c r="E6988" s="13" t="s">
        <v>2217</v>
      </c>
      <c r="F6988" s="15">
        <v>12000</v>
      </c>
      <c r="G6988" s="14">
        <v>41308200</v>
      </c>
      <c r="H6988" s="13" t="s">
        <v>7370</v>
      </c>
    </row>
    <row r="6989" spans="1:8" ht="15.75" customHeight="1" x14ac:dyDescent="0.25">
      <c r="A6989" s="13" t="s">
        <v>7918</v>
      </c>
      <c r="B6989" s="13" t="s">
        <v>10</v>
      </c>
      <c r="C6989" s="14">
        <v>3481.54</v>
      </c>
      <c r="D6989" s="13" t="s">
        <v>2227</v>
      </c>
      <c r="E6989" s="13" t="s">
        <v>2217</v>
      </c>
      <c r="F6989" s="15">
        <v>12000</v>
      </c>
      <c r="G6989" s="14">
        <v>41778480</v>
      </c>
      <c r="H6989" s="16" t="s">
        <v>7383</v>
      </c>
    </row>
    <row r="6990" spans="1:8" ht="15.75" customHeight="1" x14ac:dyDescent="0.25">
      <c r="C6990" s="10"/>
      <c r="F6990" s="17"/>
      <c r="G6990" s="10"/>
    </row>
    <row r="6991" spans="1:8" ht="15.75" customHeight="1" x14ac:dyDescent="0.25">
      <c r="A6991" s="41" t="s">
        <v>7384</v>
      </c>
      <c r="B6991" s="42"/>
      <c r="C6991" s="42"/>
      <c r="D6991" s="42"/>
      <c r="E6991" s="42"/>
      <c r="F6991" s="42"/>
      <c r="G6991" s="42"/>
      <c r="H6991" s="43"/>
    </row>
    <row r="6992" spans="1:8" ht="15.75" customHeight="1" x14ac:dyDescent="0.25">
      <c r="C6992" s="10"/>
      <c r="E6992" s="11" t="s">
        <v>7571</v>
      </c>
      <c r="F6992" s="12">
        <v>6000</v>
      </c>
      <c r="G6992" s="10"/>
    </row>
    <row r="6993" spans="1:8" ht="15.75" customHeight="1" x14ac:dyDescent="0.25">
      <c r="A6993" s="13" t="s">
        <v>0</v>
      </c>
      <c r="B6993" s="13" t="s">
        <v>1</v>
      </c>
      <c r="C6993" s="13" t="s">
        <v>2</v>
      </c>
      <c r="D6993" s="13" t="s">
        <v>4</v>
      </c>
      <c r="E6993" s="13" t="s">
        <v>5</v>
      </c>
      <c r="F6993" s="13" t="s">
        <v>6</v>
      </c>
      <c r="G6993" s="13" t="s">
        <v>7</v>
      </c>
      <c r="H6993" s="13" t="s">
        <v>8</v>
      </c>
    </row>
    <row r="6994" spans="1:8" ht="15.75" customHeight="1" x14ac:dyDescent="0.25">
      <c r="A6994" s="13" t="s">
        <v>7919</v>
      </c>
      <c r="B6994" s="13" t="s">
        <v>10</v>
      </c>
      <c r="C6994" s="14">
        <v>5761.5</v>
      </c>
      <c r="D6994" s="13" t="s">
        <v>80</v>
      </c>
      <c r="E6994" s="13" t="s">
        <v>332</v>
      </c>
      <c r="F6994" s="15">
        <v>6000</v>
      </c>
      <c r="G6994" s="14">
        <v>34569000</v>
      </c>
      <c r="H6994" s="16" t="s">
        <v>7386</v>
      </c>
    </row>
    <row r="6995" spans="1:8" ht="15.75" customHeight="1" x14ac:dyDescent="0.25">
      <c r="A6995" s="13" t="s">
        <v>7919</v>
      </c>
      <c r="B6995" s="13" t="s">
        <v>10</v>
      </c>
      <c r="C6995" s="14">
        <v>6081.59</v>
      </c>
      <c r="D6995" s="13" t="s">
        <v>20</v>
      </c>
      <c r="E6995" s="13" t="s">
        <v>332</v>
      </c>
      <c r="F6995" s="15">
        <v>6000</v>
      </c>
      <c r="G6995" s="14">
        <v>36489540</v>
      </c>
      <c r="H6995" s="13" t="s">
        <v>7387</v>
      </c>
    </row>
    <row r="6996" spans="1:8" ht="15.75" customHeight="1" x14ac:dyDescent="0.25">
      <c r="A6996" s="13" t="s">
        <v>7919</v>
      </c>
      <c r="B6996" s="13" t="s">
        <v>10</v>
      </c>
      <c r="C6996" s="14">
        <v>6778.67</v>
      </c>
      <c r="D6996" s="13" t="s">
        <v>38</v>
      </c>
      <c r="E6996" s="13" t="s">
        <v>332</v>
      </c>
      <c r="F6996" s="15">
        <v>6000</v>
      </c>
      <c r="G6996" s="14">
        <v>40672020</v>
      </c>
      <c r="H6996" s="13" t="s">
        <v>7388</v>
      </c>
    </row>
    <row r="6997" spans="1:8" ht="15.75" customHeight="1" x14ac:dyDescent="0.25">
      <c r="A6997" s="13" t="s">
        <v>7919</v>
      </c>
      <c r="B6997" s="13" t="s">
        <v>10</v>
      </c>
      <c r="C6997" s="14">
        <v>6812.56</v>
      </c>
      <c r="D6997" s="13" t="s">
        <v>67</v>
      </c>
      <c r="E6997" s="13" t="s">
        <v>332</v>
      </c>
      <c r="F6997" s="15">
        <v>6000</v>
      </c>
      <c r="G6997" s="14">
        <v>40875360</v>
      </c>
      <c r="H6997" s="16" t="s">
        <v>7389</v>
      </c>
    </row>
    <row r="6998" spans="1:8" ht="15.75" customHeight="1" x14ac:dyDescent="0.25">
      <c r="C6998" s="10"/>
      <c r="F6998" s="17"/>
      <c r="G6998" s="10"/>
    </row>
    <row r="6999" spans="1:8" ht="15.75" customHeight="1" x14ac:dyDescent="0.25">
      <c r="A6999" s="41" t="s">
        <v>7390</v>
      </c>
      <c r="B6999" s="42"/>
      <c r="C6999" s="42"/>
      <c r="D6999" s="42"/>
      <c r="E6999" s="42"/>
      <c r="F6999" s="42"/>
      <c r="G6999" s="42"/>
      <c r="H6999" s="43"/>
    </row>
    <row r="7000" spans="1:8" ht="15.75" customHeight="1" x14ac:dyDescent="0.25">
      <c r="C7000" s="10"/>
      <c r="E7000" s="11" t="s">
        <v>7571</v>
      </c>
      <c r="F7000" s="12">
        <v>672000</v>
      </c>
      <c r="G7000" s="10"/>
    </row>
    <row r="7001" spans="1:8" ht="15.75" customHeight="1" x14ac:dyDescent="0.25">
      <c r="A7001" s="13" t="s">
        <v>0</v>
      </c>
      <c r="B7001" s="13" t="s">
        <v>1</v>
      </c>
      <c r="C7001" s="13" t="s">
        <v>2</v>
      </c>
      <c r="D7001" s="13" t="s">
        <v>4</v>
      </c>
      <c r="E7001" s="13" t="s">
        <v>5</v>
      </c>
      <c r="F7001" s="13" t="s">
        <v>6</v>
      </c>
      <c r="G7001" s="13" t="s">
        <v>7</v>
      </c>
      <c r="H7001" s="13" t="s">
        <v>8</v>
      </c>
    </row>
    <row r="7002" spans="1:8" ht="15.75" customHeight="1" x14ac:dyDescent="0.25">
      <c r="A7002" s="13" t="s">
        <v>7920</v>
      </c>
      <c r="B7002" s="13" t="s">
        <v>10</v>
      </c>
      <c r="C7002" s="14">
        <v>106.3</v>
      </c>
      <c r="D7002" s="13" t="s">
        <v>17</v>
      </c>
      <c r="E7002" s="13" t="s">
        <v>24</v>
      </c>
      <c r="F7002" s="15">
        <v>60000</v>
      </c>
      <c r="G7002" s="14">
        <v>6378000</v>
      </c>
      <c r="H7002" s="13" t="s">
        <v>7392</v>
      </c>
    </row>
    <row r="7003" spans="1:8" ht="15.75" customHeight="1" x14ac:dyDescent="0.25">
      <c r="A7003" s="13" t="s">
        <v>7920</v>
      </c>
      <c r="B7003" s="13" t="s">
        <v>10</v>
      </c>
      <c r="C7003" s="14">
        <v>113.55</v>
      </c>
      <c r="D7003" s="13" t="s">
        <v>38</v>
      </c>
      <c r="E7003" s="13" t="s">
        <v>24</v>
      </c>
      <c r="F7003" s="15">
        <v>672000</v>
      </c>
      <c r="G7003" s="14">
        <v>76305600</v>
      </c>
      <c r="H7003" s="16" t="s">
        <v>7393</v>
      </c>
    </row>
    <row r="7004" spans="1:8" ht="15.75" customHeight="1" x14ac:dyDescent="0.25">
      <c r="A7004" s="13" t="s">
        <v>7920</v>
      </c>
      <c r="B7004" s="13" t="s">
        <v>10</v>
      </c>
      <c r="C7004" s="14">
        <v>131.22</v>
      </c>
      <c r="D7004" s="13" t="s">
        <v>23</v>
      </c>
      <c r="E7004" s="13" t="s">
        <v>24</v>
      </c>
      <c r="F7004" s="15">
        <v>672000</v>
      </c>
      <c r="G7004" s="14">
        <v>88179840</v>
      </c>
      <c r="H7004" s="16" t="s">
        <v>7394</v>
      </c>
    </row>
    <row r="7005" spans="1:8" ht="15.75" customHeight="1" x14ac:dyDescent="0.25">
      <c r="A7005" s="13" t="s">
        <v>7920</v>
      </c>
      <c r="B7005" s="13" t="s">
        <v>10</v>
      </c>
      <c r="C7005" s="14">
        <v>135</v>
      </c>
      <c r="D7005" s="13" t="s">
        <v>14</v>
      </c>
      <c r="E7005" s="13" t="s">
        <v>7395</v>
      </c>
      <c r="F7005" s="15">
        <v>672000</v>
      </c>
      <c r="G7005" s="14">
        <v>90720000</v>
      </c>
      <c r="H7005" s="13" t="s">
        <v>7396</v>
      </c>
    </row>
    <row r="7006" spans="1:8" ht="15.75" customHeight="1" x14ac:dyDescent="0.25">
      <c r="A7006" s="13" t="s">
        <v>7920</v>
      </c>
      <c r="B7006" s="13" t="s">
        <v>10</v>
      </c>
      <c r="C7006" s="14">
        <v>135.66999999999999</v>
      </c>
      <c r="D7006" s="13" t="s">
        <v>33</v>
      </c>
      <c r="E7006" s="13" t="s">
        <v>24</v>
      </c>
      <c r="F7006" s="15">
        <v>672000</v>
      </c>
      <c r="G7006" s="14">
        <v>91170240</v>
      </c>
      <c r="H7006" s="13" t="s">
        <v>7397</v>
      </c>
    </row>
    <row r="7007" spans="1:8" ht="15.75" customHeight="1" x14ac:dyDescent="0.25">
      <c r="A7007" s="13" t="s">
        <v>7920</v>
      </c>
      <c r="B7007" s="13" t="s">
        <v>10</v>
      </c>
      <c r="C7007" s="14">
        <v>136.24</v>
      </c>
      <c r="D7007" s="13" t="s">
        <v>26</v>
      </c>
      <c r="E7007" s="13" t="s">
        <v>24</v>
      </c>
      <c r="F7007" s="15">
        <v>672000</v>
      </c>
      <c r="G7007" s="14">
        <v>91553280</v>
      </c>
      <c r="H7007" s="13" t="s">
        <v>7398</v>
      </c>
    </row>
    <row r="7008" spans="1:8" ht="15.75" customHeight="1" x14ac:dyDescent="0.25">
      <c r="A7008" s="13" t="s">
        <v>7920</v>
      </c>
      <c r="B7008" s="13" t="s">
        <v>10</v>
      </c>
      <c r="C7008" s="14">
        <v>138.16</v>
      </c>
      <c r="D7008" s="13" t="s">
        <v>35</v>
      </c>
      <c r="E7008" s="13" t="s">
        <v>7399</v>
      </c>
      <c r="F7008" s="15">
        <v>672000</v>
      </c>
      <c r="G7008" s="14">
        <v>92843520</v>
      </c>
      <c r="H7008" s="16" t="s">
        <v>7400</v>
      </c>
    </row>
    <row r="7009" spans="1:8" ht="15.75" customHeight="1" x14ac:dyDescent="0.25">
      <c r="A7009" s="13" t="s">
        <v>7920</v>
      </c>
      <c r="B7009" s="13" t="s">
        <v>10</v>
      </c>
      <c r="C7009" s="14">
        <v>179.96</v>
      </c>
      <c r="D7009" s="13" t="s">
        <v>20</v>
      </c>
      <c r="E7009" s="13" t="s">
        <v>450</v>
      </c>
      <c r="F7009" s="15">
        <v>672000</v>
      </c>
      <c r="G7009" s="14">
        <v>120933120</v>
      </c>
      <c r="H7009" s="16" t="s">
        <v>7401</v>
      </c>
    </row>
    <row r="7010" spans="1:8" ht="15.75" customHeight="1" x14ac:dyDescent="0.25">
      <c r="A7010" s="13" t="s">
        <v>7920</v>
      </c>
      <c r="B7010" s="13" t="s">
        <v>10</v>
      </c>
      <c r="C7010" s="14">
        <v>220.94</v>
      </c>
      <c r="D7010" s="13" t="s">
        <v>43</v>
      </c>
      <c r="E7010" s="13" t="s">
        <v>7402</v>
      </c>
      <c r="F7010" s="15">
        <v>672000</v>
      </c>
      <c r="G7010" s="14">
        <v>148471680</v>
      </c>
      <c r="H7010" s="16" t="s">
        <v>7403</v>
      </c>
    </row>
    <row r="7011" spans="1:8" ht="15.75" customHeight="1" x14ac:dyDescent="0.25">
      <c r="A7011" s="13" t="s">
        <v>7920</v>
      </c>
      <c r="B7011" s="13" t="s">
        <v>28</v>
      </c>
      <c r="C7011" s="14">
        <v>346.53</v>
      </c>
      <c r="D7011" s="13" t="s">
        <v>20</v>
      </c>
      <c r="E7011" s="13" t="s">
        <v>291</v>
      </c>
      <c r="F7011" s="15">
        <v>672000</v>
      </c>
      <c r="G7011" s="14">
        <v>232868160</v>
      </c>
      <c r="H7011" s="13" t="s">
        <v>7404</v>
      </c>
    </row>
    <row r="7012" spans="1:8" ht="15.75" customHeight="1" x14ac:dyDescent="0.25">
      <c r="A7012" s="13" t="s">
        <v>7920</v>
      </c>
      <c r="B7012" s="13" t="s">
        <v>45</v>
      </c>
      <c r="C7012" s="14">
        <v>440.47</v>
      </c>
      <c r="D7012" s="13" t="s">
        <v>20</v>
      </c>
      <c r="E7012" s="13" t="s">
        <v>515</v>
      </c>
      <c r="F7012" s="15">
        <v>672000</v>
      </c>
      <c r="G7012" s="14">
        <v>295995840</v>
      </c>
      <c r="H7012" s="13" t="s">
        <v>7405</v>
      </c>
    </row>
    <row r="7013" spans="1:8" ht="15.75" customHeight="1" x14ac:dyDescent="0.25">
      <c r="A7013" s="13" t="s">
        <v>7920</v>
      </c>
      <c r="B7013" s="13" t="s">
        <v>382</v>
      </c>
      <c r="C7013" s="14">
        <v>590.33000000000004</v>
      </c>
      <c r="D7013" s="13" t="s">
        <v>20</v>
      </c>
      <c r="E7013" s="13" t="s">
        <v>300</v>
      </c>
      <c r="F7013" s="15">
        <v>672000</v>
      </c>
      <c r="G7013" s="14">
        <v>396701760</v>
      </c>
      <c r="H7013" s="13" t="s">
        <v>7406</v>
      </c>
    </row>
    <row r="7014" spans="1:8" ht="15.75" customHeight="1" x14ac:dyDescent="0.25">
      <c r="A7014" s="13" t="s">
        <v>7920</v>
      </c>
      <c r="B7014" s="13" t="s">
        <v>28</v>
      </c>
      <c r="C7014" s="14">
        <v>697.64</v>
      </c>
      <c r="D7014" s="13" t="s">
        <v>17</v>
      </c>
      <c r="E7014" s="13" t="s">
        <v>291</v>
      </c>
      <c r="F7014" s="15">
        <v>60000</v>
      </c>
      <c r="G7014" s="14">
        <v>41858400</v>
      </c>
      <c r="H7014" s="13" t="s">
        <v>7407</v>
      </c>
    </row>
    <row r="7015" spans="1:8" ht="15.75" customHeight="1" x14ac:dyDescent="0.25">
      <c r="C7015" s="10"/>
      <c r="F7015" s="17"/>
      <c r="G7015" s="10"/>
    </row>
    <row r="7016" spans="1:8" ht="15.75" customHeight="1" x14ac:dyDescent="0.25">
      <c r="A7016" s="41" t="s">
        <v>7408</v>
      </c>
      <c r="B7016" s="42"/>
      <c r="C7016" s="42"/>
      <c r="D7016" s="42"/>
      <c r="E7016" s="42"/>
      <c r="F7016" s="42"/>
      <c r="G7016" s="42"/>
      <c r="H7016" s="43"/>
    </row>
    <row r="7017" spans="1:8" ht="15.75" customHeight="1" x14ac:dyDescent="0.25">
      <c r="C7017" s="10"/>
      <c r="E7017" s="11" t="s">
        <v>7571</v>
      </c>
      <c r="F7017" s="12">
        <v>20400</v>
      </c>
      <c r="G7017" s="10"/>
    </row>
    <row r="7018" spans="1:8" ht="15.75" customHeight="1" x14ac:dyDescent="0.25">
      <c r="A7018" s="13" t="s">
        <v>0</v>
      </c>
      <c r="B7018" s="13" t="s">
        <v>1</v>
      </c>
      <c r="C7018" s="13" t="s">
        <v>2</v>
      </c>
      <c r="D7018" s="13" t="s">
        <v>4</v>
      </c>
      <c r="E7018" s="13" t="s">
        <v>5</v>
      </c>
      <c r="F7018" s="13" t="s">
        <v>6</v>
      </c>
      <c r="G7018" s="13" t="s">
        <v>7</v>
      </c>
      <c r="H7018" s="13" t="s">
        <v>8</v>
      </c>
    </row>
    <row r="7019" spans="1:8" ht="15.75" customHeight="1" x14ac:dyDescent="0.25">
      <c r="A7019" s="13" t="s">
        <v>7921</v>
      </c>
      <c r="B7019" s="13" t="s">
        <v>10</v>
      </c>
      <c r="C7019" s="14">
        <v>1771.57</v>
      </c>
      <c r="D7019" s="13" t="s">
        <v>14</v>
      </c>
      <c r="E7019" s="13" t="s">
        <v>7410</v>
      </c>
      <c r="F7019" s="15">
        <v>20400</v>
      </c>
      <c r="G7019" s="14">
        <v>36140028</v>
      </c>
      <c r="H7019" s="13" t="s">
        <v>7411</v>
      </c>
    </row>
    <row r="7020" spans="1:8" ht="15.75" customHeight="1" x14ac:dyDescent="0.25">
      <c r="A7020" s="13" t="s">
        <v>7921</v>
      </c>
      <c r="B7020" s="13" t="s">
        <v>10</v>
      </c>
      <c r="C7020" s="14">
        <v>2214.06</v>
      </c>
      <c r="D7020" s="13" t="s">
        <v>20</v>
      </c>
      <c r="E7020" s="13" t="s">
        <v>7412</v>
      </c>
      <c r="F7020" s="15">
        <v>20400</v>
      </c>
      <c r="G7020" s="14">
        <v>45166824</v>
      </c>
      <c r="H7020" s="13" t="s">
        <v>7413</v>
      </c>
    </row>
    <row r="7021" spans="1:8" ht="15.75" customHeight="1" x14ac:dyDescent="0.25">
      <c r="A7021" s="13" t="s">
        <v>7921</v>
      </c>
      <c r="B7021" s="13" t="s">
        <v>10</v>
      </c>
      <c r="C7021" s="14">
        <v>2319.85</v>
      </c>
      <c r="D7021" s="13" t="s">
        <v>33</v>
      </c>
      <c r="E7021" s="13" t="s">
        <v>7414</v>
      </c>
      <c r="F7021" s="15">
        <v>20400</v>
      </c>
      <c r="G7021" s="14">
        <v>47324940</v>
      </c>
      <c r="H7021" s="13" t="s">
        <v>7415</v>
      </c>
    </row>
    <row r="7022" spans="1:8" ht="15.75" customHeight="1" x14ac:dyDescent="0.25">
      <c r="A7022" s="13" t="s">
        <v>7921</v>
      </c>
      <c r="B7022" s="13" t="s">
        <v>10</v>
      </c>
      <c r="C7022" s="14">
        <v>2334.54</v>
      </c>
      <c r="D7022" s="13" t="s">
        <v>38</v>
      </c>
      <c r="E7022" s="13" t="s">
        <v>7416</v>
      </c>
      <c r="F7022" s="15">
        <v>20400</v>
      </c>
      <c r="G7022" s="14">
        <v>47624616</v>
      </c>
      <c r="H7022" s="13" t="s">
        <v>7417</v>
      </c>
    </row>
    <row r="7023" spans="1:8" ht="15.75" customHeight="1" x14ac:dyDescent="0.25">
      <c r="A7023" s="13" t="s">
        <v>7921</v>
      </c>
      <c r="B7023" s="13" t="s">
        <v>10</v>
      </c>
      <c r="C7023" s="14">
        <v>2915.18</v>
      </c>
      <c r="D7023" s="13" t="s">
        <v>43</v>
      </c>
      <c r="E7023" s="13" t="s">
        <v>7418</v>
      </c>
      <c r="F7023" s="15">
        <v>20400</v>
      </c>
      <c r="G7023" s="14">
        <v>59469672</v>
      </c>
      <c r="H7023" s="16" t="s">
        <v>7419</v>
      </c>
    </row>
    <row r="7024" spans="1:8" ht="15.75" customHeight="1" x14ac:dyDescent="0.25">
      <c r="C7024" s="10"/>
      <c r="F7024" s="17"/>
      <c r="G7024" s="10"/>
    </row>
    <row r="7025" spans="1:8" ht="15.75" customHeight="1" x14ac:dyDescent="0.25">
      <c r="A7025" s="41" t="s">
        <v>7420</v>
      </c>
      <c r="B7025" s="42"/>
      <c r="C7025" s="42"/>
      <c r="D7025" s="42"/>
      <c r="E7025" s="42"/>
      <c r="F7025" s="42"/>
      <c r="G7025" s="42"/>
      <c r="H7025" s="43"/>
    </row>
    <row r="7026" spans="1:8" ht="15.75" customHeight="1" x14ac:dyDescent="0.25">
      <c r="C7026" s="10"/>
      <c r="E7026" s="11" t="s">
        <v>7571</v>
      </c>
      <c r="F7026" s="12">
        <v>40814</v>
      </c>
      <c r="G7026" s="10"/>
    </row>
    <row r="7027" spans="1:8" ht="15.75" customHeight="1" x14ac:dyDescent="0.25">
      <c r="A7027" s="13" t="s">
        <v>0</v>
      </c>
      <c r="B7027" s="13" t="s">
        <v>1</v>
      </c>
      <c r="C7027" s="13" t="s">
        <v>2</v>
      </c>
      <c r="D7027" s="13" t="s">
        <v>4</v>
      </c>
      <c r="E7027" s="13" t="s">
        <v>5</v>
      </c>
      <c r="F7027" s="13" t="s">
        <v>6</v>
      </c>
      <c r="G7027" s="13" t="s">
        <v>7</v>
      </c>
      <c r="H7027" s="13" t="s">
        <v>8</v>
      </c>
    </row>
    <row r="7028" spans="1:8" ht="15.75" customHeight="1" x14ac:dyDescent="0.25">
      <c r="A7028" s="13" t="s">
        <v>7922</v>
      </c>
      <c r="B7028" s="13" t="s">
        <v>10</v>
      </c>
      <c r="C7028" s="14">
        <v>87.65</v>
      </c>
      <c r="D7028" s="13" t="s">
        <v>38</v>
      </c>
      <c r="E7028" s="13" t="s">
        <v>3730</v>
      </c>
      <c r="F7028" s="15">
        <v>40814</v>
      </c>
      <c r="G7028" s="14">
        <v>3577347.1</v>
      </c>
      <c r="H7028" s="16" t="s">
        <v>7421</v>
      </c>
    </row>
    <row r="7029" spans="1:8" ht="15.75" customHeight="1" x14ac:dyDescent="0.25">
      <c r="A7029" s="13" t="s">
        <v>7922</v>
      </c>
      <c r="B7029" s="13" t="s">
        <v>10</v>
      </c>
      <c r="C7029" s="14">
        <v>143</v>
      </c>
      <c r="D7029" s="13" t="s">
        <v>177</v>
      </c>
      <c r="E7029" s="13" t="s">
        <v>632</v>
      </c>
      <c r="F7029" s="15">
        <v>40814</v>
      </c>
      <c r="G7029" s="14">
        <v>5836402</v>
      </c>
      <c r="H7029" s="13" t="s">
        <v>7422</v>
      </c>
    </row>
    <row r="7030" spans="1:8" ht="15.75" customHeight="1" x14ac:dyDescent="0.25">
      <c r="A7030" s="13" t="s">
        <v>7922</v>
      </c>
      <c r="B7030" s="13" t="s">
        <v>10</v>
      </c>
      <c r="C7030" s="14">
        <v>170</v>
      </c>
      <c r="D7030" s="13" t="s">
        <v>406</v>
      </c>
      <c r="E7030" s="13" t="s">
        <v>7423</v>
      </c>
      <c r="F7030" s="15">
        <v>40814</v>
      </c>
      <c r="G7030" s="14">
        <v>6938380</v>
      </c>
      <c r="H7030" s="13" t="s">
        <v>7424</v>
      </c>
    </row>
    <row r="7031" spans="1:8" ht="15.75" customHeight="1" x14ac:dyDescent="0.25">
      <c r="A7031" s="13" t="s">
        <v>7922</v>
      </c>
      <c r="B7031" s="13" t="s">
        <v>10</v>
      </c>
      <c r="C7031" s="14">
        <v>260.36</v>
      </c>
      <c r="D7031" s="13" t="s">
        <v>20</v>
      </c>
      <c r="E7031" s="13" t="s">
        <v>40</v>
      </c>
      <c r="F7031" s="15">
        <v>40814</v>
      </c>
      <c r="G7031" s="14">
        <v>10626333.039999999</v>
      </c>
      <c r="H7031" s="16" t="s">
        <v>7425</v>
      </c>
    </row>
    <row r="7032" spans="1:8" ht="15.75" customHeight="1" x14ac:dyDescent="0.25">
      <c r="A7032" s="13" t="s">
        <v>7922</v>
      </c>
      <c r="B7032" s="13" t="s">
        <v>10</v>
      </c>
      <c r="C7032" s="14">
        <v>578.49</v>
      </c>
      <c r="D7032" s="13" t="s">
        <v>14</v>
      </c>
      <c r="E7032" s="13" t="s">
        <v>7426</v>
      </c>
      <c r="F7032" s="15">
        <v>40814</v>
      </c>
      <c r="G7032" s="14">
        <v>23610490.859999999</v>
      </c>
      <c r="H7032" s="13" t="s">
        <v>7427</v>
      </c>
    </row>
    <row r="7033" spans="1:8" ht="15.75" customHeight="1" x14ac:dyDescent="0.25">
      <c r="A7033" s="13" t="s">
        <v>7922</v>
      </c>
      <c r="B7033" s="13" t="s">
        <v>10</v>
      </c>
      <c r="C7033" s="14">
        <v>712.58</v>
      </c>
      <c r="D7033" s="13" t="s">
        <v>33</v>
      </c>
      <c r="E7033" s="13" t="s">
        <v>5008</v>
      </c>
      <c r="F7033" s="15">
        <v>40814</v>
      </c>
      <c r="G7033" s="14">
        <v>29083240.120000001</v>
      </c>
      <c r="H7033" s="13" t="s">
        <v>7428</v>
      </c>
    </row>
    <row r="7034" spans="1:8" ht="15.75" customHeight="1" x14ac:dyDescent="0.25">
      <c r="C7034" s="10"/>
      <c r="F7034" s="17"/>
      <c r="G7034" s="10"/>
    </row>
    <row r="7035" spans="1:8" ht="15.75" customHeight="1" x14ac:dyDescent="0.25">
      <c r="A7035" s="41" t="s">
        <v>7429</v>
      </c>
      <c r="B7035" s="42"/>
      <c r="C7035" s="42"/>
      <c r="D7035" s="42"/>
      <c r="E7035" s="42"/>
      <c r="F7035" s="42"/>
      <c r="G7035" s="42"/>
      <c r="H7035" s="43"/>
    </row>
    <row r="7036" spans="1:8" ht="15.75" customHeight="1" x14ac:dyDescent="0.25">
      <c r="C7036" s="10"/>
      <c r="E7036" s="11" t="s">
        <v>7571</v>
      </c>
      <c r="F7036" s="12">
        <v>1200</v>
      </c>
      <c r="G7036" s="10"/>
    </row>
    <row r="7037" spans="1:8" ht="15.75" customHeight="1" x14ac:dyDescent="0.25">
      <c r="A7037" s="13" t="s">
        <v>0</v>
      </c>
      <c r="B7037" s="13" t="s">
        <v>1</v>
      </c>
      <c r="C7037" s="13" t="s">
        <v>2</v>
      </c>
      <c r="D7037" s="13" t="s">
        <v>4</v>
      </c>
      <c r="E7037" s="13" t="s">
        <v>5</v>
      </c>
      <c r="F7037" s="13" t="s">
        <v>6</v>
      </c>
      <c r="G7037" s="13" t="s">
        <v>7</v>
      </c>
      <c r="H7037" s="13" t="s">
        <v>8</v>
      </c>
    </row>
    <row r="7038" spans="1:8" ht="15.75" customHeight="1" x14ac:dyDescent="0.25">
      <c r="A7038" s="13" t="s">
        <v>7923</v>
      </c>
      <c r="B7038" s="13" t="s">
        <v>10</v>
      </c>
      <c r="C7038" s="14">
        <v>1442.31</v>
      </c>
      <c r="D7038" s="13" t="s">
        <v>26</v>
      </c>
      <c r="E7038" s="13" t="s">
        <v>7430</v>
      </c>
      <c r="F7038" s="15">
        <v>1200</v>
      </c>
      <c r="G7038" s="14">
        <v>1730772</v>
      </c>
      <c r="H7038" s="16" t="s">
        <v>7431</v>
      </c>
    </row>
    <row r="7039" spans="1:8" ht="15.75" customHeight="1" x14ac:dyDescent="0.25">
      <c r="A7039" s="13" t="s">
        <v>7923</v>
      </c>
      <c r="B7039" s="13" t="s">
        <v>10</v>
      </c>
      <c r="C7039" s="14">
        <v>5911.68</v>
      </c>
      <c r="D7039" s="13" t="s">
        <v>14</v>
      </c>
      <c r="E7039" s="13" t="s">
        <v>7432</v>
      </c>
      <c r="F7039" s="15">
        <v>1200</v>
      </c>
      <c r="G7039" s="14">
        <v>7094016</v>
      </c>
      <c r="H7039" s="13" t="s">
        <v>7433</v>
      </c>
    </row>
    <row r="7040" spans="1:8" ht="15.75" customHeight="1" x14ac:dyDescent="0.25">
      <c r="A7040" s="13" t="s">
        <v>7923</v>
      </c>
      <c r="B7040" s="13" t="s">
        <v>10</v>
      </c>
      <c r="C7040" s="14">
        <v>6170.74</v>
      </c>
      <c r="D7040" s="13" t="s">
        <v>20</v>
      </c>
      <c r="E7040" s="13" t="s">
        <v>40</v>
      </c>
      <c r="F7040" s="15">
        <v>1200</v>
      </c>
      <c r="G7040" s="14">
        <v>7404888</v>
      </c>
      <c r="H7040" s="16" t="s">
        <v>7434</v>
      </c>
    </row>
    <row r="7041" spans="1:8" ht="15.75" customHeight="1" x14ac:dyDescent="0.25">
      <c r="A7041" s="13" t="s">
        <v>7923</v>
      </c>
      <c r="B7041" s="13" t="s">
        <v>10</v>
      </c>
      <c r="C7041" s="14">
        <v>6258.95</v>
      </c>
      <c r="D7041" s="13" t="s">
        <v>33</v>
      </c>
      <c r="E7041" s="13" t="s">
        <v>40</v>
      </c>
      <c r="F7041" s="15">
        <v>1200</v>
      </c>
      <c r="G7041" s="14">
        <v>7510740</v>
      </c>
      <c r="H7041" s="13" t="s">
        <v>7435</v>
      </c>
    </row>
    <row r="7042" spans="1:8" ht="15.75" customHeight="1" x14ac:dyDescent="0.25">
      <c r="A7042" s="13" t="s">
        <v>7923</v>
      </c>
      <c r="B7042" s="13" t="s">
        <v>10</v>
      </c>
      <c r="C7042" s="14">
        <v>7746.37</v>
      </c>
      <c r="D7042" s="13" t="s">
        <v>43</v>
      </c>
      <c r="E7042" s="13" t="s">
        <v>40</v>
      </c>
      <c r="F7042" s="15">
        <v>1200</v>
      </c>
      <c r="G7042" s="14">
        <v>9295644</v>
      </c>
      <c r="H7042" s="16" t="s">
        <v>7436</v>
      </c>
    </row>
    <row r="7043" spans="1:8" ht="15.75" customHeight="1" x14ac:dyDescent="0.25">
      <c r="C7043" s="10"/>
      <c r="F7043" s="17"/>
      <c r="G7043" s="10"/>
    </row>
    <row r="7044" spans="1:8" ht="15.75" customHeight="1" x14ac:dyDescent="0.25">
      <c r="A7044" s="41" t="s">
        <v>7437</v>
      </c>
      <c r="B7044" s="42"/>
      <c r="C7044" s="42"/>
      <c r="D7044" s="42"/>
      <c r="E7044" s="42"/>
      <c r="F7044" s="42"/>
      <c r="G7044" s="42"/>
      <c r="H7044" s="43"/>
    </row>
    <row r="7045" spans="1:8" ht="15.75" customHeight="1" x14ac:dyDescent="0.25">
      <c r="C7045" s="10"/>
      <c r="E7045" s="11" t="s">
        <v>7571</v>
      </c>
      <c r="F7045" s="12">
        <v>15600</v>
      </c>
      <c r="G7045" s="10"/>
    </row>
    <row r="7046" spans="1:8" ht="15.75" customHeight="1" x14ac:dyDescent="0.25">
      <c r="A7046" s="13" t="s">
        <v>0</v>
      </c>
      <c r="B7046" s="13" t="s">
        <v>1</v>
      </c>
      <c r="C7046" s="13" t="s">
        <v>2</v>
      </c>
      <c r="D7046" s="13" t="s">
        <v>4</v>
      </c>
      <c r="E7046" s="13" t="s">
        <v>5</v>
      </c>
      <c r="F7046" s="13" t="s">
        <v>6</v>
      </c>
      <c r="G7046" s="13" t="s">
        <v>7</v>
      </c>
      <c r="H7046" s="13" t="s">
        <v>8</v>
      </c>
    </row>
    <row r="7047" spans="1:8" ht="15.75" customHeight="1" x14ac:dyDescent="0.25">
      <c r="A7047" s="13" t="s">
        <v>7924</v>
      </c>
      <c r="B7047" s="13" t="s">
        <v>10</v>
      </c>
      <c r="C7047" s="14">
        <v>769.98</v>
      </c>
      <c r="D7047" s="13" t="s">
        <v>20</v>
      </c>
      <c r="E7047" s="13" t="s">
        <v>332</v>
      </c>
      <c r="F7047" s="15">
        <v>15600</v>
      </c>
      <c r="G7047" s="14">
        <v>12011688</v>
      </c>
      <c r="H7047" s="13" t="s">
        <v>7439</v>
      </c>
    </row>
    <row r="7048" spans="1:8" ht="15.75" customHeight="1" x14ac:dyDescent="0.25">
      <c r="A7048" s="13" t="s">
        <v>7924</v>
      </c>
      <c r="B7048" s="13" t="s">
        <v>10</v>
      </c>
      <c r="C7048" s="14">
        <v>856.26</v>
      </c>
      <c r="D7048" s="13" t="s">
        <v>67</v>
      </c>
      <c r="E7048" s="13" t="s">
        <v>332</v>
      </c>
      <c r="F7048" s="15">
        <v>15600</v>
      </c>
      <c r="G7048" s="14">
        <v>13357656</v>
      </c>
      <c r="H7048" s="16" t="s">
        <v>7440</v>
      </c>
    </row>
    <row r="7049" spans="1:8" ht="15.75" customHeight="1" x14ac:dyDescent="0.25">
      <c r="A7049" s="13" t="s">
        <v>7924</v>
      </c>
      <c r="B7049" s="13" t="s">
        <v>10</v>
      </c>
      <c r="C7049" s="14">
        <v>863.51</v>
      </c>
      <c r="D7049" s="13" t="s">
        <v>38</v>
      </c>
      <c r="E7049" s="13" t="s">
        <v>7441</v>
      </c>
      <c r="F7049" s="15">
        <v>15600</v>
      </c>
      <c r="G7049" s="14">
        <v>13470756</v>
      </c>
      <c r="H7049" s="16" t="s">
        <v>7442</v>
      </c>
    </row>
    <row r="7050" spans="1:8" ht="15.75" customHeight="1" x14ac:dyDescent="0.25">
      <c r="A7050" s="13" t="s">
        <v>7924</v>
      </c>
      <c r="B7050" s="13" t="s">
        <v>10</v>
      </c>
      <c r="C7050" s="14">
        <v>897.75</v>
      </c>
      <c r="D7050" s="13" t="s">
        <v>109</v>
      </c>
      <c r="E7050" s="13" t="s">
        <v>332</v>
      </c>
      <c r="F7050" s="15">
        <v>15600</v>
      </c>
      <c r="G7050" s="14">
        <v>14004900</v>
      </c>
      <c r="H7050" s="16" t="s">
        <v>7443</v>
      </c>
    </row>
    <row r="7051" spans="1:8" ht="15.75" customHeight="1" x14ac:dyDescent="0.25">
      <c r="A7051" s="13" t="s">
        <v>7924</v>
      </c>
      <c r="B7051" s="13" t="s">
        <v>10</v>
      </c>
      <c r="C7051" s="14">
        <v>988.69</v>
      </c>
      <c r="D7051" s="13" t="s">
        <v>43</v>
      </c>
      <c r="E7051" s="13" t="s">
        <v>332</v>
      </c>
      <c r="F7051" s="15">
        <v>15600</v>
      </c>
      <c r="G7051" s="14">
        <v>15423564</v>
      </c>
      <c r="H7051" s="16" t="s">
        <v>7444</v>
      </c>
    </row>
    <row r="7052" spans="1:8" ht="15.75" customHeight="1" x14ac:dyDescent="0.25">
      <c r="C7052" s="10"/>
      <c r="F7052" s="17"/>
      <c r="G7052" s="10"/>
    </row>
    <row r="7053" spans="1:8" ht="15.75" customHeight="1" x14ac:dyDescent="0.25">
      <c r="A7053" s="41" t="s">
        <v>7445</v>
      </c>
      <c r="B7053" s="42"/>
      <c r="C7053" s="42"/>
      <c r="D7053" s="42"/>
      <c r="E7053" s="42"/>
      <c r="F7053" s="42"/>
      <c r="G7053" s="42"/>
      <c r="H7053" s="43"/>
    </row>
    <row r="7054" spans="1:8" ht="15.75" customHeight="1" x14ac:dyDescent="0.25">
      <c r="C7054" s="10"/>
      <c r="E7054" s="11" t="s">
        <v>7571</v>
      </c>
      <c r="F7054" s="12">
        <v>32400</v>
      </c>
      <c r="G7054" s="10"/>
    </row>
    <row r="7055" spans="1:8" ht="15.75" customHeight="1" x14ac:dyDescent="0.25">
      <c r="A7055" s="13" t="s">
        <v>0</v>
      </c>
      <c r="B7055" s="13" t="s">
        <v>1</v>
      </c>
      <c r="C7055" s="13" t="s">
        <v>2</v>
      </c>
      <c r="D7055" s="13" t="s">
        <v>4</v>
      </c>
      <c r="E7055" s="13" t="s">
        <v>5</v>
      </c>
      <c r="F7055" s="13" t="s">
        <v>6</v>
      </c>
      <c r="G7055" s="13" t="s">
        <v>7</v>
      </c>
      <c r="H7055" s="13" t="s">
        <v>8</v>
      </c>
    </row>
    <row r="7056" spans="1:8" ht="15.75" customHeight="1" x14ac:dyDescent="0.25">
      <c r="A7056" s="13" t="s">
        <v>7925</v>
      </c>
      <c r="B7056" s="13" t="s">
        <v>10</v>
      </c>
      <c r="C7056" s="14">
        <v>346.92</v>
      </c>
      <c r="D7056" s="13" t="s">
        <v>26</v>
      </c>
      <c r="E7056" s="13" t="s">
        <v>1398</v>
      </c>
      <c r="F7056" s="15">
        <v>32400</v>
      </c>
      <c r="G7056" s="14">
        <v>11240208</v>
      </c>
      <c r="H7056" s="13" t="s">
        <v>7447</v>
      </c>
    </row>
    <row r="7057" spans="1:8" ht="15.75" customHeight="1" x14ac:dyDescent="0.25">
      <c r="A7057" s="13" t="s">
        <v>7925</v>
      </c>
      <c r="B7057" s="13" t="s">
        <v>10</v>
      </c>
      <c r="C7057" s="14">
        <v>442.14</v>
      </c>
      <c r="D7057" s="13" t="s">
        <v>14</v>
      </c>
      <c r="E7057" s="13" t="s">
        <v>7448</v>
      </c>
      <c r="F7057" s="15">
        <v>32400</v>
      </c>
      <c r="G7057" s="14">
        <v>14325336</v>
      </c>
      <c r="H7057" s="13" t="s">
        <v>7449</v>
      </c>
    </row>
    <row r="7058" spans="1:8" ht="15.75" customHeight="1" x14ac:dyDescent="0.25">
      <c r="A7058" s="13" t="s">
        <v>7925</v>
      </c>
      <c r="B7058" s="13" t="s">
        <v>10</v>
      </c>
      <c r="C7058" s="14">
        <v>457.91</v>
      </c>
      <c r="D7058" s="13" t="s">
        <v>38</v>
      </c>
      <c r="E7058" s="13" t="s">
        <v>219</v>
      </c>
      <c r="F7058" s="15">
        <v>32400</v>
      </c>
      <c r="G7058" s="14">
        <v>14836284</v>
      </c>
      <c r="H7058" s="16" t="s">
        <v>7450</v>
      </c>
    </row>
    <row r="7059" spans="1:8" ht="15.75" customHeight="1" x14ac:dyDescent="0.25">
      <c r="A7059" s="13" t="s">
        <v>7925</v>
      </c>
      <c r="B7059" s="13" t="s">
        <v>28</v>
      </c>
      <c r="C7059" s="14">
        <v>465.87</v>
      </c>
      <c r="D7059" s="13" t="s">
        <v>20</v>
      </c>
      <c r="E7059" s="13" t="s">
        <v>219</v>
      </c>
      <c r="F7059" s="15">
        <v>32400</v>
      </c>
      <c r="G7059" s="14">
        <v>15094188</v>
      </c>
      <c r="H7059" s="16" t="s">
        <v>7451</v>
      </c>
    </row>
    <row r="7060" spans="1:8" ht="15.75" customHeight="1" x14ac:dyDescent="0.25">
      <c r="A7060" s="13" t="s">
        <v>7925</v>
      </c>
      <c r="B7060" s="13" t="s">
        <v>10</v>
      </c>
      <c r="C7060" s="14">
        <v>504.93</v>
      </c>
      <c r="D7060" s="13" t="s">
        <v>20</v>
      </c>
      <c r="E7060" s="13" t="s">
        <v>1398</v>
      </c>
      <c r="F7060" s="15">
        <v>32400</v>
      </c>
      <c r="G7060" s="14">
        <v>16359732</v>
      </c>
      <c r="H7060" s="13" t="s">
        <v>7452</v>
      </c>
    </row>
    <row r="7061" spans="1:8" ht="15.75" customHeight="1" x14ac:dyDescent="0.25">
      <c r="A7061" s="13" t="s">
        <v>7925</v>
      </c>
      <c r="B7061" s="13" t="s">
        <v>10</v>
      </c>
      <c r="C7061" s="14">
        <v>526.36</v>
      </c>
      <c r="D7061" s="13" t="s">
        <v>33</v>
      </c>
      <c r="E7061" s="13" t="s">
        <v>5008</v>
      </c>
      <c r="F7061" s="15">
        <v>32400</v>
      </c>
      <c r="G7061" s="14">
        <v>17054064</v>
      </c>
      <c r="H7061" s="13" t="s">
        <v>7453</v>
      </c>
    </row>
    <row r="7062" spans="1:8" ht="15.75" customHeight="1" x14ac:dyDescent="0.25">
      <c r="A7062" s="13" t="s">
        <v>7925</v>
      </c>
      <c r="B7062" s="13" t="s">
        <v>10</v>
      </c>
      <c r="C7062" s="14">
        <v>618.97</v>
      </c>
      <c r="D7062" s="13" t="s">
        <v>43</v>
      </c>
      <c r="E7062" s="13" t="s">
        <v>219</v>
      </c>
      <c r="F7062" s="15">
        <v>32400</v>
      </c>
      <c r="G7062" s="14">
        <v>20054628</v>
      </c>
      <c r="H7062" s="16" t="s">
        <v>7454</v>
      </c>
    </row>
    <row r="7063" spans="1:8" ht="15.75" customHeight="1" x14ac:dyDescent="0.25">
      <c r="A7063" s="13" t="s">
        <v>7925</v>
      </c>
      <c r="B7063" s="13" t="s">
        <v>28</v>
      </c>
      <c r="C7063" s="14">
        <v>1325.69</v>
      </c>
      <c r="D7063" s="13" t="s">
        <v>26</v>
      </c>
      <c r="E7063" s="13" t="s">
        <v>87</v>
      </c>
      <c r="F7063" s="15">
        <v>32400</v>
      </c>
      <c r="G7063" s="14">
        <v>42952356</v>
      </c>
      <c r="H7063" s="13" t="s">
        <v>7455</v>
      </c>
    </row>
    <row r="7064" spans="1:8" ht="15.75" customHeight="1" x14ac:dyDescent="0.25">
      <c r="C7064" s="10"/>
      <c r="F7064" s="17"/>
      <c r="G7064" s="10"/>
    </row>
    <row r="7065" spans="1:8" ht="15.75" customHeight="1" x14ac:dyDescent="0.25">
      <c r="A7065" s="41" t="s">
        <v>7456</v>
      </c>
      <c r="B7065" s="42"/>
      <c r="C7065" s="42"/>
      <c r="D7065" s="42"/>
      <c r="E7065" s="42"/>
      <c r="F7065" s="42"/>
      <c r="G7065" s="42"/>
      <c r="H7065" s="43"/>
    </row>
    <row r="7066" spans="1:8" ht="15.75" customHeight="1" x14ac:dyDescent="0.25">
      <c r="C7066" s="10"/>
      <c r="E7066" s="11" t="s">
        <v>7571</v>
      </c>
      <c r="F7066" s="12">
        <v>18000</v>
      </c>
      <c r="G7066" s="10"/>
    </row>
    <row r="7067" spans="1:8" ht="15.75" customHeight="1" x14ac:dyDescent="0.25">
      <c r="A7067" s="13" t="s">
        <v>0</v>
      </c>
      <c r="B7067" s="13" t="s">
        <v>1</v>
      </c>
      <c r="C7067" s="13" t="s">
        <v>2</v>
      </c>
      <c r="D7067" s="13" t="s">
        <v>4</v>
      </c>
      <c r="E7067" s="13" t="s">
        <v>5</v>
      </c>
      <c r="F7067" s="13" t="s">
        <v>6</v>
      </c>
      <c r="G7067" s="13" t="s">
        <v>7</v>
      </c>
      <c r="H7067" s="13" t="s">
        <v>8</v>
      </c>
    </row>
    <row r="7068" spans="1:8" ht="15.75" customHeight="1" x14ac:dyDescent="0.25">
      <c r="A7068" s="13" t="s">
        <v>7926</v>
      </c>
      <c r="B7068" s="13" t="s">
        <v>10</v>
      </c>
      <c r="C7068" s="14">
        <v>398.71</v>
      </c>
      <c r="D7068" s="13" t="s">
        <v>26</v>
      </c>
      <c r="E7068" s="13" t="s">
        <v>332</v>
      </c>
      <c r="F7068" s="15">
        <v>18000</v>
      </c>
      <c r="G7068" s="14">
        <v>7176780</v>
      </c>
      <c r="H7068" s="13" t="s">
        <v>7458</v>
      </c>
    </row>
    <row r="7069" spans="1:8" ht="15.75" customHeight="1" x14ac:dyDescent="0.25">
      <c r="A7069" s="13" t="s">
        <v>7926</v>
      </c>
      <c r="B7069" s="13" t="s">
        <v>10</v>
      </c>
      <c r="C7069" s="14">
        <v>408.93</v>
      </c>
      <c r="D7069" s="13" t="s">
        <v>20</v>
      </c>
      <c r="E7069" s="13" t="s">
        <v>332</v>
      </c>
      <c r="F7069" s="15">
        <v>18000</v>
      </c>
      <c r="G7069" s="14">
        <v>7360740</v>
      </c>
      <c r="H7069" s="16" t="s">
        <v>7459</v>
      </c>
    </row>
    <row r="7070" spans="1:8" ht="15.75" customHeight="1" x14ac:dyDescent="0.25">
      <c r="A7070" s="13" t="s">
        <v>7926</v>
      </c>
      <c r="B7070" s="13" t="s">
        <v>10</v>
      </c>
      <c r="C7070" s="14">
        <v>435.59</v>
      </c>
      <c r="D7070" s="13" t="s">
        <v>33</v>
      </c>
      <c r="E7070" s="13" t="s">
        <v>489</v>
      </c>
      <c r="F7070" s="15">
        <v>18000</v>
      </c>
      <c r="G7070" s="14">
        <v>7840620</v>
      </c>
      <c r="H7070" s="13" t="s">
        <v>7460</v>
      </c>
    </row>
    <row r="7071" spans="1:8" ht="15.75" customHeight="1" x14ac:dyDescent="0.25">
      <c r="A7071" s="13" t="s">
        <v>7926</v>
      </c>
      <c r="B7071" s="13" t="s">
        <v>28</v>
      </c>
      <c r="C7071" s="14">
        <v>441.51</v>
      </c>
      <c r="D7071" s="13" t="s">
        <v>20</v>
      </c>
      <c r="E7071" s="13" t="s">
        <v>371</v>
      </c>
      <c r="F7071" s="15">
        <v>18000</v>
      </c>
      <c r="G7071" s="14">
        <v>7947180</v>
      </c>
      <c r="H7071" s="16" t="s">
        <v>7461</v>
      </c>
    </row>
    <row r="7072" spans="1:8" ht="15.75" customHeight="1" x14ac:dyDescent="0.25">
      <c r="A7072" s="13" t="s">
        <v>7926</v>
      </c>
      <c r="B7072" s="13" t="s">
        <v>10</v>
      </c>
      <c r="C7072" s="14">
        <v>473.85</v>
      </c>
      <c r="D7072" s="13" t="s">
        <v>109</v>
      </c>
      <c r="E7072" s="13" t="s">
        <v>332</v>
      </c>
      <c r="F7072" s="15">
        <v>18000</v>
      </c>
      <c r="G7072" s="14">
        <v>8529300</v>
      </c>
      <c r="H7072" s="16" t="s">
        <v>7462</v>
      </c>
    </row>
    <row r="7073" spans="1:8" ht="15.75" customHeight="1" x14ac:dyDescent="0.25">
      <c r="A7073" s="13" t="s">
        <v>7926</v>
      </c>
      <c r="B7073" s="13" t="s">
        <v>10</v>
      </c>
      <c r="C7073" s="14">
        <v>529.23</v>
      </c>
      <c r="D7073" s="13" t="s">
        <v>38</v>
      </c>
      <c r="E7073" s="13" t="s">
        <v>332</v>
      </c>
      <c r="F7073" s="15">
        <v>18000</v>
      </c>
      <c r="G7073" s="14">
        <v>9526140</v>
      </c>
      <c r="H7073" s="16" t="s">
        <v>7463</v>
      </c>
    </row>
    <row r="7074" spans="1:8" ht="15.75" customHeight="1" x14ac:dyDescent="0.25">
      <c r="C7074" s="10"/>
      <c r="F7074" s="17"/>
      <c r="G7074" s="10"/>
    </row>
    <row r="7075" spans="1:8" ht="15.75" customHeight="1" x14ac:dyDescent="0.25">
      <c r="A7075" s="41" t="s">
        <v>7464</v>
      </c>
      <c r="B7075" s="42"/>
      <c r="C7075" s="42"/>
      <c r="D7075" s="42"/>
      <c r="E7075" s="42"/>
      <c r="F7075" s="42"/>
      <c r="G7075" s="42"/>
      <c r="H7075" s="43"/>
    </row>
    <row r="7076" spans="1:8" ht="15.75" customHeight="1" x14ac:dyDescent="0.25">
      <c r="C7076" s="10"/>
      <c r="E7076" s="11" t="s">
        <v>7571</v>
      </c>
      <c r="F7076" s="12">
        <v>10800</v>
      </c>
      <c r="G7076" s="10"/>
    </row>
    <row r="7077" spans="1:8" ht="15.75" customHeight="1" x14ac:dyDescent="0.25">
      <c r="A7077" s="13" t="s">
        <v>0</v>
      </c>
      <c r="B7077" s="13" t="s">
        <v>1</v>
      </c>
      <c r="C7077" s="13" t="s">
        <v>2</v>
      </c>
      <c r="D7077" s="13" t="s">
        <v>4</v>
      </c>
      <c r="E7077" s="13" t="s">
        <v>5</v>
      </c>
      <c r="F7077" s="13" t="s">
        <v>6</v>
      </c>
      <c r="G7077" s="13" t="s">
        <v>7</v>
      </c>
      <c r="H7077" s="13" t="s">
        <v>8</v>
      </c>
    </row>
    <row r="7078" spans="1:8" ht="15.75" customHeight="1" x14ac:dyDescent="0.25">
      <c r="A7078" s="13" t="s">
        <v>7927</v>
      </c>
      <c r="B7078" s="13" t="s">
        <v>10</v>
      </c>
      <c r="C7078" s="14">
        <v>558.71</v>
      </c>
      <c r="D7078" s="13" t="s">
        <v>26</v>
      </c>
      <c r="E7078" s="13" t="s">
        <v>332</v>
      </c>
      <c r="F7078" s="15">
        <v>10800</v>
      </c>
      <c r="G7078" s="14">
        <v>6034068</v>
      </c>
      <c r="H7078" s="13" t="s">
        <v>7458</v>
      </c>
    </row>
    <row r="7079" spans="1:8" ht="15.75" customHeight="1" x14ac:dyDescent="0.25">
      <c r="A7079" s="13" t="s">
        <v>7927</v>
      </c>
      <c r="B7079" s="13" t="s">
        <v>10</v>
      </c>
      <c r="C7079" s="14">
        <v>581.85</v>
      </c>
      <c r="D7079" s="13" t="s">
        <v>20</v>
      </c>
      <c r="E7079" s="13" t="s">
        <v>332</v>
      </c>
      <c r="F7079" s="15">
        <v>10800</v>
      </c>
      <c r="G7079" s="14">
        <v>6283980</v>
      </c>
      <c r="H7079" s="16" t="s">
        <v>7465</v>
      </c>
    </row>
    <row r="7080" spans="1:8" ht="15.75" customHeight="1" x14ac:dyDescent="0.25">
      <c r="A7080" s="13" t="s">
        <v>7927</v>
      </c>
      <c r="B7080" s="13" t="s">
        <v>10</v>
      </c>
      <c r="C7080" s="14">
        <v>668.25</v>
      </c>
      <c r="D7080" s="13" t="s">
        <v>109</v>
      </c>
      <c r="E7080" s="13" t="s">
        <v>332</v>
      </c>
      <c r="F7080" s="15">
        <v>10800</v>
      </c>
      <c r="G7080" s="14">
        <v>7217100</v>
      </c>
      <c r="H7080" s="16" t="s">
        <v>7466</v>
      </c>
    </row>
    <row r="7081" spans="1:8" ht="15.75" customHeight="1" x14ac:dyDescent="0.25">
      <c r="A7081" s="13" t="s">
        <v>7927</v>
      </c>
      <c r="B7081" s="13" t="s">
        <v>10</v>
      </c>
      <c r="C7081" s="14">
        <v>746.15</v>
      </c>
      <c r="D7081" s="13" t="s">
        <v>38</v>
      </c>
      <c r="E7081" s="13" t="s">
        <v>332</v>
      </c>
      <c r="F7081" s="15">
        <v>10800</v>
      </c>
      <c r="G7081" s="14">
        <v>8058420</v>
      </c>
      <c r="H7081" s="16" t="s">
        <v>7467</v>
      </c>
    </row>
    <row r="7082" spans="1:8" ht="15.75" customHeight="1" x14ac:dyDescent="0.25">
      <c r="A7082" s="13" t="s">
        <v>7927</v>
      </c>
      <c r="B7082" s="13" t="s">
        <v>10</v>
      </c>
      <c r="C7082" s="14">
        <v>750.32</v>
      </c>
      <c r="D7082" s="13" t="s">
        <v>43</v>
      </c>
      <c r="E7082" s="13" t="s">
        <v>332</v>
      </c>
      <c r="F7082" s="15">
        <v>10800</v>
      </c>
      <c r="G7082" s="14">
        <v>8103456</v>
      </c>
      <c r="H7082" s="16" t="s">
        <v>7468</v>
      </c>
    </row>
    <row r="7083" spans="1:8" ht="15.75" customHeight="1" x14ac:dyDescent="0.25">
      <c r="C7083" s="10"/>
      <c r="F7083" s="17"/>
      <c r="G7083" s="10"/>
    </row>
    <row r="7084" spans="1:8" ht="15.75" customHeight="1" x14ac:dyDescent="0.25">
      <c r="A7084" s="41" t="s">
        <v>7469</v>
      </c>
      <c r="B7084" s="42"/>
      <c r="C7084" s="42"/>
      <c r="D7084" s="42"/>
      <c r="E7084" s="42"/>
      <c r="F7084" s="42"/>
      <c r="G7084" s="42"/>
      <c r="H7084" s="43"/>
    </row>
    <row r="7085" spans="1:8" ht="15.75" customHeight="1" x14ac:dyDescent="0.25">
      <c r="C7085" s="10"/>
      <c r="E7085" s="11" t="s">
        <v>7571</v>
      </c>
      <c r="F7085" s="12">
        <v>456000</v>
      </c>
      <c r="G7085" s="10"/>
    </row>
    <row r="7086" spans="1:8" ht="15.75" customHeight="1" x14ac:dyDescent="0.25">
      <c r="A7086" s="13" t="s">
        <v>0</v>
      </c>
      <c r="B7086" s="13" t="s">
        <v>1</v>
      </c>
      <c r="C7086" s="13" t="s">
        <v>2</v>
      </c>
      <c r="D7086" s="13" t="s">
        <v>4</v>
      </c>
      <c r="E7086" s="13" t="s">
        <v>5</v>
      </c>
      <c r="F7086" s="13" t="s">
        <v>6</v>
      </c>
      <c r="G7086" s="13" t="s">
        <v>7</v>
      </c>
      <c r="H7086" s="13" t="s">
        <v>8</v>
      </c>
    </row>
    <row r="7087" spans="1:8" ht="15.75" customHeight="1" x14ac:dyDescent="0.25">
      <c r="A7087" s="13" t="s">
        <v>7928</v>
      </c>
      <c r="B7087" s="13" t="s">
        <v>28</v>
      </c>
      <c r="C7087" s="14">
        <v>65.06</v>
      </c>
      <c r="D7087" s="13" t="s">
        <v>17</v>
      </c>
      <c r="E7087" s="13" t="s">
        <v>24</v>
      </c>
      <c r="F7087" s="15">
        <v>456000</v>
      </c>
      <c r="G7087" s="14">
        <v>29667360</v>
      </c>
      <c r="H7087" s="13" t="s">
        <v>7471</v>
      </c>
    </row>
    <row r="7088" spans="1:8" ht="15.75" customHeight="1" x14ac:dyDescent="0.25">
      <c r="A7088" s="13" t="s">
        <v>7928</v>
      </c>
      <c r="B7088" s="13" t="s">
        <v>10</v>
      </c>
      <c r="C7088" s="14">
        <v>70.67</v>
      </c>
      <c r="D7088" s="13" t="s">
        <v>38</v>
      </c>
      <c r="E7088" s="13" t="s">
        <v>24</v>
      </c>
      <c r="F7088" s="15">
        <v>456000</v>
      </c>
      <c r="G7088" s="14">
        <v>32225520</v>
      </c>
      <c r="H7088" s="13" t="s">
        <v>7472</v>
      </c>
    </row>
    <row r="7089" spans="1:8" ht="15.75" customHeight="1" x14ac:dyDescent="0.25">
      <c r="A7089" s="13" t="s">
        <v>7928</v>
      </c>
      <c r="B7089" s="13" t="s">
        <v>10</v>
      </c>
      <c r="C7089" s="14">
        <v>79.900000000000006</v>
      </c>
      <c r="D7089" s="13" t="s">
        <v>20</v>
      </c>
      <c r="E7089" s="13" t="s">
        <v>166</v>
      </c>
      <c r="F7089" s="15">
        <v>456000</v>
      </c>
      <c r="G7089" s="14">
        <v>36434400</v>
      </c>
      <c r="H7089" s="16" t="s">
        <v>7473</v>
      </c>
    </row>
    <row r="7090" spans="1:8" ht="15.75" customHeight="1" x14ac:dyDescent="0.25">
      <c r="A7090" s="13" t="s">
        <v>7928</v>
      </c>
      <c r="B7090" s="13" t="s">
        <v>10</v>
      </c>
      <c r="C7090" s="14">
        <v>81.36</v>
      </c>
      <c r="D7090" s="13" t="s">
        <v>14</v>
      </c>
      <c r="E7090" s="13" t="s">
        <v>7474</v>
      </c>
      <c r="F7090" s="15">
        <v>456000</v>
      </c>
      <c r="G7090" s="14">
        <v>37100160</v>
      </c>
      <c r="H7090" s="13" t="s">
        <v>7475</v>
      </c>
    </row>
    <row r="7091" spans="1:8" ht="15.75" customHeight="1" x14ac:dyDescent="0.25">
      <c r="A7091" s="13" t="s">
        <v>7928</v>
      </c>
      <c r="B7091" s="13" t="s">
        <v>10</v>
      </c>
      <c r="C7091" s="14">
        <v>85.57</v>
      </c>
      <c r="D7091" s="13" t="s">
        <v>80</v>
      </c>
      <c r="E7091" s="13" t="s">
        <v>166</v>
      </c>
      <c r="F7091" s="15">
        <v>456000</v>
      </c>
      <c r="G7091" s="14">
        <v>39019920</v>
      </c>
      <c r="H7091" s="16" t="s">
        <v>7476</v>
      </c>
    </row>
    <row r="7092" spans="1:8" ht="15.75" customHeight="1" x14ac:dyDescent="0.25">
      <c r="A7092" s="13" t="s">
        <v>7928</v>
      </c>
      <c r="B7092" s="13" t="s">
        <v>10</v>
      </c>
      <c r="C7092" s="14">
        <v>86.3</v>
      </c>
      <c r="D7092" s="13" t="s">
        <v>11</v>
      </c>
      <c r="E7092" s="13" t="s">
        <v>7477</v>
      </c>
      <c r="F7092" s="15">
        <v>456000</v>
      </c>
      <c r="G7092" s="14">
        <v>39352800</v>
      </c>
      <c r="H7092" s="13" t="s">
        <v>7478</v>
      </c>
    </row>
    <row r="7093" spans="1:8" ht="15.75" customHeight="1" x14ac:dyDescent="0.25">
      <c r="A7093" s="13" t="s">
        <v>7928</v>
      </c>
      <c r="B7093" s="13" t="s">
        <v>10</v>
      </c>
      <c r="C7093" s="14">
        <v>86.7</v>
      </c>
      <c r="D7093" s="13" t="s">
        <v>177</v>
      </c>
      <c r="E7093" s="13" t="s">
        <v>178</v>
      </c>
      <c r="F7093" s="15">
        <v>456000</v>
      </c>
      <c r="G7093" s="14">
        <v>39535200</v>
      </c>
      <c r="H7093" s="16" t="s">
        <v>7479</v>
      </c>
    </row>
    <row r="7094" spans="1:8" ht="15.75" customHeight="1" x14ac:dyDescent="0.25">
      <c r="A7094" s="13" t="s">
        <v>7928</v>
      </c>
      <c r="B7094" s="13" t="s">
        <v>10</v>
      </c>
      <c r="C7094" s="14">
        <v>86.73</v>
      </c>
      <c r="D7094" s="13" t="s">
        <v>171</v>
      </c>
      <c r="E7094" s="13" t="s">
        <v>7480</v>
      </c>
      <c r="F7094" s="15">
        <v>456000</v>
      </c>
      <c r="G7094" s="14">
        <v>39548880</v>
      </c>
      <c r="H7094" s="16" t="s">
        <v>7481</v>
      </c>
    </row>
    <row r="7095" spans="1:8" ht="15.75" customHeight="1" x14ac:dyDescent="0.25">
      <c r="A7095" s="13" t="s">
        <v>7928</v>
      </c>
      <c r="B7095" s="13" t="s">
        <v>10</v>
      </c>
      <c r="C7095" s="14">
        <v>88.45</v>
      </c>
      <c r="D7095" s="13" t="s">
        <v>33</v>
      </c>
      <c r="E7095" s="13" t="s">
        <v>166</v>
      </c>
      <c r="F7095" s="15">
        <v>456000</v>
      </c>
      <c r="G7095" s="14">
        <v>40333200</v>
      </c>
      <c r="H7095" s="13" t="s">
        <v>7482</v>
      </c>
    </row>
    <row r="7096" spans="1:8" ht="15.75" customHeight="1" x14ac:dyDescent="0.25">
      <c r="A7096" s="13" t="s">
        <v>7928</v>
      </c>
      <c r="B7096" s="13" t="s">
        <v>10</v>
      </c>
      <c r="C7096" s="14">
        <v>90.59</v>
      </c>
      <c r="D7096" s="13" t="s">
        <v>23</v>
      </c>
      <c r="E7096" s="13" t="s">
        <v>24</v>
      </c>
      <c r="F7096" s="15">
        <v>456000</v>
      </c>
      <c r="G7096" s="14">
        <v>41309040</v>
      </c>
      <c r="H7096" s="16" t="s">
        <v>7483</v>
      </c>
    </row>
    <row r="7097" spans="1:8" ht="15.75" customHeight="1" x14ac:dyDescent="0.25">
      <c r="A7097" s="13" t="s">
        <v>7928</v>
      </c>
      <c r="B7097" s="13" t="s">
        <v>10</v>
      </c>
      <c r="C7097" s="14">
        <v>90.99</v>
      </c>
      <c r="D7097" s="13" t="s">
        <v>26</v>
      </c>
      <c r="E7097" s="13" t="s">
        <v>166</v>
      </c>
      <c r="F7097" s="15">
        <v>456000</v>
      </c>
      <c r="G7097" s="14">
        <v>41491440</v>
      </c>
      <c r="H7097" s="16" t="s">
        <v>7484</v>
      </c>
    </row>
    <row r="7098" spans="1:8" ht="15.75" customHeight="1" x14ac:dyDescent="0.25">
      <c r="A7098" s="13" t="s">
        <v>7928</v>
      </c>
      <c r="B7098" s="13" t="s">
        <v>10</v>
      </c>
      <c r="C7098" s="14">
        <v>93.7</v>
      </c>
      <c r="D7098" s="13" t="s">
        <v>109</v>
      </c>
      <c r="E7098" s="13" t="s">
        <v>166</v>
      </c>
      <c r="F7098" s="15">
        <v>456000</v>
      </c>
      <c r="G7098" s="14">
        <v>42727200</v>
      </c>
      <c r="H7098" s="16" t="s">
        <v>7485</v>
      </c>
    </row>
    <row r="7099" spans="1:8" ht="15.75" customHeight="1" x14ac:dyDescent="0.25">
      <c r="A7099" s="13" t="s">
        <v>7928</v>
      </c>
      <c r="B7099" s="13" t="s">
        <v>28</v>
      </c>
      <c r="C7099" s="14">
        <v>93.97</v>
      </c>
      <c r="D7099" s="13" t="s">
        <v>26</v>
      </c>
      <c r="E7099" s="13" t="s">
        <v>24</v>
      </c>
      <c r="F7099" s="15">
        <v>456000</v>
      </c>
      <c r="G7099" s="14">
        <v>42850320</v>
      </c>
      <c r="H7099" s="13" t="s">
        <v>7486</v>
      </c>
    </row>
    <row r="7100" spans="1:8" ht="15.75" customHeight="1" x14ac:dyDescent="0.25">
      <c r="A7100" s="13" t="s">
        <v>7928</v>
      </c>
      <c r="B7100" s="13" t="s">
        <v>10</v>
      </c>
      <c r="C7100" s="14">
        <v>95.25</v>
      </c>
      <c r="D7100" s="13" t="s">
        <v>17</v>
      </c>
      <c r="E7100" s="13" t="s">
        <v>166</v>
      </c>
      <c r="F7100" s="15">
        <v>60000</v>
      </c>
      <c r="G7100" s="14">
        <v>5715000</v>
      </c>
      <c r="H7100" s="13" t="s">
        <v>7487</v>
      </c>
    </row>
    <row r="7101" spans="1:8" ht="15.75" customHeight="1" x14ac:dyDescent="0.25">
      <c r="A7101" s="13" t="s">
        <v>7928</v>
      </c>
      <c r="B7101" s="13" t="s">
        <v>10</v>
      </c>
      <c r="C7101" s="14">
        <v>95.39</v>
      </c>
      <c r="D7101" s="13" t="s">
        <v>35</v>
      </c>
      <c r="E7101" s="13" t="s">
        <v>7488</v>
      </c>
      <c r="F7101" s="15">
        <v>456000</v>
      </c>
      <c r="G7101" s="14">
        <v>43497840</v>
      </c>
      <c r="H7101" s="16" t="s">
        <v>7489</v>
      </c>
    </row>
    <row r="7102" spans="1:8" ht="15.75" customHeight="1" x14ac:dyDescent="0.25">
      <c r="A7102" s="13" t="s">
        <v>7928</v>
      </c>
      <c r="B7102" s="13" t="s">
        <v>10</v>
      </c>
      <c r="C7102" s="14">
        <v>95.79</v>
      </c>
      <c r="D7102" s="13" t="s">
        <v>67</v>
      </c>
      <c r="E7102" s="13" t="s">
        <v>166</v>
      </c>
      <c r="F7102" s="15">
        <v>456000</v>
      </c>
      <c r="G7102" s="14">
        <v>43680240</v>
      </c>
      <c r="H7102" s="16" t="s">
        <v>7490</v>
      </c>
    </row>
    <row r="7103" spans="1:8" ht="15.75" customHeight="1" x14ac:dyDescent="0.25">
      <c r="A7103" s="13" t="s">
        <v>7928</v>
      </c>
      <c r="B7103" s="13" t="s">
        <v>413</v>
      </c>
      <c r="C7103" s="14">
        <v>99.91</v>
      </c>
      <c r="D7103" s="13" t="s">
        <v>20</v>
      </c>
      <c r="E7103" s="13" t="s">
        <v>40</v>
      </c>
      <c r="F7103" s="15">
        <v>456000</v>
      </c>
      <c r="G7103" s="14">
        <v>45558960</v>
      </c>
      <c r="H7103" s="16" t="s">
        <v>7491</v>
      </c>
    </row>
    <row r="7104" spans="1:8" ht="15.75" customHeight="1" x14ac:dyDescent="0.25">
      <c r="A7104" s="13" t="s">
        <v>7928</v>
      </c>
      <c r="B7104" s="13" t="s">
        <v>10</v>
      </c>
      <c r="C7104" s="14">
        <v>123.88</v>
      </c>
      <c r="D7104" s="13" t="s">
        <v>43</v>
      </c>
      <c r="E7104" s="13" t="s">
        <v>166</v>
      </c>
      <c r="F7104" s="15">
        <v>456000</v>
      </c>
      <c r="G7104" s="14">
        <v>56489280</v>
      </c>
      <c r="H7104" s="13" t="s">
        <v>7492</v>
      </c>
    </row>
    <row r="7105" spans="1:8" ht="15.75" customHeight="1" x14ac:dyDescent="0.25">
      <c r="A7105" s="13" t="s">
        <v>7928</v>
      </c>
      <c r="B7105" s="13" t="s">
        <v>28</v>
      </c>
      <c r="C7105" s="14">
        <v>202.33</v>
      </c>
      <c r="D7105" s="13" t="s">
        <v>14</v>
      </c>
      <c r="E7105" s="13" t="s">
        <v>7493</v>
      </c>
      <c r="F7105" s="15">
        <v>456000</v>
      </c>
      <c r="G7105" s="14">
        <v>92262480</v>
      </c>
      <c r="H7105" s="13" t="s">
        <v>7494</v>
      </c>
    </row>
    <row r="7106" spans="1:8" ht="15.75" customHeight="1" x14ac:dyDescent="0.25">
      <c r="A7106" s="13" t="s">
        <v>7928</v>
      </c>
      <c r="B7106" s="13" t="s">
        <v>382</v>
      </c>
      <c r="C7106" s="14">
        <v>206.44</v>
      </c>
      <c r="D7106" s="13" t="s">
        <v>20</v>
      </c>
      <c r="E7106" s="13" t="s">
        <v>306</v>
      </c>
      <c r="F7106" s="15">
        <v>456000</v>
      </c>
      <c r="G7106" s="14">
        <v>94136640</v>
      </c>
      <c r="H7106" s="13" t="s">
        <v>7495</v>
      </c>
    </row>
    <row r="7107" spans="1:8" ht="15.75" customHeight="1" x14ac:dyDescent="0.25">
      <c r="A7107" s="13" t="s">
        <v>7928</v>
      </c>
      <c r="B7107" s="13" t="s">
        <v>45</v>
      </c>
      <c r="C7107" s="14">
        <v>213.6</v>
      </c>
      <c r="D7107" s="13" t="s">
        <v>20</v>
      </c>
      <c r="E7107" s="13" t="s">
        <v>24</v>
      </c>
      <c r="F7107" s="15">
        <v>456000</v>
      </c>
      <c r="G7107" s="14">
        <v>97401600</v>
      </c>
      <c r="H7107" s="13" t="s">
        <v>7496</v>
      </c>
    </row>
    <row r="7108" spans="1:8" ht="15.75" customHeight="1" x14ac:dyDescent="0.25">
      <c r="A7108" s="13" t="s">
        <v>7928</v>
      </c>
      <c r="B7108" s="13" t="s">
        <v>45</v>
      </c>
      <c r="C7108" s="14">
        <v>217.96</v>
      </c>
      <c r="D7108" s="13" t="s">
        <v>26</v>
      </c>
      <c r="E7108" s="13" t="s">
        <v>263</v>
      </c>
      <c r="F7108" s="15">
        <v>456000</v>
      </c>
      <c r="G7108" s="14">
        <v>99389760</v>
      </c>
      <c r="H7108" s="13" t="s">
        <v>7497</v>
      </c>
    </row>
    <row r="7109" spans="1:8" ht="15.75" customHeight="1" x14ac:dyDescent="0.25">
      <c r="A7109" s="13" t="s">
        <v>7928</v>
      </c>
      <c r="B7109" s="13" t="s">
        <v>28</v>
      </c>
      <c r="C7109" s="14">
        <v>340.21</v>
      </c>
      <c r="D7109" s="13" t="s">
        <v>20</v>
      </c>
      <c r="E7109" s="13" t="s">
        <v>291</v>
      </c>
      <c r="F7109" s="15">
        <v>456000</v>
      </c>
      <c r="G7109" s="14">
        <v>155135760</v>
      </c>
      <c r="H7109" s="13" t="s">
        <v>7498</v>
      </c>
    </row>
    <row r="7110" spans="1:8" ht="15.75" customHeight="1" x14ac:dyDescent="0.25">
      <c r="C7110" s="10"/>
      <c r="F7110" s="17"/>
      <c r="G7110" s="10"/>
    </row>
    <row r="7111" spans="1:8" ht="15.75" customHeight="1" x14ac:dyDescent="0.25">
      <c r="A7111" s="41" t="s">
        <v>7499</v>
      </c>
      <c r="B7111" s="42"/>
      <c r="C7111" s="42"/>
      <c r="D7111" s="42"/>
      <c r="E7111" s="42"/>
      <c r="F7111" s="42"/>
      <c r="G7111" s="42"/>
      <c r="H7111" s="43"/>
    </row>
    <row r="7112" spans="1:8" ht="15.75" customHeight="1" x14ac:dyDescent="0.25">
      <c r="C7112" s="10"/>
      <c r="E7112" s="11" t="s">
        <v>7571</v>
      </c>
      <c r="F7112" s="12">
        <v>2400</v>
      </c>
      <c r="G7112" s="10"/>
    </row>
    <row r="7113" spans="1:8" ht="15.75" customHeight="1" x14ac:dyDescent="0.25">
      <c r="A7113" s="13" t="s">
        <v>0</v>
      </c>
      <c r="B7113" s="13" t="s">
        <v>1</v>
      </c>
      <c r="C7113" s="13" t="s">
        <v>2</v>
      </c>
      <c r="D7113" s="13" t="s">
        <v>4</v>
      </c>
      <c r="E7113" s="13" t="s">
        <v>5</v>
      </c>
      <c r="F7113" s="13" t="s">
        <v>6</v>
      </c>
      <c r="G7113" s="13" t="s">
        <v>7</v>
      </c>
      <c r="H7113" s="13" t="s">
        <v>8</v>
      </c>
    </row>
    <row r="7114" spans="1:8" ht="15.75" customHeight="1" x14ac:dyDescent="0.25">
      <c r="A7114" s="13" t="s">
        <v>7929</v>
      </c>
      <c r="B7114" s="13" t="s">
        <v>10</v>
      </c>
      <c r="C7114" s="14">
        <v>27941.21</v>
      </c>
      <c r="D7114" s="13" t="s">
        <v>20</v>
      </c>
      <c r="E7114" s="13" t="s">
        <v>7501</v>
      </c>
      <c r="F7114" s="15">
        <v>2400</v>
      </c>
      <c r="G7114" s="14">
        <v>67058904</v>
      </c>
      <c r="H7114" s="16" t="s">
        <v>7502</v>
      </c>
    </row>
    <row r="7115" spans="1:8" ht="15.75" customHeight="1" x14ac:dyDescent="0.25">
      <c r="A7115" s="13" t="s">
        <v>7929</v>
      </c>
      <c r="B7115" s="13" t="s">
        <v>10</v>
      </c>
      <c r="C7115" s="14">
        <v>31975.040000000001</v>
      </c>
      <c r="D7115" s="13" t="s">
        <v>38</v>
      </c>
      <c r="E7115" s="13" t="s">
        <v>7503</v>
      </c>
      <c r="F7115" s="15">
        <v>2400</v>
      </c>
      <c r="G7115" s="14">
        <v>76740096</v>
      </c>
      <c r="H7115" s="16" t="s">
        <v>7504</v>
      </c>
    </row>
    <row r="7116" spans="1:8" ht="15.75" customHeight="1" x14ac:dyDescent="0.25">
      <c r="A7116" s="13" t="s">
        <v>7929</v>
      </c>
      <c r="B7116" s="13" t="s">
        <v>10</v>
      </c>
      <c r="C7116" s="14">
        <v>35987.58</v>
      </c>
      <c r="D7116" s="13" t="s">
        <v>33</v>
      </c>
      <c r="E7116" s="13" t="s">
        <v>7505</v>
      </c>
      <c r="F7116" s="15">
        <v>2400</v>
      </c>
      <c r="G7116" s="14">
        <v>86370192</v>
      </c>
      <c r="H7116" s="13" t="s">
        <v>7506</v>
      </c>
    </row>
    <row r="7117" spans="1:8" ht="15.75" customHeight="1" x14ac:dyDescent="0.25">
      <c r="A7117" s="13" t="s">
        <v>7929</v>
      </c>
      <c r="B7117" s="13" t="s">
        <v>10</v>
      </c>
      <c r="C7117" s="14">
        <v>39938.06</v>
      </c>
      <c r="D7117" s="13" t="s">
        <v>43</v>
      </c>
      <c r="E7117" s="13" t="s">
        <v>7507</v>
      </c>
      <c r="F7117" s="15">
        <v>2400</v>
      </c>
      <c r="G7117" s="14">
        <v>95851344</v>
      </c>
      <c r="H7117" s="16" t="s">
        <v>7508</v>
      </c>
    </row>
    <row r="7118" spans="1:8" ht="15.75" customHeight="1" x14ac:dyDescent="0.25">
      <c r="C7118" s="10"/>
      <c r="F7118" s="17"/>
      <c r="G7118" s="10"/>
    </row>
    <row r="7119" spans="1:8" ht="15.75" customHeight="1" x14ac:dyDescent="0.25">
      <c r="A7119" s="41" t="s">
        <v>7509</v>
      </c>
      <c r="B7119" s="42"/>
      <c r="C7119" s="42"/>
      <c r="D7119" s="42"/>
      <c r="E7119" s="42"/>
      <c r="F7119" s="42"/>
      <c r="G7119" s="42"/>
      <c r="H7119" s="43"/>
    </row>
    <row r="7120" spans="1:8" ht="15.75" customHeight="1" x14ac:dyDescent="0.25">
      <c r="C7120" s="10"/>
      <c r="E7120" s="11" t="s">
        <v>7571</v>
      </c>
      <c r="F7120" s="12">
        <v>5040000</v>
      </c>
      <c r="G7120" s="10"/>
    </row>
    <row r="7121" spans="1:8" ht="15.75" customHeight="1" x14ac:dyDescent="0.25">
      <c r="A7121" s="13" t="s">
        <v>0</v>
      </c>
      <c r="B7121" s="13" t="s">
        <v>1</v>
      </c>
      <c r="C7121" s="13" t="s">
        <v>2</v>
      </c>
      <c r="D7121" s="13" t="s">
        <v>4</v>
      </c>
      <c r="E7121" s="13" t="s">
        <v>5</v>
      </c>
      <c r="F7121" s="13" t="s">
        <v>6</v>
      </c>
      <c r="G7121" s="13" t="s">
        <v>7</v>
      </c>
      <c r="H7121" s="13" t="s">
        <v>8</v>
      </c>
    </row>
    <row r="7122" spans="1:8" ht="15.75" customHeight="1" x14ac:dyDescent="0.25">
      <c r="A7122" s="13" t="s">
        <v>7930</v>
      </c>
      <c r="B7122" s="13" t="s">
        <v>10</v>
      </c>
      <c r="C7122" s="14">
        <v>142.76</v>
      </c>
      <c r="D7122" s="13" t="s">
        <v>20</v>
      </c>
      <c r="E7122" s="13" t="s">
        <v>389</v>
      </c>
      <c r="F7122" s="15">
        <v>5040000</v>
      </c>
      <c r="G7122" s="14">
        <v>719510400</v>
      </c>
      <c r="H7122" s="13" t="s">
        <v>7511</v>
      </c>
    </row>
    <row r="7123" spans="1:8" ht="15.75" customHeight="1" x14ac:dyDescent="0.25">
      <c r="A7123" s="13" t="s">
        <v>7930</v>
      </c>
      <c r="B7123" s="13" t="s">
        <v>10</v>
      </c>
      <c r="C7123" s="14">
        <v>161.21</v>
      </c>
      <c r="D7123" s="13" t="s">
        <v>38</v>
      </c>
      <c r="E7123" s="13" t="s">
        <v>7512</v>
      </c>
      <c r="F7123" s="15">
        <v>5040000</v>
      </c>
      <c r="G7123" s="14">
        <v>812498400</v>
      </c>
      <c r="H7123" s="16" t="s">
        <v>7513</v>
      </c>
    </row>
    <row r="7124" spans="1:8" ht="15.75" customHeight="1" x14ac:dyDescent="0.25">
      <c r="A7124" s="13" t="s">
        <v>7930</v>
      </c>
      <c r="B7124" s="13" t="s">
        <v>10</v>
      </c>
      <c r="C7124" s="14">
        <v>187.33</v>
      </c>
      <c r="D7124" s="13" t="s">
        <v>23</v>
      </c>
      <c r="E7124" s="13" t="s">
        <v>389</v>
      </c>
      <c r="F7124" s="15">
        <v>5040000</v>
      </c>
      <c r="G7124" s="14">
        <v>944143200</v>
      </c>
      <c r="H7124" s="16" t="s">
        <v>7514</v>
      </c>
    </row>
    <row r="7125" spans="1:8" ht="15.75" customHeight="1" x14ac:dyDescent="0.25">
      <c r="A7125" s="13" t="s">
        <v>7930</v>
      </c>
      <c r="B7125" s="13" t="s">
        <v>10</v>
      </c>
      <c r="C7125" s="14">
        <v>212.33</v>
      </c>
      <c r="D7125" s="13" t="s">
        <v>33</v>
      </c>
      <c r="E7125" s="13" t="s">
        <v>389</v>
      </c>
      <c r="F7125" s="15">
        <v>5040000</v>
      </c>
      <c r="G7125" s="14">
        <v>1070143200</v>
      </c>
      <c r="H7125" s="16" t="s">
        <v>7515</v>
      </c>
    </row>
    <row r="7126" spans="1:8" ht="15.75" customHeight="1" x14ac:dyDescent="0.25">
      <c r="A7126" s="13" t="s">
        <v>7930</v>
      </c>
      <c r="B7126" s="13" t="s">
        <v>28</v>
      </c>
      <c r="C7126" s="14">
        <v>317.14</v>
      </c>
      <c r="D7126" s="13" t="s">
        <v>38</v>
      </c>
      <c r="E7126" s="13" t="s">
        <v>7516</v>
      </c>
      <c r="F7126" s="15">
        <v>5040000</v>
      </c>
      <c r="G7126" s="14">
        <v>1598385600</v>
      </c>
      <c r="H7126" s="13" t="s">
        <v>7517</v>
      </c>
    </row>
    <row r="7127" spans="1:8" ht="15.75" customHeight="1" x14ac:dyDescent="0.25">
      <c r="A7127" s="13" t="s">
        <v>7930</v>
      </c>
      <c r="B7127" s="13" t="s">
        <v>28</v>
      </c>
      <c r="C7127" s="14">
        <v>399.96</v>
      </c>
      <c r="D7127" s="13" t="s">
        <v>20</v>
      </c>
      <c r="E7127" s="13" t="s">
        <v>291</v>
      </c>
      <c r="F7127" s="15">
        <v>5040000</v>
      </c>
      <c r="G7127" s="14">
        <v>2015798400</v>
      </c>
      <c r="H7127" s="13" t="s">
        <v>7518</v>
      </c>
    </row>
    <row r="7128" spans="1:8" ht="15.75" customHeight="1" x14ac:dyDescent="0.25">
      <c r="A7128" s="13" t="s">
        <v>7930</v>
      </c>
      <c r="B7128" s="13" t="s">
        <v>434</v>
      </c>
      <c r="C7128" s="14">
        <v>429.36</v>
      </c>
      <c r="D7128" s="13" t="s">
        <v>20</v>
      </c>
      <c r="E7128" s="13" t="s">
        <v>843</v>
      </c>
      <c r="F7128" s="15">
        <v>5040000</v>
      </c>
      <c r="G7128" s="14">
        <v>2163974400</v>
      </c>
      <c r="H7128" s="13" t="s">
        <v>7519</v>
      </c>
    </row>
    <row r="7129" spans="1:8" ht="15.75" customHeight="1" x14ac:dyDescent="0.25">
      <c r="A7129" s="13" t="s">
        <v>7930</v>
      </c>
      <c r="B7129" s="13" t="s">
        <v>45</v>
      </c>
      <c r="C7129" s="14">
        <v>480.4</v>
      </c>
      <c r="D7129" s="13" t="s">
        <v>20</v>
      </c>
      <c r="E7129" s="13" t="s">
        <v>87</v>
      </c>
      <c r="F7129" s="15">
        <v>5040000</v>
      </c>
      <c r="G7129" s="14">
        <v>2421216000</v>
      </c>
      <c r="H7129" s="13" t="s">
        <v>7520</v>
      </c>
    </row>
    <row r="7130" spans="1:8" ht="15.75" customHeight="1" x14ac:dyDescent="0.25">
      <c r="A7130" s="13" t="s">
        <v>7930</v>
      </c>
      <c r="B7130" s="13" t="s">
        <v>382</v>
      </c>
      <c r="C7130" s="14">
        <v>493.13</v>
      </c>
      <c r="D7130" s="13" t="s">
        <v>20</v>
      </c>
      <c r="E7130" s="13" t="s">
        <v>1551</v>
      </c>
      <c r="F7130" s="15">
        <v>5040000</v>
      </c>
      <c r="G7130" s="14">
        <v>2485375200</v>
      </c>
      <c r="H7130" s="13" t="s">
        <v>7521</v>
      </c>
    </row>
    <row r="7131" spans="1:8" ht="15.75" customHeight="1" x14ac:dyDescent="0.25">
      <c r="A7131" s="13" t="s">
        <v>7930</v>
      </c>
      <c r="B7131" s="13" t="s">
        <v>10</v>
      </c>
      <c r="C7131" s="14">
        <v>558.32000000000005</v>
      </c>
      <c r="D7131" s="13" t="s">
        <v>43</v>
      </c>
      <c r="E7131" s="13" t="s">
        <v>7522</v>
      </c>
      <c r="F7131" s="15">
        <v>5040000</v>
      </c>
      <c r="G7131" s="14">
        <v>2813932800</v>
      </c>
      <c r="H7131" s="16" t="s">
        <v>7523</v>
      </c>
    </row>
    <row r="7132" spans="1:8" ht="15.75" customHeight="1" x14ac:dyDescent="0.25">
      <c r="A7132" s="13" t="s">
        <v>7930</v>
      </c>
      <c r="B7132" s="13" t="s">
        <v>460</v>
      </c>
      <c r="C7132" s="14">
        <v>603.16999999999996</v>
      </c>
      <c r="D7132" s="13" t="s">
        <v>20</v>
      </c>
      <c r="E7132" s="13" t="s">
        <v>300</v>
      </c>
      <c r="F7132" s="15">
        <v>5040000</v>
      </c>
      <c r="G7132" s="14">
        <v>3039976800</v>
      </c>
      <c r="H7132" s="13" t="s">
        <v>7524</v>
      </c>
    </row>
    <row r="7133" spans="1:8" ht="15.75" customHeight="1" x14ac:dyDescent="0.25">
      <c r="A7133" s="13" t="s">
        <v>7930</v>
      </c>
      <c r="B7133" s="13" t="s">
        <v>413</v>
      </c>
      <c r="C7133" s="14">
        <v>613.9</v>
      </c>
      <c r="D7133" s="13" t="s">
        <v>20</v>
      </c>
      <c r="E7133" s="13" t="s">
        <v>2354</v>
      </c>
      <c r="F7133" s="15">
        <v>5040000</v>
      </c>
      <c r="G7133" s="14">
        <v>3094056000</v>
      </c>
      <c r="H7133" s="13" t="s">
        <v>7525</v>
      </c>
    </row>
    <row r="7134" spans="1:8" ht="15.75" customHeight="1" x14ac:dyDescent="0.25">
      <c r="A7134" s="13" t="s">
        <v>7930</v>
      </c>
      <c r="B7134" s="13" t="s">
        <v>458</v>
      </c>
      <c r="C7134" s="14">
        <v>637.91999999999996</v>
      </c>
      <c r="D7134" s="13" t="s">
        <v>20</v>
      </c>
      <c r="E7134" s="13" t="s">
        <v>1398</v>
      </c>
      <c r="F7134" s="15">
        <v>5040000</v>
      </c>
      <c r="G7134" s="14">
        <v>3215116800</v>
      </c>
      <c r="H7134" s="13" t="s">
        <v>7526</v>
      </c>
    </row>
    <row r="7135" spans="1:8" ht="15.75" customHeight="1" x14ac:dyDescent="0.25">
      <c r="A7135" s="13" t="s">
        <v>7930</v>
      </c>
      <c r="B7135" s="13" t="s">
        <v>1572</v>
      </c>
      <c r="C7135" s="14">
        <v>935.2</v>
      </c>
      <c r="D7135" s="13" t="s">
        <v>20</v>
      </c>
      <c r="E7135" s="13" t="s">
        <v>147</v>
      </c>
      <c r="F7135" s="15">
        <v>5040000</v>
      </c>
      <c r="G7135" s="14">
        <v>4713408000</v>
      </c>
      <c r="H7135" s="13" t="s">
        <v>7527</v>
      </c>
    </row>
    <row r="7136" spans="1:8" ht="15.75" customHeight="1" x14ac:dyDescent="0.25">
      <c r="C7136" s="10"/>
      <c r="F7136" s="17"/>
      <c r="G7136" s="10"/>
    </row>
    <row r="7137" spans="1:8" ht="15.75" customHeight="1" x14ac:dyDescent="0.25">
      <c r="A7137" s="41" t="s">
        <v>7528</v>
      </c>
      <c r="B7137" s="42"/>
      <c r="C7137" s="42"/>
      <c r="D7137" s="42"/>
      <c r="E7137" s="42"/>
      <c r="F7137" s="42"/>
      <c r="G7137" s="42"/>
      <c r="H7137" s="43"/>
    </row>
    <row r="7138" spans="1:8" ht="15.75" customHeight="1" x14ac:dyDescent="0.25">
      <c r="C7138" s="10"/>
      <c r="E7138" s="11" t="s">
        <v>7571</v>
      </c>
      <c r="F7138" s="12">
        <v>84</v>
      </c>
      <c r="G7138" s="10"/>
    </row>
    <row r="7139" spans="1:8" ht="15.75" customHeight="1" x14ac:dyDescent="0.25">
      <c r="A7139" s="13" t="s">
        <v>0</v>
      </c>
      <c r="B7139" s="13" t="s">
        <v>1</v>
      </c>
      <c r="C7139" s="13" t="s">
        <v>2</v>
      </c>
      <c r="D7139" s="13" t="s">
        <v>4</v>
      </c>
      <c r="E7139" s="13" t="s">
        <v>5</v>
      </c>
      <c r="F7139" s="13" t="s">
        <v>6</v>
      </c>
      <c r="G7139" s="13" t="s">
        <v>7</v>
      </c>
      <c r="H7139" s="13" t="s">
        <v>8</v>
      </c>
    </row>
    <row r="7140" spans="1:8" ht="15.75" customHeight="1" x14ac:dyDescent="0.25">
      <c r="A7140" s="13" t="s">
        <v>7931</v>
      </c>
      <c r="B7140" s="13" t="s">
        <v>10</v>
      </c>
      <c r="C7140" s="14">
        <v>85367</v>
      </c>
      <c r="D7140" s="13" t="s">
        <v>7529</v>
      </c>
      <c r="E7140" s="13" t="s">
        <v>7530</v>
      </c>
      <c r="F7140" s="15">
        <v>84</v>
      </c>
      <c r="G7140" s="14">
        <v>7170828</v>
      </c>
      <c r="H7140" s="13" t="s">
        <v>7531</v>
      </c>
    </row>
    <row r="7141" spans="1:8" ht="15.75" customHeight="1" x14ac:dyDescent="0.25">
      <c r="A7141" s="13" t="s">
        <v>7931</v>
      </c>
      <c r="B7141" s="13" t="s">
        <v>10</v>
      </c>
      <c r="C7141" s="14">
        <v>118970.86</v>
      </c>
      <c r="D7141" s="13" t="s">
        <v>20</v>
      </c>
      <c r="E7141" s="13" t="s">
        <v>7532</v>
      </c>
      <c r="F7141" s="15">
        <v>84</v>
      </c>
      <c r="G7141" s="14">
        <v>9993552.2400000002</v>
      </c>
      <c r="H7141" s="16" t="s">
        <v>7533</v>
      </c>
    </row>
    <row r="7142" spans="1:8" ht="15.75" customHeight="1" x14ac:dyDescent="0.25">
      <c r="C7142" s="10"/>
      <c r="F7142" s="17"/>
      <c r="G7142" s="10"/>
    </row>
    <row r="7143" spans="1:8" ht="15.75" customHeight="1" x14ac:dyDescent="0.25">
      <c r="A7143" s="41" t="s">
        <v>7534</v>
      </c>
      <c r="B7143" s="42"/>
      <c r="C7143" s="42"/>
      <c r="D7143" s="42"/>
      <c r="E7143" s="42"/>
      <c r="F7143" s="42"/>
      <c r="G7143" s="42"/>
      <c r="H7143" s="43"/>
    </row>
    <row r="7144" spans="1:8" ht="15.75" customHeight="1" x14ac:dyDescent="0.25">
      <c r="C7144" s="10"/>
      <c r="E7144" s="11" t="s">
        <v>7571</v>
      </c>
      <c r="F7144" s="12">
        <v>48</v>
      </c>
      <c r="G7144" s="10"/>
    </row>
    <row r="7145" spans="1:8" ht="15.75" customHeight="1" x14ac:dyDescent="0.25">
      <c r="A7145" s="13" t="s">
        <v>0</v>
      </c>
      <c r="B7145" s="13" t="s">
        <v>1</v>
      </c>
      <c r="C7145" s="13" t="s">
        <v>2</v>
      </c>
      <c r="D7145" s="13" t="s">
        <v>4</v>
      </c>
      <c r="E7145" s="13" t="s">
        <v>5</v>
      </c>
      <c r="F7145" s="13" t="s">
        <v>6</v>
      </c>
      <c r="G7145" s="13" t="s">
        <v>7</v>
      </c>
      <c r="H7145" s="13" t="s">
        <v>8</v>
      </c>
    </row>
    <row r="7146" spans="1:8" ht="15.75" customHeight="1" x14ac:dyDescent="0.25">
      <c r="A7146" s="13" t="s">
        <v>7932</v>
      </c>
      <c r="B7146" s="13" t="s">
        <v>10</v>
      </c>
      <c r="C7146" s="14">
        <v>98980</v>
      </c>
      <c r="D7146" s="13" t="s">
        <v>2233</v>
      </c>
      <c r="E7146" s="13" t="s">
        <v>7535</v>
      </c>
      <c r="F7146" s="15">
        <v>48</v>
      </c>
      <c r="G7146" s="14">
        <v>4751040</v>
      </c>
      <c r="H7146" s="16" t="s">
        <v>7536</v>
      </c>
    </row>
    <row r="7147" spans="1:8" ht="15.75" customHeight="1" x14ac:dyDescent="0.25">
      <c r="A7147" s="13" t="s">
        <v>7932</v>
      </c>
      <c r="B7147" s="13" t="s">
        <v>10</v>
      </c>
      <c r="C7147" s="14">
        <v>218447</v>
      </c>
      <c r="D7147" s="13" t="s">
        <v>20</v>
      </c>
      <c r="E7147" s="13" t="s">
        <v>7532</v>
      </c>
      <c r="F7147" s="15">
        <v>48</v>
      </c>
      <c r="G7147" s="14">
        <v>10485456</v>
      </c>
      <c r="H7147" s="16" t="s">
        <v>7537</v>
      </c>
    </row>
    <row r="7148" spans="1:8" ht="15.75" customHeight="1" x14ac:dyDescent="0.25">
      <c r="A7148" s="13" t="s">
        <v>7932</v>
      </c>
      <c r="B7148" s="13" t="s">
        <v>10</v>
      </c>
      <c r="C7148" s="14">
        <v>652409</v>
      </c>
      <c r="D7148" s="13" t="s">
        <v>7529</v>
      </c>
      <c r="E7148" s="13" t="s">
        <v>7530</v>
      </c>
      <c r="F7148" s="15">
        <v>48</v>
      </c>
      <c r="G7148" s="14">
        <v>31315632</v>
      </c>
      <c r="H7148" s="13" t="s">
        <v>7538</v>
      </c>
    </row>
    <row r="7149" spans="1:8" ht="15.75" customHeight="1" x14ac:dyDescent="0.25">
      <c r="C7149" s="10"/>
      <c r="F7149" s="17"/>
      <c r="G7149" s="10"/>
    </row>
    <row r="7150" spans="1:8" ht="15.75" customHeight="1" x14ac:dyDescent="0.25">
      <c r="A7150" s="41" t="s">
        <v>7540</v>
      </c>
      <c r="B7150" s="42"/>
      <c r="C7150" s="42"/>
      <c r="D7150" s="42"/>
      <c r="E7150" s="42"/>
      <c r="F7150" s="42"/>
      <c r="G7150" s="42"/>
      <c r="H7150" s="43"/>
    </row>
    <row r="7151" spans="1:8" ht="15.75" customHeight="1" x14ac:dyDescent="0.25">
      <c r="C7151" s="10"/>
      <c r="E7151" s="11" t="s">
        <v>7571</v>
      </c>
      <c r="F7151" s="12">
        <v>24</v>
      </c>
      <c r="G7151" s="10"/>
    </row>
    <row r="7152" spans="1:8" ht="15.75" customHeight="1" x14ac:dyDescent="0.25">
      <c r="A7152" s="13" t="s">
        <v>0</v>
      </c>
      <c r="B7152" s="13" t="s">
        <v>1</v>
      </c>
      <c r="C7152" s="13" t="s">
        <v>2</v>
      </c>
      <c r="D7152" s="13" t="s">
        <v>4</v>
      </c>
      <c r="E7152" s="13" t="s">
        <v>5</v>
      </c>
      <c r="F7152" s="13" t="s">
        <v>6</v>
      </c>
      <c r="G7152" s="13" t="s">
        <v>7</v>
      </c>
      <c r="H7152" s="13" t="s">
        <v>8</v>
      </c>
    </row>
    <row r="7153" spans="1:8" ht="15.75" customHeight="1" x14ac:dyDescent="0.25">
      <c r="A7153" s="13" t="s">
        <v>7933</v>
      </c>
      <c r="B7153" s="13" t="s">
        <v>10</v>
      </c>
      <c r="C7153" s="14">
        <v>98980</v>
      </c>
      <c r="D7153" s="13" t="s">
        <v>2233</v>
      </c>
      <c r="E7153" s="13" t="s">
        <v>7535</v>
      </c>
      <c r="F7153" s="15">
        <v>24</v>
      </c>
      <c r="G7153" s="14">
        <v>2375520</v>
      </c>
      <c r="H7153" s="16" t="s">
        <v>7541</v>
      </c>
    </row>
    <row r="7154" spans="1:8" ht="15.75" customHeight="1" x14ac:dyDescent="0.25">
      <c r="A7154" s="13" t="s">
        <v>7933</v>
      </c>
      <c r="B7154" s="13" t="s">
        <v>10</v>
      </c>
      <c r="C7154" s="14">
        <v>218447</v>
      </c>
      <c r="D7154" s="13" t="s">
        <v>20</v>
      </c>
      <c r="E7154" s="13" t="s">
        <v>7532</v>
      </c>
      <c r="F7154" s="15">
        <v>24</v>
      </c>
      <c r="G7154" s="14">
        <v>5242728</v>
      </c>
      <c r="H7154" s="16" t="s">
        <v>7542</v>
      </c>
    </row>
    <row r="7155" spans="1:8" ht="15.75" customHeight="1" x14ac:dyDescent="0.25">
      <c r="A7155" s="13" t="s">
        <v>7933</v>
      </c>
      <c r="B7155" s="13" t="s">
        <v>10</v>
      </c>
      <c r="C7155" s="14">
        <v>568052</v>
      </c>
      <c r="D7155" s="13" t="s">
        <v>7529</v>
      </c>
      <c r="E7155" s="13" t="s">
        <v>7530</v>
      </c>
      <c r="F7155" s="15">
        <v>24</v>
      </c>
      <c r="G7155" s="14">
        <v>13633248</v>
      </c>
      <c r="H7155" s="13" t="s">
        <v>7543</v>
      </c>
    </row>
    <row r="7156" spans="1:8" ht="15.75" customHeight="1" x14ac:dyDescent="0.25">
      <c r="C7156" s="10"/>
      <c r="F7156" s="17"/>
      <c r="G7156" s="10"/>
    </row>
    <row r="7157" spans="1:8" ht="15.75" customHeight="1" x14ac:dyDescent="0.25">
      <c r="A7157" s="41" t="s">
        <v>7544</v>
      </c>
      <c r="B7157" s="42"/>
      <c r="C7157" s="42"/>
      <c r="D7157" s="42"/>
      <c r="E7157" s="42"/>
      <c r="F7157" s="42"/>
      <c r="G7157" s="42"/>
      <c r="H7157" s="43"/>
    </row>
    <row r="7158" spans="1:8" ht="15.75" customHeight="1" x14ac:dyDescent="0.25">
      <c r="C7158" s="10"/>
      <c r="E7158" s="11" t="s">
        <v>7571</v>
      </c>
      <c r="F7158" s="12">
        <v>180</v>
      </c>
      <c r="G7158" s="10"/>
    </row>
    <row r="7159" spans="1:8" ht="15.75" customHeight="1" x14ac:dyDescent="0.25">
      <c r="A7159" s="13" t="s">
        <v>0</v>
      </c>
      <c r="B7159" s="13" t="s">
        <v>1</v>
      </c>
      <c r="C7159" s="13" t="s">
        <v>2</v>
      </c>
      <c r="D7159" s="13" t="s">
        <v>4</v>
      </c>
      <c r="E7159" s="13" t="s">
        <v>5</v>
      </c>
      <c r="F7159" s="13" t="s">
        <v>6</v>
      </c>
      <c r="G7159" s="13" t="s">
        <v>7</v>
      </c>
      <c r="H7159" s="13" t="s">
        <v>8</v>
      </c>
    </row>
    <row r="7160" spans="1:8" ht="15.75" customHeight="1" x14ac:dyDescent="0.25">
      <c r="A7160" s="13" t="s">
        <v>7934</v>
      </c>
      <c r="B7160" s="13" t="s">
        <v>10</v>
      </c>
      <c r="C7160" s="14">
        <v>129772.5</v>
      </c>
      <c r="D7160" s="13" t="s">
        <v>7545</v>
      </c>
      <c r="E7160" s="13" t="s">
        <v>7546</v>
      </c>
      <c r="F7160" s="15">
        <v>180</v>
      </c>
      <c r="G7160" s="14">
        <v>23359050</v>
      </c>
      <c r="H7160" s="16" t="s">
        <v>7547</v>
      </c>
    </row>
    <row r="7161" spans="1:8" ht="15.75" customHeight="1" x14ac:dyDescent="0.25">
      <c r="A7161" s="13" t="s">
        <v>7934</v>
      </c>
      <c r="B7161" s="13" t="s">
        <v>28</v>
      </c>
      <c r="C7161" s="14">
        <v>189667.5</v>
      </c>
      <c r="D7161" s="13" t="s">
        <v>7545</v>
      </c>
      <c r="E7161" s="13" t="s">
        <v>7546</v>
      </c>
      <c r="F7161" s="15">
        <v>180</v>
      </c>
      <c r="G7161" s="14">
        <v>34140150</v>
      </c>
      <c r="H7161" s="16" t="s">
        <v>7548</v>
      </c>
    </row>
    <row r="7162" spans="1:8" ht="15.75" customHeight="1" x14ac:dyDescent="0.25">
      <c r="A7162" s="13" t="s">
        <v>7934</v>
      </c>
      <c r="B7162" s="13" t="s">
        <v>45</v>
      </c>
      <c r="C7162" s="14">
        <v>189667.5</v>
      </c>
      <c r="D7162" s="13" t="s">
        <v>7545</v>
      </c>
      <c r="E7162" s="13" t="s">
        <v>7546</v>
      </c>
      <c r="F7162" s="15">
        <v>180</v>
      </c>
      <c r="G7162" s="14">
        <v>34140150</v>
      </c>
      <c r="H7162" s="16" t="s">
        <v>7549</v>
      </c>
    </row>
    <row r="7163" spans="1:8" ht="15.75" customHeight="1" x14ac:dyDescent="0.25">
      <c r="A7163" s="13" t="s">
        <v>7934</v>
      </c>
      <c r="B7163" s="13" t="s">
        <v>382</v>
      </c>
      <c r="C7163" s="14">
        <v>239580</v>
      </c>
      <c r="D7163" s="13" t="s">
        <v>7545</v>
      </c>
      <c r="E7163" s="13" t="s">
        <v>7546</v>
      </c>
      <c r="F7163" s="15">
        <v>180</v>
      </c>
      <c r="G7163" s="14">
        <v>43124400</v>
      </c>
      <c r="H7163" s="16" t="s">
        <v>7550</v>
      </c>
    </row>
    <row r="7164" spans="1:8" ht="15.75" customHeight="1" x14ac:dyDescent="0.25">
      <c r="A7164" s="13" t="s">
        <v>7934</v>
      </c>
      <c r="B7164" s="13" t="s">
        <v>413</v>
      </c>
      <c r="C7164" s="14">
        <v>244371.6</v>
      </c>
      <c r="D7164" s="13" t="s">
        <v>7545</v>
      </c>
      <c r="E7164" s="13" t="s">
        <v>7546</v>
      </c>
      <c r="F7164" s="15">
        <v>180</v>
      </c>
      <c r="G7164" s="14">
        <v>43986888</v>
      </c>
      <c r="H7164" s="16" t="s">
        <v>7551</v>
      </c>
    </row>
    <row r="7165" spans="1:8" ht="15.75" customHeight="1" x14ac:dyDescent="0.25">
      <c r="A7165" s="13" t="s">
        <v>7934</v>
      </c>
      <c r="B7165" s="13" t="s">
        <v>434</v>
      </c>
      <c r="C7165" s="14">
        <v>263538</v>
      </c>
      <c r="D7165" s="13" t="s">
        <v>7545</v>
      </c>
      <c r="E7165" s="13" t="s">
        <v>7546</v>
      </c>
      <c r="F7165" s="15">
        <v>180</v>
      </c>
      <c r="G7165" s="14">
        <v>47436840</v>
      </c>
      <c r="H7165" s="16" t="s">
        <v>7552</v>
      </c>
    </row>
    <row r="7166" spans="1:8" ht="15.75" customHeight="1" x14ac:dyDescent="0.25">
      <c r="A7166" s="13" t="s">
        <v>7934</v>
      </c>
      <c r="B7166" s="13" t="s">
        <v>28</v>
      </c>
      <c r="C7166" s="14">
        <v>265774</v>
      </c>
      <c r="D7166" s="13" t="s">
        <v>7529</v>
      </c>
      <c r="E7166" s="13" t="s">
        <v>7530</v>
      </c>
      <c r="F7166" s="15">
        <v>180</v>
      </c>
      <c r="G7166" s="14">
        <v>47839320</v>
      </c>
      <c r="H7166" s="16" t="s">
        <v>7553</v>
      </c>
    </row>
    <row r="7167" spans="1:8" ht="15.75" customHeight="1" x14ac:dyDescent="0.25">
      <c r="A7167" s="13" t="s">
        <v>7934</v>
      </c>
      <c r="B7167" s="13" t="s">
        <v>460</v>
      </c>
      <c r="C7167" s="14">
        <v>289891.8</v>
      </c>
      <c r="D7167" s="13" t="s">
        <v>7545</v>
      </c>
      <c r="E7167" s="13" t="s">
        <v>7546</v>
      </c>
      <c r="F7167" s="15">
        <v>180</v>
      </c>
      <c r="G7167" s="14">
        <v>52180524</v>
      </c>
      <c r="H7167" s="16" t="s">
        <v>7554</v>
      </c>
    </row>
    <row r="7168" spans="1:8" ht="15.75" customHeight="1" x14ac:dyDescent="0.25">
      <c r="A7168" s="13" t="s">
        <v>7934</v>
      </c>
      <c r="B7168" s="13" t="s">
        <v>458</v>
      </c>
      <c r="C7168" s="14">
        <v>344795.55</v>
      </c>
      <c r="D7168" s="13" t="s">
        <v>7545</v>
      </c>
      <c r="E7168" s="13" t="s">
        <v>7546</v>
      </c>
      <c r="F7168" s="15">
        <v>180</v>
      </c>
      <c r="G7168" s="14">
        <v>62063199</v>
      </c>
      <c r="H7168" s="16" t="s">
        <v>7555</v>
      </c>
    </row>
    <row r="7169" spans="1:8" ht="15.75" customHeight="1" x14ac:dyDescent="0.25">
      <c r="A7169" s="13" t="s">
        <v>7934</v>
      </c>
      <c r="B7169" s="13" t="s">
        <v>10</v>
      </c>
      <c r="C7169" s="14">
        <v>451816</v>
      </c>
      <c r="D7169" s="13" t="s">
        <v>7529</v>
      </c>
      <c r="E7169" s="13" t="s">
        <v>7530</v>
      </c>
      <c r="F7169" s="15">
        <v>180</v>
      </c>
      <c r="G7169" s="14">
        <v>81326880</v>
      </c>
      <c r="H7169" s="13" t="s">
        <v>7556</v>
      </c>
    </row>
    <row r="7170" spans="1:8" ht="15.75" customHeight="1" x14ac:dyDescent="0.25">
      <c r="A7170" s="13" t="s">
        <v>7934</v>
      </c>
      <c r="B7170" s="13" t="s">
        <v>28</v>
      </c>
      <c r="C7170" s="14">
        <v>534590.17000000004</v>
      </c>
      <c r="D7170" s="13" t="s">
        <v>20</v>
      </c>
      <c r="E7170" s="13" t="s">
        <v>7532</v>
      </c>
      <c r="F7170" s="15">
        <v>180</v>
      </c>
      <c r="G7170" s="14">
        <v>96226230.599999994</v>
      </c>
      <c r="H7170" s="16" t="s">
        <v>7557</v>
      </c>
    </row>
    <row r="7171" spans="1:8" ht="15.75" customHeight="1" x14ac:dyDescent="0.25">
      <c r="A7171" s="13" t="s">
        <v>7934</v>
      </c>
      <c r="B7171" s="13" t="s">
        <v>10</v>
      </c>
      <c r="C7171" s="14">
        <v>678092.32</v>
      </c>
      <c r="D7171" s="13" t="s">
        <v>20</v>
      </c>
      <c r="E7171" s="13" t="s">
        <v>7532</v>
      </c>
      <c r="F7171" s="15">
        <v>180</v>
      </c>
      <c r="G7171" s="14">
        <v>122056617.59999999</v>
      </c>
      <c r="H7171" s="16" t="s">
        <v>7558</v>
      </c>
    </row>
    <row r="7172" spans="1:8" ht="15.75" customHeight="1" x14ac:dyDescent="0.25">
      <c r="A7172" s="13" t="s">
        <v>7934</v>
      </c>
      <c r="B7172" s="13" t="s">
        <v>45</v>
      </c>
      <c r="C7172" s="14">
        <v>961493.12</v>
      </c>
      <c r="D7172" s="13" t="s">
        <v>20</v>
      </c>
      <c r="E7172" s="13" t="s">
        <v>7559</v>
      </c>
      <c r="F7172" s="15">
        <v>180</v>
      </c>
      <c r="G7172" s="14">
        <v>173068761.59999999</v>
      </c>
      <c r="H7172" s="16" t="s">
        <v>7560</v>
      </c>
    </row>
  </sheetData>
  <mergeCells count="376">
    <mergeCell ref="A6991:H6991"/>
    <mergeCell ref="A6999:H6999"/>
    <mergeCell ref="A7016:H7016"/>
    <mergeCell ref="A7025:H7025"/>
    <mergeCell ref="A7119:H7119"/>
    <mergeCell ref="A7137:H7137"/>
    <mergeCell ref="A7143:H7143"/>
    <mergeCell ref="A7150:H7150"/>
    <mergeCell ref="A7157:H7157"/>
    <mergeCell ref="A7035:H7035"/>
    <mergeCell ref="A7044:H7044"/>
    <mergeCell ref="A7053:H7053"/>
    <mergeCell ref="A7065:H7065"/>
    <mergeCell ref="A7075:H7075"/>
    <mergeCell ref="A7084:H7084"/>
    <mergeCell ref="A7111:H7111"/>
    <mergeCell ref="A6814:H6814"/>
    <mergeCell ref="A6835:H6835"/>
    <mergeCell ref="A6848:H6848"/>
    <mergeCell ref="A6877:H6877"/>
    <mergeCell ref="A6888:H6888"/>
    <mergeCell ref="A6899:H6899"/>
    <mergeCell ref="A6926:H6926"/>
    <mergeCell ref="A6959:H6959"/>
    <mergeCell ref="A6975:H6975"/>
    <mergeCell ref="A6642:H6642"/>
    <mergeCell ref="A6680:H6680"/>
    <mergeCell ref="A6697:H6697"/>
    <mergeCell ref="A6714:H6714"/>
    <mergeCell ref="A6730:H6730"/>
    <mergeCell ref="A6750:H6750"/>
    <mergeCell ref="A6775:H6775"/>
    <mergeCell ref="A6786:H6786"/>
    <mergeCell ref="A6799:H6799"/>
    <mergeCell ref="A6450:H6450"/>
    <mergeCell ref="A6480:H6480"/>
    <mergeCell ref="A6508:H6508"/>
    <mergeCell ref="A6522:H6522"/>
    <mergeCell ref="A6553:H6553"/>
    <mergeCell ref="A6561:H6561"/>
    <mergeCell ref="A6583:H6583"/>
    <mergeCell ref="A6591:H6591"/>
    <mergeCell ref="A6601:H6601"/>
    <mergeCell ref="A6320:H6320"/>
    <mergeCell ref="A6332:H6332"/>
    <mergeCell ref="A6355:H6355"/>
    <mergeCell ref="A6376:H6376"/>
    <mergeCell ref="A6391:H6391"/>
    <mergeCell ref="A6401:H6401"/>
    <mergeCell ref="A6407:H6407"/>
    <mergeCell ref="A6416:H6416"/>
    <mergeCell ref="A6439:H6439"/>
    <mergeCell ref="A4933:H4933"/>
    <mergeCell ref="A4953:H4953"/>
    <mergeCell ref="A4970:H4970"/>
    <mergeCell ref="A4995:H4995"/>
    <mergeCell ref="A5023:H5023"/>
    <mergeCell ref="A5043:H5043"/>
    <mergeCell ref="A5058:H5058"/>
    <mergeCell ref="A6258:H6258"/>
    <mergeCell ref="A6288:H6288"/>
    <mergeCell ref="A6192:H6192"/>
    <mergeCell ref="A6209:H6209"/>
    <mergeCell ref="A6233:H6233"/>
    <mergeCell ref="A6126:H6126"/>
    <mergeCell ref="A6137:H6137"/>
    <mergeCell ref="A6167:H6167"/>
    <mergeCell ref="A5546:H5546"/>
    <mergeCell ref="A5557:H5557"/>
    <mergeCell ref="A5572:H5572"/>
    <mergeCell ref="A6007:H6007"/>
    <mergeCell ref="A6020:H6020"/>
    <mergeCell ref="A6036:H6036"/>
    <mergeCell ref="A6055:H6055"/>
    <mergeCell ref="A6066:H6066"/>
    <mergeCell ref="A5083:H5083"/>
    <mergeCell ref="A4723:H4723"/>
    <mergeCell ref="A4760:H4760"/>
    <mergeCell ref="A4794:H4794"/>
    <mergeCell ref="A4828:H4828"/>
    <mergeCell ref="A4844:H4844"/>
    <mergeCell ref="A4864:H4864"/>
    <mergeCell ref="A4874:H4874"/>
    <mergeCell ref="A4899:H4899"/>
    <mergeCell ref="A4910:H4910"/>
    <mergeCell ref="A4568:H4568"/>
    <mergeCell ref="A4582:H4582"/>
    <mergeCell ref="A4617:H4617"/>
    <mergeCell ref="A4644:H4644"/>
    <mergeCell ref="A4660:H4660"/>
    <mergeCell ref="A4680:H4680"/>
    <mergeCell ref="A4692:H4692"/>
    <mergeCell ref="A4703:H4703"/>
    <mergeCell ref="A4713:H4713"/>
    <mergeCell ref="A4328:H4328"/>
    <mergeCell ref="A4349:H4349"/>
    <mergeCell ref="A4397:H4397"/>
    <mergeCell ref="A4431:H4431"/>
    <mergeCell ref="A4454:H4454"/>
    <mergeCell ref="A4465:H4465"/>
    <mergeCell ref="A4479:H4479"/>
    <mergeCell ref="A4514:H4514"/>
    <mergeCell ref="A4552:H4552"/>
    <mergeCell ref="A4144:H4144"/>
    <mergeCell ref="A4159:H4159"/>
    <mergeCell ref="A4173:H4173"/>
    <mergeCell ref="A4188:H4188"/>
    <mergeCell ref="A4202:H4202"/>
    <mergeCell ref="A4212:H4212"/>
    <mergeCell ref="A4243:H4243"/>
    <mergeCell ref="A4272:H4272"/>
    <mergeCell ref="A4302:H4302"/>
    <mergeCell ref="A3998:H3998"/>
    <mergeCell ref="A4009:H4009"/>
    <mergeCell ref="A4024:H4024"/>
    <mergeCell ref="A4055:H4055"/>
    <mergeCell ref="A4076:H4076"/>
    <mergeCell ref="A4086:H4086"/>
    <mergeCell ref="A4106:H4106"/>
    <mergeCell ref="A4114:H4114"/>
    <mergeCell ref="A4129:H4129"/>
    <mergeCell ref="A3924:H3924"/>
    <mergeCell ref="A3951:H3951"/>
    <mergeCell ref="A3980:H3980"/>
    <mergeCell ref="A3785:H3785"/>
    <mergeCell ref="A3814:H3814"/>
    <mergeCell ref="A3837:H3837"/>
    <mergeCell ref="A3857:H3857"/>
    <mergeCell ref="A3875:H3875"/>
    <mergeCell ref="A3746:H3746"/>
    <mergeCell ref="A3476:H3476"/>
    <mergeCell ref="A3498:H3498"/>
    <mergeCell ref="A3516:H3516"/>
    <mergeCell ref="A3535:H3535"/>
    <mergeCell ref="A3554:H3554"/>
    <mergeCell ref="A3574:H3574"/>
    <mergeCell ref="A3605:H3605"/>
    <mergeCell ref="A3637:H3637"/>
    <mergeCell ref="A3896:H3896"/>
    <mergeCell ref="A2833:H2833"/>
    <mergeCell ref="A2864:H2864"/>
    <mergeCell ref="A2881:H2881"/>
    <mergeCell ref="A2897:H2897"/>
    <mergeCell ref="A2907:H2907"/>
    <mergeCell ref="A2912:H2912"/>
    <mergeCell ref="A2938:H2938"/>
    <mergeCell ref="A2948:H2948"/>
    <mergeCell ref="A2977:H2977"/>
    <mergeCell ref="A2989:H2989"/>
    <mergeCell ref="A2998:H2998"/>
    <mergeCell ref="A3013:H3013"/>
    <mergeCell ref="A3023:H3023"/>
    <mergeCell ref="A3052:H3052"/>
    <mergeCell ref="A3065:H3065"/>
    <mergeCell ref="A3081:H3081"/>
    <mergeCell ref="A3102:H3102"/>
    <mergeCell ref="A3141:H3141"/>
    <mergeCell ref="A3183:H3183"/>
    <mergeCell ref="A3650:H3650"/>
    <mergeCell ref="A3663:H3663"/>
    <mergeCell ref="A3676:H3676"/>
    <mergeCell ref="A3689:H3689"/>
    <mergeCell ref="A3708:H3708"/>
    <mergeCell ref="A3721:H3721"/>
    <mergeCell ref="A3731:H3731"/>
    <mergeCell ref="A3737:H3737"/>
    <mergeCell ref="A3203:H3203"/>
    <mergeCell ref="A3210:H3210"/>
    <mergeCell ref="A3218:H3218"/>
    <mergeCell ref="A3228:H3228"/>
    <mergeCell ref="A3248:H3248"/>
    <mergeCell ref="A3264:H3264"/>
    <mergeCell ref="A3287:H3287"/>
    <mergeCell ref="A3315:H3315"/>
    <mergeCell ref="A3323:H3323"/>
    <mergeCell ref="A3342:H3342"/>
    <mergeCell ref="A3359:H3359"/>
    <mergeCell ref="A3369:H3369"/>
    <mergeCell ref="A3386:H3386"/>
    <mergeCell ref="A3418:H3418"/>
    <mergeCell ref="A3456:H3456"/>
    <mergeCell ref="A2692:H2692"/>
    <mergeCell ref="A2721:H2721"/>
    <mergeCell ref="A2732:H2732"/>
    <mergeCell ref="A2741:H2741"/>
    <mergeCell ref="A2754:H2754"/>
    <mergeCell ref="A2768:H2768"/>
    <mergeCell ref="A2777:H2777"/>
    <mergeCell ref="A2789:H2789"/>
    <mergeCell ref="A2811:H2811"/>
    <mergeCell ref="A2555:H2555"/>
    <mergeCell ref="A2568:H2568"/>
    <mergeCell ref="A2578:H2578"/>
    <mergeCell ref="A2589:H2589"/>
    <mergeCell ref="A2606:H2606"/>
    <mergeCell ref="A2619:H2619"/>
    <mergeCell ref="A2632:H2632"/>
    <mergeCell ref="A2648:H2648"/>
    <mergeCell ref="A2663:H2663"/>
    <mergeCell ref="A2324:H2324"/>
    <mergeCell ref="A2367:H2367"/>
    <mergeCell ref="A2398:H2398"/>
    <mergeCell ref="A2429:H2429"/>
    <mergeCell ref="A2444:H2444"/>
    <mergeCell ref="A2469:H2469"/>
    <mergeCell ref="A2488:H2488"/>
    <mergeCell ref="A2494:H2494"/>
    <mergeCell ref="A2509:H2509"/>
    <mergeCell ref="A2123:H2123"/>
    <mergeCell ref="A2139:H2139"/>
    <mergeCell ref="A2152:H2152"/>
    <mergeCell ref="A2165:H2165"/>
    <mergeCell ref="A2204:H2204"/>
    <mergeCell ref="A2228:H2228"/>
    <mergeCell ref="A2238:H2238"/>
    <mergeCell ref="A2262:H2262"/>
    <mergeCell ref="A2282:H2282"/>
    <mergeCell ref="A2036:H2036"/>
    <mergeCell ref="A2043:H2043"/>
    <mergeCell ref="A2048:H2048"/>
    <mergeCell ref="A2054:H2054"/>
    <mergeCell ref="A2066:H2066"/>
    <mergeCell ref="A2073:H2073"/>
    <mergeCell ref="A2084:H2084"/>
    <mergeCell ref="A2091:H2091"/>
    <mergeCell ref="A2101:H2101"/>
    <mergeCell ref="A1849:H1849"/>
    <mergeCell ref="A1871:H1871"/>
    <mergeCell ref="A1890:H1890"/>
    <mergeCell ref="A1907:H1907"/>
    <mergeCell ref="A1938:H1938"/>
    <mergeCell ref="A1970:H1970"/>
    <mergeCell ref="A1982:H1982"/>
    <mergeCell ref="A2011:H2011"/>
    <mergeCell ref="A2019:H2019"/>
    <mergeCell ref="A1648:H1648"/>
    <mergeCell ref="A1657:H1657"/>
    <mergeCell ref="A1688:H1688"/>
    <mergeCell ref="A1708:H1708"/>
    <mergeCell ref="A1743:H1743"/>
    <mergeCell ref="A1748:H1748"/>
    <mergeCell ref="A1761:H1761"/>
    <mergeCell ref="A1782:H1782"/>
    <mergeCell ref="A1825:H1825"/>
    <mergeCell ref="A1414:H1414"/>
    <mergeCell ref="A1457:H1457"/>
    <mergeCell ref="A1484:H1484"/>
    <mergeCell ref="A1516:H1516"/>
    <mergeCell ref="A1546:H1546"/>
    <mergeCell ref="A1564:H1564"/>
    <mergeCell ref="A1592:H1592"/>
    <mergeCell ref="A1612:H1612"/>
    <mergeCell ref="A1632:H1632"/>
    <mergeCell ref="A1237:H1237"/>
    <mergeCell ref="A1249:H1249"/>
    <mergeCell ref="A1261:H1261"/>
    <mergeCell ref="A1271:H1271"/>
    <mergeCell ref="A1302:H1302"/>
    <mergeCell ref="A1312:H1312"/>
    <mergeCell ref="A1334:H1334"/>
    <mergeCell ref="A1357:H1357"/>
    <mergeCell ref="A1368:H1368"/>
    <mergeCell ref="A1111:H1111"/>
    <mergeCell ref="A1137:H1137"/>
    <mergeCell ref="A1149:H1149"/>
    <mergeCell ref="A1161:H1161"/>
    <mergeCell ref="A1176:H1176"/>
    <mergeCell ref="A1194:H1194"/>
    <mergeCell ref="A1205:H1205"/>
    <mergeCell ref="A1214:H1214"/>
    <mergeCell ref="A1226:H1226"/>
    <mergeCell ref="A903:H903"/>
    <mergeCell ref="A932:H932"/>
    <mergeCell ref="A961:H961"/>
    <mergeCell ref="A988:H988"/>
    <mergeCell ref="A1011:H1011"/>
    <mergeCell ref="A1026:H1026"/>
    <mergeCell ref="A1052:H1052"/>
    <mergeCell ref="A1066:H1066"/>
    <mergeCell ref="A1084:H1084"/>
    <mergeCell ref="A682:H682"/>
    <mergeCell ref="A709:H709"/>
    <mergeCell ref="A735:H735"/>
    <mergeCell ref="A763:H763"/>
    <mergeCell ref="A775:H775"/>
    <mergeCell ref="A797:H797"/>
    <mergeCell ref="A841:H841"/>
    <mergeCell ref="A860:H860"/>
    <mergeCell ref="A876:H876"/>
    <mergeCell ref="A429:H429"/>
    <mergeCell ref="A449:H449"/>
    <mergeCell ref="A467:H467"/>
    <mergeCell ref="A504:H504"/>
    <mergeCell ref="A538:H538"/>
    <mergeCell ref="A570:H570"/>
    <mergeCell ref="A608:H608"/>
    <mergeCell ref="A632:H632"/>
    <mergeCell ref="A656:H656"/>
    <mergeCell ref="A266:H266"/>
    <mergeCell ref="A279:H279"/>
    <mergeCell ref="A305:H305"/>
    <mergeCell ref="A326:H326"/>
    <mergeCell ref="A366:H366"/>
    <mergeCell ref="A381:H381"/>
    <mergeCell ref="A396:H396"/>
    <mergeCell ref="A402:H402"/>
    <mergeCell ref="A417:H417"/>
    <mergeCell ref="C1:G1"/>
    <mergeCell ref="C2:G2"/>
    <mergeCell ref="C3:G3"/>
    <mergeCell ref="C4:G4"/>
    <mergeCell ref="C5:G5"/>
    <mergeCell ref="A7:H7"/>
    <mergeCell ref="A27:H27"/>
    <mergeCell ref="A38:H38"/>
    <mergeCell ref="A51:H51"/>
    <mergeCell ref="A73:H73"/>
    <mergeCell ref="A85:H85"/>
    <mergeCell ref="A100:H100"/>
    <mergeCell ref="A111:H111"/>
    <mergeCell ref="A140:H140"/>
    <mergeCell ref="A156:H156"/>
    <mergeCell ref="A175:H175"/>
    <mergeCell ref="A195:H195"/>
    <mergeCell ref="A216:H216"/>
    <mergeCell ref="A233:H233"/>
    <mergeCell ref="A244:H244"/>
    <mergeCell ref="A255:H255"/>
    <mergeCell ref="A5747:H5747"/>
    <mergeCell ref="A5756:H5756"/>
    <mergeCell ref="A5772:H5772"/>
    <mergeCell ref="A5783:H5783"/>
    <mergeCell ref="A5792:H5792"/>
    <mergeCell ref="A6104:H6104"/>
    <mergeCell ref="A5592:H5592"/>
    <mergeCell ref="A5607:H5607"/>
    <mergeCell ref="A5614:H5614"/>
    <mergeCell ref="A5643:H5643"/>
    <mergeCell ref="A5652:H5652"/>
    <mergeCell ref="A5672:H5672"/>
    <mergeCell ref="A5690:H5690"/>
    <mergeCell ref="A5705:H5705"/>
    <mergeCell ref="A5735:H5735"/>
    <mergeCell ref="A5445:H5445"/>
    <mergeCell ref="A5455:H5455"/>
    <mergeCell ref="A5475:H5475"/>
    <mergeCell ref="A5497:H5497"/>
    <mergeCell ref="A5506:H5506"/>
    <mergeCell ref="A5515:H5515"/>
    <mergeCell ref="A5102:H5102"/>
    <mergeCell ref="A5120:H5120"/>
    <mergeCell ref="A5144:H5144"/>
    <mergeCell ref="A5152:H5152"/>
    <mergeCell ref="A5160:H5160"/>
    <mergeCell ref="A5176:H5176"/>
    <mergeCell ref="A5196:H5196"/>
    <mergeCell ref="A5219:H5219"/>
    <mergeCell ref="A5248:H5248"/>
    <mergeCell ref="A5277:H5277"/>
    <mergeCell ref="A5297:H5297"/>
    <mergeCell ref="A5325:H5325"/>
    <mergeCell ref="A5335:H5335"/>
    <mergeCell ref="A5353:H5353"/>
    <mergeCell ref="A5367:H5367"/>
    <mergeCell ref="A5379:H5379"/>
    <mergeCell ref="A5388:H5388"/>
    <mergeCell ref="A5411:H5411"/>
    <mergeCell ref="A5803:H5803"/>
    <mergeCell ref="A5831:H5831"/>
    <mergeCell ref="A5860:H5860"/>
    <mergeCell ref="A5902:H5902"/>
    <mergeCell ref="A5917:H5917"/>
    <mergeCell ref="A5930:H5930"/>
    <mergeCell ref="A5945:H5945"/>
    <mergeCell ref="A5963:H5963"/>
    <mergeCell ref="A5985:H5985"/>
  </mergeCells>
  <pageMargins left="0.75" right="0.75" top="0.75" bottom="0.5" header="0" footer="0"/>
  <pageSetup orientation="landscape"/>
  <tableParts count="37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  <tablePart r:id="rId102"/>
    <tablePart r:id="rId103"/>
    <tablePart r:id="rId104"/>
    <tablePart r:id="rId105"/>
    <tablePart r:id="rId106"/>
    <tablePart r:id="rId107"/>
    <tablePart r:id="rId108"/>
    <tablePart r:id="rId109"/>
    <tablePart r:id="rId110"/>
    <tablePart r:id="rId111"/>
    <tablePart r:id="rId112"/>
    <tablePart r:id="rId113"/>
    <tablePart r:id="rId114"/>
    <tablePart r:id="rId115"/>
    <tablePart r:id="rId116"/>
    <tablePart r:id="rId117"/>
    <tablePart r:id="rId118"/>
    <tablePart r:id="rId119"/>
    <tablePart r:id="rId120"/>
    <tablePart r:id="rId121"/>
    <tablePart r:id="rId122"/>
    <tablePart r:id="rId123"/>
    <tablePart r:id="rId124"/>
    <tablePart r:id="rId125"/>
    <tablePart r:id="rId126"/>
    <tablePart r:id="rId127"/>
    <tablePart r:id="rId128"/>
    <tablePart r:id="rId129"/>
    <tablePart r:id="rId130"/>
    <tablePart r:id="rId131"/>
    <tablePart r:id="rId132"/>
    <tablePart r:id="rId133"/>
    <tablePart r:id="rId134"/>
    <tablePart r:id="rId135"/>
    <tablePart r:id="rId136"/>
    <tablePart r:id="rId137"/>
    <tablePart r:id="rId138"/>
    <tablePart r:id="rId139"/>
    <tablePart r:id="rId140"/>
    <tablePart r:id="rId141"/>
    <tablePart r:id="rId142"/>
    <tablePart r:id="rId143"/>
    <tablePart r:id="rId144"/>
    <tablePart r:id="rId145"/>
    <tablePart r:id="rId146"/>
    <tablePart r:id="rId147"/>
    <tablePart r:id="rId148"/>
    <tablePart r:id="rId149"/>
    <tablePart r:id="rId150"/>
    <tablePart r:id="rId151"/>
    <tablePart r:id="rId152"/>
    <tablePart r:id="rId153"/>
    <tablePart r:id="rId154"/>
    <tablePart r:id="rId155"/>
    <tablePart r:id="rId156"/>
    <tablePart r:id="rId157"/>
    <tablePart r:id="rId158"/>
    <tablePart r:id="rId159"/>
    <tablePart r:id="rId160"/>
    <tablePart r:id="rId161"/>
    <tablePart r:id="rId162"/>
    <tablePart r:id="rId163"/>
    <tablePart r:id="rId164"/>
    <tablePart r:id="rId165"/>
    <tablePart r:id="rId166"/>
    <tablePart r:id="rId167"/>
    <tablePart r:id="rId168"/>
    <tablePart r:id="rId169"/>
    <tablePart r:id="rId170"/>
    <tablePart r:id="rId171"/>
    <tablePart r:id="rId172"/>
    <tablePart r:id="rId173"/>
    <tablePart r:id="rId174"/>
    <tablePart r:id="rId175"/>
    <tablePart r:id="rId176"/>
    <tablePart r:id="rId177"/>
    <tablePart r:id="rId178"/>
    <tablePart r:id="rId179"/>
    <tablePart r:id="rId180"/>
    <tablePart r:id="rId181"/>
    <tablePart r:id="rId182"/>
    <tablePart r:id="rId183"/>
    <tablePart r:id="rId184"/>
    <tablePart r:id="rId185"/>
    <tablePart r:id="rId186"/>
    <tablePart r:id="rId187"/>
    <tablePart r:id="rId188"/>
    <tablePart r:id="rId189"/>
    <tablePart r:id="rId190"/>
    <tablePart r:id="rId191"/>
    <tablePart r:id="rId192"/>
    <tablePart r:id="rId193"/>
    <tablePart r:id="rId194"/>
    <tablePart r:id="rId195"/>
    <tablePart r:id="rId196"/>
    <tablePart r:id="rId197"/>
    <tablePart r:id="rId198"/>
    <tablePart r:id="rId199"/>
    <tablePart r:id="rId200"/>
    <tablePart r:id="rId201"/>
    <tablePart r:id="rId202"/>
    <tablePart r:id="rId203"/>
    <tablePart r:id="rId204"/>
    <tablePart r:id="rId205"/>
    <tablePart r:id="rId206"/>
    <tablePart r:id="rId207"/>
    <tablePart r:id="rId208"/>
    <tablePart r:id="rId209"/>
    <tablePart r:id="rId210"/>
    <tablePart r:id="rId211"/>
    <tablePart r:id="rId212"/>
    <tablePart r:id="rId213"/>
    <tablePart r:id="rId214"/>
    <tablePart r:id="rId215"/>
    <tablePart r:id="rId216"/>
    <tablePart r:id="rId217"/>
    <tablePart r:id="rId218"/>
    <tablePart r:id="rId219"/>
    <tablePart r:id="rId220"/>
    <tablePart r:id="rId221"/>
    <tablePart r:id="rId222"/>
    <tablePart r:id="rId223"/>
    <tablePart r:id="rId224"/>
    <tablePart r:id="rId225"/>
    <tablePart r:id="rId226"/>
    <tablePart r:id="rId227"/>
    <tablePart r:id="rId228"/>
    <tablePart r:id="rId229"/>
    <tablePart r:id="rId230"/>
    <tablePart r:id="rId231"/>
    <tablePart r:id="rId232"/>
    <tablePart r:id="rId233"/>
    <tablePart r:id="rId234"/>
    <tablePart r:id="rId235"/>
    <tablePart r:id="rId236"/>
    <tablePart r:id="rId237"/>
    <tablePart r:id="rId238"/>
    <tablePart r:id="rId239"/>
    <tablePart r:id="rId240"/>
    <tablePart r:id="rId241"/>
    <tablePart r:id="rId242"/>
    <tablePart r:id="rId243"/>
    <tablePart r:id="rId244"/>
    <tablePart r:id="rId245"/>
    <tablePart r:id="rId246"/>
    <tablePart r:id="rId247"/>
    <tablePart r:id="rId248"/>
    <tablePart r:id="rId249"/>
    <tablePart r:id="rId250"/>
    <tablePart r:id="rId251"/>
    <tablePart r:id="rId252"/>
    <tablePart r:id="rId253"/>
    <tablePart r:id="rId254"/>
    <tablePart r:id="rId255"/>
    <tablePart r:id="rId256"/>
    <tablePart r:id="rId257"/>
    <tablePart r:id="rId258"/>
    <tablePart r:id="rId259"/>
    <tablePart r:id="rId260"/>
    <tablePart r:id="rId261"/>
    <tablePart r:id="rId262"/>
    <tablePart r:id="rId263"/>
    <tablePart r:id="rId264"/>
    <tablePart r:id="rId265"/>
    <tablePart r:id="rId266"/>
    <tablePart r:id="rId267"/>
    <tablePart r:id="rId268"/>
    <tablePart r:id="rId269"/>
    <tablePart r:id="rId270"/>
    <tablePart r:id="rId271"/>
    <tablePart r:id="rId272"/>
    <tablePart r:id="rId273"/>
    <tablePart r:id="rId274"/>
    <tablePart r:id="rId275"/>
    <tablePart r:id="rId276"/>
    <tablePart r:id="rId277"/>
    <tablePart r:id="rId278"/>
    <tablePart r:id="rId279"/>
    <tablePart r:id="rId280"/>
    <tablePart r:id="rId281"/>
    <tablePart r:id="rId282"/>
    <tablePart r:id="rId283"/>
    <tablePart r:id="rId284"/>
    <tablePart r:id="rId285"/>
    <tablePart r:id="rId286"/>
    <tablePart r:id="rId287"/>
    <tablePart r:id="rId288"/>
    <tablePart r:id="rId289"/>
    <tablePart r:id="rId290"/>
    <tablePart r:id="rId291"/>
    <tablePart r:id="rId292"/>
    <tablePart r:id="rId293"/>
    <tablePart r:id="rId294"/>
    <tablePart r:id="rId295"/>
    <tablePart r:id="rId296"/>
    <tablePart r:id="rId297"/>
    <tablePart r:id="rId298"/>
    <tablePart r:id="rId299"/>
    <tablePart r:id="rId300"/>
    <tablePart r:id="rId301"/>
    <tablePart r:id="rId302"/>
    <tablePart r:id="rId303"/>
    <tablePart r:id="rId304"/>
    <tablePart r:id="rId305"/>
    <tablePart r:id="rId306"/>
    <tablePart r:id="rId307"/>
    <tablePart r:id="rId308"/>
    <tablePart r:id="rId309"/>
    <tablePart r:id="rId310"/>
    <tablePart r:id="rId311"/>
    <tablePart r:id="rId312"/>
    <tablePart r:id="rId313"/>
    <tablePart r:id="rId314"/>
    <tablePart r:id="rId315"/>
    <tablePart r:id="rId316"/>
    <tablePart r:id="rId317"/>
    <tablePart r:id="rId318"/>
    <tablePart r:id="rId319"/>
    <tablePart r:id="rId320"/>
    <tablePart r:id="rId321"/>
    <tablePart r:id="rId322"/>
    <tablePart r:id="rId323"/>
    <tablePart r:id="rId324"/>
    <tablePart r:id="rId325"/>
    <tablePart r:id="rId326"/>
    <tablePart r:id="rId327"/>
    <tablePart r:id="rId328"/>
    <tablePart r:id="rId329"/>
    <tablePart r:id="rId330"/>
    <tablePart r:id="rId331"/>
    <tablePart r:id="rId332"/>
    <tablePart r:id="rId333"/>
    <tablePart r:id="rId334"/>
    <tablePart r:id="rId335"/>
    <tablePart r:id="rId336"/>
    <tablePart r:id="rId337"/>
    <tablePart r:id="rId338"/>
    <tablePart r:id="rId339"/>
    <tablePart r:id="rId340"/>
    <tablePart r:id="rId341"/>
    <tablePart r:id="rId342"/>
    <tablePart r:id="rId343"/>
    <tablePart r:id="rId344"/>
    <tablePart r:id="rId345"/>
    <tablePart r:id="rId346"/>
    <tablePart r:id="rId347"/>
    <tablePart r:id="rId348"/>
    <tablePart r:id="rId349"/>
    <tablePart r:id="rId350"/>
    <tablePart r:id="rId351"/>
    <tablePart r:id="rId352"/>
    <tablePart r:id="rId353"/>
    <tablePart r:id="rId354"/>
    <tablePart r:id="rId355"/>
    <tablePart r:id="rId356"/>
    <tablePart r:id="rId357"/>
    <tablePart r:id="rId358"/>
    <tablePart r:id="rId359"/>
    <tablePart r:id="rId360"/>
    <tablePart r:id="rId361"/>
    <tablePart r:id="rId362"/>
    <tablePart r:id="rId363"/>
    <tablePart r:id="rId364"/>
    <tablePart r:id="rId365"/>
    <tablePart r:id="rId366"/>
    <tablePart r:id="rId367"/>
    <tablePart r:id="rId368"/>
    <tablePart r:id="rId369"/>
    <tablePart r:id="rId370"/>
    <tablePart r:id="rId37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I</vt:lpstr>
      <vt:lpstr>Cuadro comparativo</vt:lpstr>
      <vt:lpstr>Datos</vt:lpstr>
      <vt:lpstr>DatosTitulos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PC-Silvana</dc:creator>
  <cp:lastModifiedBy>Roberto Cabaña</cp:lastModifiedBy>
  <dcterms:created xsi:type="dcterms:W3CDTF">2025-01-09T16:59:58Z</dcterms:created>
  <dcterms:modified xsi:type="dcterms:W3CDTF">2025-09-30T15:00:36Z</dcterms:modified>
</cp:coreProperties>
</file>