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activeTab="1"/>
  </bookViews>
  <sheets>
    <sheet name="INSTRUCTIVO" sheetId="19" r:id="rId1"/>
    <sheet name="INVENTARIO" sheetId="1" r:id="rId2"/>
    <sheet name="Tablas y Relaciones" sheetId="7" r:id="rId3"/>
    <sheet name="Sectores" sheetId="16" r:id="rId4"/>
    <sheet name="Categorias IPCC 2006" sheetId="2" r:id="rId5"/>
    <sheet name="Aux IPCC 19- gases x categoría" sheetId="14" r:id="rId6"/>
    <sheet name="Aux IPCC fuentes de emisión" sheetId="13" r:id="rId7"/>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4" hidden="1">'Categorias IPCC 2006'!$A$1:$O$463</definedName>
    <definedName name="_xlcn.WorksheetConnection_Libro1IPCC_Categorías" hidden="1">IPCC_Categorías[]</definedName>
    <definedName name="DatosExternos_1" localSheetId="6" hidden="1">'Aux IPCC fuentes de emisión'!$A$1:$E$13</definedName>
    <definedName name="DatosExternos_1" localSheetId="4" hidden="1">'Categorias IPCC 2006'!#REF!</definedName>
    <definedName name="DatosExternos_2" localSheetId="4" hidden="1">'Categorias IPCC 2006'!#REF!</definedName>
    <definedName name="DatosExternos_3" localSheetId="4" hidden="1">'Categorias IPCC 2006'!#REF!</definedName>
    <definedName name="IPCC_Categorías_1" localSheetId="4" hidden="1">'Categorias IPCC 2006'!#REF!</definedName>
    <definedName name="Pal_Workbook_GUID" hidden="1">"5HC6IWHXZYFJT9G4TM4BTT59"</definedName>
    <definedName name="PROVINCIAS">#REF!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TRUE</definedName>
    <definedName name="Tabla_IPCC">#REF!</definedName>
  </definedNames>
  <calcPr calcId="144525"/>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GHG Sectores industriales_e6e5a0dc-d534-400b-9d51-39b1a909baad" name="GHG Sectores industriales" connection="Consulta - GHG Sectores industriales"/>
          <x15:modelTable id="Table293  Page 110_7aa14d7e-54c9-4be5-a6a6-69c2d3a88c8a" name="Table293  Page 110" connection="Consulta - Table293 (Page 110)"/>
          <x15:modelTable id="Table294  Page 111_aa02665b-2d4f-47ab-85e6-a591447bfb6b" name="Table294  Page 111" connection="Consulta - Table294 (Page 111)"/>
          <x15:modelTable id="Table296  Page 113_c9289caf-1065-4d2e-bffc-3f21442af5b0" name="Table296  Page 113" connection="Consulta - Table296 (Page 113)"/>
          <x15:modelTable id="Table295  Page 112_52a7ba29-f5d4-471c-810b-1f2008fcec8e" name="Table295  Page 112" connection="Consulta - Table295 (Page 112)"/>
          <x15:modelTable id="IPCC_Categorías" name="IPCC_Categorías" connection="WorksheetConnection_Libro1!IPCC_Categoría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H21" i="1"/>
  <c r="Y21" i="1" s="1"/>
  <c r="H22" i="1"/>
  <c r="Y22" i="1" s="1"/>
  <c r="H23" i="1"/>
  <c r="Y23" i="1" s="1"/>
  <c r="H24" i="1"/>
  <c r="H25" i="1"/>
  <c r="Y25" i="1" s="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G20" i="1"/>
  <c r="Y26" i="1"/>
  <c r="AB26" i="1" s="1"/>
  <c r="Y27" i="1"/>
  <c r="AC27" i="1" s="1"/>
  <c r="Y28" i="1"/>
  <c r="AA28" i="1" s="1"/>
  <c r="Y29" i="1"/>
  <c r="AA29" i="1" s="1"/>
  <c r="Y30" i="1"/>
  <c r="AB30" i="1" s="1"/>
  <c r="Y31" i="1"/>
  <c r="AB31" i="1" s="1"/>
  <c r="Y32" i="1"/>
  <c r="AA32" i="1" s="1"/>
  <c r="Y33" i="1"/>
  <c r="AA33" i="1" s="1"/>
  <c r="Y34" i="1"/>
  <c r="Z34" i="1" s="1"/>
  <c r="Y35" i="1"/>
  <c r="AC35" i="1" s="1"/>
  <c r="Y36" i="1"/>
  <c r="AB36" i="1" s="1"/>
  <c r="Y37" i="1"/>
  <c r="AB37" i="1" s="1"/>
  <c r="Y38" i="1"/>
  <c r="AA38" i="1" s="1"/>
  <c r="Y39" i="1"/>
  <c r="AA39" i="1" s="1"/>
  <c r="Y40" i="1"/>
  <c r="Z40" i="1" s="1"/>
  <c r="Y41" i="1"/>
  <c r="AC41" i="1" s="1"/>
  <c r="Y42" i="1"/>
  <c r="AB42" i="1" s="1"/>
  <c r="Y43" i="1"/>
  <c r="AC43" i="1" s="1"/>
  <c r="Y44" i="1"/>
  <c r="AA44" i="1" s="1"/>
  <c r="Y45" i="1"/>
  <c r="AA45" i="1" s="1"/>
  <c r="Y46" i="1"/>
  <c r="AB46" i="1" s="1"/>
  <c r="Y47" i="1"/>
  <c r="Z47" i="1" s="1"/>
  <c r="Y48" i="1"/>
  <c r="AA48" i="1" s="1"/>
  <c r="Y49" i="1"/>
  <c r="AA49" i="1" s="1"/>
  <c r="Y50" i="1"/>
  <c r="Z50" i="1" s="1"/>
  <c r="Y51" i="1"/>
  <c r="AC51" i="1" s="1"/>
  <c r="Y52" i="1"/>
  <c r="AB52" i="1" s="1"/>
  <c r="Y53" i="1"/>
  <c r="AB53" i="1" s="1"/>
  <c r="Y54" i="1"/>
  <c r="AA54" i="1" s="1"/>
  <c r="Y55" i="1"/>
  <c r="AA55" i="1" s="1"/>
  <c r="Y56" i="1"/>
  <c r="Z56" i="1" s="1"/>
  <c r="Y57" i="1"/>
  <c r="AC57" i="1" s="1"/>
  <c r="Y58" i="1"/>
  <c r="AA58" i="1" s="1"/>
  <c r="Y59" i="1"/>
  <c r="AC59" i="1" s="1"/>
  <c r="Y60" i="1"/>
  <c r="AA60" i="1" s="1"/>
  <c r="Y61" i="1"/>
  <c r="AA61" i="1" s="1"/>
  <c r="Y20" i="1"/>
  <c r="Y24" i="1"/>
  <c r="J11" i="1"/>
  <c r="K10" i="1"/>
  <c r="O4" i="16"/>
  <c r="O5" i="16"/>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N4" i="16"/>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52" i="16"/>
  <c r="N53" i="16"/>
  <c r="N54" i="16"/>
  <c r="N55" i="16"/>
  <c r="N56" i="16"/>
  <c r="N57" i="16"/>
  <c r="N58" i="16"/>
  <c r="N59" i="16"/>
  <c r="N60" i="16"/>
  <c r="N61" i="16"/>
  <c r="N62" i="16"/>
  <c r="N63" i="16"/>
  <c r="N64" i="16"/>
  <c r="N65" i="16"/>
  <c r="N66" i="16"/>
  <c r="N67" i="16"/>
  <c r="N68" i="16"/>
  <c r="N69" i="16"/>
  <c r="N70" i="16"/>
  <c r="N71" i="16"/>
  <c r="N72" i="16"/>
  <c r="N73" i="16"/>
  <c r="N74" i="16"/>
  <c r="N75" i="16"/>
  <c r="N76" i="16"/>
  <c r="N77" i="16"/>
  <c r="N78" i="16"/>
  <c r="N79" i="16"/>
  <c r="N80" i="16"/>
  <c r="N81" i="16"/>
  <c r="N82" i="16"/>
  <c r="N83" i="16"/>
  <c r="N84" i="16"/>
  <c r="N85" i="16"/>
  <c r="N86" i="16"/>
  <c r="N87" i="16"/>
  <c r="N88" i="16"/>
  <c r="N89" i="16"/>
  <c r="N90" i="16"/>
  <c r="N91" i="16"/>
  <c r="N92" i="16"/>
  <c r="N93" i="16"/>
  <c r="N94" i="16"/>
  <c r="N95" i="16"/>
  <c r="N96" i="16"/>
  <c r="N97" i="16"/>
  <c r="N98" i="16"/>
  <c r="N99" i="16"/>
  <c r="N100" i="16"/>
  <c r="N101" i="16"/>
  <c r="N102" i="16"/>
  <c r="N103" i="16"/>
  <c r="N104" i="16"/>
  <c r="N105" i="16"/>
  <c r="N106" i="16"/>
  <c r="N107" i="16"/>
  <c r="N108" i="16"/>
  <c r="N109" i="16"/>
  <c r="N110" i="16"/>
  <c r="N111" i="16"/>
  <c r="N112" i="16"/>
  <c r="N113" i="16"/>
  <c r="N114" i="16"/>
  <c r="N115" i="16"/>
  <c r="N116" i="16"/>
  <c r="N117" i="16"/>
  <c r="N118" i="16"/>
  <c r="N119" i="16"/>
  <c r="N120" i="16"/>
  <c r="N121" i="16"/>
  <c r="N122" i="16"/>
  <c r="N123" i="16"/>
  <c r="N124" i="16"/>
  <c r="N125" i="16"/>
  <c r="N126" i="16"/>
  <c r="N127" i="16"/>
  <c r="N128" i="16"/>
  <c r="M4" i="16"/>
  <c r="M5" i="16"/>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4" i="16"/>
  <c r="M55" i="16"/>
  <c r="M56" i="16"/>
  <c r="M57" i="16"/>
  <c r="M58" i="16"/>
  <c r="M59" i="16"/>
  <c r="M60" i="16"/>
  <c r="M61" i="16"/>
  <c r="M62" i="16"/>
  <c r="M63" i="16"/>
  <c r="M64" i="16"/>
  <c r="M65" i="16"/>
  <c r="M66" i="16"/>
  <c r="M67" i="16"/>
  <c r="M68" i="16"/>
  <c r="M69" i="16"/>
  <c r="M70" i="16"/>
  <c r="M71" i="16"/>
  <c r="M72" i="16"/>
  <c r="M73" i="16"/>
  <c r="M74" i="16"/>
  <c r="M75" i="16"/>
  <c r="M76" i="16"/>
  <c r="M77" i="16"/>
  <c r="M78" i="16"/>
  <c r="M79" i="16"/>
  <c r="M80" i="16"/>
  <c r="M81" i="16"/>
  <c r="M82" i="16"/>
  <c r="M83" i="16"/>
  <c r="M84" i="16"/>
  <c r="M85" i="16"/>
  <c r="M86" i="16"/>
  <c r="M87" i="16"/>
  <c r="M88" i="16"/>
  <c r="M89" i="16"/>
  <c r="M90" i="16"/>
  <c r="M91" i="16"/>
  <c r="M92" i="16"/>
  <c r="M93" i="16"/>
  <c r="M94" i="16"/>
  <c r="M95" i="16"/>
  <c r="M96" i="16"/>
  <c r="M97" i="16"/>
  <c r="M98" i="16"/>
  <c r="M99" i="16"/>
  <c r="M100" i="16"/>
  <c r="M101" i="16"/>
  <c r="M102" i="16"/>
  <c r="M103" i="16"/>
  <c r="M104" i="16"/>
  <c r="M105" i="16"/>
  <c r="M106" i="16"/>
  <c r="M107" i="16"/>
  <c r="M108" i="16"/>
  <c r="M109" i="16"/>
  <c r="M110" i="16"/>
  <c r="M111" i="16"/>
  <c r="M112" i="16"/>
  <c r="M113" i="16"/>
  <c r="M114" i="16"/>
  <c r="M115" i="16"/>
  <c r="M116" i="16"/>
  <c r="M117" i="16"/>
  <c r="M118" i="16"/>
  <c r="M119" i="16"/>
  <c r="M120" i="16"/>
  <c r="M121" i="16"/>
  <c r="M122" i="16"/>
  <c r="M123" i="16"/>
  <c r="M124" i="16"/>
  <c r="M125" i="16"/>
  <c r="M126" i="16"/>
  <c r="M127" i="16"/>
  <c r="M128" i="16"/>
  <c r="K4" i="16"/>
  <c r="K5" i="16"/>
  <c r="K6"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59" i="16"/>
  <c r="K60" i="16"/>
  <c r="K61" i="16"/>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126" i="16"/>
  <c r="K127" i="16"/>
  <c r="K128" i="16"/>
  <c r="AB33" i="1" l="1"/>
  <c r="K11" i="1"/>
  <c r="Z32" i="1"/>
  <c r="AC48" i="1"/>
  <c r="AB48" i="1"/>
  <c r="AC33" i="1"/>
  <c r="Z48" i="1"/>
  <c r="AB49" i="1"/>
  <c r="Z45" i="1"/>
  <c r="Z44" i="1"/>
  <c r="AB57" i="1"/>
  <c r="AB51" i="1"/>
  <c r="AC50" i="1"/>
  <c r="AB50" i="1"/>
  <c r="AC49" i="1"/>
  <c r="Z33" i="1"/>
  <c r="AC34" i="1"/>
  <c r="Z42" i="1"/>
  <c r="AA57" i="1"/>
  <c r="Z43" i="1"/>
  <c r="AA43" i="1"/>
  <c r="AB41" i="1"/>
  <c r="AB34" i="1"/>
  <c r="AA42" i="1"/>
  <c r="AC32" i="1"/>
  <c r="Z41" i="1"/>
  <c r="AB35" i="1"/>
  <c r="AA41" i="1"/>
  <c r="AB32" i="1"/>
  <c r="Z46" i="1"/>
  <c r="AA30" i="1"/>
  <c r="Z61" i="1"/>
  <c r="Z31" i="1"/>
  <c r="AA27" i="1"/>
  <c r="AC47" i="1"/>
  <c r="Z60" i="1"/>
  <c r="Z30" i="1"/>
  <c r="AA26" i="1"/>
  <c r="AB47" i="1"/>
  <c r="AC31" i="1"/>
  <c r="AA31" i="1"/>
  <c r="Z59" i="1"/>
  <c r="Z29" i="1"/>
  <c r="AC60" i="1"/>
  <c r="AC46" i="1"/>
  <c r="AC28" i="1"/>
  <c r="Z57" i="1"/>
  <c r="Z27" i="1"/>
  <c r="AB59" i="1"/>
  <c r="AB44" i="1"/>
  <c r="AB28" i="1"/>
  <c r="AA46" i="1"/>
  <c r="Z49" i="1"/>
  <c r="Z26" i="1"/>
  <c r="AC58" i="1"/>
  <c r="AB43" i="1"/>
  <c r="AB27" i="1"/>
  <c r="AA47" i="1"/>
  <c r="AA59" i="1"/>
  <c r="AB58" i="1"/>
  <c r="AC42" i="1"/>
  <c r="AC26" i="1"/>
  <c r="Z58" i="1"/>
  <c r="Z28" i="1"/>
  <c r="AB60" i="1"/>
  <c r="AC44" i="1"/>
  <c r="AA56" i="1"/>
  <c r="AA40" i="1"/>
  <c r="AC56" i="1"/>
  <c r="AC40" i="1"/>
  <c r="Z55" i="1"/>
  <c r="Z39" i="1"/>
  <c r="AA52" i="1"/>
  <c r="AA36" i="1"/>
  <c r="AC55" i="1"/>
  <c r="AC39" i="1"/>
  <c r="Z53" i="1"/>
  <c r="Z37" i="1"/>
  <c r="AA50" i="1"/>
  <c r="AA34" i="1"/>
  <c r="AC54" i="1"/>
  <c r="AC38" i="1"/>
  <c r="AC30" i="1"/>
  <c r="AB56" i="1"/>
  <c r="AB40" i="1"/>
  <c r="Z54" i="1"/>
  <c r="Z38" i="1"/>
  <c r="AA51" i="1"/>
  <c r="AA35" i="1"/>
  <c r="AB55" i="1"/>
  <c r="AB39" i="1"/>
  <c r="Z52" i="1"/>
  <c r="Z36" i="1"/>
  <c r="AB54" i="1"/>
  <c r="AB38" i="1"/>
  <c r="AC61" i="1"/>
  <c r="AC53" i="1"/>
  <c r="AC45" i="1"/>
  <c r="AC37" i="1"/>
  <c r="AC29" i="1"/>
  <c r="AA53" i="1"/>
  <c r="AA37" i="1"/>
  <c r="Z51" i="1"/>
  <c r="Z35" i="1"/>
  <c r="AB61" i="1"/>
  <c r="AB45" i="1"/>
  <c r="AB29" i="1"/>
  <c r="AC52" i="1"/>
  <c r="AC36" i="1"/>
  <c r="J10" i="1"/>
  <c r="M3" i="2"/>
  <c r="M4" i="2" s="1"/>
  <c r="M5" i="2" s="1"/>
  <c r="M6" i="2" s="1"/>
  <c r="M7" i="2" s="1"/>
  <c r="M8" i="2" s="1"/>
  <c r="M9" i="2" s="1"/>
  <c r="M10" i="2" s="1"/>
  <c r="M11" i="2" s="1"/>
  <c r="M12" i="2" s="1"/>
  <c r="M13" i="2" s="1"/>
  <c r="M14" i="2" s="1"/>
  <c r="M15" i="2" s="1"/>
  <c r="M16" i="2" s="1"/>
  <c r="M17" i="2" s="1"/>
  <c r="M18" i="2" s="1"/>
  <c r="M19" i="2" s="1"/>
  <c r="M20" i="2" s="1"/>
  <c r="M21" i="2" s="1"/>
  <c r="M22" i="2" s="1"/>
  <c r="M23" i="2" s="1"/>
  <c r="M24" i="2" s="1"/>
  <c r="M25" i="2" s="1"/>
  <c r="M26" i="2" s="1"/>
  <c r="M27" i="2" s="1"/>
  <c r="M28" i="2" s="1"/>
  <c r="M29" i="2" s="1"/>
  <c r="M30" i="2" s="1"/>
  <c r="M31" i="2" s="1"/>
  <c r="M32" i="2" s="1"/>
  <c r="M33" i="2" s="1"/>
  <c r="M34" i="2" s="1"/>
  <c r="M35" i="2" s="1"/>
  <c r="M36" i="2" s="1"/>
  <c r="M37" i="2" s="1"/>
  <c r="M38" i="2" s="1"/>
  <c r="M39" i="2" s="1"/>
  <c r="M40" i="2" s="1"/>
  <c r="M41" i="2" s="1"/>
  <c r="M42" i="2" s="1"/>
  <c r="M43" i="2" s="1"/>
  <c r="M44" i="2" s="1"/>
  <c r="M45" i="2" s="1"/>
  <c r="M46" i="2" s="1"/>
  <c r="M47" i="2" s="1"/>
  <c r="M48" i="2" s="1"/>
  <c r="M49" i="2" s="1"/>
  <c r="M50" i="2" s="1"/>
  <c r="M51" i="2" s="1"/>
  <c r="M52" i="2" s="1"/>
  <c r="M53" i="2" s="1"/>
  <c r="M54" i="2" s="1"/>
  <c r="M55" i="2" s="1"/>
  <c r="M56" i="2" s="1"/>
  <c r="M57" i="2" s="1"/>
  <c r="M58" i="2" s="1"/>
  <c r="M59" i="2" s="1"/>
  <c r="M60" i="2" s="1"/>
  <c r="M61" i="2" s="1"/>
  <c r="M62" i="2" s="1"/>
  <c r="M63" i="2" s="1"/>
  <c r="M64" i="2" s="1"/>
  <c r="M65" i="2" s="1"/>
  <c r="M66" i="2" s="1"/>
  <c r="M67" i="2" s="1"/>
  <c r="N3" i="2"/>
  <c r="O3" i="2"/>
  <c r="N4" i="2"/>
  <c r="N5" i="2" s="1"/>
  <c r="N6" i="2" s="1"/>
  <c r="N7" i="2" s="1"/>
  <c r="N8" i="2" s="1"/>
  <c r="N9" i="2" s="1"/>
  <c r="N10" i="2" s="1"/>
  <c r="N11" i="2" s="1"/>
  <c r="N12" i="2" s="1"/>
  <c r="O4" i="2"/>
  <c r="O5" i="2"/>
  <c r="O6" i="2" s="1"/>
  <c r="O7" i="2" s="1"/>
  <c r="O8" i="2" s="1"/>
  <c r="O9" i="2"/>
  <c r="O10" i="2"/>
  <c r="O11" i="2" s="1"/>
  <c r="O12" i="2" s="1"/>
  <c r="N13" i="2"/>
  <c r="N14" i="2" s="1"/>
  <c r="N15" i="2" s="1"/>
  <c r="N16" i="2" s="1"/>
  <c r="N17" i="2" s="1"/>
  <c r="N18" i="2" s="1"/>
  <c r="N19" i="2" s="1"/>
  <c r="N20" i="2" s="1"/>
  <c r="N21" i="2" s="1"/>
  <c r="N22" i="2" s="1"/>
  <c r="N23" i="2" s="1"/>
  <c r="N24" i="2" s="1"/>
  <c r="N25" i="2" s="1"/>
  <c r="N26" i="2" s="1"/>
  <c r="O13" i="2"/>
  <c r="O14" i="2"/>
  <c r="O15" i="2"/>
  <c r="O16" i="2"/>
  <c r="O17" i="2"/>
  <c r="O18" i="2"/>
  <c r="O19" i="2"/>
  <c r="O20" i="2"/>
  <c r="O21" i="2"/>
  <c r="O22" i="2"/>
  <c r="O23" i="2"/>
  <c r="O24" i="2"/>
  <c r="O25" i="2"/>
  <c r="O26" i="2"/>
  <c r="N27" i="2"/>
  <c r="N28" i="2" s="1"/>
  <c r="N29" i="2" s="1"/>
  <c r="N30" i="2" s="1"/>
  <c r="N31" i="2" s="1"/>
  <c r="N32" i="2" s="1"/>
  <c r="N33" i="2" s="1"/>
  <c r="N34" i="2" s="1"/>
  <c r="N35" i="2" s="1"/>
  <c r="N36" i="2" s="1"/>
  <c r="N37" i="2" s="1"/>
  <c r="N38" i="2" s="1"/>
  <c r="N39" i="2" s="1"/>
  <c r="N40" i="2" s="1"/>
  <c r="N41" i="2" s="1"/>
  <c r="N42" i="2" s="1"/>
  <c r="N43" i="2" s="1"/>
  <c r="N44" i="2" s="1"/>
  <c r="N45" i="2" s="1"/>
  <c r="N46" i="2" s="1"/>
  <c r="N47" i="2" s="1"/>
  <c r="N48" i="2" s="1"/>
  <c r="N49" i="2" s="1"/>
  <c r="O27" i="2"/>
  <c r="O28" i="2"/>
  <c r="O29" i="2" s="1"/>
  <c r="O30" i="2" s="1"/>
  <c r="O31" i="2"/>
  <c r="O32" i="2" s="1"/>
  <c r="O33" i="2" s="1"/>
  <c r="O34" i="2" s="1"/>
  <c r="O35" i="2" s="1"/>
  <c r="O36" i="2" s="1"/>
  <c r="O37" i="2" s="1"/>
  <c r="O38" i="2" s="1"/>
  <c r="O39" i="2" s="1"/>
  <c r="O40" i="2" s="1"/>
  <c r="O41" i="2" s="1"/>
  <c r="O42" i="2" s="1"/>
  <c r="O43" i="2"/>
  <c r="O44" i="2"/>
  <c r="O45" i="2" s="1"/>
  <c r="O46" i="2" s="1"/>
  <c r="O47" i="2"/>
  <c r="O48" i="2" s="1"/>
  <c r="O49" i="2" s="1"/>
  <c r="N50" i="2"/>
  <c r="N51" i="2" s="1"/>
  <c r="N52" i="2" s="1"/>
  <c r="N53" i="2" s="1"/>
  <c r="N54" i="2" s="1"/>
  <c r="N55" i="2" s="1"/>
  <c r="N56" i="2" s="1"/>
  <c r="N57" i="2" s="1"/>
  <c r="N58" i="2" s="1"/>
  <c r="N59" i="2" s="1"/>
  <c r="O50" i="2"/>
  <c r="O51" i="2"/>
  <c r="O52" i="2" s="1"/>
  <c r="O53" i="2" s="1"/>
  <c r="O54" i="2" s="1"/>
  <c r="O55" i="2"/>
  <c r="O56" i="2"/>
  <c r="O57" i="2" s="1"/>
  <c r="O58" i="2" s="1"/>
  <c r="O59" i="2" s="1"/>
  <c r="N60" i="2"/>
  <c r="N61" i="2" s="1"/>
  <c r="N62" i="2" s="1"/>
  <c r="N63" i="2" s="1"/>
  <c r="N64" i="2" s="1"/>
  <c r="N65" i="2" s="1"/>
  <c r="N66" i="2" s="1"/>
  <c r="O60" i="2"/>
  <c r="O61" i="2"/>
  <c r="O62" i="2"/>
  <c r="O63" i="2" s="1"/>
  <c r="O64" i="2" s="1"/>
  <c r="O65" i="2" s="1"/>
  <c r="O66" i="2"/>
  <c r="N67" i="2"/>
  <c r="O67" i="2"/>
  <c r="M68" i="2"/>
  <c r="M69" i="2" s="1"/>
  <c r="M70" i="2" s="1"/>
  <c r="M71" i="2" s="1"/>
  <c r="M72" i="2" s="1"/>
  <c r="M73" i="2" s="1"/>
  <c r="M74" i="2" s="1"/>
  <c r="M75" i="2" s="1"/>
  <c r="M76" i="2" s="1"/>
  <c r="M77" i="2" s="1"/>
  <c r="M78" i="2" s="1"/>
  <c r="M79" i="2" s="1"/>
  <c r="M80" i="2" s="1"/>
  <c r="M81" i="2" s="1"/>
  <c r="M82" i="2" s="1"/>
  <c r="M83" i="2" s="1"/>
  <c r="M84" i="2" s="1"/>
  <c r="M85" i="2" s="1"/>
  <c r="M86" i="2" s="1"/>
  <c r="M87" i="2" s="1"/>
  <c r="M88" i="2" s="1"/>
  <c r="M89" i="2" s="1"/>
  <c r="M90" i="2" s="1"/>
  <c r="M91" i="2" s="1"/>
  <c r="M92" i="2" s="1"/>
  <c r="M93" i="2" s="1"/>
  <c r="M94" i="2" s="1"/>
  <c r="M95" i="2" s="1"/>
  <c r="M96" i="2" s="1"/>
  <c r="M97" i="2" s="1"/>
  <c r="M98" i="2" s="1"/>
  <c r="M99" i="2" s="1"/>
  <c r="M100" i="2" s="1"/>
  <c r="M101" i="2" s="1"/>
  <c r="M102" i="2" s="1"/>
  <c r="M103" i="2" s="1"/>
  <c r="M104" i="2" s="1"/>
  <c r="M105" i="2" s="1"/>
  <c r="M106" i="2" s="1"/>
  <c r="M107" i="2" s="1"/>
  <c r="M108" i="2" s="1"/>
  <c r="M109" i="2" s="1"/>
  <c r="N68" i="2"/>
  <c r="O68" i="2"/>
  <c r="N69" i="2"/>
  <c r="N70" i="2" s="1"/>
  <c r="N71" i="2" s="1"/>
  <c r="N72" i="2" s="1"/>
  <c r="N73" i="2" s="1"/>
  <c r="N74" i="2" s="1"/>
  <c r="N75" i="2" s="1"/>
  <c r="N76" i="2" s="1"/>
  <c r="N77" i="2" s="1"/>
  <c r="N78" i="2" s="1"/>
  <c r="N79" i="2" s="1"/>
  <c r="N80" i="2" s="1"/>
  <c r="O69" i="2"/>
  <c r="O70" i="2"/>
  <c r="O71" i="2" s="1"/>
  <c r="O72" i="2" s="1"/>
  <c r="O73" i="2" s="1"/>
  <c r="O74" i="2" s="1"/>
  <c r="O75" i="2" s="1"/>
  <c r="O76" i="2" s="1"/>
  <c r="O77" i="2" s="1"/>
  <c r="O78" i="2" s="1"/>
  <c r="O79" i="2"/>
  <c r="O80" i="2"/>
  <c r="N81" i="2"/>
  <c r="N82" i="2" s="1"/>
  <c r="N83" i="2" s="1"/>
  <c r="N84" i="2" s="1"/>
  <c r="N85" i="2" s="1"/>
  <c r="N86" i="2" s="1"/>
  <c r="N87" i="2" s="1"/>
  <c r="N88" i="2" s="1"/>
  <c r="N89" i="2" s="1"/>
  <c r="N90" i="2" s="1"/>
  <c r="N91" i="2" s="1"/>
  <c r="N92" i="2" s="1"/>
  <c r="N93" i="2" s="1"/>
  <c r="N94" i="2" s="1"/>
  <c r="N95" i="2" s="1"/>
  <c r="N96" i="2" s="1"/>
  <c r="N97" i="2" s="1"/>
  <c r="N98" i="2" s="1"/>
  <c r="N99" i="2" s="1"/>
  <c r="N100" i="2" s="1"/>
  <c r="N101" i="2" s="1"/>
  <c r="N102" i="2" s="1"/>
  <c r="N103" i="2" s="1"/>
  <c r="N104" i="2" s="1"/>
  <c r="N105" i="2" s="1"/>
  <c r="N106" i="2" s="1"/>
  <c r="N107" i="2" s="1"/>
  <c r="N108" i="2" s="1"/>
  <c r="O81" i="2"/>
  <c r="O82" i="2"/>
  <c r="O83" i="2" s="1"/>
  <c r="O84" i="2" s="1"/>
  <c r="O85" i="2" s="1"/>
  <c r="O86" i="2" s="1"/>
  <c r="O87" i="2" s="1"/>
  <c r="O88" i="2" s="1"/>
  <c r="O89" i="2" s="1"/>
  <c r="O90" i="2" s="1"/>
  <c r="O91" i="2" s="1"/>
  <c r="O92" i="2"/>
  <c r="O93" i="2" s="1"/>
  <c r="O94" i="2" s="1"/>
  <c r="O95" i="2" s="1"/>
  <c r="O96" i="2" s="1"/>
  <c r="O97" i="2" s="1"/>
  <c r="O98" i="2" s="1"/>
  <c r="O99" i="2" s="1"/>
  <c r="O100" i="2" s="1"/>
  <c r="O101" i="2" s="1"/>
  <c r="O102" i="2" s="1"/>
  <c r="O103" i="2" s="1"/>
  <c r="O104" i="2" s="1"/>
  <c r="O105" i="2" s="1"/>
  <c r="O106" i="2" s="1"/>
  <c r="O107" i="2" s="1"/>
  <c r="O108" i="2" s="1"/>
  <c r="N109" i="2"/>
  <c r="O109" i="2"/>
  <c r="M110" i="2"/>
  <c r="N110" i="2"/>
  <c r="O110" i="2"/>
  <c r="O2" i="2"/>
  <c r="N2" i="2"/>
  <c r="M2" i="2"/>
  <c r="L2" i="2"/>
  <c r="L3" i="2" s="1"/>
  <c r="L4" i="2" s="1"/>
  <c r="L5" i="2" s="1"/>
  <c r="L6" i="2" s="1"/>
  <c r="L7" i="2" s="1"/>
  <c r="L8" i="2" s="1"/>
  <c r="L9" i="2" s="1"/>
  <c r="L10" i="2" s="1"/>
  <c r="L11" i="2" s="1"/>
  <c r="L12" i="2" s="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L38" i="2" s="1"/>
  <c r="L39" i="2" s="1"/>
  <c r="L40" i="2" s="1"/>
  <c r="L41" i="2" s="1"/>
  <c r="L42" i="2" s="1"/>
  <c r="L43" i="2" s="1"/>
  <c r="L44" i="2" s="1"/>
  <c r="L45" i="2" s="1"/>
  <c r="L46" i="2" s="1"/>
  <c r="L47" i="2" s="1"/>
  <c r="L48" i="2" s="1"/>
  <c r="L49" i="2" s="1"/>
  <c r="L50" i="2" s="1"/>
  <c r="L51" i="2" s="1"/>
  <c r="L52" i="2" s="1"/>
  <c r="L53" i="2" s="1"/>
  <c r="L54" i="2" s="1"/>
  <c r="L55" i="2" s="1"/>
  <c r="L56" i="2" s="1"/>
  <c r="L57" i="2" s="1"/>
  <c r="L58" i="2" s="1"/>
  <c r="L59" i="2" s="1"/>
  <c r="L60" i="2" s="1"/>
  <c r="L61" i="2" s="1"/>
  <c r="L62" i="2" s="1"/>
  <c r="L63" i="2" s="1"/>
  <c r="L64" i="2" s="1"/>
  <c r="L65" i="2" s="1"/>
  <c r="L66" i="2" s="1"/>
  <c r="L67" i="2" s="1"/>
  <c r="L68" i="2" s="1"/>
  <c r="L69" i="2" s="1"/>
  <c r="L70" i="2" s="1"/>
  <c r="L71" i="2" s="1"/>
  <c r="L72" i="2" s="1"/>
  <c r="L73" i="2" s="1"/>
  <c r="L74" i="2" s="1"/>
  <c r="L75" i="2" s="1"/>
  <c r="L76" i="2" s="1"/>
  <c r="L77" i="2" s="1"/>
  <c r="L78" i="2" s="1"/>
  <c r="L79" i="2" s="1"/>
  <c r="L80" i="2" s="1"/>
  <c r="L81" i="2" s="1"/>
  <c r="L82" i="2" s="1"/>
  <c r="L83" i="2" s="1"/>
  <c r="L84" i="2" s="1"/>
  <c r="L85" i="2" s="1"/>
  <c r="L86" i="2" s="1"/>
  <c r="L87" i="2" s="1"/>
  <c r="L88" i="2" s="1"/>
  <c r="L89" i="2" s="1"/>
  <c r="L90" i="2" s="1"/>
  <c r="L91" i="2" s="1"/>
  <c r="L92" i="2" s="1"/>
  <c r="L93" i="2" s="1"/>
  <c r="L94" i="2" s="1"/>
  <c r="L95" i="2" s="1"/>
  <c r="L96" i="2" s="1"/>
  <c r="L97" i="2" s="1"/>
  <c r="L98" i="2" s="1"/>
  <c r="L99" i="2" s="1"/>
  <c r="L100" i="2" s="1"/>
  <c r="L101" i="2" s="1"/>
  <c r="L102" i="2" s="1"/>
  <c r="L103" i="2" s="1"/>
  <c r="L104" i="2" s="1"/>
  <c r="L105" i="2" s="1"/>
  <c r="L106" i="2" s="1"/>
  <c r="L107" i="2" s="1"/>
  <c r="L108" i="2" s="1"/>
  <c r="L109" i="2" s="1"/>
  <c r="L110" i="2" s="1"/>
  <c r="F20"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J20" i="1"/>
  <c r="I20" i="1"/>
  <c r="E20"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L20" i="1" l="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K15" i="1"/>
  <c r="J15"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W20"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G5" i="7"/>
  <c r="W21" i="1" s="1"/>
  <c r="A463" i="2"/>
  <c r="A462" i="2"/>
  <c r="A461" i="2"/>
  <c r="A460" i="2"/>
  <c r="A459" i="2"/>
  <c r="A458" i="2"/>
  <c r="A457" i="2"/>
  <c r="A456" i="2"/>
  <c r="A455" i="2"/>
  <c r="A454" i="2"/>
  <c r="A453" i="2"/>
  <c r="A452" i="2"/>
  <c r="A451" i="2"/>
  <c r="A450" i="2"/>
  <c r="A449" i="2"/>
  <c r="A448" i="2"/>
  <c r="A447" i="2"/>
  <c r="A446" i="2"/>
  <c r="A445" i="2"/>
  <c r="A444" i="2"/>
  <c r="A443" i="2"/>
  <c r="A442" i="2"/>
  <c r="A441"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AC20" i="1" l="1"/>
  <c r="AA21" i="1"/>
  <c r="AB20" i="1"/>
  <c r="AA20" i="1"/>
  <c r="AA23" i="1"/>
  <c r="AA24" i="1"/>
  <c r="Z25" i="1"/>
  <c r="AB23" i="1"/>
  <c r="AB24" i="1"/>
  <c r="AC23" i="1"/>
  <c r="AB21" i="1"/>
  <c r="Z22" i="1"/>
  <c r="AC24" i="1"/>
  <c r="AB25" i="1"/>
  <c r="Z24" i="1"/>
  <c r="AC22" i="1"/>
  <c r="AA22" i="1"/>
  <c r="Z20" i="1"/>
  <c r="Z23" i="1"/>
  <c r="AA25" i="1"/>
  <c r="Z21" i="1"/>
  <c r="AC25" i="1"/>
  <c r="AB22" i="1"/>
  <c r="AC21" i="1"/>
</calcChain>
</file>

<file path=xl/comments1.xml><?xml version="1.0" encoding="utf-8"?>
<comments xmlns="http://schemas.openxmlformats.org/spreadsheetml/2006/main">
  <authors>
    <author>Fernando Cuenca</author>
  </authors>
  <commentList>
    <comment ref="M3" authorId="0">
      <text>
        <r>
          <rPr>
            <b/>
            <sz val="9"/>
            <color indexed="81"/>
            <rFont val="Tahoma"/>
            <family val="2"/>
          </rPr>
          <t>Nombre del titular inscrito o razón o denominación social</t>
        </r>
      </text>
    </comment>
    <comment ref="M9" authorId="0">
      <text>
        <r>
          <rPr>
            <b/>
            <sz val="9"/>
            <color indexed="81"/>
            <rFont val="Tahoma"/>
            <family val="2"/>
          </rPr>
          <t xml:space="preserve">Si aplica. segregar la empresa si tiene varios procesos productivos diferentes (por lugar físico de emplazamiento o proceso).
</t>
        </r>
        <r>
          <rPr>
            <sz val="9"/>
            <color indexed="81"/>
            <rFont val="Tahoma"/>
            <family val="2"/>
          </rPr>
          <t xml:space="preserve">Por ejemplo: Bodega/Embotelladora, Upstream/Donwstream, Almacenes/Fabricación/venta. </t>
        </r>
      </text>
    </comment>
    <comment ref="M13" authorId="0">
      <text>
        <r>
          <rPr>
            <b/>
            <sz val="9"/>
            <color indexed="81"/>
            <rFont val="Tahoma"/>
            <family val="2"/>
          </rPr>
          <t xml:space="preserve">Si aplica. Segregar en sector por sub sectores, por estar en físicamente en lugares distintos, por ser procesos distintos, o ser sectores muy extensos. 
</t>
        </r>
        <r>
          <rPr>
            <sz val="9"/>
            <color indexed="81"/>
            <rFont val="Tahoma"/>
            <family val="2"/>
          </rPr>
          <t>Por ejemplo: Yacimiento A, B o C. Almacén Tunuyan y Mendoza. Planta 1, 2 o 3.</t>
        </r>
      </text>
    </comment>
    <comment ref="M15" authorId="0">
      <text>
        <r>
          <rPr>
            <b/>
            <sz val="9"/>
            <color indexed="81"/>
            <rFont val="Tahoma"/>
            <family val="2"/>
          </rPr>
          <t xml:space="preserve">Indicar el sector/subsector de la empresa se encuentra dentro de un ejido urbano.
</t>
        </r>
        <r>
          <rPr>
            <sz val="9"/>
            <color indexed="81"/>
            <rFont val="Tahoma"/>
            <family val="2"/>
          </rPr>
          <t>Para evitar doble contabilidad, cuando se calculen las emisiones de los municipios.</t>
        </r>
      </text>
    </comment>
    <comment ref="M16" authorId="0">
      <text>
        <r>
          <rPr>
            <b/>
            <sz val="9"/>
            <color indexed="81"/>
            <rFont val="Tahoma"/>
            <family val="2"/>
          </rPr>
          <t xml:space="preserve">Si se encuentra en un ejido urbano, indicar en cual.
</t>
        </r>
        <r>
          <rPr>
            <sz val="9"/>
            <color indexed="81"/>
            <rFont val="Tahoma"/>
            <family val="2"/>
          </rPr>
          <t>La lista se filtra en función del Departamento seleccionado.</t>
        </r>
      </text>
    </comment>
    <comment ref="M19" authorId="0">
      <text>
        <r>
          <rPr>
            <sz val="9"/>
            <color indexed="81"/>
            <rFont val="Tahoma"/>
            <family val="2"/>
          </rPr>
          <t>Instalación o equipo asociado a la fuente o bien el proceso, cuando se trate de un proceso distribuido, por ejemplo, el aire instrumento o las fugitivas de instalaciones distribuidas de un yacimiento.</t>
        </r>
      </text>
    </comment>
    <comment ref="N19" authorId="0">
      <text>
        <r>
          <rPr>
            <sz val="9"/>
            <color indexed="81"/>
            <rFont val="Tahoma"/>
            <family val="2"/>
          </rPr>
          <t>Coordenadas del lugar físico más representativo de las emisiones reportadas (por ejemplo: instalación/equipo de más o emisiones planta de mayor magnitud).
Utilizar coordenadas geográficas, con décimas de segundo (por ejemplo: Lat.  32°53'23.1"S y Long  68°50'40.4"O)</t>
        </r>
      </text>
    </comment>
    <comment ref="O19" authorId="0">
      <text>
        <r>
          <rPr>
            <sz val="9"/>
            <color indexed="81"/>
            <rFont val="Tahoma"/>
            <family val="2"/>
          </rPr>
          <t>Coordenadas del lugar físico más representativo de las emisiones reportadas (por ejemplo: instalación/equipo de más o emisiones planta de mayor magnitud).
Utilizar coordenadas geográficas, con décimas de segundo (por ejemplo: Lat.  32°53'23.1"S y Long  68°50'40.4"O)</t>
        </r>
      </text>
    </comment>
  </commentList>
</comments>
</file>

<file path=xl/comments2.xml><?xml version="1.0" encoding="utf-8"?>
<comments xmlns="http://schemas.openxmlformats.org/spreadsheetml/2006/main">
  <authors>
    <author>Fernando Cuenca</author>
  </authors>
  <commentList>
    <comment ref="D5" authorId="0">
      <text>
        <r>
          <rPr>
            <b/>
            <sz val="9"/>
            <color indexed="81"/>
            <rFont val="Tahoma"/>
            <family val="2"/>
          </rPr>
          <t xml:space="preserve">Factor externo ya consolidado. 
Son fractores por fuente, publicos o de bibliografía. </t>
        </r>
        <r>
          <rPr>
            <sz val="9"/>
            <color indexed="81"/>
            <rFont val="Tahoma"/>
            <family val="2"/>
          </rPr>
          <t>Factores asociados a emisiones indirectas, que se obtienen como un valor totalizador de todas las emisiones. Por ejemplo, el FE de la electricidad comprada, del transporte o la producción de una metaria prima.</t>
        </r>
      </text>
    </comment>
  </commentList>
</comments>
</file>

<file path=xl/connections.xml><?xml version="1.0" encoding="utf-8"?>
<connections xmlns="http://schemas.openxmlformats.org/spreadsheetml/2006/main">
  <connection id="1" name="Consulta - GHG Sectores industriales" description="Conexión a la consulta 'GHG Sectores industriales' en el libro." type="100" refreshedVersion="8" minRefreshableVersion="5">
    <extLst>
      <ext xmlns:x15="http://schemas.microsoft.com/office/spreadsheetml/2010/11/main" uri="{DE250136-89BD-433C-8126-D09CA5730AF9}">
        <x15:connection id="9500c02a-37d4-4a1e-b43e-cf0049de5796"/>
      </ext>
    </extLst>
  </connection>
  <connection id="2" keepAlive="1" name="Consulta - IPCC_Categorías" description="Conexión a la consulta 'IPCC_Categorías' en el libro." type="5" refreshedVersion="8" background="1" saveData="1">
    <dbPr connection="Provider=Microsoft.Mashup.OleDb.1;Data Source=$Workbook$;Location=IPCC_Categorías;Extended Properties=&quot;&quot;" command="SELECT * FROM [IPCC_Categorías]"/>
  </connection>
  <connection id="3" keepAlive="1" name="Consulta - IPCC_Categorías (2)" description="Conexión a la consulta 'IPCC_Categorías (2)' en el libro." type="5" refreshedVersion="8" background="1" saveData="1">
    <dbPr connection="Provider=Microsoft.Mashup.OleDb.1;Data Source=$Workbook$;Location=&quot;IPCC_Categorías (2)&quot;;Extended Properties=&quot;&quot;" command="SELECT * FROM [IPCC_Categorías (2)]"/>
  </connection>
  <connection id="4" keepAlive="1" name="Consulta - IPCC_Categorías (3)" description="Conexión a la consulta 'IPCC_Categorías (3)' en el libro." type="5" refreshedVersion="8" background="1" saveData="1">
    <dbPr connection="Provider=Microsoft.Mashup.OleDb.1;Data Source=$Workbook$;Location=&quot;IPCC_Categorías (3)&quot;;Extended Properties=&quot;&quot;" command="SELECT * FROM [IPCC_Categorías (3)]"/>
  </connection>
  <connection id="5" keepAlive="1" name="Consulta - IPCC_Categorías (4)" description="Conexión a la consulta 'IPCC_Categorías (4)' en el libro." type="5" refreshedVersion="8" background="1" saveData="1">
    <dbPr connection="Provider=Microsoft.Mashup.OleDb.1;Data Source=$Workbook$;Location=&quot;IPCC_Categorías (4)&quot;;Extended Properties=&quot;&quot;" command="SELECT * FROM [IPCC_Categorías (4)]"/>
  </connection>
  <connection id="6" keepAlive="1" name="Consulta - IPCC_Categorías (5)" description="Conexión a la consulta 'IPCC_Categorías (5)' en el libro." type="5" refreshedVersion="8" background="1" saveData="1">
    <dbPr connection="Provider=Microsoft.Mashup.OleDb.1;Data Source=$Workbook$;Location=&quot;IPCC_Categorías (5)&quot;;Extended Properties=&quot;&quot;" command="SELECT * FROM [IPCC_Categorías (5)]"/>
  </connection>
  <connection id="7" keepAlive="1" name="Consulta - IPCC_Categorías (6)" description="Conexión a la consulta 'IPCC_Categorías (6)' en el libro." type="5" refreshedVersion="8" background="1" saveData="1">
    <dbPr connection="Provider=Microsoft.Mashup.OleDb.1;Data Source=$Workbook$;Location=&quot;IPCC_Categorías (6)&quot;;Extended Properties=&quot;&quot;" command="SELECT * FROM [IPCC_Categorías (6)]"/>
  </connection>
  <connection id="8" keepAlive="1" name="Consulta - IPCC_Categorías (7)" description="Conexión a la consulta 'IPCC_Categorías (7)' en el libro." type="5" refreshedVersion="8" background="1" saveData="1">
    <dbPr connection="Provider=Microsoft.Mashup.OleDb.1;Data Source=$Workbook$;Location=&quot;IPCC_Categorías (7)&quot;;Extended Properties=&quot;&quot;" command="SELECT * FROM [IPCC_Categorías (7)]"/>
  </connection>
  <connection id="9" keepAlive="1" name="Consulta - IPCC_Categorías (8)" description="Conexión a la consulta 'IPCC_Categorías (8)' en el libro." type="5" refreshedVersion="8" background="1" saveData="1">
    <dbPr connection="Provider=Microsoft.Mashup.OleDb.1;Data Source=$Workbook$;Location=&quot;IPCC_Categorías (8)&quot;;Extended Properties=&quot;&quot;" command="SELECT * FROM [IPCC_Categorías (8)]"/>
  </connection>
  <connection id="10" keepAlive="1" name="Consulta - IPCC_Categorías (9)" description="Conexión a la consulta 'IPCC_Categorías (9)' en el libro." type="5" refreshedVersion="8" background="1" saveData="1">
    <dbPr connection="Provider=Microsoft.Mashup.OleDb.1;Data Source=$Workbook$;Location=&quot;IPCC_Categorías (9)&quot;;Extended Properties=&quot;&quot;" command="SELECT * FROM [IPCC_Categorías (9)]"/>
  </connection>
  <connection id="11" name="Consulta - Table293 (Page 110)" description="Conexión a la consulta 'Table293 (Page 110)' en el libro." type="100" refreshedVersion="8" minRefreshableVersion="5">
    <extLst>
      <ext xmlns:x15="http://schemas.microsoft.com/office/spreadsheetml/2010/11/main" uri="{DE250136-89BD-433C-8126-D09CA5730AF9}">
        <x15:connection id="dc9d8770-154a-4151-9fa9-f0e786b2a68a"/>
      </ext>
    </extLst>
  </connection>
  <connection id="12" name="Consulta - Table294 (Page 111)" description="Conexión a la consulta 'Table294 (Page 111)' en el libro." type="100" refreshedVersion="8" minRefreshableVersion="5">
    <extLst>
      <ext xmlns:x15="http://schemas.microsoft.com/office/spreadsheetml/2010/11/main" uri="{DE250136-89BD-433C-8126-D09CA5730AF9}">
        <x15:connection id="d8471bdd-8818-425f-9f32-7844752a9534"/>
      </ext>
    </extLst>
  </connection>
  <connection id="13" name="Consulta - Table295 (Page 112)" description="Conexión a la consulta 'Table295 (Page 112)' en el libro." type="100" refreshedVersion="8" minRefreshableVersion="5">
    <extLst>
      <ext xmlns:x15="http://schemas.microsoft.com/office/spreadsheetml/2010/11/main" uri="{DE250136-89BD-433C-8126-D09CA5730AF9}">
        <x15:connection id="e3ec1715-6238-42e9-8789-f22bb401ac43"/>
      </ext>
    </extLst>
  </connection>
  <connection id="14" name="Consulta - Table296 (Page 113)" description="Conexión a la consulta 'Table296 (Page 113)' en el libro." type="100" refreshedVersion="8" minRefreshableVersion="5">
    <extLst>
      <ext xmlns:x15="http://schemas.microsoft.com/office/spreadsheetml/2010/11/main" uri="{DE250136-89BD-433C-8126-D09CA5730AF9}">
        <x15:connection id="e013fd31-8b47-416e-acbc-45af6f940303"/>
      </ext>
    </extLst>
  </connection>
  <connection id="15" keepAlive="1" name="ModelConnection_DatosExternos_1" description="Modelo de datos" type="5" refreshedVersion="8" minRefreshableVersion="5" saveData="1">
    <dbPr connection="Data Model Connection" command="GHG Sectores industriales" commandType="3"/>
    <extLst>
      <ext xmlns:x15="http://schemas.microsoft.com/office/spreadsheetml/2010/11/main" uri="{DE250136-89BD-433C-8126-D09CA5730AF9}">
        <x15:connection id="" model="1"/>
      </ext>
    </extLst>
  </connection>
  <connection id="16" keepAlive="1" name="ThisWorkbookDataModel" description="Modelo de dat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17" name="WorksheetConnection_Libro1!IPCC_Categorías" type="102" refreshedVersion="8" minRefreshableVersion="5" background="1" saveData="1">
    <extLst>
      <ext xmlns:x15="http://schemas.microsoft.com/office/spreadsheetml/2010/11/main" uri="{DE250136-89BD-433C-8126-D09CA5730AF9}">
        <x15:connection id="IPCC_Categorías" autoDelete="1">
          <x15:rangePr sourceName="_xlcn.WorksheetConnection_Libro1IPCC_Categorías"/>
        </x15:connection>
      </ext>
    </extLst>
  </connection>
</connections>
</file>

<file path=xl/sharedStrings.xml><?xml version="1.0" encoding="utf-8"?>
<sst xmlns="http://schemas.openxmlformats.org/spreadsheetml/2006/main" count="7229" uniqueCount="2243">
  <si>
    <t>Empresa</t>
  </si>
  <si>
    <t>Sector</t>
  </si>
  <si>
    <t>En ejido urbano</t>
  </si>
  <si>
    <t>Fuente de emisión</t>
  </si>
  <si>
    <t>Categoria</t>
  </si>
  <si>
    <t>Subcategoria 1er Orden</t>
  </si>
  <si>
    <t>Fuente</t>
  </si>
  <si>
    <t>Gas</t>
  </si>
  <si>
    <t>Unidad</t>
  </si>
  <si>
    <t>Valor</t>
  </si>
  <si>
    <t>Año</t>
  </si>
  <si>
    <t>ID_CATEGORIA</t>
  </si>
  <si>
    <t>Subcategoria 2do Orden</t>
  </si>
  <si>
    <t>Subcategoria 3er Orden</t>
  </si>
  <si>
    <t>Subcategoria 4to Orden</t>
  </si>
  <si>
    <t>Nombre</t>
  </si>
  <si>
    <t xml:space="preserve">Definición </t>
  </si>
  <si>
    <t xml:space="preserve">Código de la categoría Direct. 96 </t>
  </si>
  <si>
    <t>Gases</t>
  </si>
  <si>
    <t xml:space="preserve">ENERGIA </t>
  </si>
  <si>
    <t xml:space="preserve">Esta categoría incluye todas las emisiones de gases de efecto invernadero que emanan de la combustión y las fugas de combustibles. Las emisiones de usos no energéticos de combustibles no suelen incluirse aquí, sino que se declaran en el sector de Procesos industriales y uso de productos. </t>
  </si>
  <si>
    <t xml:space="preserve">CO2, CH4, N2O, NOx, CO, COVDM, SO2 </t>
  </si>
  <si>
    <t>Energía</t>
  </si>
  <si>
    <t>A</t>
  </si>
  <si>
    <t xml:space="preserve">Actividades de quema de combustible </t>
  </si>
  <si>
    <t xml:space="preserve">Emisiones de la oxidación intencional de materiales dentro de un aparato diseñado para calentar y proporcionar calor como calor o como trabajo mecánico a un proceso o bien para aplicaciones fuera del aparato. </t>
  </si>
  <si>
    <t xml:space="preserve">1A </t>
  </si>
  <si>
    <t xml:space="preserve">Industrias de la energía </t>
  </si>
  <si>
    <t xml:space="preserve">Incluye emisiones de combustibles quemados por la extracción de combustibles o por las industrias de producción energética. </t>
  </si>
  <si>
    <t xml:space="preserve">1A1 </t>
  </si>
  <si>
    <t>a</t>
  </si>
  <si>
    <t xml:space="preserve">Producción de electricidad y calor como actividad principal </t>
  </si>
  <si>
    <t xml:space="preserve">La suma de emisiones de productores de electricidad como actividad principal, la generación combinada de calor y energía y las centrales de calor. Los productores como actividad principal (conocidos anteriormente como servicios públicos) se definen como aquellas empresas cuya actividad principal es suministrar al público. Pueden ser de propiedad pública o privada. Deben incluirse las emisiones del uso de combustibles en el sitio propio. Las emisiones de los autoproductores (empresas que generan electricidad/calor total o parcialmente para su propio uso, como una actividad que respalda sus actividades primarias) deben asignarse al sector en que fueron generadas y no bajo 1 A 1 a. Los autoproductores pueden ser de propiedad pública o privada. </t>
  </si>
  <si>
    <t>i</t>
  </si>
  <si>
    <t xml:space="preserve">Generación de electricidad </t>
  </si>
  <si>
    <t xml:space="preserve">Incluye las emisiones de todos los usos de combustible para la generación de electricidad de productores como actividad principal excepto las centrales combinadas de calor y energía. </t>
  </si>
  <si>
    <t xml:space="preserve">1A1a i </t>
  </si>
  <si>
    <t>ii</t>
  </si>
  <si>
    <t xml:space="preserve">Generación combinada de calor y energía (CHP) </t>
  </si>
  <si>
    <t xml:space="preserve">Las emisiones de la producción de calor y energía eléctrica de los productores como actividad principal para vender al público en una única instalación CHP. </t>
  </si>
  <si>
    <t xml:space="preserve">1A1a ii </t>
  </si>
  <si>
    <t>iii</t>
  </si>
  <si>
    <t>Plantas generadoras de energía</t>
  </si>
  <si>
    <t xml:space="preserve">Producción de calor por parte de productores como actividad principal para vender mediante una red de tuberías. </t>
  </si>
  <si>
    <t xml:space="preserve">1A1a iii </t>
  </si>
  <si>
    <t>b</t>
  </si>
  <si>
    <t xml:space="preserve">Refinación del petróleo </t>
  </si>
  <si>
    <t xml:space="preserve">Todas las actividades de combustión que respaldan la refinación de productos del petróleo incluyen la quema en el sitio para la generación de electricidad y calor para uso propio. No incluye emisiones por evaporación que ocurren en la refinería. Estas emisiones deben declararse por separado en 1 B 2 a. </t>
  </si>
  <si>
    <t xml:space="preserve">1A1b </t>
  </si>
  <si>
    <t>Refinación del petróleo</t>
  </si>
  <si>
    <t>c</t>
  </si>
  <si>
    <t xml:space="preserve">Fabricación de combustibles sólidos y otras industrias energéticas </t>
  </si>
  <si>
    <t xml:space="preserve">Las emisiones de la quema de combustibles usados durante la fabricación de productos secundarios y terciarios con combustibles sólidos, incluida la producción de carbón vegetal. Deben incluirse las emisiones del uso de combustibles en el sitio propio. Incluye asimismo la quema para la generación de electricidad y calor para el uso propio en estas industrias. </t>
  </si>
  <si>
    <t xml:space="preserve">1A1c </t>
  </si>
  <si>
    <t xml:space="preserve">Manufactura de combustibles sólidos </t>
  </si>
  <si>
    <t xml:space="preserve">Emisiones que emanan de la quema de combustibles para la fabricación de coques de carbón, briquetas de carbón de lignito y el combustible de composición. </t>
  </si>
  <si>
    <t xml:space="preserve">1A1c i </t>
  </si>
  <si>
    <t xml:space="preserve">Otras industrias de la energía </t>
  </si>
  <si>
    <t xml:space="preserve">Emisiones de la que quema que emanan del uso de energía de las industrias energéticas en sus propios sitios, no mencionadas o para las que no hay datos disponibles por separado. Incluye las emisiones procedentes del uso de la energía propia para la producción de carbón vegetal, bagazo, aserrín, tallos de planta de algodón y carbonización de biocombustibles, como así también combustible usado para minería de carbón, extracción de petróleo y gas y el procesamiento y la refinación de gas natural. Esta categoría incluye también las emisiones de procesamiento previo a la quema en la captura y el almacenamiento de CO2. Las emisiones de la quema por el transporte en ductos debe declararse en 1 A 3 e. </t>
  </si>
  <si>
    <t xml:space="preserve">1A1c ii </t>
  </si>
  <si>
    <t xml:space="preserve">Industrias manufactureras y de la construcción </t>
  </si>
  <si>
    <t xml:space="preserve">Emisiones por la quema de combustibles en la industria. Incluye asimismo la quema para la generación de electricidad y calor para el uso propio en estas industrias. Las emisiones de la quema de combustibles en hornos para coques dentro de la industria del hierro y del acero deben declararse en 1 A 1 c y no en las industrias manufactureras. Las emisiones del sector de la industria deben especificarse por subcategorías que se corresponden con las de la Clasificación Industrial Internacional Estándar (ISIC, del inglés, ). La energía usada por la industria para el transporte no debe declararse aquí, sino en Transporte (1 A 3). Las emisiones que emanan de vehículos todo terreno y otra maquinaria móvil en la industria deben desglosarse, de ser posible, como una subcategoría aparte. Deben declararse las emisiones de las categorías industriales de la ISIC que consumen más combustible de cada país, como así también las que son emisoras significativas de contaminantes. A continuación se esboza una lista de categorías recomendadas. </t>
  </si>
  <si>
    <t xml:space="preserve">1A2 </t>
  </si>
  <si>
    <t xml:space="preserve">Hierro y acero </t>
  </si>
  <si>
    <t xml:space="preserve">Grupo 271 y Clase 2731 de la ISIC. </t>
  </si>
  <si>
    <t>Hierro y acero</t>
  </si>
  <si>
    <t xml:space="preserve">Metales no ferrosos </t>
  </si>
  <si>
    <t xml:space="preserve">Grupo 272 y Clase 2732 de la ISIC. </t>
  </si>
  <si>
    <t xml:space="preserve">1A2b </t>
  </si>
  <si>
    <t xml:space="preserve">Productos químicos </t>
  </si>
  <si>
    <t xml:space="preserve">División 24 de la ISIC. </t>
  </si>
  <si>
    <t xml:space="preserve">1A2c </t>
  </si>
  <si>
    <t>d</t>
  </si>
  <si>
    <t xml:space="preserve">Pulpa, papel e imprenta </t>
  </si>
  <si>
    <t xml:space="preserve">Divisiones 21 y 22 de la ISIC. </t>
  </si>
  <si>
    <t xml:space="preserve">1A2d </t>
  </si>
  <si>
    <t>e</t>
  </si>
  <si>
    <t xml:space="preserve">Procesamiento de los alimentos, bebida y tabaco </t>
  </si>
  <si>
    <t xml:space="preserve">Divisiones 15 y 16 de la ISIC. </t>
  </si>
  <si>
    <t xml:space="preserve">1A2e </t>
  </si>
  <si>
    <t>f</t>
  </si>
  <si>
    <t xml:space="preserve">Minerales no metálicos </t>
  </si>
  <si>
    <t xml:space="preserve">Incluye productos tales como porcelana, cemento, etc. División 26 de la ISIC. </t>
  </si>
  <si>
    <t xml:space="preserve">1A2f </t>
  </si>
  <si>
    <t>g</t>
  </si>
  <si>
    <t xml:space="preserve">Equipo de transporte </t>
  </si>
  <si>
    <t xml:space="preserve">Divisiones 34 y 35 de la ISIC. </t>
  </si>
  <si>
    <t>CO2, CH4, N2O, NOx, CO, COVDM, SO2</t>
  </si>
  <si>
    <t>h</t>
  </si>
  <si>
    <t xml:space="preserve">Maquinaria </t>
  </si>
  <si>
    <t xml:space="preserve">Incluye productos fabricados con metal, maquinaria y equipos diferentes de los equipos para transporte. Divisiones 28, 29, 30, 31 y 32 de la ISIC. </t>
  </si>
  <si>
    <t xml:space="preserve">Minería (con excepción de combustibles) y cantería </t>
  </si>
  <si>
    <t xml:space="preserve">Divisiones 13 y 14 de la ISIC. </t>
  </si>
  <si>
    <t xml:space="preserve">NA </t>
  </si>
  <si>
    <t>j</t>
  </si>
  <si>
    <t xml:space="preserve">Madera y productos de madera </t>
  </si>
  <si>
    <t xml:space="preserve">División 20 de la ISIC. </t>
  </si>
  <si>
    <t>k</t>
  </si>
  <si>
    <t xml:space="preserve">Construcción </t>
  </si>
  <si>
    <t xml:space="preserve">División 45 de la ISIC. </t>
  </si>
  <si>
    <t>l</t>
  </si>
  <si>
    <t xml:space="preserve">Textiles y cuero </t>
  </si>
  <si>
    <t xml:space="preserve">Divisiones 17, 18 y 19 de la ISIC. </t>
  </si>
  <si>
    <t>m</t>
  </si>
  <si>
    <t xml:space="preserve">Industria no especificada: </t>
  </si>
  <si>
    <t xml:space="preserve">Toda industria manufacturera/de la construcción no incluida más arriba o para la que no hay datos disponibles por separado. Incluye la Divisiones 25, 33, 36 y 37 de la ISIC. </t>
  </si>
  <si>
    <t xml:space="preserve">Transporte </t>
  </si>
  <si>
    <t xml:space="preserve">Emisiones de la quema y la evaporación de combustible para todas las actividades de transporte (a exclusión del transporte militar), independientemente del sector, especificado por las subcategorías que se presentan a continuación. Deben excluirse, lo máximo posible, las emisiones de combustible vendido a cualquier aeronave o nave marítima dedicada al transporte internacional (1 A 3 a j y 1 A 3 d j) de los totales y subtotales en esta categoría; se las debe declarar por separado. </t>
  </si>
  <si>
    <t xml:space="preserve">1A3 </t>
  </si>
  <si>
    <t xml:space="preserve">Aviación civil </t>
  </si>
  <si>
    <t xml:space="preserve">Emisiones de aviación civil internacional y de cabotaje, incluidos despegues y aterrizajes. Abarca el uso civil comercial de aviones, incluido: tráfico regular y charter para pasajeros y carga, taxis aéreas y aviación general. La división entre vuelos internacionales/de cabotaje debe determinarse en base a los lugares de salida y de llegada de cada etapa de vuelo y no por la nacionalidad de la línea aérea. Queda excluido el uso de combustible para transporte terrestre en los aeropuertos, que se declara en 1 A 3 e, Otros transportes. Quedan también excluidos los combustibles para quema estacionaria en aeropuertos; esto se informa en la categoría adecuada de quema estacionaria. </t>
  </si>
  <si>
    <t xml:space="preserve">1A3a </t>
  </si>
  <si>
    <t xml:space="preserve">Aviación internacional (Tanques de combustible internacional) </t>
  </si>
  <si>
    <t xml:space="preserve">Emisiones de vuelos que salen desde un país y llegan a otro. Incluyen despegues y aterrizajes para estas etapas de vuelo. Se pueden incluir emisiones de aviación militar internacional como subcategoría separada de la aviación internacional, siempre y cuando se aplique la misma distinción en las definiciones y haya datos disponibles para respaldar la definición. </t>
  </si>
  <si>
    <t xml:space="preserve">1A3a i </t>
  </si>
  <si>
    <t xml:space="preserve">Aviación de cabotaje </t>
  </si>
  <si>
    <t xml:space="preserve">Emisiones de tráfico civil de cabotaje de pasajeros y de carga que aterriza y llega al mismo país (vuelos comerciales, privados, agrícolas, etc.), incluyendo despegues y aterrizajes para estas etapas de vuelo. Nótese que puede incluir viajes de considerable extensión entre dos aeropuertos de un país (p. ej., San Francisco a Honolulú). Excluye los militares, que deben declararse en 1 A 5 b. </t>
  </si>
  <si>
    <t xml:space="preserve">1A3a ii </t>
  </si>
  <si>
    <t xml:space="preserve">Transporte terrestre </t>
  </si>
  <si>
    <t xml:space="preserve">Todas las emisiones de la quema y la evaporación que emanan del uso de combustibles en vehículos terrestres, incluido el uso de vehículos agrícolas sobre carreteras pavimentadas. </t>
  </si>
  <si>
    <t xml:space="preserve">1A3b </t>
  </si>
  <si>
    <t xml:space="preserve">Automóviles </t>
  </si>
  <si>
    <t xml:space="preserve">Emisiones de automóviles designados como tales en el país que los registra principalmente para el transporte de personas y habitualmente con una capacidad de 12 personas o menos. </t>
  </si>
  <si>
    <t xml:space="preserve">1A3b i </t>
  </si>
  <si>
    <t xml:space="preserve">Automóviles de pasajeros con catalizadores tridireccionales </t>
  </si>
  <si>
    <t xml:space="preserve">Emisiones de automóviles para pasajeros con catalizadores de 3 vías </t>
  </si>
  <si>
    <t xml:space="preserve">Automóviles de pasajeros sin catalizadores tridireccionales </t>
  </si>
  <si>
    <t xml:space="preserve">Emisiones de automóviles para pasajeros sin catalizadores de 3 vías </t>
  </si>
  <si>
    <t xml:space="preserve">Camiones para servicio ligero </t>
  </si>
  <si>
    <t xml:space="preserve">Emisiones de vehículos designados como tales en el país que los registra principalmente para el transporte de cargas ligeras o que están equipados con características especiales tales como tracción en las cuatro ruedas para operación fuera de carreteras. El peso bruto del vehículo suele oscilar entre los 3500 y los 3900 kg o menos. </t>
  </si>
  <si>
    <t xml:space="preserve">1A3b ii, 1A3b i </t>
  </si>
  <si>
    <t xml:space="preserve">Camiones para servicio ligero con catalizadores tridireccionales </t>
  </si>
  <si>
    <t xml:space="preserve">Emisiones de camiones ligeros con catalizadores de 3 vías </t>
  </si>
  <si>
    <t xml:space="preserve">1A3b ii </t>
  </si>
  <si>
    <t>Camiones para servicio ligero sin catalizadores tridireccionales</t>
  </si>
  <si>
    <t xml:space="preserve">Emisiones de camiones ligeros sin catalizadores de 3 vías </t>
  </si>
  <si>
    <t xml:space="preserve">Camiones para servicio pesado y autobuses </t>
  </si>
  <si>
    <t xml:space="preserve">Emisiones de todos los vehículos designados como tales en el país en que están registrados. Habitualmente, el peso bruto del vehículo oscila entre los 3500 y los 3900 kg o más para camiones pesados y los autobuses están calificados para transportar a más de 12 personas. </t>
  </si>
  <si>
    <t xml:space="preserve">1A3b iii </t>
  </si>
  <si>
    <t>iv</t>
  </si>
  <si>
    <t xml:space="preserve">Motocicletas </t>
  </si>
  <si>
    <t xml:space="preserve">Emisiones de todo vehículo motorizado diseñado para viajar con no más de 3 ruedas en contacto con el pavimento y que pese menos de 680 kg. </t>
  </si>
  <si>
    <t xml:space="preserve">1A3b iv </t>
  </si>
  <si>
    <t>v</t>
  </si>
  <si>
    <t xml:space="preserve">Emisiones por evaporación procedentes de vehículos </t>
  </si>
  <si>
    <t xml:space="preserve">Aquí se incluyen las emisiones de vehículos por evaporación (p. ej., remojos calientes, pérdidas). Se excluyen las emisiones producidas al cargar combustible a los vehículos. </t>
  </si>
  <si>
    <t xml:space="preserve">1A3b v </t>
  </si>
  <si>
    <t>vi</t>
  </si>
  <si>
    <t xml:space="preserve">Catalizadores basados en urea </t>
  </si>
  <si>
    <t xml:space="preserve">Emisiones de CO2 por el uso de aditivos en conversores catalíticos (emisiones no combustivas). </t>
  </si>
  <si>
    <t>vii</t>
  </si>
  <si>
    <t>Transporte terrestre sin discriminar</t>
  </si>
  <si>
    <t>Categoria generada para incluir los consumos de transporte no discriminado</t>
  </si>
  <si>
    <t xml:space="preserve">Ferrocarriles </t>
  </si>
  <si>
    <t xml:space="preserve">Emisiones del transporte por ferrocarriles, tanto en rutas de tráfico de carga como de pasajeros. </t>
  </si>
  <si>
    <t xml:space="preserve">1A3c </t>
  </si>
  <si>
    <t>Ferrocarriles</t>
  </si>
  <si>
    <t xml:space="preserve">Navegación marítima y fluvial </t>
  </si>
  <si>
    <t xml:space="preserve">Emisiones de combustibles usados para impulsar naves marítimas y fluviales, incluyendo aerodeslizadores y aliscafos, pero excluyendo naves pesqueras. La división entre rutas internacionales/nacionales debe determinarse en base a los puertos de salida y de llegada y no por la bandera o nacionalidad del barco. </t>
  </si>
  <si>
    <t xml:space="preserve">1A3d </t>
  </si>
  <si>
    <t xml:space="preserve">Navegación marítima y fluvial internacional (Tanques de combustible internacional) </t>
  </si>
  <si>
    <t xml:space="preserve">Emisiones de combustibles usados por naves de todas las banderas que se dedican a la navegación internacional vial. La navegación internacional puede ser en mares, lagos internos o vías fluviales o por aguas costeras. Incluye emisiones de viajes que salen desde un país y llegan a otro. Excluye el consumo de barcos pesqueros (véase Otros sectores – Pesca). Se pueden incluir las emisiones de la navegación marítima y fluvial militar internacional como subcategoría aparte de la aviación internacional, siempre y cuando se aplique la misma distinción en las definiciones y haya datos disponibles para respaldar la definición. </t>
  </si>
  <si>
    <t xml:space="preserve">1A3d i </t>
  </si>
  <si>
    <t xml:space="preserve">Navegación marítima y fluvial nacional </t>
  </si>
  <si>
    <t xml:space="preserve">Emisiones de combustibles usados por barcos de todas las banderas que salen y llegan dentro de un mismo país (excluye la pesca, que debe declararse bajo 1 A 4 c iii y los viajes militares, que deben declararse en 1 a 5 b). Nótese que esto puede incluir viajes de considerable extensión entre dos puertos de un país (p. ej., San Francisco a Honolulú). </t>
  </si>
  <si>
    <t xml:space="preserve">1A3d ii </t>
  </si>
  <si>
    <t xml:space="preserve">Otro tipo de transporte </t>
  </si>
  <si>
    <t xml:space="preserve">Las emisiones por la quema de todas las demás actividades de transporte, incluidos el transporte por tuberías, las actividades terrestres en aeropuertos y puertos y las actividades en rutas no pavimentadas no declaradas en 1 A 4 c, Agricultura, o 1 A 2, Industrias manufactureras y construcción. El transporte militar debe declararse en 1 A 5 (véase 1 A 5, No especificado). </t>
  </si>
  <si>
    <t xml:space="preserve">1A3de </t>
  </si>
  <si>
    <t xml:space="preserve">Transporte por gasoductos </t>
  </si>
  <si>
    <t xml:space="preserve">Emisiones vinculadas a la quema de la operación de estaciones de bombeo y mantenimiento de tuberías. El transporte mediante tuberías incluye el transporte de gases, líquidos, desechos cloacales y otros productos básicos. Se excluye la distribución de gases, agua, o vapor, naturales o elaborados, desde el distribuidor a los usuarios finales, que deben declararse en 1 A 1 c ii o en 1 A 4 a. </t>
  </si>
  <si>
    <t xml:space="preserve">1A3e </t>
  </si>
  <si>
    <t xml:space="preserve">Todo terreno </t>
  </si>
  <si>
    <t xml:space="preserve">Emisiones de quema de Otros transportes, excluyéndose el transporte por tuberías. </t>
  </si>
  <si>
    <t xml:space="preserve">Otros sectores </t>
  </si>
  <si>
    <t xml:space="preserve">Emisiones de las actividades de quema como se describe a continuación, incluida la quema para la generación de electricidad y calor para el uso propio en estas industrias. </t>
  </si>
  <si>
    <t xml:space="preserve">1A4 </t>
  </si>
  <si>
    <t xml:space="preserve">Comercial/Institucional </t>
  </si>
  <si>
    <t xml:space="preserve">Emisiones de la quema de combustibles en edificios comerciales e institucionales; todas las actividades incluidas en las Divisiones 41, 50, 51, 52, 55, 63-6, 70-75, 80, 85, 90-93 y 99 de la ISIC. </t>
  </si>
  <si>
    <t xml:space="preserve">1A 4 a </t>
  </si>
  <si>
    <t>Comercial</t>
  </si>
  <si>
    <t>Categoria generada para separar consumos comerciales cuando la informacion de base lo posibilite</t>
  </si>
  <si>
    <t xml:space="preserve">Institucional </t>
  </si>
  <si>
    <t>Categoria generada para separar consumos institucionales cuando la informacion de base lo posibilite</t>
  </si>
  <si>
    <t>Categoria generada para reportar en forma conjunta el sector Comercial e institucional cuando la informacion no lo permita</t>
  </si>
  <si>
    <t xml:space="preserve">Residencial </t>
  </si>
  <si>
    <t xml:space="preserve">Todas las emisiones por la quema de combustibles en hogares. </t>
  </si>
  <si>
    <t xml:space="preserve">1A4b </t>
  </si>
  <si>
    <t xml:space="preserve">Agricultura/Silvicultura/Pesca/Piscifactorías </t>
  </si>
  <si>
    <t xml:space="preserve">Emisiones de la quema de combustibles utilizados en agricultura, silvicultura, pesca e industrias pesqueras, tales como piscifactorías. Actividades incluidas en las divisiones 01, 02 y 05 de la ISIC. Se excluye el transporte agrícola por autopistas. </t>
  </si>
  <si>
    <t xml:space="preserve">1A4c </t>
  </si>
  <si>
    <t xml:space="preserve">Estacionario </t>
  </si>
  <si>
    <t xml:space="preserve">Emisiones de combustibles quemados en bombas, secado de granos, invernaderos hortícolas y otras quemas de agricultura, silvicultura o quemas estacionarias en la industria pesquera. </t>
  </si>
  <si>
    <t xml:space="preserve">1A4ci </t>
  </si>
  <si>
    <t xml:space="preserve">Vehículos todo terreno y otra maquinaria </t>
  </si>
  <si>
    <t xml:space="preserve">Emisiones de combustibles quemados en vehículos de tracción en granjas y en bosques. </t>
  </si>
  <si>
    <t xml:space="preserve">Pesca (combustión móvil) </t>
  </si>
  <si>
    <t xml:space="preserve">Emisiones de combustible que se usa en pesca de cabotaje, pesca costera y pesca en alta mar. La pesca debe cubrir las naves de todas las banderas que hayan repostado en el país (incluida la pesca internacional). </t>
  </si>
  <si>
    <t xml:space="preserve">1A4ciii </t>
  </si>
  <si>
    <t xml:space="preserve">No especificado </t>
  </si>
  <si>
    <t xml:space="preserve">Todas las demás emisiones de quema de combustibles que no se hayan especificado en otro lugar. Incluye las emisiones de los combustibles enviados a militares en el país y a militares de otros países que no participan en operaciones multilaterales. Deben excluirse las emisiones de combustible vendido a cualquier aeronave o nave marítima dedicadas a operaciones multilaterales conforme a la Carta de las Naciones Unidas de los totales y subtotales del transporte militar, que deben declararse por separado. </t>
  </si>
  <si>
    <t xml:space="preserve">1A5 </t>
  </si>
  <si>
    <t xml:space="preserve">Emisiones de quema de combustibles en fuentes estacionarias que no se hayan especificado en otro lugar. </t>
  </si>
  <si>
    <t xml:space="preserve">1A5a </t>
  </si>
  <si>
    <t xml:space="preserve">Móvil </t>
  </si>
  <si>
    <t xml:space="preserve">Emisiones de vehículos y otras maquinarias, marina y aviación (que no se hayan incluido en 1 A 4 c ii o en ningún otro lugar). </t>
  </si>
  <si>
    <t xml:space="preserve">1A5b </t>
  </si>
  <si>
    <t xml:space="preserve">Móviles (componente de aviación) </t>
  </si>
  <si>
    <t xml:space="preserve">Todas las demás emisiones de aviación de la quema de combustibles que no se hayan especificado en otro lugar. Incluye las emisiones de combustible enviado a las fuerzas militares del país que no se hayan incluido por separado en 1 A 3 a i, como así también combustible enviado dentro de aquel país pero usado por fuerzas militares de otros países que no participan en operaciones multilaterales conforme a la Carta de las Naciones Unidas. </t>
  </si>
  <si>
    <t xml:space="preserve">Móviles (componente de navegación marítima y fluvial) </t>
  </si>
  <si>
    <t xml:space="preserve">Todas las demás emisiones marítimas y fluviales de la quema de combustibles que no se hayan especificado en otro lugar. Incluye las emisiones de combustible enviado a las fuerzas militares del país que no se hayan incluido por separado en 1 A 3 d i, como así también el combustible enviado dentro de aquel país pero usado por fuerzas militares de otros países que no participan en operaciones multilaterales conforme a la Carta de las Naciones Unidas. </t>
  </si>
  <si>
    <t xml:space="preserve">Móviles (otros) </t>
  </si>
  <si>
    <t xml:space="preserve">Todas las demás emisiones de fuentes móviles no incluidas en ningún otro lugar. </t>
  </si>
  <si>
    <t xml:space="preserve">Operaciones multilaterales </t>
  </si>
  <si>
    <t xml:space="preserve">Deben excluirse las emisiones de combustible vendido a cualquier aeronave o nave marítima dedicadas a operaciones multilaterales conforme a la Carta de las Naciones Unidas de los totales y subtotales del transporte militar, que deben declararse por separado. </t>
  </si>
  <si>
    <t>Emisiones de CO2 provenientes del uso de biomasa como combustible</t>
  </si>
  <si>
    <t>Categoria Generada para reportar las emisiones de CO2 de combustion de biomasa</t>
  </si>
  <si>
    <t>CO2</t>
  </si>
  <si>
    <t>B</t>
  </si>
  <si>
    <t xml:space="preserve">Emisiones fugitivas provenientes de la fabricación de combustibles </t>
  </si>
  <si>
    <t xml:space="preserve">Incluye todas las emisiones intencionales y no intencionales emanadas de la extracción, el procesamiento, almacenamiento y transporte de combustibles al punto de uso final. </t>
  </si>
  <si>
    <t xml:space="preserve">1B </t>
  </si>
  <si>
    <t>CO2, CH4, N2O, NOx, CO, COVDM</t>
  </si>
  <si>
    <t xml:space="preserve">Combustibles sólidos </t>
  </si>
  <si>
    <t xml:space="preserve">1B1 </t>
  </si>
  <si>
    <t xml:space="preserve">CO2, CH4, </t>
  </si>
  <si>
    <t xml:space="preserve">Minería carbonífera y manejo del carbón </t>
  </si>
  <si>
    <t xml:space="preserve">Incluye todas las emisiones fugitivas de carbón </t>
  </si>
  <si>
    <t xml:space="preserve">1B1a </t>
  </si>
  <si>
    <t xml:space="preserve">Minas subterráneas </t>
  </si>
  <si>
    <t xml:space="preserve">Incluye todas las emisiones que emanan de la minería, pos-minería, las minas abandonadas y la quema de fugas de metano. </t>
  </si>
  <si>
    <t xml:space="preserve">1B1a i </t>
  </si>
  <si>
    <t xml:space="preserve">Minería </t>
  </si>
  <si>
    <t xml:space="preserve">Incluye todas las emisiones de gas por grietas venteadas a la atmósfera por sistemas de ventilación del aire y de desgasificación de minas de carbón. </t>
  </si>
  <si>
    <t xml:space="preserve">Emisiones de gas de carbono posteriores a la minería </t>
  </si>
  <si>
    <t xml:space="preserve">Incluye metano y CO2 emitido después de extraído el carbón, traído a la superficie y subsiguientemente procesado, almacenado y transportado. </t>
  </si>
  <si>
    <t xml:space="preserve">Minas subterráneas abandonadas </t>
  </si>
  <si>
    <t xml:space="preserve">Incluye las emisiones de metano de minas subterráneas abandonadas. </t>
  </si>
  <si>
    <t xml:space="preserve">Quema en antorcha de metano drenado o conversión de metano en CO2 </t>
  </si>
  <si>
    <t xml:space="preserve">Aquí debe incluirse el metano fugado y quemado en antorcha, o el gas de ventilación convertido en CO2 mediante un proceso de oxidación. El metano usado para la producción de energía debe incluirse en el Volumen 2, Energía, Capítulo 2, «Combustión estacionaria». </t>
  </si>
  <si>
    <t xml:space="preserve">Minas de superficie </t>
  </si>
  <si>
    <t xml:space="preserve">Incluye todas las emisiones de gas por grietas que emanan de la extracción de carbón en minas terrestres. </t>
  </si>
  <si>
    <t xml:space="preserve">1B1a ii </t>
  </si>
  <si>
    <t xml:space="preserve">Incluye el metano y el CO2 emitidos durante la extracción de minas carboníferas por arranca y estratos vinculados y por la fuga desde el pozo y el muro. </t>
  </si>
  <si>
    <t xml:space="preserve">Incluye el metano y el CO2 emitidos después de extraído el carbón y subsiguientemente procesado, almacenado y transportado. </t>
  </si>
  <si>
    <t xml:space="preserve">Combustión no controlada y vertederos para quema de carbón </t>
  </si>
  <si>
    <t xml:space="preserve">Incluye las emisiones fugitivas de por la combustión no controlada en carbón. </t>
  </si>
  <si>
    <t xml:space="preserve">1B1c </t>
  </si>
  <si>
    <t xml:space="preserve">Transformación de combustibles sólidos </t>
  </si>
  <si>
    <t xml:space="preserve">Emisiones fugitivas que emanan durante la fabricación de productos secundarios y terciarios a partir de combustibles sólidos. </t>
  </si>
  <si>
    <t xml:space="preserve">1B1b </t>
  </si>
  <si>
    <t xml:space="preserve">Petróleo y gas natural </t>
  </si>
  <si>
    <t xml:space="preserve">Comprende las emisiones fugitivas provenientes de todas las actividades de petróleo y gas natural. Las fuentes primarias de estas emisiones pueden incluir las fugas de equipos, pérdidas por evaporación, el venteado, la quema y las emisiones accidentales. </t>
  </si>
  <si>
    <t xml:space="preserve">1B2 </t>
  </si>
  <si>
    <t xml:space="preserve">CO2, CH4, N2O, NOx, CO, COVDM </t>
  </si>
  <si>
    <t xml:space="preserve">Petróleo </t>
  </si>
  <si>
    <t xml:space="preserve">Abarca todas las emisiones por venteo, quema en antorcha y toda otra fuente fugitiva vinculada a la exploración, producción, transmisión, concentración y refinación de petróleo crudo y la distribución de productos de petróleo crudo. </t>
  </si>
  <si>
    <t xml:space="preserve">1B2a </t>
  </si>
  <si>
    <t xml:space="preserve">CO2, CH4, COVDM </t>
  </si>
  <si>
    <t xml:space="preserve">Venteo </t>
  </si>
  <si>
    <t xml:space="preserve">Emisiones por el venteo de gases y corrientes de desecho de gas / vapor vinculados en instalaciones petroleras. </t>
  </si>
  <si>
    <t>CO2, CH4, COVDM</t>
  </si>
  <si>
    <t xml:space="preserve">Quema en antorcha </t>
  </si>
  <si>
    <t xml:space="preserve">Emisiones por la quema en antorcha de gas natural y corrientes de desecho de gas / vapor en instalaciones petroleras. </t>
  </si>
  <si>
    <t xml:space="preserve">Todos los demás </t>
  </si>
  <si>
    <t xml:space="preserve">Las emisiones fugitivas en instalaciones petroleras de fugas de equipos, pérdidas en almacenamiento, roturas de oleoductos, explosiones de pozos, granjas, migración de gases a la superficie alrededor de la parte externa del cabezal de pozo, arcos de ventilación en superficies, formación de gases biogénicos en estanques colectores y todas las demás emisiones de vapores o gases no justificados específicamente como el venteo o la quema en antorcha. </t>
  </si>
  <si>
    <t xml:space="preserve">Exploración </t>
  </si>
  <si>
    <t xml:space="preserve">Emisiones fugitivas (excluyendo el venteo y la quema en antorcha) de perforación de pozos de petróleo, pruebas de producción con tubería de perforación y los agotamientos de pozos. </t>
  </si>
  <si>
    <t xml:space="preserve">1B2a i </t>
  </si>
  <si>
    <t xml:space="preserve">Producción y refinación </t>
  </si>
  <si>
    <t xml:space="preserve">Emisiones fugitivas de la producción de petróleo (excluyendo la ventilación y la quema en antorcha) que tiene lugar en el cabezal del pozo en las arenas petrolíferas o en minas de esquistos hasta el inicio del sistema de transmisión del petróleo. Incluye las emisiones fugitivas vinculadas a los servicios prestados a pozos, arenas petrolíferas o extracción de petróleo en minas de esquisto, transporte de producción no tratada (es decir: efluentes del pozo, emulsión, esquisto petrolífero y arenas petrolíferas) hacia instalaciones de tratamiento o de extracción, actividades en instalaciones de extracción y de refinación, sistemas de reinyección de gases asociados y sistemas de desecho de aguas servidas. Las emisiones fugitivas de refinadores se agrupan junto a las de producción y no junto a las de refinación, pues los refinadores se integran con frecuencia en las instalaciones de extracción y sus contribuciones relativas a la emisión son difíciles de establecer. No obstante, los refinadores también pueden integrarse a refinerías, plantas cogeneradoras u otras instalaciones industriales y en estos casos puede ser difícil establecer sus contribuciones relativas a la emisión. </t>
  </si>
  <si>
    <t xml:space="preserve">1B2a ii </t>
  </si>
  <si>
    <t xml:space="preserve">Emisiones fugitivas (excluyéndose las de venteo y quema en antorcha) vinculadas al transporte de crudo para su comercialización (incluyendo petróleo crudo convencional, pesado y sintético y alquitrán) para refinadores y refinerías. Los sistemas de transporte pueden abarcar oleoductos, buques petroleros, camiones cisterna y vagones cisterna. Las pérdidas por evaporación en las actividades de almacenamiento, llenado y descarga y las fugas en los equipos fugitivos son las fuentes primarias de estas emisiones. </t>
  </si>
  <si>
    <t xml:space="preserve">1B2a iii </t>
  </si>
  <si>
    <t xml:space="preserve">Refinación </t>
  </si>
  <si>
    <t xml:space="preserve">Emisiones fugitivas (excluyendo las emanadas por venteo y quema en antorcha) en refinerías de petróleo. Las refinerías procesan petróleo crudo, gases naturales líquidos y crudo sintético, para producir productos finales refinados (p. ej. y sobre todo, combustibles y lubricantes). Donde las refinerías se integran a otras instalaciones (p. ej., plantas refinadoras o de cogeneración), puede ser difícil establecer sus contribuciones relativas a la emisión. </t>
  </si>
  <si>
    <t xml:space="preserve">1B2a iv </t>
  </si>
  <si>
    <t xml:space="preserve">Distribución de los productos del petróleo </t>
  </si>
  <si>
    <t xml:space="preserve">Abarca las emisiones fugitivas (excluyéndose las emanadas por venteo y quema en antorcha) del transporte y la distribución de productos refinados, incluyendo los de terminales a granel e instalaciones minoristas. Las pérdidas por evaporación en las actividades de almacenamiento, llenado y descarga y las fugas en los equipos fugitivos son las fuentes primarias de estas emisiones. </t>
  </si>
  <si>
    <t xml:space="preserve">1B2a v </t>
  </si>
  <si>
    <t xml:space="preserve">Otros </t>
  </si>
  <si>
    <t xml:space="preserve">Emisiones fugitivas de sistemas de petróleo (excluyéndose las emanadas por venteo y quema en antorcha) que no fueron contabilizadas en las categorías mencionadas. Incluye las emisiones fugitivas provocadas por derrames y otros accidentes, instalaciones para el tratamiento de desechos petrolíferos e instalaciones para el desecho de campos petrolíferos. </t>
  </si>
  <si>
    <t xml:space="preserve">1B2a vi </t>
  </si>
  <si>
    <t xml:space="preserve">Gas natural </t>
  </si>
  <si>
    <t xml:space="preserve">Abarca las emisiones por venteo, quema en antorcha y toda otra fuente fugitiva vinculada a la exploración, producción, al procesamiento, a la transmisión, al almacenamiento y a la distribución de gas natural (incluyendo tanto gases asociados como no asociados). </t>
  </si>
  <si>
    <t xml:space="preserve">1B2b </t>
  </si>
  <si>
    <t xml:space="preserve">Emisiones por la venteo de gas natural y corrientes de desecho de gas / vapor en instalaciones de gas. </t>
  </si>
  <si>
    <t xml:space="preserve">Venteo Exploración </t>
  </si>
  <si>
    <t>Categoria generada para separar los venteos por etapas</t>
  </si>
  <si>
    <t xml:space="preserve">Venteo Producción </t>
  </si>
  <si>
    <t xml:space="preserve">Venteo Procesamiento </t>
  </si>
  <si>
    <t xml:space="preserve">Venteo Transmisión y almacenamiento </t>
  </si>
  <si>
    <t xml:space="preserve">Emisiones por la quema en antorcha de gas natural y corrientes de desecho de gas / vapor en instalaciones de gas. </t>
  </si>
  <si>
    <t xml:space="preserve">Quema de Antorcha Exploración </t>
  </si>
  <si>
    <t xml:space="preserve">Quema de Antorcha Producción </t>
  </si>
  <si>
    <t xml:space="preserve">Quema de Antorcha Procesamiento </t>
  </si>
  <si>
    <t xml:space="preserve">Las emisiones fugitivas en instalaciones de gas natural de fugas de equipos, pérdidas en almacenamiento, roturas de gasoductos, explosiones de pozos, migración de gases a la superficie alrededor de la parte externa del cabezal de pozo, arcos de ventilación en superficies o emisiones de vapores no contabilizados específicamente con el venteo o la quema en antorcha. </t>
  </si>
  <si>
    <t xml:space="preserve">Emisiones fugitivas (excluidos el venteo y la quema en antorcha) de perforación de pozos de gas, pruebas de producción con tubería de perforación y los agotamientos de pozos. </t>
  </si>
  <si>
    <t xml:space="preserve">1Bb i </t>
  </si>
  <si>
    <t xml:space="preserve">Producción </t>
  </si>
  <si>
    <t xml:space="preserve">Emisiones fugitivas (excluidas las de venteo y quema en antorcha) desde el cabezal del pozo de gas hasta la entrada a las plantas procesadoras de gas o, cuando no se requiere procesamiento, a los puntos de conexión en sistemas de transmisión de gas. Incluye las emisiones fugitivas vinculadas a los servicios a los pozos, recolección de gas, agua de desecho de procesamiento y asociada y actividades de eliminación de gases ácidos. </t>
  </si>
  <si>
    <t xml:space="preserve">1Bb ii </t>
  </si>
  <si>
    <t xml:space="preserve">Procesamiento </t>
  </si>
  <si>
    <t xml:space="preserve">Emisiones fugitivas (excluidas las emanadas por venteo y quema en antorcha) de instalaciones de procesamiento de gas. </t>
  </si>
  <si>
    <t xml:space="preserve">1Bb iii </t>
  </si>
  <si>
    <t xml:space="preserve">Transmisión y almacenamiento </t>
  </si>
  <si>
    <t xml:space="preserve">Emisiones fugitivas de sistemas usados para transportar gas natural procesado a los mercados (o sea, a los consumidores industriales y a los sistemas de distribución de gas natural). En esta categoría deben incluirse también las emisiones fugitivas de los sistemas de almacenamiento de gas natural. Las emisiones de plantas de extracción de gases naturales líquidos en los sistemas de transmisión deben declararse como parte del procesamiento de gas natural (Sector 1 B 2 b iii 3). Las emisiones fugitivas vinculadas a la transmisión de gases naturales líquidos deben declararse en la categoría 1 B 2 a iii 3. </t>
  </si>
  <si>
    <t xml:space="preserve">1B2b ii </t>
  </si>
  <si>
    <t xml:space="preserve">Distribución </t>
  </si>
  <si>
    <t xml:space="preserve">Emisiones fugitivas (excluyendo las emanadas por venteo y quema en antorcha) de la distribución de gas natural a los usuarios finales. </t>
  </si>
  <si>
    <t xml:space="preserve">Emisiones fugitivas de sistemas de gas natural (excluyéndose las emanadas por venteo y quema en antorcha) que no fueron contabilizadas en las categorías mencionadas. Puede incluir las emisiones de explosiones de pozos y de rupturas o poceos de gasoductos. </t>
  </si>
  <si>
    <t xml:space="preserve">1B2 c </t>
  </si>
  <si>
    <t xml:space="preserve">Otras emisiones provenientes de la producción de energía </t>
  </si>
  <si>
    <t xml:space="preserve">Otras emisiones fugitivas, por ejemplo, de producción de energía geotérmica, turba y otra producción de energía no incluida en 1 B 2. </t>
  </si>
  <si>
    <t>C</t>
  </si>
  <si>
    <t xml:space="preserve">Transporte y almacenamiento de dióxido de carbono </t>
  </si>
  <si>
    <t xml:space="preserve">La captura, el transporte y el almacenamiento de dióxido de carbono (CO2) (CCS) implican la captura de CO2 de fuentes antropogénicas, su transporte a un sitio de almacenamiento y su aislamiento de la atmósfera a largo plazo. Las emisiones vinculadas al transporte, la inyección y el almacenamiento de CO2 están cubiertas en la categoría 1C. Las emisiones (y las reducciones) vinculadas a la captura de CO2 deben declararse en el sector de IPCC en el que tiene lugar la captura (p. ej., la quema de combustibles o las actividades industriales). </t>
  </si>
  <si>
    <t xml:space="preserve">CO2, </t>
  </si>
  <si>
    <t xml:space="preserve">Transporte de CO2 </t>
  </si>
  <si>
    <t xml:space="preserve">Abarca las emisiones fugitivas de los sistemas usados para transportar CO2 capturado desde la fuente hasta el sitio de inyección. Estas emisiones pueden abarcar pérdidas debido a fugas en los equipos, venteo y emisiones debidas a rupturas en las tuberías u otras emisiones accidentales (p. ej., almacenamiento temporal). </t>
  </si>
  <si>
    <t xml:space="preserve">Gasoductos </t>
  </si>
  <si>
    <t xml:space="preserve">Emisiones fugitivas del sistema de tubería usado para transportar CO2 al sitio de inyección. </t>
  </si>
  <si>
    <t xml:space="preserve">Embarcaciones </t>
  </si>
  <si>
    <t xml:space="preserve">Emisiones fugitivas de los barcos usados para transportar CO2 al sitio de inyección. </t>
  </si>
  <si>
    <t xml:space="preserve">Otros (sírvase especificar) </t>
  </si>
  <si>
    <t xml:space="preserve">Emisiones fugitivas de otros sistemas usados para transportar CO2 al sitio de inyección a almacenamiento temporal. </t>
  </si>
  <si>
    <t xml:space="preserve">Inyección y almacenamiento </t>
  </si>
  <si>
    <t xml:space="preserve">Emisiones fugitivas de actividades y equipos en el sitio de inyección y de contención final después de que el CO2 es almacenado. </t>
  </si>
  <si>
    <t xml:space="preserve">Inyección </t>
  </si>
  <si>
    <t xml:space="preserve">Emisiones fugitivas de actividades y equipos en el sitio de inyección. </t>
  </si>
  <si>
    <t xml:space="preserve">Almacenamiento </t>
  </si>
  <si>
    <t xml:space="preserve">Emisiones fugitivas del equipo final una vez que el CO2 es almacenado. </t>
  </si>
  <si>
    <t xml:space="preserve">Cualquier otra emisión de CCS no declarada en otro rubro. </t>
  </si>
  <si>
    <t>CO2,</t>
  </si>
  <si>
    <t xml:space="preserve">PROCESOS INDUSTRIALES Y USO DE PRODUCTOS </t>
  </si>
  <si>
    <t xml:space="preserve">Emisiones de productos industriales y uso de productos, excluyendo los vinculados a la combustión de energía (declaradas en 1A), extracción, procesamiento y transporte de combustibles (declaradas en 1B) y transporte, inyección y almacenamiento de CO2 (declaradas en 1C). </t>
  </si>
  <si>
    <t xml:space="preserve">CO2 , CH4, N2O, HFC, PFC, SF6, otros gases halogenados, NOx, CO, COVDM, SO2 </t>
  </si>
  <si>
    <t>Procesos industriales y uso de productos</t>
  </si>
  <si>
    <t xml:space="preserve">Industria de los minerales </t>
  </si>
  <si>
    <t xml:space="preserve">2A </t>
  </si>
  <si>
    <t>Industria de los minerales</t>
  </si>
  <si>
    <t xml:space="preserve">Producción de cemento </t>
  </si>
  <si>
    <t xml:space="preserve">Emisiones vinculadas a procesos de la producción de diversos tipos de cemento (ISIC: D2694). </t>
  </si>
  <si>
    <t xml:space="preserve">2A1 </t>
  </si>
  <si>
    <t>Producción de cemento</t>
  </si>
  <si>
    <t xml:space="preserve">Producción de cal </t>
  </si>
  <si>
    <t xml:space="preserve">Emisiones vinculadas a procesos de la producción de diversos tipos de cal (ISIC: D2694). </t>
  </si>
  <si>
    <t xml:space="preserve">2A2 </t>
  </si>
  <si>
    <t xml:space="preserve">CO2, CH4 </t>
  </si>
  <si>
    <t>Producción de cal</t>
  </si>
  <si>
    <t xml:space="preserve">Producción de vidrio </t>
  </si>
  <si>
    <t xml:space="preserve">Emisiones vinculadas a procesos de la producción de diversos tipos de vidrio (ISIC: D2610). </t>
  </si>
  <si>
    <t>2A3, 2A4</t>
  </si>
  <si>
    <t>Producción de vidrio</t>
  </si>
  <si>
    <t xml:space="preserve">Otros usos de carbonatos en los procesos </t>
  </si>
  <si>
    <t xml:space="preserve">Incluye piedra caliza, dolomita y otros carbonatos, etc. Las emisiones por el uso de piedra caliza, dolomita y otros carbonatos debe incluirse en la categoría de la fuente industrial en que fueron emitidas. Por consiguiente, por ejemplo, donde se ha usado un carbonado como fundente para la producción de hierro y acero, las emisiones resultantes deben declararse en 2 C 1, «Producción de hierro y acero» y no en esta subcategoría. </t>
  </si>
  <si>
    <t xml:space="preserve">CO2, CH4, NOx, CO, COVDM SO2 </t>
  </si>
  <si>
    <t>Otros usos de carbonatos en los procesos</t>
  </si>
  <si>
    <t xml:space="preserve">Cerámicas </t>
  </si>
  <si>
    <t xml:space="preserve">Emisiones vinculadas de procesos de la producción de ladrillos y tejas, tuberías de arcilla vitrificada, productos refractarios, productos de arcilla expandida, azulejos y pavimentos, vajillas y ornamentos cerámicos, sanitarios, cerámicas técnicas y abrasivos inorgánicos (ISIC: D2691, D2692 y D2693). </t>
  </si>
  <si>
    <t xml:space="preserve">2A3 </t>
  </si>
  <si>
    <t>Otros usos de la ceniza de sosa</t>
  </si>
  <si>
    <t xml:space="preserve">Debe incluir las emisiones por el uso de cenizas de sosa que no se incluyeron en ningún otro lugar. Por ejemplo, la ceniza de sosa usada para la producción de vidrio debe declararse en 2 A 3. </t>
  </si>
  <si>
    <t xml:space="preserve">2A4 </t>
  </si>
  <si>
    <t xml:space="preserve">Producción de magnesia no metalúrgica </t>
  </si>
  <si>
    <t xml:space="preserve">En esta categoría de fuente deben incluirse las emisiones de la producción de magnesia que no están incluidas en otras categorías. Por ejemplo, donde se use la producción de magnesia para la producción primaria y secundaria de magnesio, las emisiones deben declararse en la categoría de fuente relevante en Metales. </t>
  </si>
  <si>
    <t xml:space="preserve">Las emisiones vinculadas a procesos declaradas en esta subcategoría deben incluir todos los demás usos de piedra caliza, dolomita y otros carbonatos, excepto los usos ya enumerados en las subcategorías mencionadas y los usos como agentes fundentes o de escorificación en las industrias de la metalurgia y la química, o la alcalinización de suelos y humedales en Agricultura, silvicultura y otros usos de la tierra (ISIC D269). </t>
  </si>
  <si>
    <t xml:space="preserve">2A7 </t>
  </si>
  <si>
    <t>Otros (sírvase especificar)</t>
  </si>
  <si>
    <t xml:space="preserve">Industria química </t>
  </si>
  <si>
    <t xml:space="preserve">2B, 2A4, 3C </t>
  </si>
  <si>
    <t xml:space="preserve">CO2 , CH4, N2O, HFC, PFC, SF6, otros gases haloge nados, NOx, CO, COVDM, SO2 </t>
  </si>
  <si>
    <t>Industria química</t>
  </si>
  <si>
    <t xml:space="preserve">Producción de amoníaco </t>
  </si>
  <si>
    <t xml:space="preserve">El amoníaco (NH3) es uno de los principales productos químicos industriales y el material nitrógeno más importante que se produce. El gas amoniaco se usa directamente como fertilizante, en el tratamiento de calor, para el desfibrado del papel, la fabricación de ácido nítrico y nitratos, éster de ácido nítrico y la fabricación de compuestos de nitrógeno, explosivos de diversos tipos y como refrigerante. Aminos, amidas y otros compuestos orgánicos varios, tales como la urea, se hacen a partir del amoníaco. El principal gas de efecto invernadero emitido durante la producción de NH3 es CO2. El CO2 usado en la producción de urea, un proceso posterior, debe restarse del CO2 generado y contabilizado para el sector AFOLU. </t>
  </si>
  <si>
    <t xml:space="preserve">2B1 </t>
  </si>
  <si>
    <t>Producción de amoníaco</t>
  </si>
  <si>
    <t xml:space="preserve">Producción de ácido nítrico </t>
  </si>
  <si>
    <t xml:space="preserve">El ácido nítrico se usa principalmente como materia prima en la fabricación de fertilizantes basados en nitrógeno. El ácido nítrico puede usarse también en la producción de ácido adípico y de explosivos (p. ej., la dinamita), para decapado de metales y en el procesamiento de metales ferrosos. El principal gas de efecto invernadero emitido durante la producción de HNO3 es el óxido nitroso. </t>
  </si>
  <si>
    <t xml:space="preserve">2B2 </t>
  </si>
  <si>
    <t>Producción de ácido nítrico</t>
  </si>
  <si>
    <t xml:space="preserve">Producción de ácido adípico </t>
  </si>
  <si>
    <t xml:space="preserve">El ácido adípico se usa en la fabricación de una gran cantidad de productos, entre los que se incluyen fibras sintéticas, revestimientos, plásticos, espumas de uretano, elastómeros y lubricantes sintéticos. La producción de nilón 6.6 es responsable del grueso del uso de ácido adípico. El principal gas de efecto invernadero emitido durante la producción de ácido adípico es el óxido nitroso. </t>
  </si>
  <si>
    <t xml:space="preserve">2B3 </t>
  </si>
  <si>
    <t xml:space="preserve">N2O, CO2, CH4, NOx, </t>
  </si>
  <si>
    <t>Producción de ácido adípico</t>
  </si>
  <si>
    <t xml:space="preserve">Producción de caprolactama, glyoxal y ácido glyoxílico </t>
  </si>
  <si>
    <t xml:space="preserve">La mayor parte de la producción anual de caprolactama (NH(CH2)5CO) se consume como el monómero de las fibras de nilón-6 y de los plásticos que entran en una proporción importante en las fibras utilizadas para la fabricación de alfombras. Todos los procesos comerciales para la fabricación de caprolactama se basan en el tolueno o en el benceno. Esta subcategoría cubre también la producción de glyoxal (etanedial) y de ácido glyoxílico. El principal gas de efecto invernadero emitido en esta subcategoría es el óxido nitroso. </t>
  </si>
  <si>
    <t xml:space="preserve">2B5 </t>
  </si>
  <si>
    <t>Producción de caprolactama, glyoxal y ácido glyoxílico</t>
  </si>
  <si>
    <t xml:space="preserve">Producción de carburo </t>
  </si>
  <si>
    <t xml:space="preserve">La producción de carburo puede arrojar como resultado emisiones de CO2, CH4, CO y SO2. El carburo de silicio es un abrasivo artificial significativo. Se produce a partir de arena de sílice o cuarzo y coques de petróleo. Se utiliza el carburo de calcio en la producción de acetileno, en la fabricación de cianamida (históricamente, un uso menor) y como agente reductor en los hornos de acero de arco eléctrico. Se fabrica a partir de carbonato de calcio (piedra caliza) y de un reductor que contiene carbono (por ejemplo, coque de petróleo) </t>
  </si>
  <si>
    <t xml:space="preserve">2B4 </t>
  </si>
  <si>
    <t>Producción de carburo</t>
  </si>
  <si>
    <t xml:space="preserve">Producción de dióxido de titanio </t>
  </si>
  <si>
    <t xml:space="preserve">El dióxido de titanio (TiO2) es el más importante de los pigmentos blancos. Su principal utilización se da en la fabricación de pinturas, seguido por la fabricación de papel, plásticos, gomas, cerámicas, tejidos, revestimientos de pisos, tinta de imprenta y otros usos varios. El proceso de producción principal es la ruta de cloruro, lo que provoca emisiones de CO2 que pueden llegar a ser significativas. Esta categoría incluye también la producción de rutilo sintético mediante el proceso de Becher y la producción de escoria de titanio, ambos procesos de reducción que usan combustibles fósiles y provocan emisiones de CO2. El rutilo sintético es el principal insumo en la producción de TiO2 que usa la ruta del cloruro. </t>
  </si>
  <si>
    <t>Producción de dióxido de titanio</t>
  </si>
  <si>
    <t xml:space="preserve">Producción de ceniza de sosa </t>
  </si>
  <si>
    <t xml:space="preserve">La ceniza de sosa (carbonato de sodio, Na2CO3) es un sólido cristalino blanco que se emplea como materia prima en un gran número de industrias, incluida la fabricación de vidrio, jabón y detergentes, la producción de pulpa y de papel, así como en el tratamiento de las aguas. Las emisiones de CO2 por la producción de ceniza de sosa varían conforme al proceso de fabricación. Se pueden utilizar cuatro procesos diferentes para producir ceniza de sosa. Tres de estos procesos, el del monohidrato, el del sesquicarbonato sódico (trona) y el de la carbonización directa, son designados como procesos naturales. El cuarto, el proceso de Solvay, se clasifica como proceso sintético. </t>
  </si>
  <si>
    <t>Producción de ceniza de sosa</t>
  </si>
  <si>
    <t xml:space="preserve">Producción petroquímica y de negro de humo </t>
  </si>
  <si>
    <t>Producción petroquímica y de negro de humo</t>
  </si>
  <si>
    <t xml:space="preserve">Metanol </t>
  </si>
  <si>
    <t xml:space="preserve">La producción de metanol cubre la producción de metanol del combustible fósil para la alimentación a procesos [gas natural, petróleo, carbón] que usan procesos con reformado al vapor u oxidación parcial. En esta categoría no se incluye la producción de metanol a partir de la alimentación a procesos biogénica (p. ej., mediante fermentación). </t>
  </si>
  <si>
    <t>CO2, CH4, N2O, COVDM</t>
  </si>
  <si>
    <t xml:space="preserve">Etileno </t>
  </si>
  <si>
    <t xml:space="preserve">La producción de etileno cubre la producción de etileno a partir de la alimentación a procesos derivada de los combustibles fósiles en plantas petroquímicas mediante el proceso de escisión por vapor. En esta categoría de fuente no se incluye la producción de etileno a partir de procesos dentro de los límites de las refinerías de petróleo. Los gases de efecto invernadero provocados con la producción del etileno son dióxido de carbono y metano. </t>
  </si>
  <si>
    <t xml:space="preserve">Dicloruro de etileno y monómero de cloruro de vinilo </t>
  </si>
  <si>
    <t xml:space="preserve">La producción de bicloruro de etileno y el monómero de cloruro de vinilo cubre la producción de bicloruro de etileno por oxidación directa o por la oxicloración del etileno y la producción del monómero de cloruro de vinilo de bicloruro de etileno. Los gases de efecto invernadero provocados por la producción del dicloruro de etileno y del monómero de cloruro de vinilo son dióxido de carbono y metano. </t>
  </si>
  <si>
    <t>CO2, CH4, N2O, CO, COVDM</t>
  </si>
  <si>
    <t xml:space="preserve">Óxido de etileno </t>
  </si>
  <si>
    <t xml:space="preserve">La producción de óxido de etileno cubre la producción de óxido de etileno por la reacción de etileno y oxígeno mediante oxidación catalítica. Los gases de efecto invernadero provocados con la producción del óxido de etileno son dióxido de carbono y metano. </t>
  </si>
  <si>
    <t xml:space="preserve">Acrilonitrilo </t>
  </si>
  <si>
    <t xml:space="preserve">La producción de acrilonitrilo cubre la producción de acrilonitrilo por la amoxidación de propileno y la producción asociada de acetonitrilo y cianuro de hidrógeno por el proceso de amoxidación. Los gases de efecto invernadero provocados con la producción del acrilonitrilo son dióxido de carbono y metano. </t>
  </si>
  <si>
    <t xml:space="preserve">Negro de humo </t>
  </si>
  <si>
    <t xml:space="preserve">La producción de negro de humo cubre la producción de negro de humo por la alimentación a procesos derivada de los combustibles fósiles (alimentación a procesos derivada del petróleo del negro de humo del carbón, gas natural, acetileno). En esta categoría de fuente no se incluye la producción de negro de humo a partir de alimentación a procesos biogénica. </t>
  </si>
  <si>
    <t xml:space="preserve">2B5, 3C </t>
  </si>
  <si>
    <t xml:space="preserve">Producción fluoroquímica </t>
  </si>
  <si>
    <t xml:space="preserve">2E </t>
  </si>
  <si>
    <t xml:space="preserve">HFC, PFC, SF6, otros gases halogenados </t>
  </si>
  <si>
    <t>Producción fluoroquímica</t>
  </si>
  <si>
    <t xml:space="preserve">Emisiones de productos derivados </t>
  </si>
  <si>
    <t xml:space="preserve">La producción fluoroquímica cubre la gama completa de productos fluoroquímicos, independientemente de si los productos principales son gases de efecto invernadero o no. Las emisiones abarcan HFC, PFC, SF6 y todos los demás gases halogenados con potencial de calentamiento atmosférico enumerados en los informes de evaluación del IPCC. La emisión más significativa de un producto derivado es la del HFC-23, de la fabricación de HCFC-22, que se describe por separado. </t>
  </si>
  <si>
    <t xml:space="preserve">2E1 </t>
  </si>
  <si>
    <t xml:space="preserve">HFC, PFC, SF6, otros gases haloge nados </t>
  </si>
  <si>
    <t xml:space="preserve">Emisiones fugitivas </t>
  </si>
  <si>
    <t xml:space="preserve">Son emisiones del producto principal del proceso para fabricarlo, por lo que la producción fluoroquímica en este contexto se limita a HFC, PFC, SF6 y a otros gases halogenados con potencial de calentamiento atmosférico que se enumeran en los informes de evaluación del IPCC. </t>
  </si>
  <si>
    <t>2E2</t>
  </si>
  <si>
    <t>Emisiones fugitivas</t>
  </si>
  <si>
    <t xml:space="preserve">Aquí pueden declararse, por ejemplo, los gases con potencial de calentamiento atmosférico enumerados en los informes de evaluación del IPCC que no entran en ninguna de las categorías arriba mencionadas, si están estimados. </t>
  </si>
  <si>
    <t xml:space="preserve">Industria de los metales </t>
  </si>
  <si>
    <t xml:space="preserve">2C </t>
  </si>
  <si>
    <t xml:space="preserve">CO2 , CH4, N2O, HFC, PFC, SF6, otros gases halogena dos, NOx, CO, COVDM, SO2 </t>
  </si>
  <si>
    <t>Industria de los metales</t>
  </si>
  <si>
    <t xml:space="preserve">Producción de hierro y acero </t>
  </si>
  <si>
    <t xml:space="preserve">El dióxido de carbono es el gas predominante emitido por la producción de hierro y acero. Las fuentes de las emisiones de dióxido de carbono incluyen las de agentes reductores que contienen carbón, tales como coques y carbón en polvo y de minerales tales como piedra caliza y dolomita añadida. </t>
  </si>
  <si>
    <t xml:space="preserve">2C1 </t>
  </si>
  <si>
    <t>Producción de hierro y acero</t>
  </si>
  <si>
    <t xml:space="preserve">Producción de ferroaleaciones </t>
  </si>
  <si>
    <t xml:space="preserve">La producción de ferroaleaciones cubre las emisiones de la producción de reducción metalúrgica primaria de las ferroaleaciones más comunes, o sea ferro-silicio, metal de silicio, ferromanganeso, manganeso de sílice y ferrocromo, excluyéndose las emisiones vinculadas al uso de combustibles. En la producción de estas aleaciones se emiten dióxido de carbono (CO2), óxido nitroso (N2O) y metano (CH4) que se origina en minerales y materias primas reductoras. </t>
  </si>
  <si>
    <t xml:space="preserve">2C2 </t>
  </si>
  <si>
    <t>Producción de ferroaleaciones</t>
  </si>
  <si>
    <t xml:space="preserve">Producción de aluminio </t>
  </si>
  <si>
    <t xml:space="preserve">La producción de aluminio cubre la producción primaria de aluminio, excepto las emisiones vinculadas al uso de combustibles. Las emisiones de dióxido de carbono resultantes de la reacción reductora electroquímica de alúmina con un ánodo basado en carbono. También se producen en forma intermitente el tetrafluorometano (CF4) y hexafluoroetano (C2F6). El reciclado de aluminio no produce gases de efecto invernadero además de los emitidos por el uso de combustible para volver a fundir el metal. Las emisiones de hexafluoruro de azufre (SF6) no están asociadas a la producción primaria de aluminio; no obstante, la colada de algunas aleaciones con altos contenidos de magnesio da como resultado emisiones de SF6 y estas emisiones se contabilizan en la sección 2C4, Producción de magnesio. </t>
  </si>
  <si>
    <t xml:space="preserve">2C3 </t>
  </si>
  <si>
    <t xml:space="preserve">CO2, CH4, PFC, NOx, CO, COVDM, SO2 </t>
  </si>
  <si>
    <t>Producción de aluminio</t>
  </si>
  <si>
    <t xml:space="preserve">Producción de magnesio </t>
  </si>
  <si>
    <t xml:space="preserve">La producción de magnesio cubre emisiones de gases de efecto invernadero vinculadas tanto a la producción primaria de magnesio como a la protección por oxidación de metal de magnesio durante el procesamiento (reciclado y colada) excluyéndose las emisiones vinculadas al uso de combustibles. En la producción primaria de magnesio se emite dióxido de carbono (CO2) durante la calcinación de las materias primas dolomita y magnesita. La producción primaria de magnesio a partir de materias primas sin carbono no emite dióxido de carbono. En el procesamiento de magnesio líquido se pueden usar gases protectores que contienen dióxido de carbono (CO2), hexafluoruro de azufre (SF6), el hidrofluorocarbono HFC 134a o la acetona fluorados FK 5-1-12 (C3F7C(O)C2F5). La descomposición térmica parcial y/o la reacción entre estos compuestos y el magnesio líquido genera compuestos secundarios tales como perfluorocarbonos (PFC) que se emiten, además de componentes de gas protector que no reaccionaron. </t>
  </si>
  <si>
    <t xml:space="preserve">2C4 </t>
  </si>
  <si>
    <t>CO2 , HFC, PFC, SF6, otros gases halogenados, NOx, CO, COVDM, SO2</t>
  </si>
  <si>
    <t>Producción de magnesio</t>
  </si>
  <si>
    <t xml:space="preserve">Producción de plomo </t>
  </si>
  <si>
    <t xml:space="preserve">La producción de plomo cubre la producción mediante el proceso de aglomeración/fundición, como así también mediante la fundición directa. Las emisiones de dióxido de carbono son el resultado del uso de una variedad de agentes reductores basados en carbono en ambos procesos de producción. </t>
  </si>
  <si>
    <t xml:space="preserve">2C5 </t>
  </si>
  <si>
    <t xml:space="preserve">CO2 </t>
  </si>
  <si>
    <t>Producción de plomo</t>
  </si>
  <si>
    <t xml:space="preserve">Producción de zinc </t>
  </si>
  <si>
    <t xml:space="preserve">La producción de zinc cubre las emisiones tanto de la producción primaria de zinc a partir de mineral como de la recuperación de zinc a partir de chatarra metálica, excluyéndose las emisiones vinculadas al uso de combustibles. Tras la calcinación, el metal de zinc se produce por uno de los tres métodos siguientes: 1 – destilación electro-térmica; 2 – fundición piro-metalúrgica; 3 – electrólisis. Si se usan el método 1 o el 2, se emite dióxido de carbono (CO2). El método 3 no provoca emisiones de dióxido de carbono. La recuperación de zinc a partir de chatarra de metal usa a menudo los mismos métodos que la producción primaria y por lo tanto puede producir emisiones de dióxido de carbono, que se incluye en esta sección. </t>
  </si>
  <si>
    <t>Producción de zinc</t>
  </si>
  <si>
    <t>D</t>
  </si>
  <si>
    <t xml:space="preserve">Uso de productos no energéticos de combustibles y de solvente </t>
  </si>
  <si>
    <t xml:space="preserve">El uso de productos de petróleo y de petróleos derivados del carbón usados principalmente con fines diferentes a la combustión. </t>
  </si>
  <si>
    <t xml:space="preserve">1, 2A5, 2A6, 3 </t>
  </si>
  <si>
    <t>Uso de productos no energéticos de combustibles y de solvente</t>
  </si>
  <si>
    <t xml:space="preserve">Uso de lubricante </t>
  </si>
  <si>
    <t xml:space="preserve">Aceites lubricantes, aceites para radiación, lubricantes para cuchillas y grasas. </t>
  </si>
  <si>
    <t xml:space="preserve">1, 3 </t>
  </si>
  <si>
    <t xml:space="preserve">Uso de la cera de parafina </t>
  </si>
  <si>
    <t xml:space="preserve">Ceras derivadas del petróleo, tales como la vaselina (petrolato), ceras de parafina y otras ceras. </t>
  </si>
  <si>
    <t xml:space="preserve">CO2, CH4, N2O </t>
  </si>
  <si>
    <t xml:space="preserve">Uso de solvente </t>
  </si>
  <si>
    <t xml:space="preserve">Aquí deben incluirse las emisiones de COVDM del uso de solventes; p. ej., en aplicación de pinturas, eliminación de grasas y lavado a seco. Las emisiones provenientes del uso de HFC y PFC como solventes deben declararse en 2F5. </t>
  </si>
  <si>
    <t xml:space="preserve">3A, 3B </t>
  </si>
  <si>
    <t>COVDM</t>
  </si>
  <si>
    <t xml:space="preserve">Aquí deben incluirse, si fueran pertinentes, las emisiones de CH4, CO y COVDM por la producción y uso de asfaltos (incluyendo el soplado del asfalto), así como las emisiones de COVDM del uso de otros productos químicos diferentes de solventes. </t>
  </si>
  <si>
    <t xml:space="preserve">2A5, 2A6, 3D </t>
  </si>
  <si>
    <t>E</t>
  </si>
  <si>
    <t xml:space="preserve">Industria electrónica </t>
  </si>
  <si>
    <t xml:space="preserve">2F6 </t>
  </si>
  <si>
    <t xml:space="preserve">CO2, CH4, N2O, PFC, HFC, SF6, otros gases halogenados </t>
  </si>
  <si>
    <t>Industria electrónica</t>
  </si>
  <si>
    <t xml:space="preserve">Circuito integrado o semiconductor </t>
  </si>
  <si>
    <t xml:space="preserve">Emisiones de CF4, C2F6, C3F8, c-C4F8, C4F6, C4F8O, C5F8, CHF3, CH2F2, NF3 y SF6 por usos de estos gases en la fabricación de circuitos integrados (IC, del inglés, Integrated Circuit) en formas y cantidades que varían rápidamente, dependiendo de los productos (p. ej., memorias o dispositivos lógicos) y del fabricante de los equipos. </t>
  </si>
  <si>
    <t xml:space="preserve">CO2, N2O, PFC, HFC, SF6, otros gases halogenados </t>
  </si>
  <si>
    <t>Circuito integrado o semiconductor</t>
  </si>
  <si>
    <t xml:space="preserve">Pantalla plana tipo TFT </t>
  </si>
  <si>
    <t xml:space="preserve">Usos y emisiones, predominantemente de CF4, CHF3, NF3 y SF6 durante la fabricación de transistores de película delgada (TFT) sobre sustratos de vidrio para la fabricación de pantallas de panel plano. Además de estos gases, en la fabricación de pantallas delgadas e inteligentes también pueden usarse y emitirse C2F6, C3F8 y c-C4F8. </t>
  </si>
  <si>
    <t>PFC, HFC, SF6, otros gases haloge nados</t>
  </si>
  <si>
    <t>Pantalla plana tipo TFT</t>
  </si>
  <si>
    <t xml:space="preserve">Productos fotovoltaicos </t>
  </si>
  <si>
    <t xml:space="preserve">La fabricación de celdas fotovoltaicas puede usar y emitir, entre otros, CF4 y C2F6. </t>
  </si>
  <si>
    <t xml:space="preserve">PFC, HFC, SF6, otros gases haloge nados </t>
  </si>
  <si>
    <t>Productos fotovoltaicos</t>
  </si>
  <si>
    <t xml:space="preserve">Fluido de transporte y transferencia térmica </t>
  </si>
  <si>
    <t xml:space="preserve">Los fluidos de transporte y transferencia térmica incluyen varios compuestos del carbono totalmente fluorados (ya sea en forma pura o en mezclas) con seis o más átomos de carbono, usados y emitidos durante la fabricación, las pruebas y el armado de los circuitos integrados. Se utilizan en refrigeradoras, probadores de choque térmico y soldadura por reflujo de fase vapor. </t>
  </si>
  <si>
    <t xml:space="preserve">Otros gases haloge nados </t>
  </si>
  <si>
    <t>Fluido de transporte y transferencia térmica</t>
  </si>
  <si>
    <t xml:space="preserve">CO2, CH4, N2O, HFC, PFC, SF6, otros gases haloge nados </t>
  </si>
  <si>
    <t>F</t>
  </si>
  <si>
    <t xml:space="preserve">Usos de productos como sustitutos de las sustancias que agotan la capa de ozono </t>
  </si>
  <si>
    <t xml:space="preserve">2F </t>
  </si>
  <si>
    <t>CO2, HFC, PFC, otros gases haloge nados</t>
  </si>
  <si>
    <t>Usos de productos como sustitutos de las sustancias que agotan la capa de ozono</t>
  </si>
  <si>
    <t xml:space="preserve">Refrigeración y aire acondicionado </t>
  </si>
  <si>
    <t xml:space="preserve">Los sistemas de refrigeración y de aire acondicionado suelen clasificarse en seis dominios o categorías de aplicación. Estas categorías utilizan diferentes tecnologías tales como intercambiadores de calor, dispositivos de expansión, tuberías y compresores. Los seis dominios de aplicaciones son: refrigeración doméstica, refrigeración comercial, procesos industriales, refrigeración de transporte, sistemas estacionarios de aire acondicionado, sistemas móviles de aire acondicionado. Para todas estas aplicaciones, diversos HFC están reemplazando en forma selectiva a los CFC y HCFC. En países desarrollados, por ejemplo, el HFC-134a ha reemplazado al CFC-12 en la refrigeración doméstica y en los sistemas móviles de aire acondicionado y las mezclas de HFC tales como R-407C (HFC-32/HFC-125/HFC-134a) y R-410A (HFC-32/HFC-125) están reemplazando al HCFC-22, especialmente en aire acondicionado estacionario. Se usan otras sustancias diferentes de los HFC para reemplazar los CFC y HCFC tales como isobutano en la refrigeración doméstica o el amoníaco en la refrigeración industrial. En varias regiones también se está considerando el HFC-152 para el aire acondicionado móvil. </t>
  </si>
  <si>
    <t xml:space="preserve">2F1 </t>
  </si>
  <si>
    <t xml:space="preserve">CO2, HFC, PFC, otros gases haloge nados </t>
  </si>
  <si>
    <t xml:space="preserve">Refrigeración y aire acondicionado estacionario </t>
  </si>
  <si>
    <t xml:space="preserve">Los dominios de aplicaciones son: refrigeración doméstica, refrigeración comercial, procesos industriales, sistemas estacionarios de aire acondicionado. </t>
  </si>
  <si>
    <t xml:space="preserve">Aire acondicionado móvil </t>
  </si>
  <si>
    <t xml:space="preserve">Los dominios de aplicaciones son: refrigeración de transporte, sistemas móviles de aire acondicionado. </t>
  </si>
  <si>
    <t>Servicio</t>
  </si>
  <si>
    <t>Categoria generada para incluir los consumos de HFCs de "Servicios" para reposicion en sistemas de refrigeracion pero sin discriminar por tipo.</t>
  </si>
  <si>
    <t xml:space="preserve">Agentes espumantes </t>
  </si>
  <si>
    <t xml:space="preserve">Se están usando los HFC para reemplazar los CFC y HCFC en espumas, particularmente en aplicaciones aislantes de celdas cerradas. Los compuestos que se están usando incluyen HFC-245fa, HFC-365mfc, HFC-227ea, HFC-134a y HFC-152a. Los procesos y las aplicaciones para los que se están usando estos HFC incluyen placas y paneles aislantes, secciones de tubos, sistemas nebulizados y espumas para relleno de un único componente. En espumas de celdas abiertas, tales como productos integrales de cuero para volantes y facies de automóviles, las emisiones de HFC usadas como agentes espumantes suelen producirse durante el proceso de fabricación. En espumas de celdas cerradas, las emisiones ocurren no sólo en la etapa de fabricación, sino que se extienden habitualmente a la etapa del uso y a menudo la mayor parte de las emisiones ocurre al finalizar el ciclo de vida útil (al retirar del servicio). Acorde con ello, las emisiones pueden ocurrir a lo largo de un período de hasta 50 años o aún más. </t>
  </si>
  <si>
    <t xml:space="preserve">2F2 </t>
  </si>
  <si>
    <t xml:space="preserve">Productos contra incendios </t>
  </si>
  <si>
    <t xml:space="preserve">Hay dos tipos generales de equipos contra incendios (extinción) que usan gases de efecto invernadero como reemplazo parcial de los halones: equipos portátiles (chorro corriente) y equipos fijos (anegación). Como sustitutos de los halones, generalmente el halón 1301, en los equipos de anegación se usan los gases industriales HFC y PFC que no agotan la capa de ozono y más recientemente la fluoroacetona. Los PFC desempeñaron un papel en la etapa temprana del reemplazo del halón 1301, mas su uso se limita al rellenado de los sistemas instalados con anterioridad. Los HFC de los equipos portátiles están disponibles, que generalmente reemplazan al halón 1211, pero lograron una aceptación muy limitada en el mercado, debido sobre todo a su elevado costo. El uso de PFC en extintores portátiles nuevos está limitado actualmente a una pequeña cantidad (un mínimo por ciento) en una mezcla de HCFC. </t>
  </si>
  <si>
    <t xml:space="preserve">2F3 </t>
  </si>
  <si>
    <t xml:space="preserve">Aerosoles </t>
  </si>
  <si>
    <t xml:space="preserve">La mayor parte de los paquetes de aerosoles contiene ahora hidrocarburos (HC) como propulsores, pero en una pequeña fracción del total pueden usarse los HFC y PFC como propulsores o solventes. Las emisiones de los aerosoles ocurren generalmente poco después de la producción, en promedio seis meses después de su venta. Durante el uso de los aerosoles se emite el 100% de sus componentes químicos. Las 5 fuentes principales son los inhaladores dosificados, productos para el cuidado personal (p. ej.: productos para el cuidado del cabello, desodorantes, crema para afeitar), productos para uso doméstico (p. ej., desodorante de ambiente, limpiadores para horno y para telas), productos industriales (p. ej., rociadores para limpiezas especiales tales como las de contactos eléctricos, lubricantes, congelantes) y otros productos generales (por ejemplo, serpentina gelatinosa, infladores de neumáticos, claxones), aunque en algunas regiones el uso de productos generales de este tipo está restringido. Los HFC usados actualmente como propulsores son HFC 34a, HFC 227ea y HFC 152a. Las sustancias HFC 43 10mme y un PFC, el perfluorohexano, se usan como solventes en aerosoles industriales. </t>
  </si>
  <si>
    <t xml:space="preserve">2F4 </t>
  </si>
  <si>
    <t xml:space="preserve">HFC, PFC, otros gases haloge nados </t>
  </si>
  <si>
    <t xml:space="preserve">Solventes </t>
  </si>
  <si>
    <t xml:space="preserve">Se usan los HFC, y en menor medida los PFC, como sustitutos de las SAO (sobre todo, de CFC-13). Los HFC usados habitualmente son HFC-365mfc y HFC-43-10mee. El uso de estos reemplazantes fluorados está menos difundido que el de las SAO que reemplazan. La recaptura y la reutilización son prácticas más difundidas. Las áreas primarias de uso son limpieza de precisión, limpieza de componentes electrónicos, limpieza de metales y aplicaciones para la deposición. Las emisiones provenientes de los aerosoles que contienen solventes deben declararse bajo la Categoría 2F4, «Aerosoles», en vez de esta categoría. </t>
  </si>
  <si>
    <t xml:space="preserve">2F5 </t>
  </si>
  <si>
    <t xml:space="preserve">Otras aplicaciones (sírvase especificar) </t>
  </si>
  <si>
    <t xml:space="preserve">Las características de SAO las han convertido en atractivas para una variedad de aplicaciones nicho, no cubiertas en otras subcategorías de fuente. Incluyen las pruebas de electrónica, transferencia de calor, fluido dieléctrico y aplicaciones médicas. Las propiedades de los HFC y de PFC son igualmente atractivas en algunos de estos sectores y fueron adoptadas como sustitutos. En estas aplicaciones hay algunos usos históricos de los PFC, así como el uso emergente de los HFC. Estas aplicaciones tienen índices de fugas que van desde la emisión del 100 por ciento en el año de la aplicación hasta alrededor del 1 por ciento anual. </t>
  </si>
  <si>
    <t xml:space="preserve">CO2 , CH4, N2O, HFC, PFC, otros gases haloge nados </t>
  </si>
  <si>
    <t>G</t>
  </si>
  <si>
    <t xml:space="preserve">MANUFACTURA Y UTILIZACIÓN DE OTROS PRODUCTOS </t>
  </si>
  <si>
    <t xml:space="preserve">2F6, 3D </t>
  </si>
  <si>
    <t>CO2, CH4, N2O, HFC, PFC, SF6, otros gases halogenados</t>
  </si>
  <si>
    <t>MANUFACTURA Y UTILIZACIÓN DE OTROS PRODUCTOS</t>
  </si>
  <si>
    <t xml:space="preserve">Equipos eléctricos </t>
  </si>
  <si>
    <t xml:space="preserve">Los equipos eléctricos se usan en la transmisión y distribución de electricidad por encima de 1 V. El SF6 se emplea en conmutadores con aislamiento de gas (GIS, del inglés, gas-insulated switchgear), disyuntores a gas (GCB, del inglés, gas circuit breakers), transformadores con aislamiento de gas (GIT, del inglés, gas-insulated transformers), líneas con aislamiento de gas (GIL, del inglés, gas-insulated lines), transformadores de exteriores con instrumentos aislados, reconectores, interruptores, unidades de circuitos anulares y otros equipos. </t>
  </si>
  <si>
    <t>SF6, PFC, otros gases haloge nados</t>
  </si>
  <si>
    <t>Equipos eléctricos</t>
  </si>
  <si>
    <t xml:space="preserve">Manufactura de equipos eléctricos </t>
  </si>
  <si>
    <t xml:space="preserve">SF6, PFC, otros gases haloge nados </t>
  </si>
  <si>
    <t>Manufactura de equipos eléctricos</t>
  </si>
  <si>
    <t xml:space="preserve">Uso de equipos eléctricos </t>
  </si>
  <si>
    <t xml:space="preserve">SF6, PFC, otros gases halogenados </t>
  </si>
  <si>
    <t>Uso de equipos eléctricos</t>
  </si>
  <si>
    <t xml:space="preserve">Eliminación de equipos eléctricos </t>
  </si>
  <si>
    <t>Eliminación de equipos eléctricos</t>
  </si>
  <si>
    <t xml:space="preserve">SF6 y PFC del uso de otros productos </t>
  </si>
  <si>
    <t>SF6 y PFC del uso de otros productos</t>
  </si>
  <si>
    <t xml:space="preserve">Aplicaciones militares </t>
  </si>
  <si>
    <t xml:space="preserve">Las aplicaciones militares incluyen AWACS, que son aviones de reconocimiento del tipo Boeing E-3A. En los aviones AWACS (y posiblemente en otros aviones de reconocimiento) se usa el SF6 como gas aislante en el sistema de radar. </t>
  </si>
  <si>
    <t>Aplicaciones militares</t>
  </si>
  <si>
    <t xml:space="preserve">Aceleradores </t>
  </si>
  <si>
    <t xml:space="preserve">Los aceleradores de partículas se usan con fines de investigación (en universidades e instituciones de investigación), en aplicaciones industriales (en polímeros con enlaces cruzados para el aislamiento de cables y para piezas de goma y mangueras) y en aplicaciones médicas (radioterapia). </t>
  </si>
  <si>
    <t>Aceleradores</t>
  </si>
  <si>
    <t xml:space="preserve">Esta fuente incluye usos adiabáticos, vidrios insonorizados, PFC utilizados como fluidos de transferencia de calor en aplicaciones para consumidores y aplicaciones comerciales, PFC para uso en aplicaciones cosméticas y médicas y PFC y SF6 para uso como sustancias trazadoras. </t>
  </si>
  <si>
    <t xml:space="preserve">N2O del uso de productos </t>
  </si>
  <si>
    <t xml:space="preserve">3D </t>
  </si>
  <si>
    <t xml:space="preserve">N2O </t>
  </si>
  <si>
    <t>N2O del uso de productos</t>
  </si>
  <si>
    <t xml:space="preserve">Aplicaciones médicas </t>
  </si>
  <si>
    <t xml:space="preserve">Esta fuente cubre emisiones evaporativas de óxido nitroso (N2O) producto de las aplicaciones médicas (uso de anestésicos, analgésicos y usos en veterinaria). El N2) se usa en anestesias por dos razones: a) como anestésico y analgésico y b) como gas portador de anestésicos de hidrocarbonos fluorados volátiles tales como isofluorano, sevofluorano y desfluorano. </t>
  </si>
  <si>
    <t>Aplicaciones médicas</t>
  </si>
  <si>
    <t xml:space="preserve">Propulsor para productos presurizados y aerosoles </t>
  </si>
  <si>
    <t xml:space="preserve">Esta fuente cubre emisiones evaporativas de óxido nitroso (N2O) consecuencia de su uso como propulsor en aerosoles, sobre todo en la industria de la alimentación. El uso típico es para la preparación de crema batida, donde se usan cartuchos llenos con N2O para convertir la crema en espuma. </t>
  </si>
  <si>
    <t>Propulsor para productos presurizados y aerosoles</t>
  </si>
  <si>
    <t xml:space="preserve">CO2, CH4, HFC, otros gases halogenados </t>
  </si>
  <si>
    <t>H</t>
  </si>
  <si>
    <t xml:space="preserve">2D1, 2D2, 2G </t>
  </si>
  <si>
    <t>Otros Procesos</t>
  </si>
  <si>
    <t xml:space="preserve">Industria de la pulpa y del papel </t>
  </si>
  <si>
    <t xml:space="preserve">2D1 </t>
  </si>
  <si>
    <t xml:space="preserve">Industria de la alimentación y la bebida </t>
  </si>
  <si>
    <t xml:space="preserve">2D2 </t>
  </si>
  <si>
    <t xml:space="preserve">2G </t>
  </si>
  <si>
    <t xml:space="preserve">AGRICULTURA, SILVICULTURA Y OTROS USOS DE LA TIERRA </t>
  </si>
  <si>
    <t xml:space="preserve">Emisiones y absorciones de tierras forestales, tierras de cultivo, pastizales, humedales, asentamientos y otras tierras. También incluye las emisiones por la gestión de ganado vivo y de estiércol, las emisiones de los suelos gestionados y las emisiones de las aplicaciones de piedra caliza y de urea. Esta categoría abarca también los métodos para estimar las variables de los productos de madera recolectada (PMR). </t>
  </si>
  <si>
    <t xml:space="preserve">CH4, N2O, CO2 </t>
  </si>
  <si>
    <t>Agricultura, ganadería, silvicultura y otros usos de la tierra</t>
  </si>
  <si>
    <t xml:space="preserve">Ganado </t>
  </si>
  <si>
    <t xml:space="preserve">Emisiones de metano por la fermentación entérica y emisiones de metano y óxido nitroso por la gestión de estiércol. </t>
  </si>
  <si>
    <t xml:space="preserve">CH4 </t>
  </si>
  <si>
    <t>Ganado</t>
  </si>
  <si>
    <t xml:space="preserve">Fermentación entérica </t>
  </si>
  <si>
    <t xml:space="preserve">Emisiones de metano de herbívoros como producto secundario de la fermentación entérica (proceso digestivo mediante el cual los carbohidratos son descompuestos por micro-organismos en moléculas simples para la absorción en el flujo sanguíneo). Los rumiantes (p. ej., vacunos, ovinos) son fuentes importantes con cantidades moderadas producidas por no rumiantes (p. ej., porcinos, equinos). </t>
  </si>
  <si>
    <t xml:space="preserve">4A </t>
  </si>
  <si>
    <t>Fermentación Entérica</t>
  </si>
  <si>
    <t>Fermentación entérica</t>
  </si>
  <si>
    <t xml:space="preserve">Emisiones de metano de vacas lecheras y otros vacunos. </t>
  </si>
  <si>
    <t xml:space="preserve">4A1 </t>
  </si>
  <si>
    <t xml:space="preserve">Vacas lecheras </t>
  </si>
  <si>
    <t xml:space="preserve">Emisiones de metano de vacunos que producen leche para el intercambio comercial y de terneros y vaquillonas que se crían para la producción láctea. </t>
  </si>
  <si>
    <t xml:space="preserve">4A1a </t>
  </si>
  <si>
    <t>Ganadería de Leche</t>
  </si>
  <si>
    <t xml:space="preserve">Otro ganado </t>
  </si>
  <si>
    <t xml:space="preserve">Emisiones de metano de todo ganado vacuno no usado para producción láctea, incluido: ganado vacuno cuidado o criado para la producción cárnica, animales de tiro y animales para la reproducción. </t>
  </si>
  <si>
    <t xml:space="preserve">4A1b </t>
  </si>
  <si>
    <t>Ganadería de Carne</t>
  </si>
  <si>
    <t xml:space="preserve">Búfalos </t>
  </si>
  <si>
    <t xml:space="preserve">Emisiones de metano del búfalo. </t>
  </si>
  <si>
    <t xml:space="preserve">4A2 </t>
  </si>
  <si>
    <t>Otras Ganaderías</t>
  </si>
  <si>
    <t xml:space="preserve">Ovejas </t>
  </si>
  <si>
    <t xml:space="preserve">Emisiones de metano de las ovejas. </t>
  </si>
  <si>
    <t xml:space="preserve">4A3 </t>
  </si>
  <si>
    <t xml:space="preserve">Cabras </t>
  </si>
  <si>
    <t xml:space="preserve">Emisiones de metano de las cabras. </t>
  </si>
  <si>
    <t xml:space="preserve">4A4 </t>
  </si>
  <si>
    <t xml:space="preserve">Camellos </t>
  </si>
  <si>
    <t xml:space="preserve">Emisiones de metano de los camélidos. </t>
  </si>
  <si>
    <t xml:space="preserve">4A5 </t>
  </si>
  <si>
    <t xml:space="preserve">Caballos </t>
  </si>
  <si>
    <t xml:space="preserve">Emisiones de metano de los caballos. </t>
  </si>
  <si>
    <t xml:space="preserve">4A6 </t>
  </si>
  <si>
    <t xml:space="preserve">Mulas y asnos </t>
  </si>
  <si>
    <t xml:space="preserve">Emisiones de metano de las mulas y asnos. </t>
  </si>
  <si>
    <t xml:space="preserve">4A7 </t>
  </si>
  <si>
    <t xml:space="preserve">Cerdos </t>
  </si>
  <si>
    <t xml:space="preserve">Emisiones de metano de los suinos. </t>
  </si>
  <si>
    <t xml:space="preserve">4A8 </t>
  </si>
  <si>
    <t xml:space="preserve">Emisiones de metano de otro ganado (p. ej.: alpacas, llamas, ciervos, renos, etc.). </t>
  </si>
  <si>
    <t xml:space="preserve">4A10 </t>
  </si>
  <si>
    <t xml:space="preserve">Gestión del estiércol </t>
  </si>
  <si>
    <t xml:space="preserve">Emisiones de metano y de óxido nitroso de la descomposición del estiércol en condiciones de poco oxígeno o anaeróbicas. Estas condiciones ocurren a menudo cuando se maneja grandes cantidades de animales en una zona confinada (p. ej.: granjas lácteas, criaderos de hatos para carne y granjas de suinos o de aves), en las que habitualmente el estiércol es almacenado en grandes pilas o eliminado en lagunas o en otros tipos de sistemas de gestión del estiércol. </t>
  </si>
  <si>
    <t xml:space="preserve">4B </t>
  </si>
  <si>
    <t xml:space="preserve">CH4, N2O </t>
  </si>
  <si>
    <t>Gestión de Estiércol</t>
  </si>
  <si>
    <t>Gestión del estiércol</t>
  </si>
  <si>
    <t xml:space="preserve">Emisiones de metano y de óxido nitroso de la descomposición del estiércol de ganado vacuno. </t>
  </si>
  <si>
    <t xml:space="preserve">4B1 </t>
  </si>
  <si>
    <t xml:space="preserve">Emisiones de metano y de óxido nitroso de la descomposición del estiércol de vacas lecheras. </t>
  </si>
  <si>
    <t xml:space="preserve">4B1a </t>
  </si>
  <si>
    <t>CH4, N2O</t>
  </si>
  <si>
    <t xml:space="preserve">Emisiones de metano y de óxido nitroso de la descomposición del estiércol de otros vacunos. </t>
  </si>
  <si>
    <t xml:space="preserve">Emisiones de metano y de óxido nitroso de la descomposición del estiércol de búfalos. </t>
  </si>
  <si>
    <t xml:space="preserve">4B2 </t>
  </si>
  <si>
    <t xml:space="preserve">Emisiones de metano y de óxido nitroso de la descomposición del estiércol de ovinos. </t>
  </si>
  <si>
    <t xml:space="preserve">4B3 </t>
  </si>
  <si>
    <t xml:space="preserve">Emisiones de metano y de óxido nitroso de la descomposición del estiércol de ganado caprino. </t>
  </si>
  <si>
    <t xml:space="preserve">4B4 </t>
  </si>
  <si>
    <t xml:space="preserve">Emisiones de metano y de óxido nitroso de la descomposición del estiércol de camellos. </t>
  </si>
  <si>
    <t xml:space="preserve">4B5 </t>
  </si>
  <si>
    <t xml:space="preserve">Emisiones de metano y de óxido nitroso de la descomposición del estiércol de ganado equino. </t>
  </si>
  <si>
    <t xml:space="preserve">4B6 </t>
  </si>
  <si>
    <t xml:space="preserve">Emisiones de metano y de óxido nitroso de la descomposición del estiércol de mulas y asnos. </t>
  </si>
  <si>
    <t xml:space="preserve">4B7 </t>
  </si>
  <si>
    <t xml:space="preserve">Emisiones de metano y de óxido nitroso de la descomposición del estiércol de ganado porcino (suinos). </t>
  </si>
  <si>
    <t xml:space="preserve">4B8 </t>
  </si>
  <si>
    <t xml:space="preserve">Aves de corral </t>
  </si>
  <si>
    <t xml:space="preserve">Emisiones de metano y de óxido nitroso de la descomposición del estiércol de aves, incluyéndose pollos, parrilleras, pavos y patos. </t>
  </si>
  <si>
    <t xml:space="preserve">4B9 </t>
  </si>
  <si>
    <t xml:space="preserve">Emisiones de metano y óxido nitroso de la descomposición del estiércol de otro ganado (p. ej.: alpacas, llamas, ciervos, renos, animales con piel, avestruces, etc.). </t>
  </si>
  <si>
    <t xml:space="preserve">4B13 </t>
  </si>
  <si>
    <t xml:space="preserve">Tierra </t>
  </si>
  <si>
    <t xml:space="preserve">Emisiones y absorciones de cinco categorías del uso de la tierra (tierras forestales, tierras de cultivo, pastizales, asentamientos y otras tierras) exceptuando las fuentes enumeradas en 3C (fuentes agregadas y fuentes de emisiones diferentes de CO2 sobre tierras). Exceptuando los humedales, el inventario de gases de efecto invernadero implica la estimación de los cambios en las existencias de carbono de cinco depósitos de carbono (a saber: biomasa sobre la superficie, biomasa debajo de la superficie, madera muerta, hojarasca y materia orgánica del suelo) en la medida en que fuera adecuado. </t>
  </si>
  <si>
    <t xml:space="preserve">CO2, CH4 ; N2O, NOx, CO, COVDM, SO2 </t>
  </si>
  <si>
    <t>Tierra</t>
  </si>
  <si>
    <t xml:space="preserve">Tierras forestales </t>
  </si>
  <si>
    <t xml:space="preserve">Emisiones y absorciones de tierras con vegetación maderera coherente con los umbrales usados para definir las tierras forestales en el inventario nacional de gases de efecto invernadero, subdivididas en gestionadas y no gestionadas, y posiblemente también por región climática, tipo de suelo y tipo de vegetación según fuera adecuado. Incluye también los sistemas con vegetación que actualmente no alcanza, pero que se espera que supere los valores usados por un país para definir la categoría de tierra forestal. </t>
  </si>
  <si>
    <t>5A,5B,5D</t>
  </si>
  <si>
    <t>Tierras Forestales</t>
  </si>
  <si>
    <t>Tierras forestales</t>
  </si>
  <si>
    <t xml:space="preserve">Tierras forestales que permanecen como tales </t>
  </si>
  <si>
    <t xml:space="preserve">Emisiones y absorciones de bosques y plantaciones gestionados que siempre fueron para uso como tierra forestal u otras categorías de tierras convertidas en bosques hace más de 20 años (hipótesis por defecto). </t>
  </si>
  <si>
    <t xml:space="preserve">5A </t>
  </si>
  <si>
    <t>Tierras forestales que permanecen como tales</t>
  </si>
  <si>
    <t>Tierras forestales que permanecen como tales Bosque Nativo</t>
  </si>
  <si>
    <t>Categoria Generada para separar BN</t>
  </si>
  <si>
    <t>Tierras forestales que permanecen como tales Bosque Implantado</t>
  </si>
  <si>
    <t>Categoria Generada para separar Implantadas</t>
  </si>
  <si>
    <t xml:space="preserve">Tierras convertidas en tierras forestales </t>
  </si>
  <si>
    <t xml:space="preserve">Emisiones y absorciones de tierras convertidas en tierras forestales. Incluye la conversión de tierras de cultivo, pastizales, humedales, asentamientos y otras tierras en tierras forestales. Se incluyen también las tierras abandonadas que se regeneran como bosques debido a las actividades humanas. </t>
  </si>
  <si>
    <t>5A,5C,5D</t>
  </si>
  <si>
    <t>Tierras convertidas en tierras forestales</t>
  </si>
  <si>
    <t xml:space="preserve">Tierras de cultivo convertidas en tierras forestales </t>
  </si>
  <si>
    <t xml:space="preserve">Emisiones y absorciones de tierras de cultivo convertidas en tierras forestales. </t>
  </si>
  <si>
    <t>CO2, CH4 ; N2O, NOx, CO, COVDM, SO2</t>
  </si>
  <si>
    <t>Tierras de cultivo convertidas en tierras forestales</t>
  </si>
  <si>
    <t>Tierras de cultivo convertidas en tierras forestales Bosques Nativos</t>
  </si>
  <si>
    <t>Tierras de cultivo convertidas en tierras forestales (Bosque Nativo)</t>
  </si>
  <si>
    <t>Tierras de cultivo convertidas en tierras forestales Bosques Cultivados</t>
  </si>
  <si>
    <t>Tierras de cultivo convertidas en tierras forestales (Bosque Cultivado)</t>
  </si>
  <si>
    <t xml:space="preserve">Pastizales convertidos en tierras forestales </t>
  </si>
  <si>
    <t xml:space="preserve">Emisiones y absorciones de pastizales convertidos en tierras forestales. </t>
  </si>
  <si>
    <t>Pastizales convertidos en tierras forestales</t>
  </si>
  <si>
    <t>Pastizales convertidos en tierras forestales Bosques Nativos</t>
  </si>
  <si>
    <t>Pastizales convertidos en tierras forestales (Bosque Nativo)</t>
  </si>
  <si>
    <t>Pastizales convertidos en tierras forestales Bosques Cultivados</t>
  </si>
  <si>
    <t>Pastizales convertidos en tierras forestales (Bosque Cultivado)</t>
  </si>
  <si>
    <t xml:space="preserve">Humedales convertidos en tierras forestales </t>
  </si>
  <si>
    <t xml:space="preserve">Emisiones y absorciones de humedales convertidos en tierras forestales. </t>
  </si>
  <si>
    <t>CO2, CH4 ;N2O, NOx, CO, COVDM, SO2</t>
  </si>
  <si>
    <t>Humedales convertidos en tierras forestales</t>
  </si>
  <si>
    <t xml:space="preserve">Asentamientos convertidos en tierras forestales </t>
  </si>
  <si>
    <t xml:space="preserve">Emisiones y absorciones de asentamientos convertidos en tierras forestales. </t>
  </si>
  <si>
    <t>Asentamientos convertidos en tierras forestales</t>
  </si>
  <si>
    <t xml:space="preserve">Otras tierras convertidas en tierras forestales </t>
  </si>
  <si>
    <t xml:space="preserve">Emisiones y absorciones de otras tierras convertidas en tierras forestales. </t>
  </si>
  <si>
    <t>Otras tierras convertidas en tierras forestales</t>
  </si>
  <si>
    <t xml:space="preserve">Tierras de cultivo </t>
  </si>
  <si>
    <t xml:space="preserve">Emisiones y absorciones de tierras arables y de labores de cultivo, arrozales y sistemas de agroforestación, en los que la vegetación se encuentra debajo de los umbrales usados para la categoría de tierra forestal. </t>
  </si>
  <si>
    <t xml:space="preserve">4C, 4D, 4F, 5A, 5B, 5D </t>
  </si>
  <si>
    <t>Tierras de Cultivo</t>
  </si>
  <si>
    <t>Tierras de cultivo</t>
  </si>
  <si>
    <t xml:space="preserve">Tierras de cultivo que permanecen como tales </t>
  </si>
  <si>
    <t xml:space="preserve">Emisiones y absorciones de las tierras de cultivo que no han sufrido cambio alguno en el uso de la tierra durante el periodo del inventario. </t>
  </si>
  <si>
    <t xml:space="preserve">4C, 4D, 4F, 5A, 5D </t>
  </si>
  <si>
    <t>Tierras de cultivo que permanecen como tales</t>
  </si>
  <si>
    <t xml:space="preserve">Tierras convertidas en tierras de cultivo </t>
  </si>
  <si>
    <t xml:space="preserve">Emisiones y absorciones de las tierras convertidas en tierras de cultivo. Incluye la conversión de tierras forestales, tierras de cultivo, pastizales, humedales, los asentamientos y otras tierras en tierras de cultivo. </t>
  </si>
  <si>
    <t xml:space="preserve">5B, 5D </t>
  </si>
  <si>
    <t>Tierras convertidas en tierras de cultivo</t>
  </si>
  <si>
    <t xml:space="preserve">Tierras forestales convertidas en tierras de cultivo </t>
  </si>
  <si>
    <t xml:space="preserve">Emisiones y absorciones de las tierras forestales convertidas en tierras de cultivo. </t>
  </si>
  <si>
    <t>Tierras forestales convertidas en Tierras de cultivo</t>
  </si>
  <si>
    <t xml:space="preserve">Pastizales convertidos en tierras de cultivo </t>
  </si>
  <si>
    <t xml:space="preserve">Emisiones y absorciones de los pastizales convertidos en tierras de cultivo. </t>
  </si>
  <si>
    <t>Pastizales convertidos en Tierras de Cultivo</t>
  </si>
  <si>
    <t xml:space="preserve">Humedales convertidos en tierras de cultivo </t>
  </si>
  <si>
    <t xml:space="preserve">Emisiones y absorciones de los humedales convertidos en tierras de cultivo. </t>
  </si>
  <si>
    <t>Humedales convertidos en tierras de cultivo</t>
  </si>
  <si>
    <t xml:space="preserve">Asentamientos convertidos en tierras de cultivo </t>
  </si>
  <si>
    <t xml:space="preserve">Emisiones y absorciones de los asentamientos convertidos en tierras de cultivo. </t>
  </si>
  <si>
    <t>Asentamientos convertidos en tierras de cultivo</t>
  </si>
  <si>
    <t xml:space="preserve">Otras tierras convertidas en tierras de cultivo </t>
  </si>
  <si>
    <t xml:space="preserve">Emisiones y absorciones de otras tierras convertidas en tierras de cultivo. </t>
  </si>
  <si>
    <t>Otras tierras convertidas en tierras de cultivo</t>
  </si>
  <si>
    <t xml:space="preserve">Pastizales </t>
  </si>
  <si>
    <t xml:space="preserve">Emisiones y absorciones de las tierras de pastura que no son consideradas tierras de cultivo. Incluye también los sistemas con vegetación maderera que no llega a los valores de los umbrales usados en la categoría de tierras forestales y que no se espera que los supere sin la intervención humana. Esta categoría incluye también todos los pastizales de tierras silvestres para áreas recreativas, así como sistemas agrícolas y de silvipastura, subdivididos en gestionados y no gestionados, conforme a las definiciones nacionales. </t>
  </si>
  <si>
    <t xml:space="preserve">4D, 4E, 5A,5B,5C5D </t>
  </si>
  <si>
    <t>Pastizales</t>
  </si>
  <si>
    <t xml:space="preserve">Pastizales que permanecen como tales </t>
  </si>
  <si>
    <t xml:space="preserve">Emisiones y absorciones de los pastizales que permanecen como tales. </t>
  </si>
  <si>
    <t xml:space="preserve">4D, 4E, 5A,5D </t>
  </si>
  <si>
    <t>Pastizales que permanecen como tales</t>
  </si>
  <si>
    <t xml:space="preserve">Tierras convertidas en pastizales </t>
  </si>
  <si>
    <t xml:space="preserve">Emisiones y absorciones de las tierras convertidas en pastizales. </t>
  </si>
  <si>
    <t xml:space="preserve">5B, 5C, 5D </t>
  </si>
  <si>
    <t>Tierras convertidas en pastizales</t>
  </si>
  <si>
    <t xml:space="preserve">Tierras forestales convertidas en pastizales </t>
  </si>
  <si>
    <t xml:space="preserve">Emisiones y absorciones de las tierras forestales convertidas en pastizales. </t>
  </si>
  <si>
    <t>Tierras forestales convertidas en pastizales</t>
  </si>
  <si>
    <t xml:space="preserve">Tierras de cultivo convertidas en pastizales </t>
  </si>
  <si>
    <t xml:space="preserve">Emisiones y absorciones de las tierras de cultivo convertidas en pastizales. </t>
  </si>
  <si>
    <t xml:space="preserve">CO2, CH4 ;N2O, NOx, CO, COVDM, SO2 </t>
  </si>
  <si>
    <t>Tierras de Cultivo convertidos en pastizales</t>
  </si>
  <si>
    <t xml:space="preserve">Humedales convertidos en pastizales </t>
  </si>
  <si>
    <t xml:space="preserve">Emisiones y absorciones de los humedales convertidos en pastizales. </t>
  </si>
  <si>
    <t>Humedales convertidos en pastizales</t>
  </si>
  <si>
    <t xml:space="preserve">Asentamientos convertidos en pastizales </t>
  </si>
  <si>
    <t xml:space="preserve">Emisiones y absorciones de los asentamientos convertidos en pastizales. </t>
  </si>
  <si>
    <t>Asentamientos convertidos en pastizales</t>
  </si>
  <si>
    <t xml:space="preserve">Otras tierras convertidas en pastizales </t>
  </si>
  <si>
    <t xml:space="preserve">Emisiones y absorciones de otras tierras convertidas en pastizales. </t>
  </si>
  <si>
    <t>Otras tierras convertidas en pastizales</t>
  </si>
  <si>
    <t xml:space="preserve">Humedales </t>
  </si>
  <si>
    <t xml:space="preserve">Emisiones de las tierras cubiertas o saturadas por aguas la mayor parte del año (p. ej.: bonales) y que no entran en la categoría de tierras forestales, tierras de cultivo, pastizales ni asentamientos. La categoría puede subdividirse en gestionadas o no gestionadas, conforme a las definiciones nacionales. Incluye reservorios como una subdivisión gestionada y ríos y lagos naturales como subdivisiones no gestionadas. </t>
  </si>
  <si>
    <t xml:space="preserve">5A, 5B, 5E, 4D </t>
  </si>
  <si>
    <t>CO2, CH4 , N2O, NOx, CO, COVDM, SO2</t>
  </si>
  <si>
    <t>Humedales</t>
  </si>
  <si>
    <t xml:space="preserve">Humedales que permanecen como tales </t>
  </si>
  <si>
    <t xml:space="preserve">Emisiones de los bonales de los que se está extrayendo turba y de tierras inundadas que permanecen como tales. </t>
  </si>
  <si>
    <t xml:space="preserve">5A, 5D, 5E, 4D </t>
  </si>
  <si>
    <t xml:space="preserve">CO2, CH4 , N2O, NOx, CO, COVDM, SO2 </t>
  </si>
  <si>
    <t xml:space="preserve">Bonales que permanecen como tales </t>
  </si>
  <si>
    <t xml:space="preserve">Incluye (1) emisiones en el sitio de depósitos de turba durante la etapa de extracción y (2) emisiones fuera del sitio por el uso hortícola de la turba. Las emisiones fuera de sitio por el uso de turba para energía se declaran en el sector Energía y por lo tanto no se incluyen en esta categoría. </t>
  </si>
  <si>
    <t xml:space="preserve">5A, 5E, 4D </t>
  </si>
  <si>
    <t xml:space="preserve">Tierras inundadas que permanecen como tales </t>
  </si>
  <si>
    <t xml:space="preserve">Emisiones de tierras inundadas que permanecen como tales. Las tierras inundadas se definen como masas de agua en las que las actividades humanas han causado cambios en el tamaño de la superficie acuática, generalmente mediante regulación del nivel del agua. Entre los ejemplos de tierras inundadas se incluyen los reservorios para la producción hidroeléctrica, riego, navegación, etc. Los lagos y ríos regulados que no han experimentado cambios sustanciales en la superficie acuática no se consideran tierras inundadas. Algunos arrozales se cultivan mediante inundación de la tierra, pero debido a las características exclusivas del cultivo del arroz, los arrozales se tratan en 3C7. </t>
  </si>
  <si>
    <t xml:space="preserve">5A, 5E </t>
  </si>
  <si>
    <t xml:space="preserve">Tierras convertidas en humedales </t>
  </si>
  <si>
    <t xml:space="preserve">Emisiones de tierras que se están transformando para la extracción de turba de tierras convertidas en humedales. </t>
  </si>
  <si>
    <t xml:space="preserve">5B, 5E </t>
  </si>
  <si>
    <t xml:space="preserve">Tierras convertidas para la extracción de turba </t>
  </si>
  <si>
    <t xml:space="preserve">Emisiones de tierra en conversión para la extracción de turba. </t>
  </si>
  <si>
    <t xml:space="preserve">Tierras convertidas en tierras inundadas </t>
  </si>
  <si>
    <t xml:space="preserve">Emisiones de tierras convertidas en tierras inundadas. </t>
  </si>
  <si>
    <t xml:space="preserve">Tierras convertidas en otros humedales </t>
  </si>
  <si>
    <t xml:space="preserve">Emisiones de las tierras convertidas en otros humedales diferentes a las tierras inundadas y las tierras para la extracción de turba. </t>
  </si>
  <si>
    <t xml:space="preserve">5E </t>
  </si>
  <si>
    <t xml:space="preserve">Asentamientos </t>
  </si>
  <si>
    <t xml:space="preserve">Emisiones y extracciones de todas las tierras desarrolladas, incluyendo infraestructuras de transporte y asentamientos humanos de cualquier tamaño, salvo que ya se hayan incluido en otras categorías. Debe hacerse en forma coherente con las definiciones nacionales. </t>
  </si>
  <si>
    <t xml:space="preserve">5A, 5D, 5E, 5B </t>
  </si>
  <si>
    <t>Asentamientos</t>
  </si>
  <si>
    <t xml:space="preserve">Asentamientos que permanecen como tales </t>
  </si>
  <si>
    <t xml:space="preserve">Emisiones y absorciones de asentamientos que no han sufrido cambio alguno en el uso de la tierra durante el periodo del inventario. </t>
  </si>
  <si>
    <t xml:space="preserve">Tierras convertidas en asentamientos </t>
  </si>
  <si>
    <t xml:space="preserve">Emisiones y absorciones de tierras convertidas en asentamientos. Incluye la conversión de tierras forestales, tierras de cultivo, pastizales, humedales y otras tierras en asentamientos. </t>
  </si>
  <si>
    <t xml:space="preserve">Tierras forestales convertidas en asentamientos </t>
  </si>
  <si>
    <t xml:space="preserve">Emisiones y absorciones de tierras forestales convertidas en asentamientos. </t>
  </si>
  <si>
    <t xml:space="preserve">Tierras de cultivo convertidas en asentamientos </t>
  </si>
  <si>
    <t xml:space="preserve">Emisiones y absorciones de tierras de cultivo convertidas en asentamientos. </t>
  </si>
  <si>
    <t xml:space="preserve">Pastizales convertidos en asentamientos </t>
  </si>
  <si>
    <t xml:space="preserve">Emisiones y absorciones de pastizales convertidos en asentamientos. </t>
  </si>
  <si>
    <t xml:space="preserve">Humedales convertidos en asentamientos </t>
  </si>
  <si>
    <t xml:space="preserve">Emisiones y absorciones de humedales convertidos en asentamientos. </t>
  </si>
  <si>
    <t xml:space="preserve">Otras tierras convertidas en asentamientos </t>
  </si>
  <si>
    <t xml:space="preserve">Emisiones y absorciones de otras tierras convertidas en asentamientos. </t>
  </si>
  <si>
    <t xml:space="preserve">Otras tierras </t>
  </si>
  <si>
    <t xml:space="preserve">Emisiones y absorciones de zonas de suelo desnudo, roca, hielo y todas las zonas de tierras no gestionadas que no pertenecen a ninguna de las otras cinco categorías. Permite que la superficie total de tierras identificadas coincida con la superficie nacional, donde hay datos disponibles. </t>
  </si>
  <si>
    <t>Otras tierras</t>
  </si>
  <si>
    <t xml:space="preserve">Otra tierra que permanece como tal </t>
  </si>
  <si>
    <t xml:space="preserve">Emisiones y absorciones de otras tierras que no han sufrido cambio alguno en el uso de la tierra durante el periodo del inventario. </t>
  </si>
  <si>
    <t xml:space="preserve">Tierras convertidas en otras tierras </t>
  </si>
  <si>
    <t xml:space="preserve">Emisiones y absorciones de tierras convertidas en otras tierras. Incluye la conversión de tierras forestales, tierras de cultivo, pastizales, humedales y asentamientos en otras tierras. </t>
  </si>
  <si>
    <t xml:space="preserve">Tierras forestales convertidas en otras tierras </t>
  </si>
  <si>
    <t xml:space="preserve">Emisiones y absorciones de tierras forestales convertidas en otras tierras. </t>
  </si>
  <si>
    <t xml:space="preserve">Tierras de cultivo convertidas en otras tierras </t>
  </si>
  <si>
    <t xml:space="preserve">Emisiones y absorciones de tierras de cultivo convertidas en otras tierras. </t>
  </si>
  <si>
    <t xml:space="preserve">Pastizales convertidos en otras tierras </t>
  </si>
  <si>
    <t xml:space="preserve">Emisiones y absorciones de pastizales convertidos en otras tierras. </t>
  </si>
  <si>
    <t xml:space="preserve">Humedales convertidos en otras tierras </t>
  </si>
  <si>
    <t xml:space="preserve">Emisiones y absorciones de humedales convertidos en otras tierras. </t>
  </si>
  <si>
    <t xml:space="preserve">Asentamientos convertidos en otras tierras </t>
  </si>
  <si>
    <t xml:space="preserve">Emisiones y absorciones de asentamientos convertidos en otras tierras. </t>
  </si>
  <si>
    <t>Suelos</t>
  </si>
  <si>
    <t xml:space="preserve">Categoria generada para informar la variacion de materia orgánica del suelo (C) </t>
  </si>
  <si>
    <t xml:space="preserve">Fuentes agregadas y fuentes de emisión no CO2 en la tierra </t>
  </si>
  <si>
    <t xml:space="preserve">Incluye emisiones de actividades que es muy probable que se declaren en niveles muy altos de agregación de tierras o inclusive a nivel del país. </t>
  </si>
  <si>
    <t xml:space="preserve">N2O, CH4, CO2* </t>
  </si>
  <si>
    <t>Fuentes agregadas y fuentes de emisión no CO2 en la tierra</t>
  </si>
  <si>
    <t xml:space="preserve">Emisiones de la quema de biomasa </t>
  </si>
  <si>
    <t xml:space="preserve">Emisiones de la quema de biomasa, que incluyen N2O y CH4. Aquí se incluyen las emisiones de CO2 únicamente si no están incluidas en 3B como cambios en las existencias de carbono. </t>
  </si>
  <si>
    <t>Emisiones de la quema de biomasa</t>
  </si>
  <si>
    <t xml:space="preserve">Quemado de biomasa en tierras forestales </t>
  </si>
  <si>
    <t xml:space="preserve">Emisiones de la quema de biomasa, que incluyen N2O y CH4 en tierras forestales. Aquí se incluyen las emisiones de CO2 únicamente si no están incluidas en 3B1 como cambios en las existencias de carbono. </t>
  </si>
  <si>
    <t>Quema de biomasa en tierras forestales</t>
  </si>
  <si>
    <t>Quemado de biomasa en tierras forestales (Bosque Nativo)</t>
  </si>
  <si>
    <t>Quemado de biomasa en tierras forestales (Bosque Cultivado)</t>
  </si>
  <si>
    <t xml:space="preserve">Quemado de biomasa en tierras de cultivo </t>
  </si>
  <si>
    <t xml:space="preserve">Emisiones de la quema de biomasa, que incluyen N2O y CH4 en tierras de cultivo. Aquí se incluyen las emisiones de CO2 únicamente si no están incluidas en 3B2 como cambios en las existencias de carbono. </t>
  </si>
  <si>
    <t>Quema de biomasa en suelos cultivados</t>
  </si>
  <si>
    <t>Quemado de biomasa de cultivos</t>
  </si>
  <si>
    <t>Quemado de biomasa en tierras de cultivo por deforestacion</t>
  </si>
  <si>
    <t xml:space="preserve">Quemado de biomasa en pastizales </t>
  </si>
  <si>
    <t xml:space="preserve">Emisiones de la quema de biomasa, que incluyen N2O y CH4 en pastizales. Aquí se incluyen las emisiones de CO2 únicamente si no están incluidas en 3B3 como cambios en las existencias de carbono. </t>
  </si>
  <si>
    <t>Quema de biomasa en pastizales</t>
  </si>
  <si>
    <t>Quemado de biomasa de pastizales</t>
  </si>
  <si>
    <t>Quemado de biomasa en pastizales por deforestacion</t>
  </si>
  <si>
    <t xml:space="preserve">Quemado de biomasa en todas las otras tierras </t>
  </si>
  <si>
    <t xml:space="preserve">Emisiones de la quema de biomasa, que incluyen N2O y CH4 en asentamientos y toda otra tierra. Aquí se incluyen las emisiones de CO2 únicamente si no están incluidas en 3B6 como cambios en las existencias de carbono. </t>
  </si>
  <si>
    <t>Quemado de biomasa en todas las otras tierras</t>
  </si>
  <si>
    <t xml:space="preserve">Encalado </t>
  </si>
  <si>
    <t xml:space="preserve">Emisiones de CO2 del uso de cal en suelos agrícolas, suelos de bosques gestionados o lagos. </t>
  </si>
  <si>
    <t>Encalado</t>
  </si>
  <si>
    <t xml:space="preserve">Aplicación de urea </t>
  </si>
  <si>
    <t xml:space="preserve">Emisiones de CO2 de la aplicación de urea. </t>
  </si>
  <si>
    <t>Aplicación de urea</t>
  </si>
  <si>
    <t xml:space="preserve">Emisiones directas de N2O de los suelos gestionados </t>
  </si>
  <si>
    <t xml:space="preserve">Emisiones directas de N2O de suelos gestionados por la aplicación de fertilizantes con nitrógeno sintético; nitrógeno orgánico aplicado como fertilizante (p. ej.: estiércol animal; abono orgánico (compost), barros de aguas servidas, desechos); nitrógeno de orina y de estiércol depositado en pasturas, praderas, prados por animales en pastoreo; nitrógeno en residuos de cultivos (sobre la superficie y debajo de ésta), incluyendo de cultivos fijadores de nitrógeno y de forrajes durante la renovación de pasturas; mineralización/ inmovilización de nitrógeno vinculada a la ganancia/ pérdida de materia orgánica del suelo resultante del cambio del uso de la tierra o de la gestión de suelos minerales; y el drenaje/gestión de suelos orgánicos (p. ej.: histosoles). </t>
  </si>
  <si>
    <t xml:space="preserve">4D </t>
  </si>
  <si>
    <t>Emisiones directas de N2O de los suelos gestionados</t>
  </si>
  <si>
    <t>Emisiones directas de N2O de los suelos gestionados  - Fertilizantes sinteticos</t>
  </si>
  <si>
    <t>Categoria generada para tener diferenciada las fuentes incluidas en 3C4</t>
  </si>
  <si>
    <t>Fertilizantes sintéticos</t>
  </si>
  <si>
    <t>Emisiones directas de N2O de los suelos gestionados  - Excretas en pasturas Leche</t>
  </si>
  <si>
    <t>Emisiones directas de N2O de los suelos gestionados  - Excretas en pasturas Carne</t>
  </si>
  <si>
    <t>Emisiones directas de N2O de los suelos gestionados - Excretas en pasturas otros</t>
  </si>
  <si>
    <t>viii</t>
  </si>
  <si>
    <t>ix</t>
  </si>
  <si>
    <t>Emisiones directas de N2O de los suelos gestionados - Residuos de cosecha</t>
  </si>
  <si>
    <t>Residuos de cosecha</t>
  </si>
  <si>
    <t>Emisiones directas de N2O de los suelos gestionados  - Mineralización de N2 por pérdida de materia orgánica de suelos</t>
  </si>
  <si>
    <t>Mineralización de N2 por pérdida de materia orgánica de suelos</t>
  </si>
  <si>
    <t>Emisiones directas de N2O de los suelos gestionados  - Aplicación de fertilizantes organicos</t>
  </si>
  <si>
    <t>Ganadería</t>
  </si>
  <si>
    <t>Emisiones directas de N2O de los suelos gestionados  - Aplicación de fertilizantes Lecheros</t>
  </si>
  <si>
    <t>N2O</t>
  </si>
  <si>
    <t>Emisiones directas de N2O de los suelos gestionados  - Aplicación de fertilizantes Carne</t>
  </si>
  <si>
    <t>Emisiones directas de N2O de los suelos gestionados  - Aplicación de fertilizantes Bufalo</t>
  </si>
  <si>
    <t>Emisiones directas de N2O de los suelos gestionados  - Aplicación de fertilizantes Ovejas</t>
  </si>
  <si>
    <t>Emisiones directas de N2O de los suelos gestionados  - Aplicación de fertilizantes Cabras</t>
  </si>
  <si>
    <t>Emisiones directas de N2O de los suelos gestionados  - Aplicación de fertilizantes Camellos</t>
  </si>
  <si>
    <t>Emisiones directas de N2O de los suelos gestionados  - Aplicación de fertilizantes Caballos</t>
  </si>
  <si>
    <t>Emisiones directas de N2O de los suelos gestionados  - Aplicación de fertilizantes Mulas y Asnos</t>
  </si>
  <si>
    <t>n</t>
  </si>
  <si>
    <t>Emisiones directas de N2O de los suelos gestionados  - Aplicación de fertilizantes Cerdos</t>
  </si>
  <si>
    <t>o</t>
  </si>
  <si>
    <t>Emisiones directas de N2O de los suelos gestionados  - Aplicación de fertilizantes Aves de corral</t>
  </si>
  <si>
    <t>p</t>
  </si>
  <si>
    <t>Emisiones directas de N2O de los suelos gestionados  - Aplicación de fertilizantes Otros</t>
  </si>
  <si>
    <t xml:space="preserve">Emisiones indirectas de N2O de los suelos gestionados </t>
  </si>
  <si>
    <t xml:space="preserve">Emisiones indirectas de N2O de: (1) la volatilización de nitrógeno (como NH3 y NOx) después de la aplicación de fertilizantes con nitrógeno sintético y orgánico y/o deposición de orina y estiércol de animales en pastoreo y la subsiguiente deposición del nitrógeno como amoníaco (NH4+) y óxidos de nitrógeno (NOx) en suelos y aguas y (2) la lixiviación y el agotamiento de nitrógeno de fertilizantes añadidos con nitrógeno sintético y orgánico, residuos de cultivos, mineralización/ inmovilización vinculada a la ganancia/ pérdida de carbono del suelo resultante del cambio del uso de la tierra o de las prácticas de gestión de suelos minerales; y orina y estiércol depositado por animales en pastoreo en aguas subterráneas, áreas ribereñas y humedales, ríos y eventualmente la costa oceánica. </t>
  </si>
  <si>
    <t>Emisiones indirectas de N2O de los suelos gestionados</t>
  </si>
  <si>
    <t>Emisiones indirectas de N2O de los suelos gestionados - Fertilizantes sinteticos</t>
  </si>
  <si>
    <t>Categoria generada para tener diferenciada las fuentes incluidas en 3C5</t>
  </si>
  <si>
    <t>Emisiones indirectas de N2O de los suelos gestionados - Fertilizantes sinteticos Volatilizacion</t>
  </si>
  <si>
    <t>Emisiones indirectas de N2O de los suelos gestionados - Fertilizantes sinteticos Lixiviacion</t>
  </si>
  <si>
    <t>Emisiones indirectas de N2O de los suelos gestionados - Excretas en pasturas Leche</t>
  </si>
  <si>
    <t>Emisiones indirectas de N2O Excretas en pasturas Leche Volatilizacion</t>
  </si>
  <si>
    <t>Emisiones indirectas de N2O Excretas en pasturas Leche Lixiviacion</t>
  </si>
  <si>
    <t>Emisiones indirectas de N2O de los suelos gestionados - Excretas en pasturas Carne</t>
  </si>
  <si>
    <t>Emisiones indirectas de N2O Excretas en pasturas Carne Volatilizacion</t>
  </si>
  <si>
    <t>Emisiones indirectas de N2O Excretas en pasturas Carne Lixiviacion</t>
  </si>
  <si>
    <t>Emisiones indirectas de N2O de los suelos gestionados - Excretas en pasturas otros</t>
  </si>
  <si>
    <t xml:space="preserve">Emisiones indirectas de N2O de los suelos gestionados - Excretas en pasturas Búfalos </t>
  </si>
  <si>
    <t>Emisiones indirectas de N2O Excretas en pasturas Bubalinos Volatilizacion</t>
  </si>
  <si>
    <t>Emisiones indirectas de N2O Excretas en pasturas Bubalinos Lixiviacion</t>
  </si>
  <si>
    <t xml:space="preserve">Emisiones indirectas de N2O de los suelos gestionados - Excretas en pasturas Ovejas </t>
  </si>
  <si>
    <t>Emisiones indirectas de N2O Excretas en pasturas Ovinos Volatilizacion</t>
  </si>
  <si>
    <t>Emisiones indirectas de N2O Excretas en pasturas Ovinos Lixiviacion</t>
  </si>
  <si>
    <t xml:space="preserve">Emisiones indirectas de N2O de los suelos gestionados - Excretas en pasturas Cabras </t>
  </si>
  <si>
    <t>Emisiones indirectas de N2O Excretas en pasturas Caprinos Volatilizacion</t>
  </si>
  <si>
    <t>Emisiones indirectas de N2O Excretas en pasturas Caprinos Lixiviacion</t>
  </si>
  <si>
    <t xml:space="preserve">Emisiones indirectas de N2O de los suelos gestionados - Excretas en pasturas Camellos </t>
  </si>
  <si>
    <t>Emisiones indirectas de N2O Excretas en pasturas Camélidos Volatilizacion</t>
  </si>
  <si>
    <t>Emisiones indirectas de N2O Excretas en pasturas Camélidos Lixiviacion</t>
  </si>
  <si>
    <t xml:space="preserve">Emisiones indirectas de N2O de los suelos gestionados - Excretas en pasturas Caballos </t>
  </si>
  <si>
    <t>Emisiones indirectas de N2O Excretas en pasturas Equinos Volatilizacion</t>
  </si>
  <si>
    <t>Emisiones indirectas de N2O Excretas en pasturas Equinos Lixiviacion</t>
  </si>
  <si>
    <t xml:space="preserve">Emisiones indirectas de N2O de los suelos gestionados - Excretas en pasturas Mulas y asnos </t>
  </si>
  <si>
    <t>Emisiones indirectas de N2O Excretas en pasturas Mulares y Asnales Volatilizacion</t>
  </si>
  <si>
    <t>Emisiones indirectas de N2O Excretas en pasturas Mulares y Asnales Lixiviacion</t>
  </si>
  <si>
    <t xml:space="preserve">Emisiones indirectas de N2O de los suelos gestionados - Excretas en pasturas Cerdos </t>
  </si>
  <si>
    <t>Emisiones indirectas de N2O Excretas en pasturas Porcinos Volatilizacion</t>
  </si>
  <si>
    <t>Emisiones indirectas de N2O Excretas en pasturas Porcinos Lixiviacion</t>
  </si>
  <si>
    <t xml:space="preserve">Emisiones indirectas de N2O de los suelos gestionados - Excretas en pasturas Aves de corral </t>
  </si>
  <si>
    <t>Emisiones indirectas de N2O Excretas en pasturas Aves Volatilizacion</t>
  </si>
  <si>
    <t>Emisiones indirectas de N2O Excretas en pasturas Aves Lixiviacion</t>
  </si>
  <si>
    <t>Emisiones indirectas de N2O de los suelos gestionados - Excretas en pasturas Otros</t>
  </si>
  <si>
    <t>Emisiones indirectas de N2O Excretas en pasturas Otros Volatilizacion</t>
  </si>
  <si>
    <t>Emisiones indirectas de N2O Excretas en pasturas Otros Lixiviacion</t>
  </si>
  <si>
    <t>Emisiones indirectas de N2O de los suelos gestionados - Residuos de cosecha (Lixiviacion)</t>
  </si>
  <si>
    <t>Emisiones indirectas de N2O de los suelos gestionados  - Mineralización de N2 por pérdida de materia orgánica de suelos</t>
  </si>
  <si>
    <t>Emisiones indirectas de N2O de los suelos gestionados  - Mineralización de N2 por pérdida de materia orgánica de suelos Volatilizacion</t>
  </si>
  <si>
    <t>Emisiones indirectas de N2O de los suelos gestionados  - Mineralización de N2 por pérdida de materia orgánica de suelos Lixiviacion</t>
  </si>
  <si>
    <t>Emisiones indirectas de N2O Aplicación de abono organico Lecheros</t>
  </si>
  <si>
    <t>Emisiones indirectas de N2O Aplicación de abono organico Leche Volatilizacion</t>
  </si>
  <si>
    <t>Emisiones indirectas de N2O Aplicación de abono organico Leche Lixiviacion</t>
  </si>
  <si>
    <t xml:space="preserve">Emisiones indirectas de N2O Aplicación de abono organico Carne </t>
  </si>
  <si>
    <t>Emisiones indirectas de N2O Aplicación de abono organico Carne Volatilizacion</t>
  </si>
  <si>
    <t>Emisiones indirectas de N2O Aplicación de abono organico Carne Lixiviacion</t>
  </si>
  <si>
    <t>Emisiones indirectas de N2O de los suelos gestionados  - Aplicación de fertilizantes Bufalo</t>
  </si>
  <si>
    <t>Emisiones indirectas de N2O Aplicación de abono organico Bubalinos Volatilizacion</t>
  </si>
  <si>
    <t>Emisiones indirectas de N2O Aplicación de abono organico Bubalinos Lixiviacion</t>
  </si>
  <si>
    <t>Emisiones indirectas de N2O de los suelos gestionados  - Aplicación de fertilizantes Ovejas</t>
  </si>
  <si>
    <t>Emisiones indirectas de N2O Aplicación de abono organico Ovejas Volatilizacion</t>
  </si>
  <si>
    <t>Emisiones indirectas de N2O Aplicación de abono organico Ovejas Lixiviacion</t>
  </si>
  <si>
    <t>Emisiones indirectas de N2O de los suelos gestionados  - Aplicación de fertilizantes Cabras</t>
  </si>
  <si>
    <t>Emisiones indirectas de N2O Aplicación de abono organico Caprinos Volatilizacion</t>
  </si>
  <si>
    <t>Emisiones indirectas de N2O Aplicación de abono organico Caprinos  Lixiviacion</t>
  </si>
  <si>
    <t>Emisiones indirectas de N2O de los suelos gestionados  - Aplicación de fertilizantes Camellos</t>
  </si>
  <si>
    <t>Emisiones indirectas de N2O Aplicación de abono organico Camélidos Volatilizacion</t>
  </si>
  <si>
    <t>Emisiones indirectas de N2O Aplicación de abono organico Camélidos Lixiviacion</t>
  </si>
  <si>
    <t>Emisiones indirectas de N2O de los suelos gestionados  - Aplicación de fertilizantes Caballos</t>
  </si>
  <si>
    <t>Emisiones indirectas de N2O Aplicación de abono organico Equinos  Volatilizacion</t>
  </si>
  <si>
    <t>Emisiones indirectas de N2O Aplicación de abono organico Equinos Lixiviacion</t>
  </si>
  <si>
    <t>Emisiones indirectas de N2O de los suelos gestionados  - Aplicación de fertilizantes Mulas y Asnos</t>
  </si>
  <si>
    <t>Emisiones indirectas de N2O Aplicación de abono organico Mulares y Asnales Volatilizacion</t>
  </si>
  <si>
    <t>Emisiones indirectas de N2O Aplicación de abono organico Mulares y Asnales Lixiviacion</t>
  </si>
  <si>
    <t>Emisiones indirectas de N2O de los suelos gestionados  - Aplicación de fertilizantes Cerdos</t>
  </si>
  <si>
    <t>Emisiones indirectas de N2O Aplicación de abono organico Cerdos Volatilizacion</t>
  </si>
  <si>
    <t>Emisiones indirectas de N2O Aplicación de abono organico Cerdos Lixiviacion</t>
  </si>
  <si>
    <t>Emisiones indirectas de N2O de los suelos gestionados  - Aplicación de fertilizantes Aves de corral</t>
  </si>
  <si>
    <t>Emisiones indirectas de N2O Aplicación de abono organico Aves Volatilizacion</t>
  </si>
  <si>
    <t>Emisiones indirectas de N2O Aplicación de abono organico Aves Lixiviacion</t>
  </si>
  <si>
    <t>Emisiones indirectas de N2O de los suelos gestionados  - Aplicación de fertilizantes Otros</t>
  </si>
  <si>
    <t>Emisiones indirectas de N2O Aplicación de abono organico Otros Volatilizacion</t>
  </si>
  <si>
    <t>Emisiones indirectas de N2O Aplicación de abono organico Otros Lixiviacion</t>
  </si>
  <si>
    <t>Emisiones indirectas de N2O resultantes de la gestión del estiércol</t>
  </si>
  <si>
    <t xml:space="preserve">Emisiones indirectas de N2O de la gestión de estiércol (datos de la actividad de la cantidad de nitrógeno en el estiércol). </t>
  </si>
  <si>
    <t xml:space="preserve">Emisiones indirectas de N2O de la gestión de estiércol (datos de la actividad de la cantidad de nitrógeno en el estiércol). Estiércol de ganado vacuno. </t>
  </si>
  <si>
    <t xml:space="preserve">Emisiones indirectas de N2O de la gestión de estiércol (datos de la actividad de la cantidad de nitrógeno en el estiércol). Estiércol de vacas lecheras. </t>
  </si>
  <si>
    <t>Emisiones indirectas de N2O Estiercol gestionado - Lecheria - Volatilizacion</t>
  </si>
  <si>
    <t>Lecheria Volatilizacion</t>
  </si>
  <si>
    <t>Emisiones indirectas de N2O Estiercol gestionado - Lecheria  - Lixiviacion</t>
  </si>
  <si>
    <t>Lecheria Lixiviacion</t>
  </si>
  <si>
    <t>Emisiones indirectas de N2O Estiercol gestionado - Carne</t>
  </si>
  <si>
    <t xml:space="preserve">Emisiones indirectas de N2O de la gestión de estiércol (datos de la actividad de la cantidad de nitrógeno en el estiércol). Estiércol de otros vacunos. </t>
  </si>
  <si>
    <t>Emisiones indirectas de N2O Estiercol gestionado - Carne - Volatilizacion</t>
  </si>
  <si>
    <t>Otros vacunos Volatilizacion</t>
  </si>
  <si>
    <t>Emisiones indirectas de N2O Estiercol gestionado - Carne - Lixiviacion</t>
  </si>
  <si>
    <t>Otros vacunos Lixiviacion</t>
  </si>
  <si>
    <t xml:space="preserve">Emisiones indirectas de N2O de la gestión de estiércol (datos de la actividad de la cantidad de nitrógeno en el estiércol). Estiércol de búfalos. </t>
  </si>
  <si>
    <t>Emisiones indirectas de N2O Estiercol gestionado - Bubalinos  - Volatilizacion</t>
  </si>
  <si>
    <t>Emisiones indirectas de N2O Estiercol gestionado - Bubalinos  - Lixiviacion</t>
  </si>
  <si>
    <t xml:space="preserve">Emisiones indirectas de N2O de la gestión de estiércol (datos de la actividad de la cantidad de nitrógeno en el estiércol). Estiércol de ovinos. </t>
  </si>
  <si>
    <t>Emisiones indirectas de N2O Estiercol gestionado - Ovinos  - Volatilizacion</t>
  </si>
  <si>
    <t>Ovinos Volatilizacion</t>
  </si>
  <si>
    <t>Emisiones indirectas de N2O Estiercol gestionado - Ovinos  - Lixiviacion</t>
  </si>
  <si>
    <t>Ovinos Lixiviacion</t>
  </si>
  <si>
    <t xml:space="preserve">Emisiones indirectas de N2O de la gestión de estiércol (datos de la actividad de la cantidad de nitrógeno en el estiércol). Estiércol de ganado caprino. </t>
  </si>
  <si>
    <t>Emisiones indirectas de N2O Estiercol gestionado - Caprinos  - Volatilizacion</t>
  </si>
  <si>
    <t>Caprinos Volatilizacion</t>
  </si>
  <si>
    <t>Emisiones indirectas de N2O Estiercol gestionado - Caprinos   - Lixiviacion</t>
  </si>
  <si>
    <t>Caprinos Lixiviacion</t>
  </si>
  <si>
    <t xml:space="preserve">Emisiones indirectas de N2O de la gestión de estiércol (datos de la actividad de la cantidad de nitrógeno en el estiércol). Estiércol de camellos. </t>
  </si>
  <si>
    <t>Emisiones indirectas de N2O Estiercol gestionado - Camélidos  - Volatilizacion</t>
  </si>
  <si>
    <t>Emisiones indirectas de N2O Estiercol gestionado - Camélidos  - Lixiviacion</t>
  </si>
  <si>
    <t xml:space="preserve">Emisiones indirectas de N2O de la gestión de estiércol (datos de la actividad de la cantidad de nitrógeno en el estiércol). Estiércol de ganado equino. </t>
  </si>
  <si>
    <t>Emisiones indirectas de N2O Estiercol gestionado - Equinos  - Volatilizacion</t>
  </si>
  <si>
    <t>Emisiones indirectas de N2O Estiercol gestionado - Equinos   - Lixiviacion</t>
  </si>
  <si>
    <t xml:space="preserve">Emisiones indirectas de N2O de la gestión de estiércol (datos de la actividad de la cantidad de nitrógeno en el estiércol). Estiércol de mulas y asnos. </t>
  </si>
  <si>
    <t>Emisiones indirectas de N2O Estiercol gestionado - Mulares y Asnales - Volatilizacion</t>
  </si>
  <si>
    <t>Emisiones indirectas de N2O Estiercol gestionado - Mulares y Asnales   - Lixiviacion</t>
  </si>
  <si>
    <t xml:space="preserve">Emisiones indirectas de N2O de la gestión de estiércol (datos de la actividad de la cantidad de nitrógeno en el estiércol). Estiércol de ganado porcino (suinos). </t>
  </si>
  <si>
    <t>Emisiones indirectas de N2O Estiercol gestionado - Porcinos  - Volatilizacion</t>
  </si>
  <si>
    <t>Porcinos Volatilizacion</t>
  </si>
  <si>
    <t>Emisiones indirectas de N2O Estiercol gestionado - Porcinos  - Lixiviacion</t>
  </si>
  <si>
    <t>Porcinos Lixiviacion</t>
  </si>
  <si>
    <t>Emisiones indirectas de N2O Estiercol gestionado - Aves  - Volatilizacion</t>
  </si>
  <si>
    <t>Emisiones indirectas de N2O Estiercol gestionado - Aves  - Lixiviacion</t>
  </si>
  <si>
    <t xml:space="preserve">Emisiones indirectas de N2O de la gestión de estiércol (datos de la actividad de la cantidad de nitrógeno en el estiércol). Estiércol de otro ganado (p. ej.: alpacas, llamas, ciervos, renos, animales con piel, avestruces, etc.). </t>
  </si>
  <si>
    <t>Emisiones indirectas de N2O Estiercol gestionado - Otros  - Volatilizacion</t>
  </si>
  <si>
    <t>Emisiones indirectas de N2O Estiercol gestionado - Otros  - Lixiviacion</t>
  </si>
  <si>
    <t xml:space="preserve">Cultivo del arroz </t>
  </si>
  <si>
    <t xml:space="preserve">Emisiones de metano (CH4) por la descomposición anaeróbica de material orgánico en arrozales inundados. Toda emisión de N2O por el uso de fertilizantes basados en nitrógeno en el cultivo de arroz deben declararse con las emisiones de N2O de los suelos gestionados. </t>
  </si>
  <si>
    <t xml:space="preserve">4C </t>
  </si>
  <si>
    <t>Cultivo de Arroz</t>
  </si>
  <si>
    <t xml:space="preserve">Otras fuentes de emisiones de CH4 y N2O en tierra. </t>
  </si>
  <si>
    <t xml:space="preserve">N2O, CH4 </t>
  </si>
  <si>
    <t xml:space="preserve">Productos de madera recolectada </t>
  </si>
  <si>
    <t xml:space="preserve">Emisiones o absorciones netas de CO2 que resultan de la recolección de productos de madera. </t>
  </si>
  <si>
    <t>Productos de madera recolectada BN</t>
  </si>
  <si>
    <t>Productos de Madera Recolectada (Bosque Nativo)</t>
  </si>
  <si>
    <t>Productos de madera recolectada Implantadas</t>
  </si>
  <si>
    <t>Productos de Madera Recolectada (Bosque Cultivado)</t>
  </si>
  <si>
    <t xml:space="preserve">DESECHOS </t>
  </si>
  <si>
    <t>Residuos</t>
  </si>
  <si>
    <t xml:space="preserve">Eliminación de desechos sólidos </t>
  </si>
  <si>
    <t xml:space="preserve">El metano es producido por la descomposición anaeróbica microbiana de materia orgánica en sitios de eliminación de desechos sólidos. También se produce dióxido de carbono (CO2), pero el CO2 de fuentes de desechos biogénicos u orgánicos quedan cubiertos en el sector AFOLU. Las emisiones de gases halogenados deben contabilizarse en el sector IPPU. El almacenamiento de carbono a largo plazo en sitios de eliminación de desechos sólidos se incluye como elemento informativo. </t>
  </si>
  <si>
    <t xml:space="preserve">6A </t>
  </si>
  <si>
    <t>CH4, N2O, NOx, CO, COVDM</t>
  </si>
  <si>
    <t>Eliminación de residuos sólidos</t>
  </si>
  <si>
    <t xml:space="preserve">Sitios de eliminación de desechos gestionados </t>
  </si>
  <si>
    <t xml:space="preserve">Un sitio gestionado de eliminación de desechos sólidos debe tener colocación controlada de los desechos (o sea: los desechos son dirigidos a áreas específicas de deposición, hay un grado de control para hurgar y quemar) e incluirá por lo menos uno de los siguientes elementos: material protector, compactación mecánica o nivelación de los desechos. Esta categoría puede ser dividida en aeróbicos y anaeróbicos. </t>
  </si>
  <si>
    <t xml:space="preserve">6A1 </t>
  </si>
  <si>
    <t xml:space="preserve">Sitios de eliminación de desechos no gestionados </t>
  </si>
  <si>
    <t xml:space="preserve">Estos son todos los demás sitios de eliminación de desechos sólidos que no se incluyen en la categoría anterior. Esta categoría puede ser dividida en profundos y superficiales. </t>
  </si>
  <si>
    <t xml:space="preserve">6A2 </t>
  </si>
  <si>
    <t xml:space="preserve">Sitios de eliminación de desechos no categorizados </t>
  </si>
  <si>
    <t xml:space="preserve">Mezcla de 4 A1 y 4 A2 descritos más arriba. Los países que no tienen datos sobre la división entre sitios gestionados/no gestionados pueden usar esta categoría. </t>
  </si>
  <si>
    <t>CH4, N2O, NOx, COVDM</t>
  </si>
  <si>
    <t xml:space="preserve">Tratamiento biológico de los desechos sólidos </t>
  </si>
  <si>
    <t xml:space="preserve">Preparación de abono orgánico y otros tratamientos biológicos de los desechos sólidos. Las emisiones de instalaciones de biogases (digestión anaeróbica) con producción de energía se declaran en el sector Energía (1 A 4). </t>
  </si>
  <si>
    <t xml:space="preserve">6A3 </t>
  </si>
  <si>
    <t>Tratamiento biológico de los Residuos sólidos</t>
  </si>
  <si>
    <t xml:space="preserve">Incineración e incineración abierta de desechos </t>
  </si>
  <si>
    <t xml:space="preserve">Incineración e incineración abierta de desechos, sin incluir instalaciones para la conversión de desechos en energía. Las emisiones de desechos incinerados para generar energía se declaran en 1 A, sector Energía. Las emisiones provenientes de la incineración de desechos agrícolas deben declararse en el sector AFOLU (3C1). Todos los gases de efecto invernadero diferentes del CO2, como así también el CO2 de desechos sólidos, deben declararse aquí en casos de incineración e incineración abierta. </t>
  </si>
  <si>
    <t xml:space="preserve">6C </t>
  </si>
  <si>
    <t>Incineración de residuos</t>
  </si>
  <si>
    <t xml:space="preserve">Incineración de desechos </t>
  </si>
  <si>
    <t xml:space="preserve">Combustión de desechos sólidos en instalaciones para la incineración controlada. </t>
  </si>
  <si>
    <t>Incineración de Residuos</t>
  </si>
  <si>
    <t xml:space="preserve">Incineración abierta de desechos </t>
  </si>
  <si>
    <t xml:space="preserve">Combustión de desechos a la intemperie o en un vertedero abierto. </t>
  </si>
  <si>
    <t>Incineración abierta de desechos</t>
  </si>
  <si>
    <t xml:space="preserve">Tratamiento y eliminación de aguas residuales </t>
  </si>
  <si>
    <t xml:space="preserve">Se produce el metano por la descomposición anaeróbica bacterial de materia orgánica en instalaciones de aguas servidas y del procesamiento de alimentos y otras instalaciones industriales durante el tratamiento de las aguas residuales. El N2O también es producido por bacterias (desnitrificación y nitrificación) en el tratamiento y la eliminación de aguas residuales. </t>
  </si>
  <si>
    <t xml:space="preserve">6B </t>
  </si>
  <si>
    <t xml:space="preserve">CH4, N2O, NOx, CO, COVDM </t>
  </si>
  <si>
    <t>Tratamiento y eliminación de aguas residuales</t>
  </si>
  <si>
    <t xml:space="preserve">Tratamiento y eliminación de aguas residuales domésticas </t>
  </si>
  <si>
    <t xml:space="preserve">Tratamiento y eliminación de desechos líquidos y lodo de fuentes domésticas y comerciales (incluyendo desechos humanos, mediante: recolección de sistemas de aguas residuales servidas y sistemas de tratamiento, pozos abiertos/ letrinas, lagunas anaeróbicas, reactores anaeróbico y eliminación en aguas superficiales. Las emisiones de lodo eliminado en sitios de eliminación de desechos sólidos se declaran en la categoría 4A. </t>
  </si>
  <si>
    <t xml:space="preserve">6B2 </t>
  </si>
  <si>
    <t xml:space="preserve">CH4, N2O,  NOx, CO, COVDM </t>
  </si>
  <si>
    <t>Aguas residuales domésticas</t>
  </si>
  <si>
    <t xml:space="preserve">Tratamiento y eliminación de aguas residuales industriales </t>
  </si>
  <si>
    <t xml:space="preserve">Tratamiento y eliminación de desechos líquidos y lodo de procesos industriales tales como: procesamiento de alimentos, textiles o producción de pulpa y papel. Incluye las lagunas anaeróbicas, los reactores anaeróbicos y la eliminación en aguas superficiales. Las aguas residuales industriales eliminadas en los sistemas domésticos de aguas servidas deben incluirse en 4D1. </t>
  </si>
  <si>
    <t xml:space="preserve">6B1 </t>
  </si>
  <si>
    <t>Aguas residuales Industriales</t>
  </si>
  <si>
    <t>Categoria generada para separar las emisiones de efluentes provenientes del refino de petróleo</t>
  </si>
  <si>
    <t>Categoria generada para separar las emisiones de efluentes provenientes de la produccion de hierro y acero</t>
  </si>
  <si>
    <t>Categoria generada para separar las emisiones de efluentes provenientes de la produccion de productos quimicos</t>
  </si>
  <si>
    <t>Categoria generada para separar las emisiones de efluentes provenientes de la produccion de papel</t>
  </si>
  <si>
    <t>Categoria generada para separar las emisiones de efluentes provenientes de la produccion de alimento, bebidas y tabaco.</t>
  </si>
  <si>
    <t xml:space="preserve">Emisión de gases de efecto invernadero de otras actividades de gestión de desechos diferentes de las enumeradas en las categorías 4A a 4D. </t>
  </si>
  <si>
    <t xml:space="preserve">6D </t>
  </si>
  <si>
    <t>OTROS</t>
  </si>
  <si>
    <t>Otros</t>
  </si>
  <si>
    <t xml:space="preserve">A </t>
  </si>
  <si>
    <t xml:space="preserve">Emisiones indirectas de N2O de la deposición atmosférica de nitrógeno en NOx y NH3 </t>
  </si>
  <si>
    <t xml:space="preserve">Excluye las emisiones indirectas de NOx y NH3 en agricultura, que se incluyen en 3C2. </t>
  </si>
  <si>
    <t xml:space="preserve">B </t>
  </si>
  <si>
    <t xml:space="preserve">Use esta categoría sólo excepcionalmente para cualquier categoría que no puede incluirse en las categorías descritas más arriba. Incluya una referencia que indique dónde puede encontrarse una explicación detallada de la categoría. </t>
  </si>
  <si>
    <t>YPF</t>
  </si>
  <si>
    <t>Barrancas</t>
  </si>
  <si>
    <t>fugitivas</t>
  </si>
  <si>
    <t>Sector Empresa</t>
  </si>
  <si>
    <t>Ubicación</t>
  </si>
  <si>
    <t>Detalle empresa</t>
  </si>
  <si>
    <t>CUIT</t>
  </si>
  <si>
    <t>IPCC Sector</t>
  </si>
  <si>
    <t>IPCC Categoria</t>
  </si>
  <si>
    <t>IPCC Subcategoria 1er Orden</t>
  </si>
  <si>
    <t>IPCC Fuente</t>
  </si>
  <si>
    <t>Fila ref</t>
  </si>
  <si>
    <t>1</t>
  </si>
  <si>
    <t>1A3a</t>
  </si>
  <si>
    <t>1A3b</t>
  </si>
  <si>
    <t>1A3c</t>
  </si>
  <si>
    <t>1A3d</t>
  </si>
  <si>
    <t>1A3e</t>
  </si>
  <si>
    <t>1A4</t>
  </si>
  <si>
    <t>1A5</t>
  </si>
  <si>
    <t>1B1c</t>
  </si>
  <si>
    <t>1B2a</t>
  </si>
  <si>
    <t>1B2b</t>
  </si>
  <si>
    <t>1C</t>
  </si>
  <si>
    <t>2</t>
  </si>
  <si>
    <t>2A1</t>
  </si>
  <si>
    <t>2A2</t>
  </si>
  <si>
    <t>CO2, CH4</t>
  </si>
  <si>
    <t>2A3</t>
  </si>
  <si>
    <t>2A4</t>
  </si>
  <si>
    <t>2B1</t>
  </si>
  <si>
    <t>2B2</t>
  </si>
  <si>
    <t>2B3</t>
  </si>
  <si>
    <t>2B4</t>
  </si>
  <si>
    <t>2B5</t>
  </si>
  <si>
    <t>2B6</t>
  </si>
  <si>
    <t>2B7</t>
  </si>
  <si>
    <t>2B8</t>
  </si>
  <si>
    <t>2B9</t>
  </si>
  <si>
    <t>2E</t>
  </si>
  <si>
    <t>2B10</t>
  </si>
  <si>
    <t>2C1</t>
  </si>
  <si>
    <t>2C2</t>
  </si>
  <si>
    <t>2C3</t>
  </si>
  <si>
    <t>2C4</t>
  </si>
  <si>
    <t>2C5</t>
  </si>
  <si>
    <t>2C6</t>
  </si>
  <si>
    <t>2C7</t>
  </si>
  <si>
    <t>2D</t>
  </si>
  <si>
    <t>CO2, CH4, N2O</t>
  </si>
  <si>
    <t>2F6</t>
  </si>
  <si>
    <t>2F1</t>
  </si>
  <si>
    <t>2F2</t>
  </si>
  <si>
    <t>2F3</t>
  </si>
  <si>
    <t>2F4</t>
  </si>
  <si>
    <t>2F5</t>
  </si>
  <si>
    <t>2G</t>
  </si>
  <si>
    <t>3</t>
  </si>
  <si>
    <t>4</t>
  </si>
  <si>
    <t>CH4</t>
  </si>
  <si>
    <t>3A1</t>
  </si>
  <si>
    <t>4A</t>
  </si>
  <si>
    <t>3A2</t>
  </si>
  <si>
    <t>4B</t>
  </si>
  <si>
    <t>3B1a</t>
  </si>
  <si>
    <t>5A</t>
  </si>
  <si>
    <t>3B1b</t>
  </si>
  <si>
    <t>3B2a</t>
  </si>
  <si>
    <t>3B2b</t>
  </si>
  <si>
    <t>3B3a</t>
  </si>
  <si>
    <t>3B3b</t>
  </si>
  <si>
    <t>3B4ai</t>
  </si>
  <si>
    <t>3B4aii</t>
  </si>
  <si>
    <t>3B4b</t>
  </si>
  <si>
    <t>3B5a</t>
  </si>
  <si>
    <t>3B5b</t>
  </si>
  <si>
    <t>3C1</t>
  </si>
  <si>
    <t>3C2</t>
  </si>
  <si>
    <t>3C3</t>
  </si>
  <si>
    <t>3C4</t>
  </si>
  <si>
    <t>4D</t>
  </si>
  <si>
    <t>3C5</t>
  </si>
  <si>
    <t>3C6</t>
  </si>
  <si>
    <t>3C7</t>
  </si>
  <si>
    <t>4C</t>
  </si>
  <si>
    <t>3D1</t>
  </si>
  <si>
    <t>5B</t>
  </si>
  <si>
    <t>Aux</t>
  </si>
  <si>
    <t>Unidades</t>
  </si>
  <si>
    <t>kg/año</t>
  </si>
  <si>
    <t>tn/año</t>
  </si>
  <si>
    <t>General Alvear</t>
  </si>
  <si>
    <t>Godoy Cruz</t>
  </si>
  <si>
    <t>Junín</t>
  </si>
  <si>
    <t>La Paz</t>
  </si>
  <si>
    <t>Las Heras</t>
  </si>
  <si>
    <t>Luján de Cuyo</t>
  </si>
  <si>
    <t>Maipú</t>
  </si>
  <si>
    <t>Malargüe</t>
  </si>
  <si>
    <t>Mendoza</t>
  </si>
  <si>
    <t>Capital</t>
  </si>
  <si>
    <t>Rivadavia</t>
  </si>
  <si>
    <t>San Martín</t>
  </si>
  <si>
    <t>San Rafael</t>
  </si>
  <si>
    <t>Santa Rosa</t>
  </si>
  <si>
    <t>Tunuyán</t>
  </si>
  <si>
    <t>Tupungato</t>
  </si>
  <si>
    <t>Guaymallén</t>
  </si>
  <si>
    <t>San Carlos</t>
  </si>
  <si>
    <t>Villa Tulumaya</t>
  </si>
  <si>
    <t>Lavalle</t>
  </si>
  <si>
    <t>Departamento</t>
  </si>
  <si>
    <t>Ciudad/Municipio</t>
  </si>
  <si>
    <t>Ciudad</t>
  </si>
  <si>
    <t>factor</t>
  </si>
  <si>
    <t>Factor a CO2e</t>
  </si>
  <si>
    <t>lat_gs</t>
  </si>
  <si>
    <t>long_gs</t>
  </si>
  <si>
    <t>Las Violetas</t>
  </si>
  <si>
    <t>-32º49'21"</t>
  </si>
  <si>
    <t>-68º36'18"</t>
  </si>
  <si>
    <t>Gran Mendoza</t>
  </si>
  <si>
    <t>-32º53'23"</t>
  </si>
  <si>
    <t>-68º50'40"</t>
  </si>
  <si>
    <t>Bowen</t>
  </si>
  <si>
    <t>-35º 0' 1"</t>
  </si>
  <si>
    <t>-67º30'37"</t>
  </si>
  <si>
    <t>Carmensa</t>
  </si>
  <si>
    <t>-35º 8'53"</t>
  </si>
  <si>
    <t>-67º39'19"</t>
  </si>
  <si>
    <t>-34º58'39"</t>
  </si>
  <si>
    <t>-67º41'46"</t>
  </si>
  <si>
    <t>3 de Mayo</t>
  </si>
  <si>
    <t>-32º40'50"</t>
  </si>
  <si>
    <t>-68º38'21"</t>
  </si>
  <si>
    <t>Los Compartos</t>
  </si>
  <si>
    <t>-34º58'40"</t>
  </si>
  <si>
    <t>-67º39' 4"</t>
  </si>
  <si>
    <t>-32º55'31"</t>
  </si>
  <si>
    <t>-68º50'39"</t>
  </si>
  <si>
    <t>Colonia Segovia</t>
  </si>
  <si>
    <t>-32º50'51"</t>
  </si>
  <si>
    <t>-68º42'51"</t>
  </si>
  <si>
    <t>-32º54' 0"</t>
  </si>
  <si>
    <t>-68º47'16"</t>
  </si>
  <si>
    <t>La Primavera</t>
  </si>
  <si>
    <t>-32º55'20"</t>
  </si>
  <si>
    <t>-68º40'16"</t>
  </si>
  <si>
    <t>Los Corralitos</t>
  </si>
  <si>
    <t>-32º54' 4"</t>
  </si>
  <si>
    <t>-68º41'51"</t>
  </si>
  <si>
    <t>Puente de Hierro</t>
  </si>
  <si>
    <t>-32º52' 3"</t>
  </si>
  <si>
    <t>-68º40'33"</t>
  </si>
  <si>
    <t>Ingeniero Giagnoni</t>
  </si>
  <si>
    <t>-33º 7'40"</t>
  </si>
  <si>
    <t>-68º24'45"</t>
  </si>
  <si>
    <t>-33º 8'48"</t>
  </si>
  <si>
    <t>-68º29'14"</t>
  </si>
  <si>
    <t>La Colonia</t>
  </si>
  <si>
    <t>San Martín - La Colonia</t>
  </si>
  <si>
    <t>-33º 5'56"</t>
  </si>
  <si>
    <t>-68º28'50"</t>
  </si>
  <si>
    <t>Medrano</t>
  </si>
  <si>
    <t>-33º10'36"</t>
  </si>
  <si>
    <t>-68º36'55"</t>
  </si>
  <si>
    <t>Phillips</t>
  </si>
  <si>
    <t>-33º12' 4"</t>
  </si>
  <si>
    <t>-68º22'39"</t>
  </si>
  <si>
    <t>Rodríguez Peña</t>
  </si>
  <si>
    <t>-33º 7'14"</t>
  </si>
  <si>
    <t>-68º35'43"</t>
  </si>
  <si>
    <t>Los Barriales</t>
  </si>
  <si>
    <t>-33º 5'59"</t>
  </si>
  <si>
    <t>-68º34' 8"</t>
  </si>
  <si>
    <t>Desaguadero</t>
  </si>
  <si>
    <t>-33º24' 9"</t>
  </si>
  <si>
    <t>-67º 9'20"</t>
  </si>
  <si>
    <t>Villa Antigua</t>
  </si>
  <si>
    <t>-33º27'55"</t>
  </si>
  <si>
    <t>-67º35'38"</t>
  </si>
  <si>
    <t>-33º27'42"</t>
  </si>
  <si>
    <t>-67º33' 8"</t>
  </si>
  <si>
    <t>Blanco Encalada</t>
  </si>
  <si>
    <t>-33º 2'20"</t>
  </si>
  <si>
    <t>-69º 0'23"</t>
  </si>
  <si>
    <t>Las Cuevas</t>
  </si>
  <si>
    <t>-32º48'50"</t>
  </si>
  <si>
    <t>-70º 2'56"</t>
  </si>
  <si>
    <t>-32º51' 1"</t>
  </si>
  <si>
    <t>-68º50'26"</t>
  </si>
  <si>
    <t>Los Penitentes</t>
  </si>
  <si>
    <t>-32º50'29"</t>
  </si>
  <si>
    <t>-69º50'32"</t>
  </si>
  <si>
    <t>Polvaredas</t>
  </si>
  <si>
    <t>-32º47'42"</t>
  </si>
  <si>
    <t>-69º39'13"</t>
  </si>
  <si>
    <t>Punta de Vacas</t>
  </si>
  <si>
    <t>-32º51'21"</t>
  </si>
  <si>
    <t>-69º45'48"</t>
  </si>
  <si>
    <t>Uspallata</t>
  </si>
  <si>
    <t>-32º35'28"</t>
  </si>
  <si>
    <t>-69º20'52"</t>
  </si>
  <si>
    <t>Puente del Inca</t>
  </si>
  <si>
    <t>-32º49'28"</t>
  </si>
  <si>
    <t>-69º54'36"</t>
  </si>
  <si>
    <t>Jocolí</t>
  </si>
  <si>
    <t>-32º35'14"</t>
  </si>
  <si>
    <t>-68º40' 7"</t>
  </si>
  <si>
    <t>Barrio Alto del Olvido</t>
  </si>
  <si>
    <t>-32º40'11"</t>
  </si>
  <si>
    <t>-68º34'48"</t>
  </si>
  <si>
    <t>Barrio Jocolí II</t>
  </si>
  <si>
    <t>-32º39'24"</t>
  </si>
  <si>
    <t>-68º39'32"</t>
  </si>
  <si>
    <t>Barrio La Palmera</t>
  </si>
  <si>
    <t>-32º42' 7"</t>
  </si>
  <si>
    <t>-68º32'24"</t>
  </si>
  <si>
    <t>Barrio La Pega</t>
  </si>
  <si>
    <t>-32º48'29"</t>
  </si>
  <si>
    <t>-68º40'10"</t>
  </si>
  <si>
    <t>Barrio Los Jarilleros</t>
  </si>
  <si>
    <t>-32º42'59"</t>
  </si>
  <si>
    <t>-68º39' 8"</t>
  </si>
  <si>
    <t>Barrio Los Olivos</t>
  </si>
  <si>
    <t>-32º40'46"</t>
  </si>
  <si>
    <t>-68º19'55"</t>
  </si>
  <si>
    <t>Barrio Virgen del Rosario</t>
  </si>
  <si>
    <t>-68º18'52"</t>
  </si>
  <si>
    <t>El Paramillo</t>
  </si>
  <si>
    <t>-32º46'52"</t>
  </si>
  <si>
    <t>-68º32' 2"</t>
  </si>
  <si>
    <t>El Vergel</t>
  </si>
  <si>
    <t>-32º45'32"</t>
  </si>
  <si>
    <t>-68º38' 3"</t>
  </si>
  <si>
    <t>Ingeniero Gustavo André</t>
  </si>
  <si>
    <t>-68º19' 1"</t>
  </si>
  <si>
    <t>Jocolí Viejo</t>
  </si>
  <si>
    <t>-32º42'29"</t>
  </si>
  <si>
    <t>-68º40'24"</t>
  </si>
  <si>
    <t>-32º43'17"</t>
  </si>
  <si>
    <t>-68º35'45"</t>
  </si>
  <si>
    <t>Costa de Araujo</t>
  </si>
  <si>
    <t>-32º45'28"</t>
  </si>
  <si>
    <t>-68º24'30"</t>
  </si>
  <si>
    <t>-32º34'52"</t>
  </si>
  <si>
    <t>-68º39'55"</t>
  </si>
  <si>
    <t>Barrio Lagunas de Bartoluzzi</t>
  </si>
  <si>
    <t>-32º36'45"</t>
  </si>
  <si>
    <t>-68º33'44"</t>
  </si>
  <si>
    <t>Agrelo</t>
  </si>
  <si>
    <t>-33º 7'13"</t>
  </si>
  <si>
    <t>-68º53'21"</t>
  </si>
  <si>
    <t>Barrio Perdriel IV</t>
  </si>
  <si>
    <t>-33º 4'36"</t>
  </si>
  <si>
    <t>-68º54'50"</t>
  </si>
  <si>
    <t>Cacheuta</t>
  </si>
  <si>
    <t>-33º 0'47"</t>
  </si>
  <si>
    <t>-69º 7' 8"</t>
  </si>
  <si>
    <t>Costa Flores</t>
  </si>
  <si>
    <t>-33º 3'30"</t>
  </si>
  <si>
    <t>-68º55'55"</t>
  </si>
  <si>
    <t>El Carrizal</t>
  </si>
  <si>
    <t>-33º19'11"</t>
  </si>
  <si>
    <t>-68º45'24"</t>
  </si>
  <si>
    <t>El Salto</t>
  </si>
  <si>
    <t>-32º57'35"</t>
  </si>
  <si>
    <t>-69º15'53"</t>
  </si>
  <si>
    <t>Las Vegas</t>
  </si>
  <si>
    <t>-33º 0'53"</t>
  </si>
  <si>
    <t>-69º16'20"</t>
  </si>
  <si>
    <t>-33º 2'21"</t>
  </si>
  <si>
    <t>-68º52'46"</t>
  </si>
  <si>
    <t>Perdriel</t>
  </si>
  <si>
    <t>-33º 4'30"</t>
  </si>
  <si>
    <t>-68º53'18"</t>
  </si>
  <si>
    <t>Potrerillos</t>
  </si>
  <si>
    <t>-32º57'44"</t>
  </si>
  <si>
    <t>-69º12' 4"</t>
  </si>
  <si>
    <t>Ugarteche</t>
  </si>
  <si>
    <t>-33º12'43"</t>
  </si>
  <si>
    <t>-68º53'29"</t>
  </si>
  <si>
    <t>Las Compuertas</t>
  </si>
  <si>
    <t>-33º 2'15"</t>
  </si>
  <si>
    <t>-68º58'60"</t>
  </si>
  <si>
    <t>-33º 4'55"</t>
  </si>
  <si>
    <t>-68º43'39"</t>
  </si>
  <si>
    <t>Barrio Jesús de Nazaret</t>
  </si>
  <si>
    <t>-33º 0'34"</t>
  </si>
  <si>
    <t>-68º42'58"</t>
  </si>
  <si>
    <t>El Pedregal</t>
  </si>
  <si>
    <t>-32º51'31"</t>
  </si>
  <si>
    <t>-68º38'59"</t>
  </si>
  <si>
    <t>Fray Luis Beltrán</t>
  </si>
  <si>
    <t>-33º 0'14"</t>
  </si>
  <si>
    <t>-68º39'52"</t>
  </si>
  <si>
    <t>-32º59' 5"</t>
  </si>
  <si>
    <t>-68º47'18"</t>
  </si>
  <si>
    <t>Rodeo del Medio</t>
  </si>
  <si>
    <t>-32º59'42"</t>
  </si>
  <si>
    <t>-68º41' 9"</t>
  </si>
  <si>
    <t>Russell</t>
  </si>
  <si>
    <t>-33º 0'21"</t>
  </si>
  <si>
    <t>-68º47'48"</t>
  </si>
  <si>
    <t>San Roque</t>
  </si>
  <si>
    <t>-33º 1'60"</t>
  </si>
  <si>
    <t>-68º35'10"</t>
  </si>
  <si>
    <t>Villa Teresa</t>
  </si>
  <si>
    <t>-33º 1' 6"</t>
  </si>
  <si>
    <t>-68º37'44"</t>
  </si>
  <si>
    <t>Cruz de Piedra</t>
  </si>
  <si>
    <t>-33º 1'49"</t>
  </si>
  <si>
    <t>-68º46'50"</t>
  </si>
  <si>
    <t>Agua Escondida</t>
  </si>
  <si>
    <t>-36º 9'18"</t>
  </si>
  <si>
    <t>-68º18' 3"</t>
  </si>
  <si>
    <t>-35º28' 6"</t>
  </si>
  <si>
    <t>-69º35' 5"</t>
  </si>
  <si>
    <t>Las Leñas</t>
  </si>
  <si>
    <t>-35º 8'51"</t>
  </si>
  <si>
    <t>-70º 4'56"</t>
  </si>
  <si>
    <t>Andrade</t>
  </si>
  <si>
    <t>-33º10'22"</t>
  </si>
  <si>
    <t>-68º30' 8"</t>
  </si>
  <si>
    <t>Barrio Cooperativa Los Campamentos</t>
  </si>
  <si>
    <t>-33º16'23"</t>
  </si>
  <si>
    <t>-68º24'48"</t>
  </si>
  <si>
    <t>Barrio Rivadavia</t>
  </si>
  <si>
    <t>-33º13'54"</t>
  </si>
  <si>
    <t>-68º28'37"</t>
  </si>
  <si>
    <t>El Mirador</t>
  </si>
  <si>
    <t>-33º17'25"</t>
  </si>
  <si>
    <t>-68º20'22"</t>
  </si>
  <si>
    <t>La Esperanza</t>
  </si>
  <si>
    <t>-33º19'12"</t>
  </si>
  <si>
    <t>-68º19'47"</t>
  </si>
  <si>
    <t>La Florida</t>
  </si>
  <si>
    <t>-33º15'56"</t>
  </si>
  <si>
    <t>-68º27'23"</t>
  </si>
  <si>
    <t>La Libertad</t>
  </si>
  <si>
    <t>-33º12'44"</t>
  </si>
  <si>
    <t>-68º30'28"</t>
  </si>
  <si>
    <t>Los Árboles</t>
  </si>
  <si>
    <t>-33º10'60"</t>
  </si>
  <si>
    <t>-68º33'60"</t>
  </si>
  <si>
    <t>Los Campamentos</t>
  </si>
  <si>
    <t>-33º16'32"</t>
  </si>
  <si>
    <t>-68º23'33"</t>
  </si>
  <si>
    <t>Mundo Nuevo</t>
  </si>
  <si>
    <t>-33º10'31"</t>
  </si>
  <si>
    <t>-68º25'39"</t>
  </si>
  <si>
    <t>Reducción de Abajo</t>
  </si>
  <si>
    <t>-33º13'18"</t>
  </si>
  <si>
    <t>-68º33'27"</t>
  </si>
  <si>
    <t>-33º11'45"</t>
  </si>
  <si>
    <t>-68º27'57"</t>
  </si>
  <si>
    <t>Santa María de Oro</t>
  </si>
  <si>
    <t>-33º12'21"</t>
  </si>
  <si>
    <t>-68º25'44"</t>
  </si>
  <si>
    <t>-33º10'52"</t>
  </si>
  <si>
    <t>-68º36'54"</t>
  </si>
  <si>
    <t>La Central</t>
  </si>
  <si>
    <t>-68º18'55"</t>
  </si>
  <si>
    <t>Alto Verde</t>
  </si>
  <si>
    <t>-33º 7'10"</t>
  </si>
  <si>
    <t>-68º24'24"</t>
  </si>
  <si>
    <t>Barrio Carrasco</t>
  </si>
  <si>
    <t>-33º49'52"</t>
  </si>
  <si>
    <t>-69º 2'56"</t>
  </si>
  <si>
    <t>Barrio El Cepillo</t>
  </si>
  <si>
    <t>-33º50' 7"</t>
  </si>
  <si>
    <t>-69º 7'25"</t>
  </si>
  <si>
    <t>Eugenio Bustos</t>
  </si>
  <si>
    <t>-33º46'44"</t>
  </si>
  <si>
    <t>-69º 3'55"</t>
  </si>
  <si>
    <t>La Consulta</t>
  </si>
  <si>
    <t>-33º44' 2"</t>
  </si>
  <si>
    <t>-69º 7'12"</t>
  </si>
  <si>
    <t>Pareditas</t>
  </si>
  <si>
    <t>-33º56'33"</t>
  </si>
  <si>
    <t>-69º 4'43"</t>
  </si>
  <si>
    <t>Chilecito</t>
  </si>
  <si>
    <t>-33º53'29"</t>
  </si>
  <si>
    <t>-69º 4'16"</t>
  </si>
  <si>
    <t>-33º46'19"</t>
  </si>
  <si>
    <t>-69º 2'25"</t>
  </si>
  <si>
    <t>Barrio Chivilcoy</t>
  </si>
  <si>
    <t>-33º 2'31"</t>
  </si>
  <si>
    <t>-68º21'10"</t>
  </si>
  <si>
    <t>Barrio La Estación</t>
  </si>
  <si>
    <t>-33º 9'18"</t>
  </si>
  <si>
    <t>-68º21'20"</t>
  </si>
  <si>
    <t>Barrio Los Charabones</t>
  </si>
  <si>
    <t>-32º59'46"</t>
  </si>
  <si>
    <t>-68º16'42"</t>
  </si>
  <si>
    <t>Barrio Ntra. Sra. De Fátima</t>
  </si>
  <si>
    <t>Barrio Nuestra Señora de Fátima</t>
  </si>
  <si>
    <t>-33º 7'31"</t>
  </si>
  <si>
    <t>-68º20'52"</t>
  </si>
  <si>
    <t>Chivilcoy</t>
  </si>
  <si>
    <t>-33º 2'34"</t>
  </si>
  <si>
    <t>-68º26'52"</t>
  </si>
  <si>
    <t>El Espino</t>
  </si>
  <si>
    <t>-68º23'49"</t>
  </si>
  <si>
    <t>El Ramblón</t>
  </si>
  <si>
    <t>-33º 9'26"</t>
  </si>
  <si>
    <t>-68º17'44"</t>
  </si>
  <si>
    <t>Nueva California</t>
  </si>
  <si>
    <t>-32º44'58"</t>
  </si>
  <si>
    <t>-68º19'27"</t>
  </si>
  <si>
    <t>-33º 5'16"</t>
  </si>
  <si>
    <t>-68º28'33"</t>
  </si>
  <si>
    <t>Tres Porteñas</t>
  </si>
  <si>
    <t>-32º53'58"</t>
  </si>
  <si>
    <t>-68º23'19"</t>
  </si>
  <si>
    <t>Chapanay</t>
  </si>
  <si>
    <t>-68º27'52"</t>
  </si>
  <si>
    <t>Montecaseros</t>
  </si>
  <si>
    <t>-33º 0'49"</t>
  </si>
  <si>
    <t>-68º23'23"</t>
  </si>
  <si>
    <t>Barrio Emanuel</t>
  </si>
  <si>
    <t>-32º50'35"</t>
  </si>
  <si>
    <t>-68º23'36"</t>
  </si>
  <si>
    <t>Barrio Campos El Toledano</t>
  </si>
  <si>
    <t>-34º34'41"</t>
  </si>
  <si>
    <t>-68º19'51"</t>
  </si>
  <si>
    <t>Barrio El Nevado</t>
  </si>
  <si>
    <t>-34º47'17"</t>
  </si>
  <si>
    <t>-67º58'48"</t>
  </si>
  <si>
    <t>Barrio Empleados de Comercio</t>
  </si>
  <si>
    <t>-34º33'21"</t>
  </si>
  <si>
    <t>-68º18' 7"</t>
  </si>
  <si>
    <t>Barrio Intendencia</t>
  </si>
  <si>
    <t>-34º38'49"</t>
  </si>
  <si>
    <t>-68º15'54"</t>
  </si>
  <si>
    <t>Capitán Montoya</t>
  </si>
  <si>
    <t>-34º34'56"</t>
  </si>
  <si>
    <t>-68º27'27"</t>
  </si>
  <si>
    <t>El Nihuil</t>
  </si>
  <si>
    <t>-35º 1'38"</t>
  </si>
  <si>
    <t>-68º40'22"</t>
  </si>
  <si>
    <t>El Sosneado</t>
  </si>
  <si>
    <t>-35º 4'52"</t>
  </si>
  <si>
    <t>-69º34'57"</t>
  </si>
  <si>
    <t>El Tropezón</t>
  </si>
  <si>
    <t>-34º41' 2"</t>
  </si>
  <si>
    <t>-68º16'40"</t>
  </si>
  <si>
    <t>Jaime Prats</t>
  </si>
  <si>
    <t>-34º54'37"</t>
  </si>
  <si>
    <t>-67º49'14"</t>
  </si>
  <si>
    <t>La Llave Nueva</t>
  </si>
  <si>
    <t>-34º38'21"</t>
  </si>
  <si>
    <t>-68º 0'36"</t>
  </si>
  <si>
    <t>Las Malvinas</t>
  </si>
  <si>
    <t>-34º50' 6"</t>
  </si>
  <si>
    <t>-68º14'55"</t>
  </si>
  <si>
    <t>Monte Comán</t>
  </si>
  <si>
    <t>-34º35'33"</t>
  </si>
  <si>
    <t>-67º52' 8"</t>
  </si>
  <si>
    <t>Pobre Diablo</t>
  </si>
  <si>
    <t>-34º39'53"</t>
  </si>
  <si>
    <t>-68º21'25"</t>
  </si>
  <si>
    <t>Punta del Agua</t>
  </si>
  <si>
    <t>-35º31'39"</t>
  </si>
  <si>
    <t>-68º 4'43"</t>
  </si>
  <si>
    <t>Rama Caída</t>
  </si>
  <si>
    <t>Rama Caida</t>
  </si>
  <si>
    <t>-34º42' 5"</t>
  </si>
  <si>
    <t>-68º22' 7"</t>
  </si>
  <si>
    <t>Real del Padre</t>
  </si>
  <si>
    <t>-34º50'33"</t>
  </si>
  <si>
    <t>-67º46' 8"</t>
  </si>
  <si>
    <t>Salto de las Rosas</t>
  </si>
  <si>
    <t>-34º43'32"</t>
  </si>
  <si>
    <t>-68º13'53"</t>
  </si>
  <si>
    <t>-34º36'46"</t>
  </si>
  <si>
    <t>-68º19'50"</t>
  </si>
  <si>
    <t>25 de Mayo</t>
  </si>
  <si>
    <t>-34º34'57"</t>
  </si>
  <si>
    <t>-68º32'13"</t>
  </si>
  <si>
    <t>Villa Atuel</t>
  </si>
  <si>
    <t>-34º49'55"</t>
  </si>
  <si>
    <t>-67º55'25"</t>
  </si>
  <si>
    <t>Villa Atuel Norte</t>
  </si>
  <si>
    <t>-34º45'17"</t>
  </si>
  <si>
    <t>-68º 1'52"</t>
  </si>
  <si>
    <t>Goudge</t>
  </si>
  <si>
    <t>-34º40'48"</t>
  </si>
  <si>
    <t>-68º 7'54"</t>
  </si>
  <si>
    <t>Los Reyunos</t>
  </si>
  <si>
    <t>-34º34'32"</t>
  </si>
  <si>
    <t>-68º42'22"</t>
  </si>
  <si>
    <t>Cuadro Benegas</t>
  </si>
  <si>
    <t>-34º38'19"</t>
  </si>
  <si>
    <t>-68º27'60"</t>
  </si>
  <si>
    <t>Barrio María Auxiliadora</t>
  </si>
  <si>
    <t>-33º14'38"</t>
  </si>
  <si>
    <t>-68º10'25"</t>
  </si>
  <si>
    <t>Barrio Molina Cabrera</t>
  </si>
  <si>
    <t>-33º 6'33"</t>
  </si>
  <si>
    <t>-68º11'15"</t>
  </si>
  <si>
    <t>La Dormida</t>
  </si>
  <si>
    <t>-33º20'48"</t>
  </si>
  <si>
    <t>-67º55' 2"</t>
  </si>
  <si>
    <t>Las Catitas</t>
  </si>
  <si>
    <t>-33º17'38"</t>
  </si>
  <si>
    <t>-68º 2'55"</t>
  </si>
  <si>
    <t>-33º15'15"</t>
  </si>
  <si>
    <t>-68º 9' 2"</t>
  </si>
  <si>
    <t>Barrio 12 de Octubre</t>
  </si>
  <si>
    <t>-33º11'49"</t>
  </si>
  <si>
    <t>-68º15'18"</t>
  </si>
  <si>
    <t>Barrio San Cayetano</t>
  </si>
  <si>
    <t>-33º38' 1"</t>
  </si>
  <si>
    <t>-69º10'47"</t>
  </si>
  <si>
    <t>Campo Los Andes</t>
  </si>
  <si>
    <t>-33º42' 1"</t>
  </si>
  <si>
    <t>-69º10'35"</t>
  </si>
  <si>
    <t>Colonia Las Rosas</t>
  </si>
  <si>
    <t>-33º36'20"</t>
  </si>
  <si>
    <t>-69º 6'16"</t>
  </si>
  <si>
    <t>El Manzano</t>
  </si>
  <si>
    <t>-33º35'10"</t>
  </si>
  <si>
    <t>-69º19'38"</t>
  </si>
  <si>
    <t>-33º34'53"</t>
  </si>
  <si>
    <t>-69º 0'55"</t>
  </si>
  <si>
    <t>Vista Flores</t>
  </si>
  <si>
    <t>-33º39' 3"</t>
  </si>
  <si>
    <t>-69º 9'21"</t>
  </si>
  <si>
    <t>Los Sauces</t>
  </si>
  <si>
    <t>-33º35'40"</t>
  </si>
  <si>
    <t>-69º10'32"</t>
  </si>
  <si>
    <t>Barrio Belgrano Norte</t>
  </si>
  <si>
    <t>-33º19'51"</t>
  </si>
  <si>
    <t>-69º 7'34"</t>
  </si>
  <si>
    <t>Cordón del Plata</t>
  </si>
  <si>
    <t>-33º27'45"</t>
  </si>
  <si>
    <t>-69º 8'36"</t>
  </si>
  <si>
    <t>El Zampal</t>
  </si>
  <si>
    <t>-33º23'57"</t>
  </si>
  <si>
    <t>-69º 6'21"</t>
  </si>
  <si>
    <t>La Arboleda</t>
  </si>
  <si>
    <t>-33º21'41"</t>
  </si>
  <si>
    <t>-69º 7'11"</t>
  </si>
  <si>
    <t>San José</t>
  </si>
  <si>
    <t>-33º18'30"</t>
  </si>
  <si>
    <t>-69º 9'10"</t>
  </si>
  <si>
    <t>El Peral</t>
  </si>
  <si>
    <t>-33º22' 2"</t>
  </si>
  <si>
    <t>-69º11' 3"</t>
  </si>
  <si>
    <t>-33º22'22"</t>
  </si>
  <si>
    <t>-69º 8'51"</t>
  </si>
  <si>
    <t>Ciudad Adglomerado</t>
  </si>
  <si>
    <t>Ciudad Aux</t>
  </si>
  <si>
    <t>Departamento aux</t>
  </si>
  <si>
    <t>Lista ordenada por Departamento, Ciudad valores únicos</t>
  </si>
  <si>
    <t>AR6-GWP100</t>
  </si>
  <si>
    <t>Lifetime</t>
  </si>
  <si>
    <t>N/A</t>
  </si>
  <si>
    <t>CH4 (biogenic)</t>
  </si>
  <si>
    <t>CH4 (fossil-combustion)</t>
  </si>
  <si>
    <t>CH4 (fossil-fugitive and process)</t>
  </si>
  <si>
    <t>HFC-32</t>
  </si>
  <si>
    <t>HFC-143a</t>
  </si>
  <si>
    <t>CF4</t>
  </si>
  <si>
    <t>C2F6</t>
  </si>
  <si>
    <t>C3F8</t>
  </si>
  <si>
    <t>C4F10</t>
  </si>
  <si>
    <t>C5F12</t>
  </si>
  <si>
    <t>C6F14</t>
  </si>
  <si>
    <t>C7F16</t>
  </si>
  <si>
    <t>c-C4F8</t>
  </si>
  <si>
    <t>HFC-125</t>
  </si>
  <si>
    <t>HFC-134a</t>
  </si>
  <si>
    <t>HFC-152a</t>
  </si>
  <si>
    <t>HFC-227ea</t>
  </si>
  <si>
    <t>HFC-23</t>
  </si>
  <si>
    <t>HFC-236fa</t>
  </si>
  <si>
    <t>HFC-245fa</t>
  </si>
  <si>
    <t>HFC-365mfc</t>
  </si>
  <si>
    <t>HFC-43-10-mee</t>
  </si>
  <si>
    <t>SF6</t>
  </si>
  <si>
    <t>NF3</t>
  </si>
  <si>
    <t>AR6 GWP100</t>
  </si>
  <si>
    <t>CH4 fósil venteado</t>
  </si>
  <si>
    <t>Cuantificación</t>
  </si>
  <si>
    <t>Año de reporte</t>
  </si>
  <si>
    <t>Clasificación Emisión - Inventario Nacional - IPCC</t>
  </si>
  <si>
    <t>IPCC - AR6 Annex II - Table 9 | GWP100 values and atmospheric lifetimes for a range of GHGs,
based on AR6 WGI (Forster et al. 2021)</t>
  </si>
  <si>
    <t>CH4 fósil combustión</t>
  </si>
  <si>
    <t>Category Codes</t>
  </si>
  <si>
    <t>Category Names</t>
  </si>
  <si>
    <t>Gases to be
assessed
separately</t>
  </si>
  <si>
    <t>Category aggregation/disaggregation
considerations</t>
  </si>
  <si>
    <t>1B1a and 1B1b</t>
  </si>
  <si>
    <t/>
  </si>
  <si>
    <t>Fugitive Emissions from Oil Systems</t>
  </si>
  <si>
    <t>Carbon Dioxide Transport and
Storage</t>
  </si>
  <si>
    <t>See note e</t>
  </si>
  <si>
    <t>Miscellaneous</t>
  </si>
  <si>
    <t>Mineral Industry - Lime Production</t>
  </si>
  <si>
    <t>Mineral Industry - Glass Production</t>
  </si>
  <si>
    <t>Metal Industry - Lead Production</t>
  </si>
  <si>
    <t>Metal Industry - Zinc Production</t>
  </si>
  <si>
    <t>Metal Industry – Rare Earths</t>
  </si>
  <si>
    <t>Electronics Industry</t>
  </si>
  <si>
    <t>Other Product Manufacture and Use</t>
  </si>
  <si>
    <t>Livestock: Enteric Fermentation</t>
  </si>
  <si>
    <t>Livestock: Manure Management</t>
  </si>
  <si>
    <t>Forest Land Remaining Forest Land</t>
  </si>
  <si>
    <t>See note f</t>
  </si>
  <si>
    <t>Land Converted to Forest Land</t>
  </si>
  <si>
    <t>Cropland Remaining Cropland</t>
  </si>
  <si>
    <t>Land Converted to Cropland</t>
  </si>
  <si>
    <t>Grassland Remaining Grassland</t>
  </si>
  <si>
    <t>Land Converted to Grassland</t>
  </si>
  <si>
    <t>Peatlands Remaining Peatlands</t>
  </si>
  <si>
    <t>Flooded land remaining Flooded land</t>
  </si>
  <si>
    <t>Land Converted to Wetlands</t>
  </si>
  <si>
    <t>Settlements Remaining Settlements</t>
  </si>
  <si>
    <t>Land Converted to Settlements</t>
  </si>
  <si>
    <t>Biomass Burning</t>
  </si>
  <si>
    <t>Urea Application</t>
  </si>
  <si>
    <t>Rice Cultivation</t>
  </si>
  <si>
    <t>Harvested Wood Products</t>
  </si>
  <si>
    <t>Use of key category analysis is optional.</t>
  </si>
  <si>
    <t>Solid Waste Disposal</t>
  </si>
  <si>
    <t>Biological Treatment of Solid Waste</t>
  </si>
  <si>
    <t>Wastewater Treatment and Discharge</t>
  </si>
  <si>
    <t>Other</t>
  </si>
  <si>
    <t>1A1 &amp; 1A2</t>
  </si>
  <si>
    <t>Fuel Combustion Activities -Transport - Civil Aviation</t>
  </si>
  <si>
    <t>Fuel Combustion Activities -Transport - Road transportation</t>
  </si>
  <si>
    <t>Fuel Combustion Activities -Transport - Railways</t>
  </si>
  <si>
    <t>Fuel Combustion Activities -Transport - Water-borne Navigation</t>
  </si>
  <si>
    <t>Fuel Combustion Activities -Transport - Other Transportation</t>
  </si>
  <si>
    <t>Fuel Combustion Activities - Non-Specified</t>
  </si>
  <si>
    <t>These categories should be disaggregated according to methods, data sources, assumptions applied and known or likely differences in uncertainty. Estimates compiled from a common set of activity
data and emission factors (e.g. energy balances and default or average country specific emission factors) with similar uncertainties can be aggregated. Common reasons for disaggregation can include
differences in uncertainty for estimates of emissions for different fuels (disaggregation by main fuel type) or the application of Tier 2 or 3 methods for categories or sub-categories.</t>
  </si>
  <si>
    <t>Disaggregation could be considered where data for different fuels is sourced from different data providers and different methods are used for small and major airports.</t>
  </si>
  <si>
    <t>Disaggregate by fuel if fuel data is sourced from different data providers and likely to have different levels of accuracy.</t>
  </si>
  <si>
    <t>Disaggregation could be considered where data (e.g. on fuels) is sourced from different data providers and different methods are used for different types of transport.</t>
  </si>
  <si>
    <t>Assess whether other sources in the Energy Sector not listed above should be included. Key category analysis has to cover all emission sources in the inventory. Therefore, all categories not presented above should be either aggregated with some other category, where relevant, or assessed separately.</t>
  </si>
  <si>
    <t>Estimates compiled from a common set of activity data and emission factors with similar uncertainties can be aggregated. Common reasons for disaggregation can include the application of Tier 2 or 3 methods for categories or sub-categories.</t>
  </si>
  <si>
    <t>If aggregated gases are key, disaggregating by gas should be considered where methods, data sources
and assumptions are different to identify gases that are may be individually key.</t>
  </si>
  <si>
    <t>PFCs should be assessed jointly. CO_{2} should be assessed separately.</t>
  </si>
  <si>
    <t>Methods for HFCs, PFCs and other halogenated gases are only provided at Tier 3 level. If they are not included in the inventory it is good practice to use qualitative considerations (see Section 4.3.3).</t>
  </si>
  <si>
    <t>If aggregated gases are key, disaggregating by gas should be considered where methods, data sources and assumptions are different to identify gases that are may be individually key.</t>
  </si>
  <si>
    <t>HFCs and PFCs can be aggregated</t>
  </si>
  <si>
    <t>HFCs can be aggregated</t>
  </si>
  <si>
    <t>HFCs, PFCs can be aggregated</t>
  </si>
  <si>
    <t>If aggregated gases are key, disaggregating by gas should be considered where methods, data sources and assumptions are different to identify gases that are may be individually key. N_{2} O should be assessed separately.</t>
  </si>
  <si>
    <t>Assess whether other sources in the IPPU Sector not listed above should be included. Key category analysis should cover all emission sources in the inventory. Therefore, all categories not presented above should be either aggregated with some other category, where relevant, or assessed separately.</t>
  </si>
  <si>
    <t>If there are differences in the data sources, assumptions applied and uncertainties for the different animal types and or management/feed practices or if a sub-category accounts for more than 25 percent of the emissions of the category then these should also be disaggregated.</t>
  </si>
  <si>
    <t>If there are also differences in the data sources, assumptions applied and uncertainties for the different animal types and or management practices or if a sub-category accounts for more than 25 percent of the emissions of the category then these should also be disaggregated.</t>
  </si>
  <si>
    <t>Where countries estimate CO_{2} emissions from biomass burning separately from those associated to carbon stock change, they may wish to separate CO2 emissions from biomass burning under a key category 3C1.</t>
  </si>
  <si>
    <t>If there are differences in the data sources, assumptions applied and uncertainties for different pools (mineral soils, organic soils), or if a sub-category accounts for more than 25 percent of the emissions of the category, then these should be assessed separately.</t>
  </si>
  <si>
    <t>If there are differences in the data sources, assumptions applied and uncertainties for different pools (mineral soils, organic soils) or if a sub-category accounts for more than 25 percent of the emissions of
the category, then these should be assessed separately.</t>
  </si>
  <si>
    <t>Assess whether other sources or sinks in the AFOLU Sector not listed above should be aggregated or included separately. Key category analysis has to cover all emission sources and sinks in the inventory. Therefore, all categories not presented above should be either aggregated with some other category, where relevant, or assessed separately.</t>
  </si>
  <si>
    <t>This category should be disaggregated according to methods, data sources, assumptions applied and known or likely differences in uncertainty. Estimates compiled from a common set of activity data and emission factors with similar uncertainties can be aggregated. E.g. if there are significant differences in
methodology and uncertainty for different types of solid waste disposal (managed and unmanaged sites) these should be disaggregated.</t>
  </si>
  <si>
    <t>Incineration and Open Burning of Waste</t>
  </si>
  <si>
    <t>If there are differences in data sources, assumptions applied and uncertainties for different types of wastewater treatment (domestic or industrial wastewater and or different discharge routes) these should be disaggregated. Estimates compiled from a common set of activity data and emission
factors with similar uncertainties can be aggregated.</t>
  </si>
  <si>
    <t>Assess whether other sources in the Waste Sector not listed above should be included. Key category analysis has to cover all emission sources in the inventory. Therefore, all categories not presented above should be either aggregated with some other category, where relevant, or assessed separately.</t>
  </si>
  <si>
    <t>Indirect N_{2} O Emissions from the atmospheric deposition of nitrogen in NO_{x} and NH_{3}</t>
  </si>
  <si>
    <t>Include sources and sinks reported under 5B. Key category assessment has to cover all emission sources in the inventory. Therefore, all categories not presented above should be either aggregated with
some other category, where relevant, or assessed separately.</t>
  </si>
  <si>
    <t>Indirect N2O Emissions from Manure Management</t>
  </si>
  <si>
    <t>Indirect N_{2} O Emissions from Managed soils</t>
  </si>
  <si>
    <t>Direct N2O Emissions from Managed soils</t>
  </si>
  <si>
    <t>Liming</t>
  </si>
  <si>
    <t>Energy and Manufacturing Industry Fuel Combustion Activities</t>
  </si>
  <si>
    <t>Fuel Combustion Activities - Other Sectors</t>
  </si>
  <si>
    <t>Fugitive Emissions from Fuel Transformation</t>
  </si>
  <si>
    <t>Fugitive Emissions from Natural Gas Systems</t>
  </si>
  <si>
    <t>Mineral Industry - Cement Production</t>
  </si>
  <si>
    <t>Mineral Industry - Other Process Uses of Carbonates</t>
  </si>
  <si>
    <t>Chemical Industry - Ammonia Production</t>
  </si>
  <si>
    <t>Chemical Industry - Nitric Acid Production</t>
  </si>
  <si>
    <t>Chemical Industry - Adipic Acid Production</t>
  </si>
  <si>
    <t>Chemical Industry - Caprolactam, Glyoxal and Glyoxylic Acid Production</t>
  </si>
  <si>
    <t>Chemical Industry - Carbide Production</t>
  </si>
  <si>
    <t>Chemical Industry - Titanium Dioxide Production</t>
  </si>
  <si>
    <t>Chemical Industry - Soda Ash Production</t>
  </si>
  <si>
    <t>Chemical Industry - Petrochemical and Carbon Black Production</t>
  </si>
  <si>
    <t>Chemical Industry - Fluorochemical Production</t>
  </si>
  <si>
    <t>Chemical Industry – Hydrogen Production</t>
  </si>
  <si>
    <t>Metal Industry - Iron and Steel Production</t>
  </si>
  <si>
    <t>Metal Industry - Ferroalloys Production</t>
  </si>
  <si>
    <t>Metal Industry - Aluminium Production</t>
  </si>
  <si>
    <t>Metal Industry - Magnesium Production</t>
  </si>
  <si>
    <t>Non-Energy Products from Fuels and Solvent Use</t>
  </si>
  <si>
    <t>Product Uses as Substitutes for Ozone Depleting Substances -Refrigeration and Air Conditioning</t>
  </si>
  <si>
    <t>Product Uses as Substitutes for Ozone Depleting Substances - Foam Blowing Agents</t>
  </si>
  <si>
    <t>Product Uses as Substitutes for Ozone Depleting Substances - Fire Protection</t>
  </si>
  <si>
    <t>Product Uses as Substitutes for Ozone Depleting Substances -Aerosols</t>
  </si>
  <si>
    <t>Product Uses as Substitutes for Ozone Depleting Substances -Solvents</t>
  </si>
  <si>
    <t>Product Uses as Substitutes for Ozone Depleting Substances - Other Applications</t>
  </si>
  <si>
    <t>Miscellaneous e.g. non-CO_{2} emissions from biomass burning in forestland, cropland, grassland and wetlands, CH4 and N2O from the burning of drained organic soils, the CH_{4} and N_{2} O from rewetting of organic soils and N_{2} O from aquaculture</t>
  </si>
  <si>
    <t>Fugitive emissions from mining, processing, storage, and transportation of coal, and spontaneous combustion and burning coal dumps</t>
  </si>
  <si>
    <t>a In some cases, inventory compilers may modify this list of IPCC categories to reflect particular national circumstances.</t>
  </si>
  <si>
    <t>b The categories should include the respective codes and be consistent with the IPCC terminology.</t>
  </si>
  <si>
    <t>c All the gases in this column are to be assessed separately unless stated otherwise where gases can be assessed jointly. There may also be some new gases other than those listed here, and those should be assessed separately.</t>
  </si>
  <si>
    <t>d In the quantitative key category analysis, conversion of forest (deforestation) is spread out under the different land-use change categories. Countries should identify and sum up the emission estimates associated with forest conversion to any other land category and compare the magnitude to the smallest category identified as key. If its size is larger than the smallest category identified as key, it should be considered key.</t>
  </si>
  <si>
    <t>e Categories should be disaggregated if methods, data sources and/or assumptions applied are different and/or there is a difference in uncertainties between them. Estimates compiled from a common set of activity data and emission factors with similar uncertainties can be aggregated.</t>
  </si>
  <si>
    <t>f Where possible, assess emissions, removal and carbon stock change separately. If there are differences in the data sources, assumptions applied and uncertainties for different pools (biomass, DOM, mineral soils, organic soils) then these should be also assessed separately.</t>
  </si>
  <si>
    <t>CO2, PFCs</t>
  </si>
  <si>
    <t>CO2, N2O</t>
  </si>
  <si>
    <t>Indirect N2O</t>
  </si>
  <si>
    <t>CO2, CH4 , N2O</t>
  </si>
  <si>
    <t>CH4 , N2O</t>
  </si>
  <si>
    <t>PFCs should be aggregated, CO2</t>
  </si>
  <si>
    <t>CO2SF6 , PFCs, HFCs, other halogenated gases should be aggregated</t>
  </si>
  <si>
    <t>SF6 and PFCs can be aggregated. N2O treated separately</t>
  </si>
  <si>
    <t>CO2, CH4 , N2O should be assessed
separately. HFCs, PFCs and SF6 , other halogenated gases can be aggregated</t>
  </si>
  <si>
    <t>CO2, CH4 , N2O, SF6 , PFCs, HFCs</t>
  </si>
  <si>
    <t>HFCs, PFCs, SF6 , NF3 and other halogenated gases should be aggregated</t>
  </si>
  <si>
    <t>SF6 , PFCs, HCFs, NF3 and other halogenated gases can be aggregated</t>
  </si>
  <si>
    <t>Dirección</t>
  </si>
  <si>
    <t>Teléfono de contacto</t>
  </si>
  <si>
    <t>e-mail de contacto</t>
  </si>
  <si>
    <t>Av. España 100</t>
  </si>
  <si>
    <t>0297 1234567</t>
  </si>
  <si>
    <t>contacto@pepe.com</t>
  </si>
  <si>
    <t>Descripción de actividad en el registro</t>
  </si>
  <si>
    <t>Alcance: industrias grandes, no Pymes</t>
  </si>
  <si>
    <t>Departamento pcia Mdz</t>
  </si>
  <si>
    <t>Aux, departamento</t>
  </si>
  <si>
    <t>Ciudad/Municipio (si aplica)</t>
  </si>
  <si>
    <t>Si</t>
  </si>
  <si>
    <t>Compresora UG</t>
  </si>
  <si>
    <t>Antorcha</t>
  </si>
  <si>
    <t>Gas combustible</t>
  </si>
  <si>
    <t>Fugitivas</t>
  </si>
  <si>
    <t>Clasificación GHG PI</t>
  </si>
  <si>
    <t>Upstream Negocio Mendoza Norte</t>
  </si>
  <si>
    <t>Scope</t>
  </si>
  <si>
    <t>CO2e (x FE consolidado)</t>
  </si>
  <si>
    <t>Electricidad Comprada No Renovable</t>
  </si>
  <si>
    <t>Electricidad Comprada</t>
  </si>
  <si>
    <t>Fuente de emisión IPCC</t>
  </si>
  <si>
    <t>Quema de gas en equipos fijos</t>
  </si>
  <si>
    <t>Combustión fija</t>
  </si>
  <si>
    <t>Fugitivas no localizadas</t>
  </si>
  <si>
    <t>FUENTE DE LAS EMISIONES ALCANCE 1</t>
  </si>
  <si>
    <t>FUENTE DE LAS EMISIONES ALCANCE 2</t>
  </si>
  <si>
    <t>FUENTE DE LAS EMISIONES ALCANCE 3</t>
  </si>
  <si>
    <t>ENERGÍA</t>
  </si>
  <si>
    <t>Generación de
energía</t>
  </si>
  <si>
    <t>• Combustión fija (consumo de electri-cidad, calor o vapor adquiridos)</t>
  </si>
  <si>
    <t>Extracción de
carbón</t>
  </si>
  <si>
    <t>METALES</t>
  </si>
  <si>
    <t>PRODUCTOS QUI MICOS</t>
  </si>
  <si>
    <t>Ácido nítrico,
amoniaco,
ácido adípíco,
urea y
petroquímicos</t>
  </si>
  <si>
    <t>RESIDUOS^{7}</t>
  </si>
  <si>
    <t>Rellenos sani-tarios,
incineración de
residuos,
servicios de
agua</t>
  </si>
  <si>
    <t>PULPA Y PAPEL</t>
  </si>
  <si>
    <t>HFC, PFC, SF6, &amp;</t>
  </si>
  <si>
    <t>Producción de
HCFC 22</t>
  </si>
  <si>
    <t>PRODUCCIÓN DE SEMICONDUCTORES</t>
  </si>
  <si>
    <t>Producción de
semiconduc-tores</t>
  </si>
  <si>
    <t>OTROS SECTORES</t>
  </si>
  <si>
    <t>Sector
servicios y
organizaciones
basadas en
oficinas^{11}</t>
  </si>
  <si>
    <t>Calderas</t>
  </si>
  <si>
    <t>Celdas de combustión</t>
  </si>
  <si>
    <t>Quemadores de gas</t>
  </si>
  <si>
    <t>Calentadores y hornos</t>
  </si>
  <si>
    <t>Incineradores</t>
  </si>
  <si>
    <t>Agentes Oxidantes</t>
  </si>
  <si>
    <t>Uso de explosivos/detonacines (minas)</t>
  </si>
  <si>
    <t>Procesamiento de bauxita a aluminio</t>
  </si>
  <si>
    <t>Uso de cal (producción alumino)</t>
  </si>
  <si>
    <t>Horneado de coque</t>
  </si>
  <si>
    <t>Uso de sodio (producción alumino)</t>
  </si>
  <si>
    <t>Uso de coque (producción hierro y acero)</t>
  </si>
  <si>
    <t>Reactores de flama (industria)</t>
  </si>
  <si>
    <t>Regeneradores de vapor</t>
  </si>
  <si>
    <t>Secadores a combustible fósil</t>
  </si>
  <si>
    <t>Camiones</t>
  </si>
  <si>
    <t>Barcos</t>
  </si>
  <si>
    <t>Colectivos</t>
  </si>
  <si>
    <t>Respiradores de procesos</t>
  </si>
  <si>
    <t>Respiradores de equipos</t>
  </si>
  <si>
    <t>Actividades de mantenimiento y reajuste</t>
  </si>
  <si>
    <t>Electrólisis</t>
  </si>
  <si>
    <t>Osidación del hierro</t>
  </si>
  <si>
    <t>Consumo de agentes reductores</t>
  </si>
  <si>
    <t>Oxidación anóidca del carbono</t>
  </si>
  <si>
    <t>Oxidación y reducción de sustratos</t>
  </si>
  <si>
    <t>Cracking catalítico</t>
  </si>
  <si>
    <t>Emisiones específicas del proceso</t>
  </si>
  <si>
    <t>Tratamiento de lodos</t>
  </si>
  <si>
    <t>Carga de nitrógeno</t>
  </si>
  <si>
    <t>Venteos de proceso</t>
  </si>
  <si>
    <t>Fugas en instalaciones</t>
  </si>
  <si>
    <t>Emisiones de equipos de distribución</t>
  </si>
  <si>
    <t>Tratamiento de aguas</t>
  </si>
  <si>
    <t>Emisiones de depósitos de carbón</t>
  </si>
  <si>
    <t>Descomposición de residuos o productos animales</t>
  </si>
  <si>
    <t>Fugas en equipos de refrigeración</t>
  </si>
  <si>
    <t>Fugas en equipos</t>
  </si>
  <si>
    <t>Regenerador de Glicol</t>
  </si>
  <si>
    <t>Regenerado de Amina</t>
  </si>
  <si>
    <t>Permeado de filtros de menbrana</t>
  </si>
  <si>
    <t>Proceso</t>
  </si>
  <si>
    <t>Combustión Fija</t>
  </si>
  <si>
    <t>Combustión Móvil</t>
  </si>
  <si>
    <t>GHG Protocol</t>
  </si>
  <si>
    <t>Venteo de gas crudo (stacks)</t>
  </si>
  <si>
    <t>Tanques, Flasheo y trabajo</t>
  </si>
  <si>
    <t>Tanques, gas libre</t>
  </si>
  <si>
    <t>Proceso - fugitiva</t>
  </si>
  <si>
    <t>Tipo fuente de emisión</t>
  </si>
  <si>
    <t>Columnas auxiliares</t>
  </si>
  <si>
    <t>Lista</t>
  </si>
  <si>
    <t>Manual</t>
  </si>
  <si>
    <t>Campo</t>
  </si>
  <si>
    <t>Tipo</t>
  </si>
  <si>
    <t>Detalle</t>
  </si>
  <si>
    <t>motores fijos (bombas, compresores, etc.)</t>
  </si>
  <si>
    <t>Yacimiento Barrancas</t>
  </si>
  <si>
    <t>NOTA</t>
  </si>
  <si>
    <t>Clasificación de fuente de emisión</t>
  </si>
  <si>
    <t>Clasificación</t>
  </si>
  <si>
    <t>Inmobiliarias y corredores de bienes raíces.</t>
  </si>
  <si>
    <t>Subsector generación, transmisión y distribución de electricidad</t>
  </si>
  <si>
    <t>Subsector explotación, producción, transporte y distribución de hidrocarburos</t>
  </si>
  <si>
    <t>Subsector transporte aéreo</t>
  </si>
  <si>
    <t>Subsector transporte ferroviario</t>
  </si>
  <si>
    <t>Subsector transporte marítimo</t>
  </si>
  <si>
    <t>Subsector transporte terrestre</t>
  </si>
  <si>
    <t>Subsector industria química</t>
  </si>
  <si>
    <t>Subsector industria siderúrgica</t>
  </si>
  <si>
    <t>Subsector industria metalúrgica</t>
  </si>
  <si>
    <t>Subsector industria metal-mecánica</t>
  </si>
  <si>
    <t>Subsector industria minera</t>
  </si>
  <si>
    <t>Subsector industria automotriz y de otros medios de transporte</t>
  </si>
  <si>
    <t>Subsector industria de celulosa y papel</t>
  </si>
  <si>
    <t>Industria de las artes gráficas</t>
  </si>
  <si>
    <t>Subsector de la industria petroquímica</t>
  </si>
  <si>
    <t>Subsector industria cementera y calera</t>
  </si>
  <si>
    <t>Subsector industria del vidrio</t>
  </si>
  <si>
    <t>Subsector industria electrónica</t>
  </si>
  <si>
    <t>Subsector industria eléctrica</t>
  </si>
  <si>
    <t>Subsector industria de alimentos y bebidas</t>
  </si>
  <si>
    <t>Subsector industria de la madera</t>
  </si>
  <si>
    <t>Subsector industria textil</t>
  </si>
  <si>
    <t>Subsector agricultura</t>
  </si>
  <si>
    <t>Subsector ganadería</t>
  </si>
  <si>
    <t>Subsector aguas residuales</t>
  </si>
  <si>
    <t>Subsector residuos sólidos urbanos y residuos de manejo especial, incluyendo disposición final</t>
  </si>
  <si>
    <t>Subsector construcción</t>
  </si>
  <si>
    <t>Subsector comercio</t>
  </si>
  <si>
    <t>Subsector servicios educativos</t>
  </si>
  <si>
    <t>Subsector actividades recreativas y entretenimiento</t>
  </si>
  <si>
    <t>Subsector turismo</t>
  </si>
  <si>
    <t>Subsector servicios médicos</t>
  </si>
  <si>
    <t>Subsector gobierno</t>
  </si>
  <si>
    <t>Subsector servicios financieros</t>
  </si>
  <si>
    <t>Generación, transmisión y distribución de energía eléctrica</t>
  </si>
  <si>
    <t>Extracción de petróleo, convencional y no convencional</t>
  </si>
  <si>
    <t>Extracción de gas, asociado y no asociado a la extracción de petróleo, convencional y no convencional</t>
  </si>
  <si>
    <t>Perforación de pozos petroleros y de gas</t>
  </si>
  <si>
    <t>Procesamiento de gas natural</t>
  </si>
  <si>
    <t>Transporte de petróleo crudo por ductos</t>
  </si>
  <si>
    <t>Transporte de gas natural por ductos, incluido el suministro al consumidor final</t>
  </si>
  <si>
    <t>Transporte aéreo regular, de carga y pasajeros</t>
  </si>
  <si>
    <t>Transporte aéreo no regular, de carga y pasajeros</t>
  </si>
  <si>
    <t>Servicios relacionados con el transporte aéreo</t>
  </si>
  <si>
    <t>Transporte por ferrocarril, de carga y pasajeros</t>
  </si>
  <si>
    <t>Transporte marítimo de carga y pasajeros</t>
  </si>
  <si>
    <t>Transporte de pasajeros por tierra, incluido el turístico</t>
  </si>
  <si>
    <t>Autotransporte de carga general</t>
  </si>
  <si>
    <t>Autotransporte de carga especializado</t>
  </si>
  <si>
    <t>Transporte colectivo urbano y suburbano de pasajeros de ruta fija</t>
  </si>
  <si>
    <t>Fabricación de productos químicos básicos</t>
  </si>
  <si>
    <t>Fabricación de resinas y hules sintéticos y de fibras químicas</t>
  </si>
  <si>
    <t>Fabricación de fertilizantes, pesticidas y otros agroquímicos</t>
  </si>
  <si>
    <t>Fabricación de productos farmacéuticos</t>
  </si>
  <si>
    <t>Fabricación de pinturas, recubrimientos y adhesivos</t>
  </si>
  <si>
    <t>Fabricación de jabones, limpiadores y preparaciones de tocador</t>
  </si>
  <si>
    <t>Fabricación de productos de plástico</t>
  </si>
  <si>
    <t>Fabricación de productos de hule</t>
  </si>
  <si>
    <t>Industria básica del hierro y del acero</t>
  </si>
  <si>
    <t>Fabricación de productos de hierro y acero</t>
  </si>
  <si>
    <t>Industria básica del aluminio</t>
  </si>
  <si>
    <t>Industrias de metales no ferrosos, excepto aluminio</t>
  </si>
  <si>
    <t>Moldeo por fundición de piezas metálicas</t>
  </si>
  <si>
    <t>Fabricación de productos metálicos forjados y troquelados</t>
  </si>
  <si>
    <t>Fabricación de calderas, tanques y envases metálicos</t>
  </si>
  <si>
    <t>Fabricación de herrajes y cerraduras</t>
  </si>
  <si>
    <t>Maquinado de piezas metálicas y fabricación de tornillos</t>
  </si>
  <si>
    <t>Fabricación de otros productos metálicos</t>
  </si>
  <si>
    <t>Fabricación de maquinaria y equipo para el comercio y los servicios</t>
  </si>
  <si>
    <t>Minería de minerales metálicos</t>
  </si>
  <si>
    <t>Minería de minerales no metálicos</t>
  </si>
  <si>
    <t>Minería de carbón mineral</t>
  </si>
  <si>
    <t>Servicios relacionados con minería</t>
  </si>
  <si>
    <t>Fabricación de automóviles y camiones</t>
  </si>
  <si>
    <t>Fabricación de carrocerías y remolques</t>
  </si>
  <si>
    <t>Fabricación de partes para vehículos automotores</t>
  </si>
  <si>
    <t>Fabricación de equipo aeroespacial</t>
  </si>
  <si>
    <t>Fabricación de motores de combustión interna, turbinas y transmisiones</t>
  </si>
  <si>
    <t>Fabricación de pulpa, papel y cartón</t>
  </si>
  <si>
    <t>Fabricación de productos de cartón y papel</t>
  </si>
  <si>
    <t>Impresión de revistas, libros, periódicos, panfletos, promocionales, incluyendo la que se realice en talleres independientes que prestan ese servicio</t>
  </si>
  <si>
    <t>Encuadernación de revistas, libros y toda clase de documentos</t>
  </si>
  <si>
    <t>Impresión de textiles</t>
  </si>
  <si>
    <t>Elaboración de placas, clichés y grabados</t>
  </si>
  <si>
    <t>Fabricación de productos derivados del petróleo y del carbón</t>
  </si>
  <si>
    <t>Fabricación de petroquímicos del gas natural y petróleo refinado</t>
  </si>
  <si>
    <t>Transporte por ductos de otros productos</t>
  </si>
  <si>
    <t>Fabricación de cemento y productos de concreto</t>
  </si>
  <si>
    <t>Fabricación de caleso y productos de yeso</t>
  </si>
  <si>
    <t>Fabricación de productos a base de arcillas y minerales refractarios</t>
  </si>
  <si>
    <t>Fabricación de vidrio y productos de vidrio</t>
  </si>
  <si>
    <t>Fabricación de equipo de comunicación</t>
  </si>
  <si>
    <t>Fabricación de equipo de audio y de video</t>
  </si>
  <si>
    <t>Fabricación de componentes electrónicos</t>
  </si>
  <si>
    <t>Fabricación de accesorios de iluminación</t>
  </si>
  <si>
    <t>Fabricación de equipo de aire acondicionado, calefacción de refrigeración industrial y comercial</t>
  </si>
  <si>
    <t>Fabricación de aparatos eléctricos de uso doméstico</t>
  </si>
  <si>
    <t>Fabricación de equipo de generación, transmisión y distribución de energía eléctrica</t>
  </si>
  <si>
    <t>Fabricación de otros equipos y accesorios eléctricos</t>
  </si>
  <si>
    <t>Elaboración de alimentos para animales</t>
  </si>
  <si>
    <t>Molienda de granos y de semillas y obtención de aceites y grasas</t>
  </si>
  <si>
    <t>Elaboración de azúcares, chocolates, dulces y similares</t>
  </si>
  <si>
    <t>Conservación de frutas, verduras, guisos y otros alimentos preparados</t>
  </si>
  <si>
    <t>Elaboración de productos lácteos</t>
  </si>
  <si>
    <t>Matanza, empacado y procesamiento de carne de ganado, aves y otros animales comestibles</t>
  </si>
  <si>
    <t>Preparación y envasado de pescados y mariscos</t>
  </si>
  <si>
    <t>Elaboración de productos de panadería y tortillas</t>
  </si>
  <si>
    <t>Industria de las bebidas, incluyendo no alcohólicas, de cerveza y bebidas alcohólicas fermentadas y destiladas</t>
  </si>
  <si>
    <t>Fabricación de productos de madera</t>
  </si>
  <si>
    <t>Preparación e hilado de fibras textiles fabricación de hilos</t>
  </si>
  <si>
    <t>Fabricación de telas, tejidas y no tejidas</t>
  </si>
  <si>
    <t>Acabado de productos textiles y fabricación de telas recubiertas</t>
  </si>
  <si>
    <t>Fabricación de prendas de vestir de tejido de punto</t>
  </si>
  <si>
    <t>Confección de prendas de vestir</t>
  </si>
  <si>
    <t>Cultivo de oleaginosas, gramíneas, leguminosas o cereales, tanto en grano como forrajeras</t>
  </si>
  <si>
    <t>Cultivo de hortalizas</t>
  </si>
  <si>
    <t>Cultivo de frutales y nueces</t>
  </si>
  <si>
    <t>Cultivo en invernaderos y viveros y floricultura</t>
  </si>
  <si>
    <t>Explotación de bovinos</t>
  </si>
  <si>
    <t>Explotación de porcinos</t>
  </si>
  <si>
    <t>Explotación avícola</t>
  </si>
  <si>
    <t>Explotación de ovinos y caprinos</t>
  </si>
  <si>
    <t>Producción de aves en incubadora</t>
  </si>
  <si>
    <t>Tratamiento de aguas residuales</t>
  </si>
  <si>
    <t>Actividades de remediación de sitios contaminados con residuos</t>
  </si>
  <si>
    <t>Edificación residencial</t>
  </si>
  <si>
    <t>Edificación no residencial</t>
  </si>
  <si>
    <t>Construcción de obras para el suministro de agua, petróleo, gas, energía eléctrica y telecomunicaciones</t>
  </si>
  <si>
    <t>División de terrenos y construcción de obras de urbanización</t>
  </si>
  <si>
    <t>Construcción de vías de comunicación</t>
  </si>
  <si>
    <t>Otras construcciones de ingeniería civil</t>
  </si>
  <si>
    <t>Cimentaciones, montaje de estructuras prefabricadas y trabajos en exteriores</t>
  </si>
  <si>
    <t>Instalaciones y equipamiento en construcciones</t>
  </si>
  <si>
    <t>Trabajos de acabados en edificaciones</t>
  </si>
  <si>
    <t xml:space="preserve"> Otros trabajos especializados para la construcción</t>
  </si>
  <si>
    <t>Comercio al por mayor de abarrotes y alimentos</t>
  </si>
  <si>
    <t>Comercio al por mayor de bebidas, hielo y tabaco</t>
  </si>
  <si>
    <t>Comercio al por mayor de productos textiles y calzado</t>
  </si>
  <si>
    <t>Comercio al por mayor de materias primas agropecuarias y forestales</t>
  </si>
  <si>
    <t>Comercio al por mayor de materias primas para la industria</t>
  </si>
  <si>
    <t>Comercio al por mayor de maquinaria y equipo agropecuario, forestal y para la pesca</t>
  </si>
  <si>
    <t>Comercio al por mayor de mobiliario y equipo de cómputo y de oficina de otra maquinaria y equipo de uso general</t>
  </si>
  <si>
    <t>Comercio al por menor de abarrotes y alimentos</t>
  </si>
  <si>
    <t>Comercio al por menor en tiendas de autoservicio</t>
  </si>
  <si>
    <t xml:space="preserve"> Comercio al por menor en tiendas departamentales</t>
  </si>
  <si>
    <t xml:space="preserve"> Comercio al por menor de ropa, bisutería y accesorios de vestir</t>
  </si>
  <si>
    <t xml:space="preserve"> Comercio al por menor de partes y refacciones para automóviles, camionetas y camiones</t>
  </si>
  <si>
    <t>Escuelas de educación superior</t>
  </si>
  <si>
    <t>Parques con instalaciones recreativas y casas de juegos electrónicos</t>
  </si>
  <si>
    <t>Hoteles, moteles y similares</t>
  </si>
  <si>
    <t>Hospitales y laboratorios</t>
  </si>
  <si>
    <t>Instalaciones en las que las dependencias y entidades de la administración pública federal, estatal o municipal realizan sus funciones</t>
  </si>
  <si>
    <t>Banca múltiple</t>
  </si>
  <si>
    <t>Alquiler sin intermediación de bienes raíces</t>
  </si>
  <si>
    <t>Actividades de reducción en la fuente de generación del residuo, separación, reutilización, reciclaje, co-procesamiento, tratamiento biológico, químico, físico o térmico, acopio, almacenamiento, transporte y disposición final de residuos, individualmente realizadas o combinadas de manera apropiada</t>
  </si>
  <si>
    <t>Sector Energía</t>
  </si>
  <si>
    <t>Sector Transporte</t>
  </si>
  <si>
    <t>Sector Industrial</t>
  </si>
  <si>
    <t>Sector Agropecuario</t>
  </si>
  <si>
    <t>Sector Residuos</t>
  </si>
  <si>
    <t>Sector Comercio y Servicios</t>
  </si>
  <si>
    <t>Sub-Sector</t>
  </si>
  <si>
    <t>No</t>
  </si>
  <si>
    <t>Referencia México</t>
  </si>
  <si>
    <t>Cuatificación</t>
  </si>
  <si>
    <t>Estimación básica</t>
  </si>
  <si>
    <t>N1</t>
  </si>
  <si>
    <t>Estimación intermedia</t>
  </si>
  <si>
    <t>N2</t>
  </si>
  <si>
    <t>Estimación mejorada</t>
  </si>
  <si>
    <t>N3</t>
  </si>
  <si>
    <t>MI</t>
  </si>
  <si>
    <t>Medición directa</t>
  </si>
  <si>
    <t>MD</t>
  </si>
  <si>
    <t>Medición indirecta</t>
  </si>
  <si>
    <t>Cod Cua</t>
  </si>
  <si>
    <t>Método/calidad de cuantificación</t>
  </si>
  <si>
    <t>Industrias o Negocios</t>
  </si>
  <si>
    <t>Inmobiliarias y corredores de bienes raíces</t>
  </si>
  <si>
    <t>Grupo</t>
  </si>
  <si>
    <t>F-gases</t>
  </si>
  <si>
    <t>-</t>
  </si>
  <si>
    <t>CH4 orgánico</t>
  </si>
  <si>
    <t>Coordenada Longitud
(de 66°24'53,2" a 70°34'49,4"O)</t>
  </si>
  <si>
    <t>Coordenada Latitud
(de 31°38'53,4" a 37°36'45,2" S)</t>
  </si>
  <si>
    <t>34°1'22,4"</t>
  </si>
  <si>
    <t>68°30'22,7"</t>
  </si>
  <si>
    <t>Instalación o equipo</t>
  </si>
  <si>
    <t>SECTOR</t>
  </si>
  <si>
    <t>1A1a</t>
  </si>
  <si>
    <t>1A1b</t>
  </si>
  <si>
    <t>1A1c</t>
  </si>
  <si>
    <t>1A2a</t>
  </si>
  <si>
    <t>1A2b</t>
  </si>
  <si>
    <t>1A2d</t>
  </si>
  <si>
    <t>1A2e</t>
  </si>
  <si>
    <t>1A2f</t>
  </si>
  <si>
    <t>1A1ci</t>
  </si>
  <si>
    <t>1A2g</t>
  </si>
  <si>
    <t>1A2h</t>
  </si>
  <si>
    <t>1A2i</t>
  </si>
  <si>
    <t>1A2j</t>
  </si>
  <si>
    <t>1A2c</t>
  </si>
  <si>
    <t>1A2k</t>
  </si>
  <si>
    <t>1A2l</t>
  </si>
  <si>
    <t>1A1cii</t>
  </si>
  <si>
    <t>1A2m</t>
  </si>
  <si>
    <t>1A3ei</t>
  </si>
  <si>
    <t>1A4ai</t>
  </si>
  <si>
    <t>1A4aii</t>
  </si>
  <si>
    <t>1A4c</t>
  </si>
  <si>
    <t>Código Quema combustible</t>
  </si>
  <si>
    <t>Código Venteo</t>
  </si>
  <si>
    <t>Energía 1</t>
  </si>
  <si>
    <t>Emisión por proceso</t>
  </si>
  <si>
    <t>Por proceso 2 a 6</t>
  </si>
  <si>
    <t>1B1a</t>
  </si>
  <si>
    <t>1B2</t>
  </si>
  <si>
    <t>1B2biii</t>
  </si>
  <si>
    <t>1B2aiii3</t>
  </si>
  <si>
    <t>1B2aiii4</t>
  </si>
  <si>
    <t>1B2aiii6</t>
  </si>
  <si>
    <t>1B2biii3</t>
  </si>
  <si>
    <t>1B2biii4</t>
  </si>
  <si>
    <t>2A</t>
  </si>
  <si>
    <t>Emisión proceso venteo</t>
  </si>
  <si>
    <t>2B</t>
  </si>
  <si>
    <t>2B9b</t>
  </si>
  <si>
    <t>2C</t>
  </si>
  <si>
    <t>2G1</t>
  </si>
  <si>
    <t>2H1</t>
  </si>
  <si>
    <t>2H2</t>
  </si>
  <si>
    <t>3A</t>
  </si>
  <si>
    <t>Emisiones por gestión de estiercol</t>
  </si>
  <si>
    <t>3D</t>
  </si>
  <si>
    <t>Minería de minerales no metálicos (No cementera)</t>
  </si>
  <si>
    <t>Minería e industria Cementera</t>
  </si>
  <si>
    <t>Generación, transmisión y distribución de energía eléctrica, vapor y/o calor</t>
  </si>
  <si>
    <t>Subsector generación, transmisión y distribución de electricidad, vapor y/o calor</t>
  </si>
  <si>
    <t>Industria de las bebidas alcohólicas, de cerveza y bebidas alcohólicas fermentadas y destiladas</t>
  </si>
  <si>
    <t>Industria de las bebida no alcohólicas</t>
  </si>
  <si>
    <t>3B</t>
  </si>
  <si>
    <t>2H3</t>
  </si>
  <si>
    <t>Auxiliares para la tablas de selección</t>
  </si>
  <si>
    <t>Alternativas</t>
  </si>
  <si>
    <t>Tiene quema combustible</t>
  </si>
  <si>
    <t>Tiene venteo energía</t>
  </si>
  <si>
    <t>Tiene proceso</t>
  </si>
  <si>
    <t>Nombre o descriptor del Sector de la emp.</t>
  </si>
  <si>
    <t>Sectores:</t>
  </si>
  <si>
    <t>Clasificación: Sector</t>
  </si>
  <si>
    <t>Clasificación: Sub-Sector</t>
  </si>
  <si>
    <t>Clasificación: Industrias o Negocios</t>
  </si>
  <si>
    <t>Nombre Sub Sector (si aplica)</t>
  </si>
  <si>
    <t>Turbinas a combustión con cogeneración</t>
  </si>
  <si>
    <t>Turbinas a combustión sin cogeneración</t>
  </si>
  <si>
    <t>Alternativas IPCC</t>
  </si>
  <si>
    <t>Por proceso</t>
  </si>
  <si>
    <t>Quema combustible Energía</t>
  </si>
  <si>
    <t>Venteo proceso</t>
  </si>
  <si>
    <t>Venteo Energía</t>
  </si>
  <si>
    <t>Veneto energía</t>
  </si>
  <si>
    <t>Emisiones gestión de estiercol, industria agropecuaria</t>
  </si>
  <si>
    <t>Por gestión estiercol</t>
  </si>
  <si>
    <t>Vehículos livianos y motos</t>
  </si>
  <si>
    <t>Aviones y aeronaves en general</t>
  </si>
  <si>
    <t>Trenes, pasajero y carga</t>
  </si>
  <si>
    <t>Único o preferente</t>
  </si>
  <si>
    <t>Columna</t>
  </si>
  <si>
    <t>Petróleo y
gas</t>
  </si>
  <si>
    <t>Aluminio</t>
  </si>
  <si>
    <t>Cemento y
cal</t>
  </si>
  <si>
    <t>Pulpa y papel</t>
  </si>
  <si>
    <t>• Combustión fija (uso de pro-ductos como combustibles)
• Combustión móvil (transporte de carbón y de residuos, viajes de negocios de empleados, traslado de personal desde y hacia sus casas)
• Emisiones de proceso (gasifi-cación)</t>
  </si>
  <si>
    <t>• Combustión fija (procesamiento de materias primas y produc-ción de coque por terceros, manufactura de maquinaria para producción) 
• Combustión móvil (servicios de transporte, viajes de negocios de empleados, traslado de per-sonal desde y hacia sus casas)
• Emisiones de proceso (durante la producción de materiales adquiridos)
• Emisiones fugitivas (CH_{4} y CO_{2} de explotación minera y rellenos sanitarios, emisiones de proce-sos transferidos al exterior)</t>
  </si>
  <si>
    <t>• Combustión fija (procesamiento de materias primas y produc-ción de coque por terceros, manufactura de maquinaria para producción)
• Combustión móvil (servicios de transporte, viajes de negocios de empleados, traslado de per-sonal desde y hacia sus casas)
• Emisiones de proceso (durante la producción de materiales adquiridos)
• Emisiones fugitivas (CH_{4} y CO_{2} de explotación minera y rellenos sanitarios, emisiones de proce-sos transferidos al exterior)</t>
  </si>
  <si>
    <t>• Combustión fija (producción de materiales adquiridos, incineración de residuos)
• Emisiones de proceso (produc-ción de materiales adquiridos)
• Combustión móvil (transporte de materias primas, productos y residuos; viajes de negocios de empleados, traslado de per-sonal desde y hacia sus casas)
• Emisiones fugitivas (CH_{4} y CO_{2} de rellenos sanitarios y conduc-tos)</t>
  </si>
  <si>
    <t>• Combustión fija (producción de materiales adquiridos, incineración de residuos)
• Emisiones de proceso (produc-ción de materiales adquiridos) 
• Combustión móvil (transporte de materias primas, productos y residuos; viajes de negocios de empleados, traslado de per-sonal desde y hacia sus casas)
• Emisiones fugitivas (CH_{4} y CO_{2} de rellenos sanitarios y con-ductos)</t>
  </si>
  <si>
    <t>• Combustión fija (residuos reci-clados usados como com-bustible)
• Emisiones de proceso (residuos reciclados usados como mate-ria prima)
• Combustión móvil (transporte de residuos y productos, viajes de negocios de empleados y traslado de personal desde y hacia sus casas)</t>
  </si>
  <si>
    <t>• Combustión fija (producción de materiales adquiridos, incineración de residuos)
• Emisiones de proceso (produc-ción de materiales adquiridos)
• Combustión móvil (transporte de materias primas , productos y residuos; viajes de negocios de empleados, traslado de per-sonal desde y hacia sus casas)
• Emisiones fugitivas (CH_{4} y CO_{2} de rellenos sanitarios)</t>
  </si>
  <si>
    <t>• Combustión fija (producción de materiales importados, incineración de residuos, pér-didas corriente arriba por T&amp;D de electricidad adquirida)
• Emisiones de proceso (producción de materiales adquiridos, actividades de disposición de residuos en contenedores transferidas al exterior) 
• Combustión móvil (transporte de materias primas , productos y residuos; viajes de negocios de empleados, traslado de per-sonal desde y hacia sus casas)
• Emisiones fugitivas (CH_{4} y CO_{2} de rellenos sanitarios, fugas de proceso corriente abajo de residuos en contenedores)</t>
  </si>
  <si>
    <t>• Combustión fija (producción de materiales importados, incineración de residuos, pér-didas corriente arriba por T&amp;D de electricidad adquirida)
• Emisiones de proceso (producción de materiales adquiridos, actividades de disposición de residuos en contenedores transferidas al exterior)
• Combustión móvil (transporte de materias primas, productos y residuos; viajes de negocios de empleados, traslado de per-sonal desde y hacia sus casas)
• Emisiones fugitivas (CH_{4} y CO_{2} de rellenos sanitarios, fugas de proceso corriente abajo de residuos en contenedores)</t>
  </si>
  <si>
    <t>• Combustión fija (producción de materiales adquiridos)
• Emisiones de proceso (pro-ducción de materiales adquiri-dos)
• Combustión móvil (transporte de materias primas y residuos; viajes de negocios de empleados, traslado de personal desde y hacia sus casas)</t>
  </si>
  <si>
    <t>• Combustión fija (calderas y turbinas utilizadas en la producción de electricidad, calor o vapor, bombas de combustible, celdas de com-bustión, quemadores de gas)
• Combustión móvil (camiones, pipas, barcazas y ferrocarriles para el transporte de combustibles)
• Emisiones fugitivas (fugas de CH_{4} en instalaciones de transmisión y alma-cenamiento, emisiones de HFC en instalaciones de almacenamiento de gas licuado de petróleo (LP), emi-siones de SF_{6} en equipos de trans-misión y distribución)</t>
  </si>
  <si>
    <t>• Combustión fija (calentadores de proceso, motores, turbinas, que-madores de gas, incineradores, agentes oxidantes, producción de electricidad, calor y vapor)
• Emisiones de proceso (respiradores de proceso, respiradores de equipos, actividades de man-tenimiento y reajuste, actividades no rutinarias)
• Combustión móvil (transporte de materias primas, productos y residuos; vehículos propiedad de la empresa)
• Emisiones fugitivas (fugas de equipos a presión, tratamiento de aguas residuales, superficies de captación)</t>
  </si>
  <si>
    <t>• Combustión fija (quema y uso de CH_{4} , uso de explosivos, detona-ciones en minas)
• Combustión móvil (equipo de minería,transporte de carbón)
• Emisiones fugitivas (emisiones de CH_{4} de minas y depósitos de car-bón)</t>
  </si>
  <si>
    <t>• Combustión fija (procesamiento de bauxita a aluminio, horneado de coque; uso de cal, carbonato de sodio y combustibles, CHP in situ.)
• Emisiones de proceso (oxidación anódica del carbono, electrólisis, PFC)
• Combustión móvil (transporte antes y después de la fundición, arrastre o transporte del mineral en bruto)
• Emisiones fugitivas (CH_{4} , HFC y PFC de línea de combustible; SF_{6} como gas de cubierta)</t>
  </si>
  <si>
    <t>• Combustión fija (coque, flujos de carbonatos y carbón, calderas, que-madores)
• Emisiones de proceso (oxidación del hierro crudo, consumo de agentes reductores, contenido de carbono de ferroaleaciones y hierro crudo)
• Combustión móvil (transporte dentro de las instalaciones)
• Emisiones fugitivas (CH_{4} , N_{2} O)</t>
  </si>
  <si>
    <t>• Combustión fija (calderas, que-madores, hornos de reducción, reactores de flama, regeneradores de vapor)
• Emisiones de proceso (oxidación y reducción de sustratos, eliminación de impurezas, subproductos del
N_{2} O, cracking catalítico, infinidad de emisiones específicas a cada proce-so)
• Combustión móvil (transporte de mate-rias primas, productos y residuos)
• Emisiones fugitivas (uso de HFC, fugas en tanques de almacenamiento)</t>
  </si>
  <si>
    <t>• Combustión fija (calderas, quemadores, hornos de reducción, reactores de flama, regeneradores de vapor)
• Emisiones de proceso (oxidación y reducción de sustratos, eliminación de impurezas, subproductos del N_{2} O, cracking catalítico, infinidad de emisiones específicas a cada proceso)
• Combustión móvil (transporte de mate-rias primas, productos y residuos)
• Emisiones fugitivas (uso de HFC, fugas en tanques de almacenamiento)</t>
  </si>
  <si>
    <t>• Combustión fija (incineradores, hornos, quemadores)
• Emisiones de proceso (tratamiento de lodos residuales, carga de nitrógeno)
• Emisiones fugitivas (CH_{4} y CO_{2} de la descomposición de residuos y pro-ductos animales)
• Combustión móvil (transporte de residuos y productos)</t>
  </si>
  <si>
    <t>• Combustión fija (producción de vapor y electricidad, emisiones del uso de combustibles fósiles en pro-cesos de calcinación de carbonato de calcio en hornos de cal, secado de productos con secadores infrarrojos alimentados con combustibles fósiles)
• Combustión móvil (transporte de materias primas, productos y residuos; operación de equipos de cosecha)
• Emisiones fugitivas (CH_{4} y CO_{2} de residuos)</t>
  </si>
  <si>
    <t>• Combustión fija (producción de elec-tricidad, vapor o calor)
• Emisiones de proceso (venteo de HFC)
• Combustión móvil (transporte de materias primas, productos y residuos)
• Emisiones fugitivas (uso de HFC)</t>
  </si>
  <si>
    <t>• Emisiones de proceso (C_{2} F_{6} , CH_{4} , CHF_{3} , SF_{6} , NF_{3} , C_{3} F_{8} , C_{4} F_{8} , N_{2} O utilizados en la fabricación de páneles, CF_{4} creado en el procesamiento de C_{2} F_{6} y C_{3} F_{8} )
• Combustión fija (oxidación de desperdicios orgánicos volátiles; producción de electricidad, vapor o calor)
• Emisiones fugitivas (fugas de proce-so del almacenamiento de gas, fugas de residuos en contenedores)
• Combustión móvil (transporte de mate-rias primas, productos y residuos)</t>
  </si>
  <si>
    <t>• Combustión fija (producción de elec-tricidad, vapor o calor)
• Combustión móvil (transporte de materias primas y residuos)
• Emisiones fugitivas (principalmente emisiones de HFC por el uso de equipo de refrigeración y aire acondicionado)</t>
  </si>
  <si>
    <t>• Combustión fija (explotación de minas y extracción de com-bustibles, energía para refi-nación o procesamiento de combustibles)
• Emisiones de proceso (produc-ción de combustibles, emi-2 siones de SF_{6} )
• Combustión móvil (transporte de combustibles y residuos, viajes de negocios de empleados, traslado de per-sonal desde y hacia sus casas)
• Emisiones fugitivas (CH_{4} y CO_{2} de rellenos sanitarios, conduc-tos, emisiones de SF_{6} )</t>
  </si>
  <si>
    <t>• Combustión fija (uso de pro-ductos como combustibles, combustión para la producción de materiales adquiridos)
• Combustión móvil (transporte de materias primas, productos, residuos; viajes de negocios de empleados, traslado de personal desde y hacia sus casas, uso de productos como com-bustibles)
• Emisiones de proceso (uso de productos como materia prima, emisiones derivadas de la producción de materiales adquiridos)
• Emisiones fugitivas (CH_{4} y CO_{2} de rellenos sanitarios o de la producción de materiales adquiridos)</t>
  </si>
  <si>
    <t>CAMPOS AUTOMÁTICOS</t>
  </si>
  <si>
    <t>Tabla del IPCC que menciona tipos de gas emitidos por los distintos tipos de industras</t>
  </si>
  <si>
    <t>Tabla Auxiliar, en caso de requerir un soporte adicional como guía</t>
  </si>
  <si>
    <t>Toda la información a cargar se ingresa en la hoja INVENTARIO</t>
  </si>
  <si>
    <t>Debido a que el modelo se encuentra preparado para el reporte de inventarios de grandes industrias, permite el reporte en el encabezado a 3 niveles: Empresa, Sector y Subsector, sin o aplican el subnivel repetir el último nombre o bien detallar "todos". Una Empresa que reporta más de un Sector o Subsector, lo debe hacer con tablas distintas.</t>
  </si>
  <si>
    <t>Encabezado</t>
  </si>
  <si>
    <t>Tabla de reporte</t>
  </si>
  <si>
    <t>En la parte inferior se encuentra la tabla específica del reporte de emisiones.</t>
  </si>
  <si>
    <t>Instalación o Equipo</t>
  </si>
  <si>
    <t>La información cargada en el inventario debe realizarse de acuerdo al documento de texto que describe todos los alcances y criterios requeridos para un adecuado y consistente reporte de información.</t>
  </si>
  <si>
    <t>Coordenadas</t>
  </si>
  <si>
    <t>Columnas en verde a llenar</t>
  </si>
  <si>
    <t>Hoja INVENTARIO, verde</t>
  </si>
  <si>
    <t xml:space="preserve">Valor </t>
  </si>
  <si>
    <t>Valor en tCO2e/año</t>
  </si>
  <si>
    <t>Cálculo de las emisiones, expresadas en CO2 equivalente, se realiza de manera automática, con los coeficientes del AR6 IPCC GWP100, es decir, considerando el impacto a 100 años.</t>
  </si>
  <si>
    <t>Estas columnas replican el dato del encabezado en todas las filas, para simplificar su consolidación.</t>
  </si>
  <si>
    <t>Hojas amarillas, Tablas y referencias</t>
  </si>
  <si>
    <t>Estas hojas contienen tablas y datos de referencia que son consultadas en la hoja INVENTARIO.</t>
  </si>
  <si>
    <t>OBS: si para una misma Empresa, se observa que aplican más de una clasificación o municipio, se deberá realizar dos inventarios, separando los sectores de la empresa, para un correcto reporte y consolidación.</t>
  </si>
  <si>
    <t>OBS: estos campos se replican de manera automáticas en las primeras filas, del inventario para su consolidación, las cuáles por defecto se encuentran ocultas.</t>
  </si>
  <si>
    <t>Texto libre
Aquí se introduce el nombre de la instalación o el equipo del cual se están reportando las emisiones. El nivel de segregación se ajustará a la magnitud de las emisiones y el detalle de la información disponible.</t>
  </si>
  <si>
    <t>Texto libre
Aquí se introducen las coordenadas de la fuente de emisión o la instalación reportada.</t>
  </si>
  <si>
    <t>Texto libre
Aquí se complementa del dato de instalación con una descripción específica de la fuente de emisión.</t>
  </si>
  <si>
    <t>Selección de tabla
Aquí se selecciona en base a estándares tabulados, el tipo de fuente de emisión reportado, el mismo de usa para la consolidación del inventario provincial y nacional</t>
  </si>
  <si>
    <t>Selección de tabla
Aquí se selecciona las unidades anuales utilizadas, kg/año o tn/año. (Caudal másico del gas seleccionado).</t>
  </si>
  <si>
    <t>Número manual
Aquí se carga el valor del caudal másico anual del gas seleccionado.</t>
  </si>
  <si>
    <t>Es la clasificación de tipos de fuentes de emisión según el estándar GHG Protocol. Se realiza en base a la clasificación de la fuente de emisión.</t>
  </si>
  <si>
    <t>Estas hojas contienen tablas y datos de publicaciones del IPCC que pueden ser de utilidad, para quienes arman su inventario por primer vez, con datos, como gases y procesos principales que generan emisiones en las distintas industrias.</t>
  </si>
  <si>
    <t xml:space="preserve">En la zona superior de la hoja de encuentran datos generales de la industria y el inventario. </t>
  </si>
  <si>
    <t>En el encabezado se deberá seleccionar de una tabla una clasificación estándar de sector Industrial, subsector Industrial e Industria/Negocio, el mismo se enmarca en los estándares del IPCC, para la clasificación del inventario. Si alguna industria no se encuentra, se debe comunicar al Ente regulador, para indicar como reportarlo o bien incluir el elemento faltante.</t>
  </si>
  <si>
    <t>Selección de tabla
Aquí se selecciona el Scope de la emisión reportada, según criterio del instructivo.</t>
  </si>
  <si>
    <t>Selección de tabla
Aquí se selecciona la metodología utilizada para la obtención del valor, estimación o medición y detalle de cada uno. Se  utilizará para comprender la precisión del inventario y sus aportes</t>
  </si>
  <si>
    <t>Selección de tabla
Aquí se selecciona el gas que se estará reportando. OBSERVACIÓN, en el general de los casos, una misma fuente de emisión emitirá más de un gas, en cuyo caso, se repiten los elementos previos de la tabla, como gases se estén reportando. 
En la selección, existe la posibilidad de utilizar CO2e (CO2 equivalente) como gas, pero el mismo solo debe ser utilizado, cuando el gas estimado, se obtiene en base a algún coeficiente que no permite identificar las componentes. Es decir, siempre se sea posible se reporta en gas emitido.</t>
  </si>
  <si>
    <t>Clasificación Emisión según Inventario Nacional - IPCC</t>
  </si>
  <si>
    <t>El inventario nacional respeta la clasificación de las emisiones que propone el IPCC. Estos campos se seleccionan de manera automática, tomando por un lado las selección de clasificación del encabezado y por otro la clasificación de la fuente de emisión.</t>
  </si>
  <si>
    <t>Hojas naranja, hojas con tablas auxiliares</t>
  </si>
  <si>
    <t>Observación:</t>
  </si>
  <si>
    <t>Categoría</t>
  </si>
  <si>
    <t>Subcategoría 1er Orden</t>
  </si>
  <si>
    <t>En caso de acutlizar la tabla original, actulizar estas tablas</t>
  </si>
  <si>
    <t>Actualizar en caso de cambiar la lista de departamentos y ciudades.</t>
  </si>
  <si>
    <t>La siguiente plantilla es el formato a utilizarse para el reporte de emisiones según el Decreto Provincial Nº 758/2025</t>
  </si>
  <si>
    <t>Columnas violetas Automáticas (no se carga ningún dato)</t>
  </si>
  <si>
    <t>Columnas ocultas, celeste, automáticas (no se carga ningún dato)</t>
  </si>
  <si>
    <r>
      <rPr>
        <b/>
        <i/>
        <sz val="12"/>
        <color rgb="FFFF0000"/>
        <rFont val="Aptos Narrow"/>
        <scheme val="minor"/>
      </rPr>
      <t xml:space="preserve">IMPORTANTE: </t>
    </r>
    <r>
      <rPr>
        <b/>
        <sz val="10"/>
        <color theme="1"/>
        <rFont val="Aptos Narrow"/>
        <scheme val="minor"/>
      </rPr>
      <t xml:space="preserve">
COMPLETAR </t>
    </r>
    <r>
      <rPr>
        <b/>
        <u/>
        <sz val="10"/>
        <color theme="1"/>
        <rFont val="Aptos Narrow"/>
        <scheme val="minor"/>
      </rPr>
      <t>SOLO</t>
    </r>
    <r>
      <rPr>
        <b/>
        <sz val="10"/>
        <color theme="1"/>
        <rFont val="Aptos Narrow"/>
        <scheme val="minor"/>
      </rPr>
      <t xml:space="preserve"> COLUMNAS EN </t>
    </r>
    <r>
      <rPr>
        <b/>
        <sz val="10"/>
        <color theme="9"/>
        <rFont val="Aptos Narrow"/>
        <scheme val="minor"/>
      </rPr>
      <t>VERDE</t>
    </r>
    <r>
      <rPr>
        <b/>
        <sz val="10"/>
        <color theme="1"/>
        <rFont val="Aptos Narrow"/>
        <scheme val="minor"/>
      </rPr>
      <t xml:space="preserve">. Desde "Instalación o equipo" a "Valor". 
</t>
    </r>
    <r>
      <rPr>
        <b/>
        <u/>
        <sz val="10"/>
        <color theme="1"/>
        <rFont val="Aptos Narrow"/>
        <scheme val="minor"/>
      </rPr>
      <t>NO COMPLETAR</t>
    </r>
    <r>
      <rPr>
        <b/>
        <sz val="10"/>
        <color theme="1"/>
        <rFont val="Aptos Narrow"/>
        <scheme val="minor"/>
      </rPr>
      <t xml:space="preserve"> COLUMNAS EN </t>
    </r>
    <r>
      <rPr>
        <b/>
        <sz val="10"/>
        <color theme="8" tint="0.39997558519241921"/>
        <rFont val="Aptos Narrow"/>
        <scheme val="minor"/>
      </rPr>
      <t>VIOLETA</t>
    </r>
    <r>
      <rPr>
        <b/>
        <sz val="10"/>
        <color theme="1"/>
        <rFont val="Aptos Narrow"/>
        <scheme val="minor"/>
      </rPr>
      <t>, SON AUTOMÁTICAS. Desde "Valor en tCO2e/año" a "Fuente".</t>
    </r>
  </si>
  <si>
    <t>Subprocesos, instalaciones o equipos.</t>
  </si>
  <si>
    <t>GEI Emitido</t>
  </si>
  <si>
    <t>GEI emitido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</si>
</sst>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9">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8"/>
      <color theme="1"/>
      <name val="Aptos Narrow"/>
      <family val="2"/>
      <scheme val="minor"/>
    </font>
    <font>
      <sz val="8"/>
      <color theme="1"/>
      <name val="Aptos Narrow"/>
      <family val="2"/>
      <scheme val="minor"/>
    </font>
    <font>
      <sz val="8"/>
      <color rgb="FF000000"/>
      <name val="Aptos Narrow"/>
      <family val="2"/>
      <scheme val="minor"/>
    </font>
    <font>
      <sz val="8"/>
      <name val="Aptos Narrow"/>
      <family val="2"/>
      <scheme val="minor"/>
    </font>
    <font>
      <sz val="11"/>
      <color theme="1" tint="0.249977111117893"/>
      <name val="Aptos Narrow"/>
      <family val="2"/>
      <scheme val="minor"/>
    </font>
    <font>
      <b/>
      <sz val="12"/>
      <color theme="1"/>
      <name val="Aptos Narrow"/>
      <family val="2"/>
      <scheme val="minor"/>
    </font>
    <font>
      <b/>
      <sz val="14"/>
      <color theme="1"/>
      <name val="Aptos Narrow"/>
      <family val="2"/>
      <scheme val="minor"/>
    </font>
    <font>
      <b/>
      <sz val="9"/>
      <color indexed="81"/>
      <name val="Tahoma"/>
      <family val="2"/>
    </font>
    <font>
      <sz val="11"/>
      <color rgb="FFFF0000"/>
      <name val="Aptos Narrow"/>
      <family val="2"/>
      <scheme val="minor"/>
    </font>
    <font>
      <u/>
      <sz val="11"/>
      <color theme="10"/>
      <name val="Aptos Narrow"/>
      <family val="2"/>
      <scheme val="minor"/>
    </font>
    <font>
      <i/>
      <sz val="12"/>
      <color theme="1"/>
      <name val="Aptos Narrow"/>
      <family val="2"/>
      <scheme val="minor"/>
    </font>
    <font>
      <sz val="9"/>
      <color indexed="81"/>
      <name val="Tahoma"/>
      <family val="2"/>
    </font>
    <font>
      <b/>
      <sz val="10"/>
      <color theme="0"/>
      <name val="Aptos Narrow"/>
      <family val="2"/>
      <scheme val="minor"/>
    </font>
    <font>
      <sz val="10"/>
      <color theme="1"/>
      <name val="Aptos Narrow"/>
      <family val="2"/>
      <scheme val="minor"/>
    </font>
    <font>
      <sz val="8"/>
      <color rgb="FFFF0000"/>
      <name val="Aptos Narrow"/>
      <family val="2"/>
      <scheme val="minor"/>
    </font>
    <font>
      <sz val="11"/>
      <color theme="0"/>
      <name val="Aptos Narrow"/>
      <family val="2"/>
      <scheme val="minor"/>
    </font>
    <font>
      <sz val="16"/>
      <color rgb="FFFF0000"/>
      <name val="Aptos Narrow"/>
      <family val="2"/>
      <scheme val="minor"/>
    </font>
    <font>
      <b/>
      <i/>
      <sz val="11"/>
      <color theme="1"/>
      <name val="Aptos Narrow"/>
      <family val="2"/>
      <scheme val="minor"/>
    </font>
    <font>
      <b/>
      <sz val="11"/>
      <color theme="1"/>
      <name val="Aptos Narrow"/>
      <scheme val="minor"/>
    </font>
    <font>
      <b/>
      <sz val="11"/>
      <color theme="0"/>
      <name val="Aptos Narrow"/>
      <scheme val="minor"/>
    </font>
    <font>
      <b/>
      <sz val="10"/>
      <color theme="1"/>
      <name val="Aptos Narrow"/>
      <scheme val="minor"/>
    </font>
    <font>
      <b/>
      <i/>
      <sz val="12"/>
      <color rgb="FFFF0000"/>
      <name val="Aptos Narrow"/>
      <scheme val="minor"/>
    </font>
    <font>
      <b/>
      <u/>
      <sz val="10"/>
      <color theme="1"/>
      <name val="Aptos Narrow"/>
      <scheme val="minor"/>
    </font>
    <font>
      <b/>
      <sz val="10"/>
      <color theme="9"/>
      <name val="Aptos Narrow"/>
      <scheme val="minor"/>
    </font>
    <font>
      <b/>
      <sz val="10"/>
      <color theme="8" tint="0.39997558519241921"/>
      <name val="Aptos Narrow"/>
      <scheme val="minor"/>
    </font>
  </fonts>
  <fills count="10">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C00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theme="4" tint="0.39997558519241921"/>
        <bgColor indexed="64"/>
      </patternFill>
    </fill>
  </fills>
  <borders count="37">
    <border>
      <left/>
      <right/>
      <top/>
      <bottom/>
      <diagonal/>
    </border>
    <border>
      <left style="thin">
        <color theme="4" tint="0.39997558519241921"/>
      </left>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auto="1"/>
      </right>
      <top style="hair">
        <color auto="1"/>
      </top>
      <bottom style="hair">
        <color auto="1"/>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thin">
        <color auto="1"/>
      </right>
      <top style="hair">
        <color auto="1"/>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theme="4" tint="0.39997558519241921"/>
      </bottom>
      <diagonal/>
    </border>
    <border>
      <left/>
      <right/>
      <top/>
      <bottom style="thin">
        <color auto="1"/>
      </bottom>
      <diagonal/>
    </border>
    <border>
      <left/>
      <right style="thin">
        <color auto="1"/>
      </right>
      <top style="thin">
        <color auto="1"/>
      </top>
      <bottom style="thin">
        <color auto="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
      <left style="thin">
        <color theme="4" tint="0.39997558519241921"/>
      </left>
      <right/>
      <top/>
      <bottom style="thin">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3" fillId="0" borderId="0" applyNumberFormat="0" applyFill="0" applyBorder="0" applyAlignment="0" applyProtection="0"/>
  </cellStyleXfs>
  <cellXfs count="144">
    <xf numFmtId="0" fontId="0" fillId="0" borderId="0" xfId="0"/>
    <xf numFmtId="0" fontId="2" fillId="2" borderId="1" xfId="0" applyFont="1" applyFill="1" applyBorder="1"/>
    <xf numFmtId="0" fontId="0" fillId="3" borderId="1" xfId="0" applyFill="1" applyBorder="1"/>
    <xf numFmtId="0" fontId="0" fillId="0" borderId="1" xfId="0" applyBorder="1"/>
    <xf numFmtId="0" fontId="0" fillId="0" borderId="0" xfId="0" applyAlignment="1">
      <alignment horizontal="center"/>
    </xf>
    <xf numFmtId="0" fontId="5" fillId="0" borderId="0" xfId="0" applyFont="1"/>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8" xfId="0" applyFont="1" applyBorder="1" applyAlignment="1">
      <alignment horizontal="center"/>
    </xf>
    <xf numFmtId="0" fontId="6" fillId="0" borderId="8" xfId="0" applyFont="1" applyBorder="1" applyAlignment="1">
      <alignment vertical="center" wrapText="1"/>
    </xf>
    <xf numFmtId="0" fontId="6" fillId="0" borderId="9" xfId="0" applyFont="1" applyBorder="1" applyAlignment="1">
      <alignment horizontal="center" vertical="center" wrapText="1"/>
    </xf>
    <xf numFmtId="0" fontId="5" fillId="0" borderId="8" xfId="0" applyFont="1" applyBorder="1"/>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5" fillId="4" borderId="8" xfId="0" applyFont="1" applyFill="1" applyBorder="1" applyAlignment="1">
      <alignment horizontal="center" vertical="center"/>
    </xf>
    <xf numFmtId="0" fontId="6" fillId="4" borderId="4" xfId="0" applyFont="1" applyFill="1" applyBorder="1" applyAlignment="1">
      <alignment vertical="center" wrapText="1"/>
    </xf>
    <xf numFmtId="0" fontId="6" fillId="4" borderId="9" xfId="0" applyFont="1" applyFill="1" applyBorder="1" applyAlignment="1">
      <alignment horizontal="center" vertical="center" wrapText="1"/>
    </xf>
    <xf numFmtId="0" fontId="5" fillId="0" borderId="8" xfId="0" applyFont="1" applyBorder="1" applyAlignment="1">
      <alignment horizontal="center" vertical="center"/>
    </xf>
    <xf numFmtId="0" fontId="6" fillId="0" borderId="8" xfId="0" quotePrefix="1" applyFont="1" applyBorder="1" applyAlignment="1">
      <alignment horizontal="center" vertical="center" wrapText="1"/>
    </xf>
    <xf numFmtId="0" fontId="5" fillId="0" borderId="8" xfId="0" applyFont="1" applyBorder="1" applyAlignment="1">
      <alignment vertical="center"/>
    </xf>
    <xf numFmtId="0" fontId="5" fillId="0" borderId="9"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6" fillId="0" borderId="10" xfId="0" applyFont="1" applyBorder="1" applyAlignment="1">
      <alignment horizontal="center" vertical="center" wrapText="1"/>
    </xf>
    <xf numFmtId="0" fontId="6" fillId="4"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19" xfId="0" applyFont="1" applyBorder="1" applyAlignment="1">
      <alignment horizontal="center" vertical="center"/>
    </xf>
    <xf numFmtId="0" fontId="6" fillId="0" borderId="19" xfId="0" applyFont="1" applyBorder="1" applyAlignment="1">
      <alignmen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22" xfId="0" applyBorder="1"/>
    <xf numFmtId="0" fontId="6" fillId="0" borderId="0" xfId="0" applyFont="1" applyAlignment="1">
      <alignment horizontal="center" vertical="center" wrapText="1"/>
    </xf>
    <xf numFmtId="0" fontId="0" fillId="0" borderId="0" xfId="0" applyAlignment="1">
      <alignment wrapText="1"/>
    </xf>
    <xf numFmtId="0" fontId="8" fillId="0" borderId="0" xfId="0" applyFont="1" applyAlignment="1">
      <alignment wrapText="1"/>
    </xf>
    <xf numFmtId="0" fontId="0" fillId="0" borderId="0" xfId="0" applyAlignment="1">
      <alignment vertical="top"/>
    </xf>
    <xf numFmtId="0" fontId="0" fillId="0" borderId="0" xfId="0" applyAlignment="1">
      <alignment vertical="top" wrapText="1"/>
    </xf>
    <xf numFmtId="0" fontId="3" fillId="0" borderId="2" xfId="0" applyFont="1" applyBorder="1" applyAlignment="1">
      <alignment wrapText="1"/>
    </xf>
    <xf numFmtId="0" fontId="0" fillId="0" borderId="2" xfId="0"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164" fontId="0" fillId="0" borderId="0" xfId="1" applyNumberFormat="1" applyFont="1" applyAlignment="1">
      <alignment vertical="center" wrapText="1"/>
    </xf>
    <xf numFmtId="0" fontId="0" fillId="0" borderId="0" xfId="0" applyAlignment="1">
      <alignment horizontal="left"/>
    </xf>
    <xf numFmtId="0" fontId="9" fillId="0" borderId="23" xfId="0" applyFont="1" applyBorder="1"/>
    <xf numFmtId="0" fontId="8" fillId="0" borderId="0" xfId="0" applyFont="1"/>
    <xf numFmtId="0" fontId="9" fillId="0" borderId="0" xfId="0" applyFont="1"/>
    <xf numFmtId="0" fontId="9" fillId="0" borderId="0" xfId="0" applyFont="1" applyAlignment="1">
      <alignment horizontal="left"/>
    </xf>
    <xf numFmtId="0" fontId="12" fillId="0" borderId="2" xfId="0" applyFont="1" applyBorder="1" applyAlignment="1">
      <alignment wrapText="1"/>
    </xf>
    <xf numFmtId="0" fontId="14" fillId="0" borderId="24" xfId="0" applyFont="1" applyBorder="1"/>
    <xf numFmtId="0" fontId="14" fillId="0" borderId="0" xfId="0" applyFont="1"/>
    <xf numFmtId="0" fontId="10" fillId="5" borderId="0" xfId="0" applyFont="1" applyFill="1" applyAlignment="1">
      <alignment wrapText="1"/>
    </xf>
    <xf numFmtId="0" fontId="16" fillId="2" borderId="29" xfId="0" applyFont="1" applyFill="1" applyBorder="1" applyAlignment="1">
      <alignment vertical="top" wrapText="1"/>
    </xf>
    <xf numFmtId="0" fontId="16" fillId="2" borderId="30" xfId="0" applyFont="1" applyFill="1" applyBorder="1" applyAlignment="1">
      <alignment vertical="top" wrapText="1"/>
    </xf>
    <xf numFmtId="0" fontId="16" fillId="2" borderId="31" xfId="0" applyFont="1" applyFill="1" applyBorder="1" applyAlignment="1">
      <alignment vertical="top" wrapText="1"/>
    </xf>
    <xf numFmtId="0" fontId="17" fillId="3" borderId="30" xfId="0" applyFont="1" applyFill="1" applyBorder="1" applyAlignment="1">
      <alignment vertical="top" wrapText="1"/>
    </xf>
    <xf numFmtId="0" fontId="17" fillId="3" borderId="31" xfId="0" applyFont="1" applyFill="1" applyBorder="1" applyAlignment="1">
      <alignment vertical="top" wrapText="1"/>
    </xf>
    <xf numFmtId="0" fontId="17" fillId="0" borderId="31" xfId="0" applyFont="1" applyBorder="1" applyAlignment="1">
      <alignment vertical="top" wrapText="1"/>
    </xf>
    <xf numFmtId="0" fontId="17" fillId="0" borderId="30" xfId="0" applyFont="1" applyBorder="1" applyAlignment="1">
      <alignment vertical="top" wrapText="1"/>
    </xf>
    <xf numFmtId="0" fontId="17" fillId="3" borderId="28" xfId="0" applyFont="1" applyFill="1" applyBorder="1" applyAlignment="1">
      <alignment vertical="top" wrapText="1"/>
    </xf>
    <xf numFmtId="0" fontId="18" fillId="0" borderId="1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0" xfId="0" applyAlignment="1">
      <alignment horizontal="center" wrapText="1"/>
    </xf>
    <xf numFmtId="0" fontId="0" fillId="3" borderId="28" xfId="0" applyFill="1" applyBorder="1" applyAlignment="1">
      <alignment vertical="top" wrapText="1"/>
    </xf>
    <xf numFmtId="0" fontId="0" fillId="0" borderId="28" xfId="0" applyBorder="1" applyAlignment="1">
      <alignment vertical="top" wrapText="1"/>
    </xf>
    <xf numFmtId="0" fontId="3" fillId="0" borderId="0" xfId="0" applyFont="1" applyAlignment="1">
      <alignment vertical="top"/>
    </xf>
    <xf numFmtId="0" fontId="12" fillId="0" borderId="0" xfId="0" applyFont="1" applyAlignment="1">
      <alignment wrapText="1"/>
    </xf>
    <xf numFmtId="0" fontId="12" fillId="0" borderId="0" xfId="0" applyFont="1" applyAlignment="1">
      <alignment vertical="top" wrapText="1"/>
    </xf>
    <xf numFmtId="0" fontId="12" fillId="0" borderId="0" xfId="0" applyFont="1" applyAlignment="1">
      <alignment horizontal="center" wrapText="1"/>
    </xf>
    <xf numFmtId="0" fontId="12" fillId="0" borderId="0" xfId="0" applyFont="1" applyAlignment="1">
      <alignment vertical="top"/>
    </xf>
    <xf numFmtId="0" fontId="6" fillId="0" borderId="8" xfId="0" applyFont="1" applyBorder="1" applyAlignment="1">
      <alignment horizontal="justify" vertical="center" wrapText="1"/>
    </xf>
    <xf numFmtId="0" fontId="4" fillId="0" borderId="14" xfId="0" applyFont="1" applyBorder="1" applyAlignment="1">
      <alignment horizontal="center" vertical="center" wrapText="1"/>
    </xf>
    <xf numFmtId="0" fontId="18" fillId="0" borderId="8" xfId="0" applyFont="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9" fillId="7" borderId="0" xfId="0" applyFont="1" applyFill="1" applyAlignment="1">
      <alignment vertical="top" wrapText="1"/>
    </xf>
    <xf numFmtId="0" fontId="0" fillId="0" borderId="24" xfId="0" applyBorder="1" applyAlignment="1">
      <alignment vertical="top" wrapText="1"/>
    </xf>
    <xf numFmtId="0" fontId="21" fillId="0" borderId="24" xfId="0" applyFont="1" applyBorder="1" applyAlignment="1">
      <alignment vertical="top" wrapText="1"/>
    </xf>
    <xf numFmtId="0" fontId="19" fillId="8" borderId="0" xfId="0" applyFont="1" applyFill="1" applyAlignment="1">
      <alignment vertical="top" wrapText="1"/>
    </xf>
    <xf numFmtId="0" fontId="0" fillId="9" borderId="0" xfId="0" applyFont="1" applyFill="1" applyAlignment="1">
      <alignment horizontal="center" vertical="top"/>
    </xf>
    <xf numFmtId="0" fontId="0" fillId="9" borderId="0" xfId="0" applyFont="1" applyFill="1" applyAlignment="1">
      <alignment vertical="top" wrapText="1"/>
    </xf>
    <xf numFmtId="0" fontId="0" fillId="9" borderId="0" xfId="0" applyFont="1" applyFill="1" applyAlignment="1">
      <alignment horizontal="center" vertical="top" wrapText="1"/>
    </xf>
    <xf numFmtId="0" fontId="23" fillId="8" borderId="23" xfId="0" applyFont="1" applyFill="1" applyBorder="1" applyAlignment="1">
      <alignment horizontal="center"/>
    </xf>
    <xf numFmtId="0" fontId="10" fillId="0" borderId="0" xfId="0" applyFont="1" applyAlignment="1">
      <alignment vertical="top" wrapText="1"/>
    </xf>
    <xf numFmtId="0" fontId="0" fillId="0" borderId="0" xfId="0" applyAlignment="1">
      <alignment vertical="top" wrapText="1"/>
    </xf>
    <xf numFmtId="0" fontId="0" fillId="0" borderId="24" xfId="0" applyBorder="1" applyAlignment="1">
      <alignment vertical="top" wrapText="1"/>
    </xf>
    <xf numFmtId="0" fontId="3" fillId="0" borderId="0" xfId="0" applyFont="1" applyAlignment="1">
      <alignment vertical="top" wrapText="1"/>
    </xf>
    <xf numFmtId="0" fontId="22" fillId="7" borderId="0" xfId="0" applyFont="1" applyFill="1" applyAlignment="1">
      <alignment vertical="top" wrapText="1"/>
    </xf>
    <xf numFmtId="0" fontId="3" fillId="0" borderId="0" xfId="0" applyFont="1" applyAlignment="1">
      <alignment horizontal="center" vertical="top" wrapText="1"/>
    </xf>
    <xf numFmtId="0" fontId="3" fillId="0" borderId="26" xfId="0" applyFont="1" applyBorder="1" applyAlignment="1">
      <alignment horizontal="center" vertical="top" wrapText="1"/>
    </xf>
    <xf numFmtId="0" fontId="0" fillId="0" borderId="26" xfId="0" applyBorder="1" applyAlignment="1">
      <alignment vertical="top" wrapText="1"/>
    </xf>
    <xf numFmtId="0" fontId="0" fillId="9" borderId="24" xfId="0" applyFill="1" applyBorder="1" applyAlignment="1">
      <alignment vertical="top" wrapText="1"/>
    </xf>
    <xf numFmtId="0" fontId="0" fillId="0" borderId="24" xfId="0" applyBorder="1" applyAlignment="1">
      <alignment horizontal="left" vertical="top" wrapText="1"/>
    </xf>
    <xf numFmtId="0" fontId="3" fillId="0" borderId="24" xfId="0" applyFont="1" applyBorder="1" applyAlignment="1">
      <alignment horizontal="center" vertical="top" wrapText="1"/>
    </xf>
    <xf numFmtId="0" fontId="22" fillId="6" borderId="0" xfId="0" applyFont="1" applyFill="1" applyAlignment="1">
      <alignment vertical="top" wrapText="1"/>
    </xf>
    <xf numFmtId="0" fontId="22" fillId="4" borderId="0" xfId="0" applyFont="1" applyFill="1" applyAlignment="1">
      <alignment vertical="top" wrapText="1"/>
    </xf>
    <xf numFmtId="0" fontId="0" fillId="8" borderId="24" xfId="0" applyFill="1" applyBorder="1" applyAlignment="1">
      <alignment vertical="top" wrapText="1"/>
    </xf>
    <xf numFmtId="0" fontId="0" fillId="7" borderId="24" xfId="0" applyFill="1" applyBorder="1" applyAlignment="1">
      <alignment vertical="top" wrapText="1"/>
    </xf>
    <xf numFmtId="0" fontId="9" fillId="0" borderId="2" xfId="0" applyFont="1" applyBorder="1" applyAlignment="1">
      <alignment horizontal="left"/>
    </xf>
    <xf numFmtId="0" fontId="10" fillId="5" borderId="2" xfId="0" applyFont="1" applyFill="1" applyBorder="1" applyAlignment="1">
      <alignment wrapText="1"/>
    </xf>
    <xf numFmtId="0" fontId="3" fillId="0" borderId="2"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7" xfId="0"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7" xfId="0" applyFont="1" applyBorder="1" applyAlignment="1">
      <alignment horizontal="center"/>
    </xf>
    <xf numFmtId="0" fontId="2" fillId="8" borderId="23" xfId="0" applyFont="1" applyFill="1" applyBorder="1" applyAlignment="1">
      <alignment horizontal="center"/>
    </xf>
    <xf numFmtId="0" fontId="2" fillId="8" borderId="24" xfId="0" applyFont="1" applyFill="1" applyBorder="1" applyAlignment="1">
      <alignment horizontal="center"/>
    </xf>
    <xf numFmtId="0" fontId="2" fillId="8" borderId="27" xfId="0" applyFont="1" applyFill="1" applyBorder="1" applyAlignment="1">
      <alignment horizontal="center"/>
    </xf>
    <xf numFmtId="0" fontId="0" fillId="0" borderId="2" xfId="0" applyBorder="1" applyAlignment="1">
      <alignment horizontal="center" wrapText="1"/>
    </xf>
    <xf numFmtId="0" fontId="23" fillId="8" borderId="26" xfId="0" applyFont="1" applyFill="1" applyBorder="1" applyAlignment="1">
      <alignment horizont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13" fillId="0" borderId="2" xfId="2" applyBorder="1" applyAlignment="1">
      <alignment horizontal="left"/>
    </xf>
    <xf numFmtId="0" fontId="13" fillId="0" borderId="0" xfId="2" applyBorder="1" applyAlignment="1">
      <alignment horizontal="left"/>
    </xf>
    <xf numFmtId="0" fontId="0" fillId="0" borderId="0" xfId="0" applyAlignment="1">
      <alignment horizontal="center"/>
    </xf>
    <xf numFmtId="0" fontId="0" fillId="0" borderId="25" xfId="0" applyBorder="1" applyAlignment="1">
      <alignment horizontal="center"/>
    </xf>
    <xf numFmtId="0" fontId="0" fillId="0" borderId="0" xfId="0" applyAlignment="1">
      <alignment horizontal="center" vertical="top"/>
    </xf>
    <xf numFmtId="0" fontId="17" fillId="3" borderId="29" xfId="0" applyFont="1" applyFill="1" applyBorder="1" applyAlignment="1">
      <alignment horizontal="center" vertical="top" wrapText="1"/>
    </xf>
    <xf numFmtId="0" fontId="17" fillId="3" borderId="32" xfId="0" applyFont="1" applyFill="1" applyBorder="1" applyAlignment="1">
      <alignment horizontal="center" vertical="top" wrapText="1"/>
    </xf>
    <xf numFmtId="0" fontId="17" fillId="3" borderId="33" xfId="0" applyFont="1" applyFill="1" applyBorder="1" applyAlignment="1">
      <alignment horizontal="center" vertical="top" wrapText="1"/>
    </xf>
    <xf numFmtId="0" fontId="17" fillId="0" borderId="30" xfId="0" applyFont="1" applyBorder="1" applyAlignment="1">
      <alignment horizontal="center" vertical="top" wrapText="1"/>
    </xf>
    <xf numFmtId="0" fontId="17" fillId="0" borderId="0" xfId="0" applyFont="1" applyAlignment="1">
      <alignment horizontal="center" vertical="top" wrapText="1"/>
    </xf>
    <xf numFmtId="0" fontId="17" fillId="0" borderId="25" xfId="0" applyFont="1" applyBorder="1" applyAlignment="1">
      <alignment horizontal="center" vertical="top" wrapText="1"/>
    </xf>
    <xf numFmtId="0" fontId="17" fillId="3" borderId="30" xfId="0" applyFont="1" applyFill="1" applyBorder="1" applyAlignment="1">
      <alignment horizontal="center" vertical="top" wrapText="1"/>
    </xf>
    <xf numFmtId="0" fontId="17" fillId="3" borderId="0" xfId="0" applyFont="1" applyFill="1" applyAlignment="1">
      <alignment horizontal="center" vertical="top" wrapText="1"/>
    </xf>
    <xf numFmtId="0" fontId="17" fillId="3" borderId="25" xfId="0" applyFont="1" applyFill="1" applyBorder="1" applyAlignment="1">
      <alignment horizontal="center" vertical="top" wrapText="1"/>
    </xf>
    <xf numFmtId="0" fontId="17" fillId="0" borderId="29" xfId="0" applyFont="1" applyBorder="1" applyAlignment="1">
      <alignment horizontal="center" vertical="top" wrapText="1"/>
    </xf>
    <xf numFmtId="0" fontId="17" fillId="0" borderId="32" xfId="0" applyFont="1" applyBorder="1" applyAlignment="1">
      <alignment horizontal="center" vertical="top" wrapText="1"/>
    </xf>
    <xf numFmtId="0" fontId="17" fillId="0" borderId="33" xfId="0" applyFont="1" applyBorder="1" applyAlignment="1">
      <alignment horizontal="center" vertical="top" wrapText="1"/>
    </xf>
    <xf numFmtId="0" fontId="0" fillId="0" borderId="0" xfId="0" applyAlignment="1">
      <alignment horizontal="center" wrapText="1"/>
    </xf>
    <xf numFmtId="0" fontId="20" fillId="0" borderId="0" xfId="0" applyFont="1" applyAlignment="1">
      <alignment vertical="top" wrapText="1"/>
    </xf>
  </cellXfs>
  <cellStyles count="3">
    <cellStyle name="Hipervínculo" xfId="2" builtinId="8"/>
    <cellStyle name="Millares" xfId="1" builtinId="3"/>
    <cellStyle name="Normal" xfId="0" builtinId="0"/>
  </cellStyles>
  <dxfs count="80">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thin">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general"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fill>
        <patternFill patternType="none">
          <fgColor indexed="64"/>
          <bgColor auto="1"/>
        </patternFill>
      </fill>
      <alignment horizontal="general"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thin">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right style="thin">
          <color auto="1"/>
        </right>
        <top style="hair">
          <color auto="1"/>
        </top>
        <bottom style="hair">
          <color auto="1"/>
        </bottom>
        <vertical/>
        <horizontal/>
      </border>
    </dxf>
    <dxf>
      <border outline="0">
        <left style="thin">
          <color auto="1"/>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8"/>
        <color theme="1"/>
        <name val="Aptos Narrow"/>
        <scheme val="minor"/>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bottom/>
      </border>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1"/>
        <color rgb="FFFF0000"/>
        <name val="Aptos Narrow"/>
        <scheme val="minor"/>
      </font>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center" vertical="bottom" textRotation="0" indent="0" justifyLastLine="0" shrinkToFit="0" readingOrder="0"/>
    </dxf>
    <dxf>
      <numFmt numFmtId="0" formatCode="General"/>
    </dxf>
    <dxf>
      <numFmt numFmtId="0" formatCode="General"/>
    </dxf>
    <dxf>
      <alignment horizontal="center" vertical="bottom" textRotation="0" indent="0" justifyLastLine="0" shrinkToFit="0" readingOrder="0"/>
    </dxf>
    <dxf>
      <numFmt numFmtId="164" formatCode="_-* #,##0_-;\-* #,##0_-;_-* &quot;-&quot;??_-;_-@_-"/>
      <alignment horizontal="general" vertical="center" textRotation="0" wrapText="1" indent="0" justifyLastLine="0" shrinkToFit="0" readingOrder="0"/>
    </dxf>
    <dxf>
      <numFmt numFmtId="164" formatCode="_-* #,##0_-;\-* #,##0_-;_-* &quot;-&quot;??_-;_-@_-"/>
      <alignment horizontal="general" vertical="center" textRotation="0" wrapText="1" indent="0" justifyLastLine="0" shrinkToFit="0" readingOrder="0"/>
    </dxf>
    <dxf>
      <numFmt numFmtId="164" formatCode="_-* #,##0_-;\-* #,##0_-;_-* &quot;-&quot;??_-;_-@_-"/>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scheme val="minor"/>
      </font>
      <numFmt numFmtId="164"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scheme val="minor"/>
      </font>
      <numFmt numFmtId="164" formatCode="_-* #,##0_-;\-* #,##0_-;_-* &quot;-&quot;??_-;_-@_-"/>
      <alignment horizontal="general" vertical="center" textRotation="0" wrapText="1" indent="0" justifyLastLine="0" shrinkToFit="0" readingOrder="0"/>
    </dxf>
    <dxf>
      <numFmt numFmtId="164" formatCode="_-* #,##0_-;\-* #,##0_-;_-* &quot;-&quot;??_-;_-@_-"/>
      <alignment vertical="center" textRotation="0" wrapText="1" indent="0" justifyLastLine="0" shrinkToFit="0" readingOrder="0"/>
    </dxf>
    <dxf>
      <numFmt numFmtId="164" formatCode="_-* #,##0_-;\-* #,##0_-;_-* &quot;-&quot;??_-;_-@_-"/>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center" vertical="center" textRotation="0" wrapText="1" indent="0" justifyLastLine="0" shrinkToFit="0" readingOrder="0"/>
    </dxf>
    <dxf>
      <numFmt numFmtId="0" formatCode="General"/>
      <alignment vertical="center" textRotation="0" wrapText="1" indent="0" justifyLastLine="0" shrinkToFit="0" readingOrder="0"/>
    </dxf>
    <dxf>
      <numFmt numFmtId="0" formatCode="General"/>
      <alignment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vertical="center" textRotation="0" wrapText="1"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queryTables/queryTable1.xml><?xml version="1.0" encoding="utf-8"?>
<queryTable xmlns="http://schemas.openxmlformats.org/spreadsheetml/2006/main" name="DatosExternos_1" backgroundRefresh="0" connectionId="15" autoFormatId="16" applyNumberFormats="0" applyBorderFormats="0" applyFontFormats="0" applyPatternFormats="0" applyAlignmentFormats="0" applyWidthHeightFormats="0">
  <queryTableRefresh nextId="6">
    <queryTableFields count="5">
      <queryTableField id="1" name="Grupo" tableColumnId="1"/>
      <queryTableField id="2" name="SECTOR" tableColumnId="2"/>
      <queryTableField id="3" name="FUENTE DE LAS EMISIONES ALCANCE 1" tableColumnId="3"/>
      <queryTableField id="4" name="FUENTE DE LAS EMISIONES ALCANCE 2" tableColumnId="4"/>
      <queryTableField id="5" name="FUENTE DE LAS EMISIONES ALCANCE 3" tableColumnId="5"/>
    </queryTableFields>
  </queryTableRefresh>
  <extLst>
    <ext xmlns:x15="http://schemas.microsoft.com/office/spreadsheetml/2010/11/main" uri="{883FBD77-0823-4a55-B5E3-86C4891E6966}">
      <x15:queryTable sourceDataName="Consulta - GHG Sectores industriales"/>
    </ext>
  </extLst>
</queryTable>
</file>

<file path=xl/tables/_rels/table1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1" displayName="Tabla1" ref="B19:AC61" totalsRowShown="0" headerRowDxfId="79">
  <autoFilter ref="B19:AC61"/>
  <tableColumns count="28">
    <tableColumn id="1" name="Año" dataDxfId="78">
      <calculatedColumnFormula>IF(Tabla1[[#This Row],[Valor]]="","",$O$2)</calculatedColumnFormula>
    </tableColumn>
    <tableColumn id="2" name="Empresa" dataDxfId="77">
      <calculatedColumnFormula>IF(Tabla1[[#This Row],[Valor]]="","",$O$3)</calculatedColumnFormula>
    </tableColumn>
    <tableColumn id="16" name="CUIT" dataDxfId="76">
      <calculatedColumnFormula>IF(Tabla1[[#This Row],[Valor]]="","",$O$4)</calculatedColumnFormula>
    </tableColumn>
    <tableColumn id="3" name="Sector Empresa" dataDxfId="75">
      <calculatedColumnFormula>IF(Tabla1[[#This Row],[Valor]]="","",$O$9)</calculatedColumnFormula>
    </tableColumn>
    <tableColumn id="30" name="Clasificación: Sector" dataDxfId="74">
      <calculatedColumnFormula>IF(Tabla1[[#This Row],[Valor]]="","",$O$10)</calculatedColumnFormula>
    </tableColumn>
    <tableColumn id="24" name="Clasificación: Sub-Sector" dataDxfId="73">
      <calculatedColumnFormula>IF(Tabla1[[#This Row],[Valor]]="","",$O$11)</calculatedColumnFormula>
    </tableColumn>
    <tableColumn id="33" name="Clasificación: Industrias o Negocios" dataDxfId="72">
      <calculatedColumnFormula>IF(Tabla1[[#This Row],[Valor]]="","",$O$12)</calculatedColumnFormula>
    </tableColumn>
    <tableColumn id="4" name="Nombre Sub Sector (si aplica)" dataDxfId="71">
      <calculatedColumnFormula>IF(Tabla1[[#This Row],[Valor]]="","",$O$13)</calculatedColumnFormula>
    </tableColumn>
    <tableColumn id="6" name="Departamento" dataDxfId="70">
      <calculatedColumnFormula>IF(Tabla1[[#This Row],[Valor]]="","",$O$14)</calculatedColumnFormula>
    </tableColumn>
    <tableColumn id="7" name="En ejido urbano" dataDxfId="69">
      <calculatedColumnFormula>IF(Tabla1[[#This Row],[Valor]]="","",$O$15)</calculatedColumnFormula>
    </tableColumn>
    <tableColumn id="5" name="Ciudad/Municipio" dataDxfId="68">
      <calculatedColumnFormula>IF(Tabla1[[#This Row],[Valor]]="","",$O$16)</calculatedColumnFormula>
    </tableColumn>
    <tableColumn id="26" name="Instalación o equipo" dataDxfId="67"/>
    <tableColumn id="32" name="Coordenada Latitud_x000a_(de 31°38'53,4&quot; a 37°36'45,2&quot; S)" dataDxfId="66"/>
    <tableColumn id="29" name="Coordenada Longitud_x000a_(de 66°24'53,2&quot; a 70°34'49,4&quot;O)" dataDxfId="65"/>
    <tableColumn id="31" name="Scope" dataDxfId="64"/>
    <tableColumn id="27" name="Subprocesos, instalaciones o equipos." dataDxfId="63"/>
    <tableColumn id="8" name="Clasificación de fuente de emisión" dataDxfId="62"/>
    <tableColumn id="25" name="Método/calidad de cuantificación" dataDxfId="61"/>
    <tableColumn id="13" name="GEI Emitido" dataDxfId="60"/>
    <tableColumn id="14" name="Unidad" dataDxfId="59"/>
    <tableColumn id="15" name="Valor" dataDxfId="58" dataCellStyle="Millares"/>
    <tableColumn id="23" name="Valor en tCO2e/año" dataDxfId="57" dataCellStyle="Millares">
      <calculatedColumnFormula>IF(OR(Tabla1[[#This Row],[GEI Emitido]]="",Tabla1[[#This Row],[Valor]]="",Tabla1[[#This Row],[Unidad]]=""),"",Tabla1[[#This Row],[Valor]]*VLOOKUP(Tabla1[[#This Row],[GEI Emitido]],Gas[[Gas]:[Factor a CO2e]],2,0)*VLOOKUP(Tabla1[[#This Row],[Unidad]],Unidad[],2,0))</calculatedColumnFormula>
    </tableColumn>
    <tableColumn id="28" name="Tipo fuente de emisión" dataDxfId="56" dataCellStyle="Millares">
      <calculatedColumnFormula>IF(Tabla1[[#This Row],[Clasificación de fuente de emisión]]="","",VLOOKUP(Tabla1[[#This Row],[Clasificación de fuente de emisión]],Tipo_fuente_emi_GHGPI[],2,0))</calculatedColumnFormula>
    </tableColumn>
    <tableColumn id="34" name="Alternativas IPCC" dataDxfId="55" dataCellStyle="Millares">
      <calculatedColumnFormula>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calculatedColumnFormula>
    </tableColumn>
    <tableColumn id="9" name="Sector" dataDxfId="54" dataCellStyle="Millares">
      <calculatedColumnFormula>IF(Tabla1[[#This Row],[Alternativas IPCC]]="","",VLOOKUP(Tabla1[[#This Row],[Alternativas IPCC]],IPCC_Categorías[],12,0))</calculatedColumnFormula>
    </tableColumn>
    <tableColumn id="10" name="Categoría" dataDxfId="53" dataCellStyle="Millares"/>
    <tableColumn id="11" name="Subcategoría 1er Orden" dataDxfId="52" dataCellStyle="Millares">
      <calculatedColumnFormula>IF(Tabla1[[#This Row],[Alternativas IPCC]]="","",VLOOKUP(Tabla1[[#This Row],[Alternativas IPCC]],IPCC_Categorías[],14,0))</calculatedColumnFormula>
    </tableColumn>
    <tableColumn id="12" name="Fuente" dataDxfId="51" dataCellStyle="Millares">
      <calculatedColumnFormula>IF(Tabla1[[#This Row],[Alternativas IPCC]]="","",VLOOKUP(Tabla1[[#This Row],[Alternativas IPCC]],IPCC_Categorías[],15,0))</calculatedColumnFormula>
    </tableColumn>
  </tableColumns>
  <tableStyleInfo name="TableStyleLight1" showFirstColumn="0" showLastColumn="0" showRowStripes="1" showColumnStripes="0"/>
</table>
</file>

<file path=xl/tables/table10.xml><?xml version="1.0" encoding="utf-8"?>
<table xmlns="http://schemas.openxmlformats.org/spreadsheetml/2006/main" id="2" name="IPCC_Categorías" displayName="IPCC_Categorías" ref="A1:P463" totalsRowShown="0" headerRowDxfId="31" headerRowBorderDxfId="30" tableBorderDxfId="29">
  <autoFilter ref="A1:P463"/>
  <tableColumns count="16">
    <tableColumn id="1" name="ID_CATEGORIA" dataDxfId="28">
      <calculatedColumnFormula>+CONCATENATE(B2,C2,D2,E2,F2,G2)</calculatedColumnFormula>
    </tableColumn>
    <tableColumn id="2" name="Sector" dataDxfId="27"/>
    <tableColumn id="3" name="Categoria" dataDxfId="26"/>
    <tableColumn id="4" name="Subcategoria 1er Orden" dataDxfId="25"/>
    <tableColumn id="5" name="Subcategoria 2do Orden" dataDxfId="24"/>
    <tableColumn id="6" name="Subcategoria 3er Orden" dataDxfId="23"/>
    <tableColumn id="7" name="Subcategoria 4to Orden" dataDxfId="22"/>
    <tableColumn id="8" name="Nombre" dataDxfId="21"/>
    <tableColumn id="9" name="Definición " dataDxfId="20"/>
    <tableColumn id="10" name="Código de la categoría Direct. 96 " dataDxfId="19"/>
    <tableColumn id="11" name="Gases" dataDxfId="18"/>
    <tableColumn id="12" name="IPCC Sector" dataDxfId="17"/>
    <tableColumn id="13" name="IPCC Categoria" dataDxfId="16"/>
    <tableColumn id="14" name="IPCC Subcategoria 1er Orden" dataDxfId="15"/>
    <tableColumn id="15" name="IPCC Fuente" dataDxfId="14"/>
    <tableColumn id="16" name="Fila ref" dataDxfId="13"/>
  </tableColumns>
  <tableStyleInfo name="TableStyleMedium2" showFirstColumn="0" showLastColumn="0" showRowStripes="1" showColumnStripes="0"/>
</table>
</file>

<file path=xl/tables/table11.xml><?xml version="1.0" encoding="utf-8"?>
<table xmlns="http://schemas.openxmlformats.org/spreadsheetml/2006/main" id="17" name="IPCC_19_agregación_sugerida" displayName="IPCC_19_agregación_sugerida" ref="A5:D79" totalsRowShown="0" headerRowDxfId="12" dataDxfId="11">
  <autoFilter ref="A5:D79"/>
  <tableColumns count="4">
    <tableColumn id="1" name="Category Codes" dataDxfId="10"/>
    <tableColumn id="2" name="Category Names" dataDxfId="9"/>
    <tableColumn id="3" name="Gases to be_x000a_assessed_x000a_separately" dataDxfId="8"/>
    <tableColumn id="4" name="Category aggregation/disaggregation_x000a_considerations" dataDxfId="7"/>
  </tableColumns>
  <tableStyleInfo name="TableStyleMedium7" showFirstColumn="0" showLastColumn="0" showRowStripes="1" showColumnStripes="0"/>
</table>
</file>

<file path=xl/tables/table12.xml><?xml version="1.0" encoding="utf-8"?>
<table xmlns="http://schemas.openxmlformats.org/spreadsheetml/2006/main" id="3" name="GHG_Sectores_industriales" displayName="GHG_Sectores_industriales" ref="A1:E13" tableType="queryTable" totalsRowShown="0" headerRowDxfId="6" dataDxfId="5">
  <autoFilter ref="A1:E13"/>
  <tableColumns count="5">
    <tableColumn id="1" uniqueName="1" name="Grupo" queryTableFieldId="1" dataDxfId="4"/>
    <tableColumn id="2" uniqueName="2" name="SECTOR" queryTableFieldId="2" dataDxfId="3"/>
    <tableColumn id="3" uniqueName="3" name="FUENTE DE LAS EMISIONES ALCANCE 1" queryTableFieldId="3" dataDxfId="2"/>
    <tableColumn id="4" uniqueName="4" name="FUENTE DE LAS EMISIONES ALCANCE 2" queryTableFieldId="4" dataDxfId="1"/>
    <tableColumn id="5" uniqueName="5" name="FUENTE DE LAS EMISIONES ALCANCE 3" queryTableFieldId="5" dataDxfId="0"/>
  </tableColumns>
  <tableStyleInfo name="TableStyleMedium7" showFirstColumn="0" showLastColumn="0" showRowStripes="1" showColumnStripes="0"/>
</table>
</file>

<file path=xl/tables/table2.xml><?xml version="1.0" encoding="utf-8"?>
<table xmlns="http://schemas.openxmlformats.org/spreadsheetml/2006/main" id="10" name="Gas" displayName="Gas" ref="B4:D31" totalsRowShown="0">
  <autoFilter ref="B4:D31"/>
  <tableColumns count="3">
    <tableColumn id="1" name="Gas"/>
    <tableColumn id="2" name="Factor a CO2e"/>
    <tableColumn id="3" name="Fuente" dataDxfId="50"/>
  </tableColumns>
  <tableStyleInfo name="TableStyleMedium6" showFirstColumn="0" showLastColumn="0" showRowStripes="1" showColumnStripes="0"/>
</table>
</file>

<file path=xl/tables/table3.xml><?xml version="1.0" encoding="utf-8"?>
<table xmlns="http://schemas.openxmlformats.org/spreadsheetml/2006/main" id="11" name="Unidad" displayName="Unidad" ref="F4:G6" totalsRowShown="0">
  <autoFilter ref="F4:G6"/>
  <tableColumns count="2">
    <tableColumn id="1" name="Unidades"/>
    <tableColumn id="2" name="factor"/>
  </tableColumns>
  <tableStyleInfo name="TableStyleMedium3" showFirstColumn="0" showLastColumn="0" showRowStripes="1" showColumnStripes="0"/>
</table>
</file>

<file path=xl/tables/table4.xml><?xml version="1.0" encoding="utf-8"?>
<table xmlns="http://schemas.openxmlformats.org/spreadsheetml/2006/main" id="12" name="Tabla12" displayName="Tabla12" ref="I4:N156" totalsRowShown="0">
  <autoFilter ref="I4:N156"/>
  <tableColumns count="6">
    <tableColumn id="1" name="Departamento"/>
    <tableColumn id="3" name="Ciudad Adglomerado"/>
    <tableColumn id="2" name="Ciudad"/>
    <tableColumn id="4" name="lat_gs"/>
    <tableColumn id="5" name="long_gs"/>
    <tableColumn id="6" name="Aux"/>
  </tableColumns>
  <tableStyleInfo name="TableStyleMedium2" showFirstColumn="0" showLastColumn="0" showRowStripes="1" showColumnStripes="0"/>
</table>
</file>

<file path=xl/tables/table5.xml><?xml version="1.0" encoding="utf-8"?>
<table xmlns="http://schemas.openxmlformats.org/spreadsheetml/2006/main" id="13" name="Gas_AR6_–_GWP100_Lifetime" displayName="Gas_AR6_–_GWP100_Lifetime" ref="B53:D79" totalsRowShown="0">
  <autoFilter ref="B53:D79"/>
  <tableColumns count="3">
    <tableColumn id="1" name="Gas" dataDxfId="49"/>
    <tableColumn id="2" name="AR6-GWP100" dataDxfId="48"/>
    <tableColumn id="3" name="Lifetime" dataDxfId="47"/>
  </tableColumns>
  <tableStyleInfo name="TableStyleMedium7" showFirstColumn="0" showLastColumn="0" showRowStripes="1" showColumnStripes="0"/>
</table>
</file>

<file path=xl/tables/table6.xml><?xml version="1.0" encoding="utf-8"?>
<table xmlns="http://schemas.openxmlformats.org/spreadsheetml/2006/main" id="5" name="Tipo_fuente_emi_GHGPI" displayName="Tipo_fuente_emi_GHGPI" ref="T4:W60" totalsRowShown="0">
  <autoFilter ref="T4:W60"/>
  <sortState ref="T5:W60">
    <sortCondition ref="V4:V60"/>
  </sortState>
  <tableColumns count="4">
    <tableColumn id="1" name="Fuente de emisión"/>
    <tableColumn id="2" name="Fuente de emisión IPCC"/>
    <tableColumn id="3" name="Clasificación"/>
    <tableColumn id="4" name="Columna"/>
  </tableColumns>
  <tableStyleInfo name="TableStyleMedium4" showFirstColumn="0" showLastColumn="0" showRowStripes="1" showColumnStripes="0"/>
</table>
</file>

<file path=xl/tables/table7.xml><?xml version="1.0" encoding="utf-8"?>
<table xmlns="http://schemas.openxmlformats.org/spreadsheetml/2006/main" id="19" name="Cuantificación" displayName="Cuantificación" ref="F13:G18" totalsRowShown="0">
  <autoFilter ref="F13:G18"/>
  <tableColumns count="2">
    <tableColumn id="1" name="Cuatificación"/>
    <tableColumn id="2" name="Cod Cua"/>
  </tableColumns>
  <tableStyleInfo name="TableStyleMedium2" showFirstColumn="0" showLastColumn="0" showRowStripes="1" showColumnStripes="0"/>
</table>
</file>

<file path=xl/tables/table8.xml><?xml version="1.0" encoding="utf-8"?>
<table xmlns="http://schemas.openxmlformats.org/spreadsheetml/2006/main" id="7" name="Tabla7" displayName="Tabla7" ref="C3:O128" totalsRowShown="0" headerRowDxfId="46" dataDxfId="45">
  <autoFilter ref="C3:O128"/>
  <tableColumns count="13">
    <tableColumn id="1" name="Sector" dataDxfId="44"/>
    <tableColumn id="2" name="Sub-Sector" dataDxfId="43"/>
    <tableColumn id="3" name="Industrias o Negocios" dataDxfId="42"/>
    <tableColumn id="4" name="Código Quema combustible" dataDxfId="41"/>
    <tableColumn id="5" name="Código Venteo" dataDxfId="40"/>
    <tableColumn id="7" name="Emisión por proceso" dataDxfId="39"/>
    <tableColumn id="9" name="Emisión proceso venteo" dataDxfId="38"/>
    <tableColumn id="10" name="Emisiones por gestión de estiercol" dataDxfId="37"/>
    <tableColumn id="6" name="Alternativas" dataDxfId="36">
      <calculatedColumnFormula>COUNTIF(Tabla7[[#This Row],[Código Quema combustible]:[Emisiones por gestión de estiercol]],("&lt;&gt;N/A"))-COUNTBLANK(Tabla7[[#This Row],[Código Quema combustible]:[Emisiones por gestión de estiercol]])</calculatedColumnFormula>
    </tableColumn>
    <tableColumn id="13" name="Único o preferente" dataDxfId="35"/>
    <tableColumn id="8" name="Tiene quema combustible" dataDxfId="34">
      <calculatedColumnFormula>IF(OR(Tabla7[[#This Row],[Código Quema combustible]]="N/A",Tabla7[[#This Row],[Código Quema combustible]]=""),"no","si")</calculatedColumnFormula>
    </tableColumn>
    <tableColumn id="11" name="Tiene venteo energía" dataDxfId="33">
      <calculatedColumnFormula>IF(OR(Tabla7[[#This Row],[Código Venteo]]="N/A",Tabla7[[#This Row],[Código Venteo]]=""),"no","si")</calculatedColumnFormula>
    </tableColumn>
    <tableColumn id="12" name="Tiene proceso" dataDxfId="32">
      <calculatedColumnFormula>IF(OR(Tabla7[[#This Row],[Emisión por proceso]]="N/A",Tabla7[[#This Row],[Emisión por proceso]]=""),"no","si")</calculatedColumnFormula>
    </tableColumn>
  </tableColumns>
  <tableStyleInfo name="TableStyleMedium2" showFirstColumn="0" showLastColumn="0" showRowStripes="1" showColumnStripes="0"/>
</table>
</file>

<file path=xl/tables/table9.xml><?xml version="1.0" encoding="utf-8"?>
<table xmlns="http://schemas.openxmlformats.org/spreadsheetml/2006/main" id="16" name="Tabla16" displayName="Tabla16" ref="AC3:AH37" totalsRowShown="0">
  <autoFilter ref="AC3:AH37"/>
  <tableColumns count="6">
    <tableColumn id="1" name="Sector"/>
    <tableColumn id="2" name="Sub-Sector"/>
    <tableColumn id="3" name="CO2"/>
    <tableColumn id="4" name="CH4"/>
    <tableColumn id="5" name="N2O"/>
    <tableColumn id="6" name="F"/>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pepe.com"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vmlDrawing" Target="../drawings/vmlDrawing2.v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34"/>
  <sheetViews>
    <sheetView showGridLines="0" topLeftCell="A13" zoomScale="115" zoomScaleNormal="115" workbookViewId="0">
      <selection activeCell="B17" sqref="B17"/>
    </sheetView>
  </sheetViews>
  <sheetFormatPr baseColWidth="10" defaultColWidth="11.375" defaultRowHeight="14.25"/>
  <cols>
    <col min="1" max="1" width="17.125" style="44" customWidth="1"/>
    <col min="2" max="2" width="15.25" style="44" customWidth="1"/>
    <col min="3" max="3" width="88.625" style="44" customWidth="1"/>
    <col min="4" max="16384" width="11.375" style="44"/>
  </cols>
  <sheetData>
    <row r="1" spans="1:3" ht="38.25" customHeight="1">
      <c r="A1" s="93" t="s">
        <v>2236</v>
      </c>
      <c r="B1" s="93"/>
      <c r="C1" s="93"/>
    </row>
    <row r="2" spans="1:3">
      <c r="A2" s="94"/>
      <c r="B2" s="94"/>
      <c r="C2" s="94"/>
    </row>
    <row r="3" spans="1:3" ht="40.5" customHeight="1">
      <c r="A3" s="96" t="s">
        <v>2203</v>
      </c>
      <c r="B3" s="96"/>
      <c r="C3" s="96"/>
    </row>
    <row r="4" spans="1:3">
      <c r="A4" s="94" t="s">
        <v>2197</v>
      </c>
      <c r="B4" s="94"/>
      <c r="C4" s="94"/>
    </row>
    <row r="5" spans="1:3">
      <c r="A5" s="94"/>
      <c r="B5" s="94"/>
      <c r="C5" s="94"/>
    </row>
    <row r="6" spans="1:3" ht="15" customHeight="1">
      <c r="A6" s="97" t="s">
        <v>2206</v>
      </c>
      <c r="B6" s="97"/>
      <c r="C6" s="97"/>
    </row>
    <row r="7" spans="1:3" ht="15">
      <c r="A7" s="98" t="s">
        <v>2199</v>
      </c>
      <c r="B7" s="96" t="s">
        <v>2223</v>
      </c>
      <c r="C7" s="96"/>
    </row>
    <row r="8" spans="1:3">
      <c r="A8" s="98"/>
      <c r="B8" s="94" t="s">
        <v>2198</v>
      </c>
      <c r="C8" s="94"/>
    </row>
    <row r="9" spans="1:3">
      <c r="A9" s="98"/>
      <c r="B9" s="94" t="s">
        <v>2224</v>
      </c>
      <c r="C9" s="94"/>
    </row>
    <row r="10" spans="1:3" ht="32.25" customHeight="1">
      <c r="A10" s="98"/>
      <c r="B10" s="94" t="s">
        <v>2213</v>
      </c>
      <c r="C10" s="94"/>
    </row>
    <row r="11" spans="1:3" ht="37.5" customHeight="1">
      <c r="A11" s="99"/>
      <c r="B11" s="100" t="s">
        <v>2214</v>
      </c>
      <c r="C11" s="100"/>
    </row>
    <row r="12" spans="1:3">
      <c r="A12" s="103" t="s">
        <v>2200</v>
      </c>
      <c r="B12" s="95" t="s">
        <v>2201</v>
      </c>
      <c r="C12" s="95"/>
    </row>
    <row r="13" spans="1:3">
      <c r="A13" s="103"/>
      <c r="B13" s="107" t="s">
        <v>2205</v>
      </c>
      <c r="C13" s="107"/>
    </row>
    <row r="14" spans="1:3" ht="51" customHeight="1">
      <c r="A14" s="103"/>
      <c r="B14" s="87" t="s">
        <v>2202</v>
      </c>
      <c r="C14" s="86" t="s">
        <v>2215</v>
      </c>
    </row>
    <row r="15" spans="1:3" ht="34.5" customHeight="1">
      <c r="A15" s="103"/>
      <c r="B15" s="87" t="s">
        <v>2204</v>
      </c>
      <c r="C15" s="86" t="s">
        <v>2216</v>
      </c>
    </row>
    <row r="16" spans="1:3" ht="38.25" customHeight="1">
      <c r="A16" s="103"/>
      <c r="B16" s="87" t="s">
        <v>1808</v>
      </c>
      <c r="C16" s="86" t="s">
        <v>2225</v>
      </c>
    </row>
    <row r="17" spans="1:3" ht="53.25" customHeight="1">
      <c r="A17" s="103"/>
      <c r="B17" s="87" t="s">
        <v>2240</v>
      </c>
      <c r="C17" s="86" t="s">
        <v>2217</v>
      </c>
    </row>
    <row r="18" spans="1:3" ht="55.5" customHeight="1">
      <c r="A18" s="103"/>
      <c r="B18" s="87" t="s">
        <v>1894</v>
      </c>
      <c r="C18" s="86" t="s">
        <v>2218</v>
      </c>
    </row>
    <row r="19" spans="1:3" ht="60.75" customHeight="1">
      <c r="A19" s="103"/>
      <c r="B19" s="87" t="s">
        <v>2073</v>
      </c>
      <c r="C19" s="86" t="s">
        <v>2226</v>
      </c>
    </row>
    <row r="20" spans="1:3" ht="99.75">
      <c r="A20" s="103"/>
      <c r="B20" s="87" t="s">
        <v>2242</v>
      </c>
      <c r="C20" s="86" t="s">
        <v>2227</v>
      </c>
    </row>
    <row r="21" spans="1:3" ht="42.75">
      <c r="A21" s="103"/>
      <c r="B21" s="87" t="s">
        <v>8</v>
      </c>
      <c r="C21" s="86" t="s">
        <v>2219</v>
      </c>
    </row>
    <row r="22" spans="1:3" ht="39" customHeight="1">
      <c r="A22" s="103"/>
      <c r="B22" s="87" t="s">
        <v>2207</v>
      </c>
      <c r="C22" s="86" t="s">
        <v>2220</v>
      </c>
    </row>
    <row r="23" spans="1:3">
      <c r="A23" s="103"/>
      <c r="B23" s="106" t="s">
        <v>2237</v>
      </c>
      <c r="C23" s="106"/>
    </row>
    <row r="24" spans="1:3" ht="37.5" customHeight="1">
      <c r="A24" s="103"/>
      <c r="B24" s="86" t="s">
        <v>2208</v>
      </c>
      <c r="C24" s="86" t="s">
        <v>2209</v>
      </c>
    </row>
    <row r="25" spans="1:3" ht="37.5" customHeight="1">
      <c r="A25" s="103"/>
      <c r="B25" s="86" t="s">
        <v>1806</v>
      </c>
      <c r="C25" s="86" t="s">
        <v>2221</v>
      </c>
    </row>
    <row r="26" spans="1:3" ht="57">
      <c r="A26" s="103"/>
      <c r="B26" s="86" t="s">
        <v>2228</v>
      </c>
      <c r="C26" s="86" t="s">
        <v>2229</v>
      </c>
    </row>
    <row r="27" spans="1:3">
      <c r="A27" s="103"/>
      <c r="B27" s="101" t="s">
        <v>2238</v>
      </c>
      <c r="C27" s="101"/>
    </row>
    <row r="28" spans="1:3">
      <c r="A28" s="103"/>
      <c r="B28" s="102" t="s">
        <v>2210</v>
      </c>
      <c r="C28" s="102"/>
    </row>
    <row r="30" spans="1:3" ht="15">
      <c r="A30" s="104" t="s">
        <v>2211</v>
      </c>
      <c r="B30" s="104"/>
      <c r="C30" s="104"/>
    </row>
    <row r="31" spans="1:3">
      <c r="A31" s="94" t="s">
        <v>2212</v>
      </c>
      <c r="B31" s="94"/>
      <c r="C31" s="94"/>
    </row>
    <row r="33" spans="1:3" ht="15">
      <c r="A33" s="105" t="s">
        <v>2230</v>
      </c>
      <c r="B33" s="105"/>
      <c r="C33" s="105"/>
    </row>
    <row r="34" spans="1:3" ht="33.75" customHeight="1">
      <c r="A34" s="94" t="s">
        <v>2222</v>
      </c>
      <c r="B34" s="94"/>
      <c r="C34" s="94"/>
    </row>
  </sheetData>
  <mergeCells count="22">
    <mergeCell ref="A34:C34"/>
    <mergeCell ref="B27:C27"/>
    <mergeCell ref="B28:C28"/>
    <mergeCell ref="A12:A28"/>
    <mergeCell ref="A30:C30"/>
    <mergeCell ref="A33:C33"/>
    <mergeCell ref="A31:C31"/>
    <mergeCell ref="B23:C23"/>
    <mergeCell ref="B13:C13"/>
    <mergeCell ref="A1:C1"/>
    <mergeCell ref="A2:C2"/>
    <mergeCell ref="A4:C4"/>
    <mergeCell ref="A5:C5"/>
    <mergeCell ref="B12:C12"/>
    <mergeCell ref="A3:C3"/>
    <mergeCell ref="A6:C6"/>
    <mergeCell ref="A7:A11"/>
    <mergeCell ref="B7:C7"/>
    <mergeCell ref="B8:C8"/>
    <mergeCell ref="B9:C9"/>
    <mergeCell ref="B10:C10"/>
    <mergeCell ref="B11:C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C61"/>
  <sheetViews>
    <sheetView showGridLines="0" tabSelected="1" zoomScale="70" zoomScaleNormal="70" workbookViewId="0">
      <selection activeCell="S12" sqref="S12"/>
    </sheetView>
  </sheetViews>
  <sheetFormatPr baseColWidth="10" defaultRowHeight="14.25" outlineLevelCol="1"/>
  <cols>
    <col min="1" max="1" width="9.375" customWidth="1"/>
    <col min="2" max="2" width="11.25" style="4" hidden="1" customWidth="1" outlineLevel="1"/>
    <col min="3" max="4" width="24.125" style="4" hidden="1" customWidth="1" outlineLevel="1"/>
    <col min="5" max="5" width="32.375" hidden="1" customWidth="1" outlineLevel="1"/>
    <col min="6" max="8" width="37.25" hidden="1" customWidth="1" outlineLevel="1"/>
    <col min="9" max="9" width="23.375" hidden="1" customWidth="1" outlineLevel="1"/>
    <col min="10" max="10" width="20.75" hidden="1" customWidth="1" outlineLevel="1"/>
    <col min="11" max="11" width="11.625" style="4" hidden="1" customWidth="1" outlineLevel="1"/>
    <col min="12" max="12" width="17.625" style="41" hidden="1" customWidth="1" outlineLevel="1"/>
    <col min="13" max="13" width="41.375" style="41" customWidth="1" collapsed="1"/>
    <col min="14" max="14" width="18.625" style="41" customWidth="1"/>
    <col min="15" max="15" width="26.125" style="41" customWidth="1"/>
    <col min="16" max="16" width="9.125" style="41" customWidth="1"/>
    <col min="17" max="17" width="33.625" style="41" customWidth="1"/>
    <col min="18" max="18" width="32.125" style="41" customWidth="1"/>
    <col min="19" max="19" width="29.625" style="42" customWidth="1"/>
    <col min="20" max="20" width="15.125" style="42" customWidth="1"/>
    <col min="21" max="21" width="14.75" style="41" customWidth="1"/>
    <col min="22" max="22" width="24.875" style="41" customWidth="1"/>
    <col min="23" max="23" width="29.75" style="42" customWidth="1"/>
    <col min="24" max="24" width="38" style="42" customWidth="1"/>
    <col min="25" max="25" width="11.75" style="42" customWidth="1"/>
    <col min="26" max="26" width="38" style="41" customWidth="1"/>
    <col min="27" max="27" width="46.25" style="41" customWidth="1"/>
    <col min="28" max="28" width="59" customWidth="1"/>
    <col min="29" max="29" width="56.625" customWidth="1"/>
  </cols>
  <sheetData>
    <row r="1" spans="10:28" ht="18.75" customHeight="1">
      <c r="M1" s="58" t="s">
        <v>1888</v>
      </c>
      <c r="N1" s="58" t="s">
        <v>1889</v>
      </c>
      <c r="O1" s="109" t="s">
        <v>1890</v>
      </c>
      <c r="P1" s="109"/>
      <c r="Q1" s="109"/>
      <c r="R1" s="50"/>
    </row>
    <row r="2" spans="10:28" ht="15.75">
      <c r="M2" s="51" t="s">
        <v>1661</v>
      </c>
      <c r="N2" s="56" t="s">
        <v>1887</v>
      </c>
      <c r="O2" s="108">
        <v>2024</v>
      </c>
      <c r="P2" s="108"/>
      <c r="Q2" s="108"/>
      <c r="R2" s="54"/>
      <c r="S2" t="s">
        <v>2231</v>
      </c>
      <c r="T2" s="54"/>
      <c r="U2" s="54"/>
      <c r="V2" s="54"/>
      <c r="X2" s="41"/>
      <c r="Y2" s="41"/>
      <c r="AA2"/>
      <c r="AB2" s="52"/>
    </row>
    <row r="3" spans="10:28" ht="15.75">
      <c r="M3" s="51" t="s">
        <v>0</v>
      </c>
      <c r="N3" s="56" t="s">
        <v>1887</v>
      </c>
      <c r="O3" s="108" t="s">
        <v>1075</v>
      </c>
      <c r="P3" s="108"/>
      <c r="Q3" s="108"/>
      <c r="R3" s="54"/>
      <c r="S3" t="s">
        <v>1797</v>
      </c>
      <c r="T3" s="54"/>
      <c r="U3" s="54"/>
      <c r="V3" s="54"/>
      <c r="X3" s="41"/>
      <c r="Y3" s="41"/>
      <c r="AA3"/>
    </row>
    <row r="4" spans="10:28" ht="15.75">
      <c r="M4" s="51" t="s">
        <v>1081</v>
      </c>
      <c r="N4" s="56" t="s">
        <v>1887</v>
      </c>
      <c r="O4" s="108">
        <v>123456789</v>
      </c>
      <c r="P4" s="108"/>
      <c r="Q4" s="108"/>
      <c r="R4" s="54"/>
      <c r="S4" t="s">
        <v>1796</v>
      </c>
      <c r="T4" s="54"/>
      <c r="U4" s="54"/>
      <c r="V4" s="54"/>
      <c r="X4" s="41"/>
      <c r="Y4" s="41"/>
      <c r="AA4"/>
    </row>
    <row r="5" spans="10:28" ht="15.75">
      <c r="M5" s="51" t="s">
        <v>1790</v>
      </c>
      <c r="N5" s="56" t="s">
        <v>1887</v>
      </c>
      <c r="O5" s="108" t="s">
        <v>1793</v>
      </c>
      <c r="P5" s="108"/>
      <c r="Q5" s="108"/>
      <c r="R5" s="54"/>
      <c r="S5"/>
      <c r="T5" s="54"/>
      <c r="U5" s="54"/>
      <c r="V5" s="54"/>
      <c r="X5" s="41"/>
      <c r="Y5" s="41"/>
      <c r="AA5"/>
    </row>
    <row r="6" spans="10:28" ht="15.75">
      <c r="M6" s="51" t="s">
        <v>1791</v>
      </c>
      <c r="N6" s="56" t="s">
        <v>1887</v>
      </c>
      <c r="O6" s="108" t="s">
        <v>1794</v>
      </c>
      <c r="P6" s="108"/>
      <c r="Q6" s="108"/>
      <c r="R6" s="54"/>
      <c r="S6" s="54"/>
      <c r="T6" s="54"/>
      <c r="U6" s="54"/>
      <c r="V6" s="54"/>
      <c r="X6" s="41"/>
      <c r="Y6" s="41"/>
      <c r="Z6"/>
      <c r="AA6"/>
    </row>
    <row r="7" spans="10:28" ht="15.75">
      <c r="M7" s="51" t="s">
        <v>1792</v>
      </c>
      <c r="N7" s="56" t="s">
        <v>1887</v>
      </c>
      <c r="O7" s="125" t="s">
        <v>1795</v>
      </c>
      <c r="P7" s="125"/>
      <c r="Q7" s="125"/>
      <c r="R7"/>
      <c r="S7"/>
      <c r="T7"/>
      <c r="U7"/>
      <c r="V7"/>
      <c r="W7"/>
      <c r="X7" s="41"/>
      <c r="Y7" s="41"/>
      <c r="Z7"/>
      <c r="AA7"/>
    </row>
    <row r="8" spans="10:28" ht="15.75">
      <c r="M8" s="53"/>
      <c r="N8" s="57"/>
      <c r="O8" s="126"/>
      <c r="P8" s="126"/>
      <c r="Q8" s="126"/>
      <c r="R8"/>
      <c r="S8"/>
      <c r="T8"/>
      <c r="U8"/>
      <c r="V8"/>
      <c r="W8"/>
      <c r="X8" s="41"/>
      <c r="Y8" s="41"/>
      <c r="Z8"/>
      <c r="AA8"/>
    </row>
    <row r="9" spans="10:28" ht="15.75">
      <c r="J9" s="120" t="s">
        <v>1799</v>
      </c>
      <c r="K9" s="120"/>
      <c r="M9" s="51" t="s">
        <v>2145</v>
      </c>
      <c r="N9" s="56" t="s">
        <v>1887</v>
      </c>
      <c r="O9" s="108" t="s">
        <v>1807</v>
      </c>
      <c r="P9" s="108"/>
      <c r="Q9" s="108"/>
      <c r="R9"/>
      <c r="T9"/>
      <c r="U9"/>
      <c r="V9"/>
      <c r="W9"/>
      <c r="X9" s="41"/>
      <c r="Y9" s="41"/>
      <c r="Z9"/>
      <c r="AA9"/>
    </row>
    <row r="10" spans="10:28" ht="15.75">
      <c r="J10" s="55">
        <f>MATCH(O10,Sectores!V3:V100,0)</f>
        <v>11</v>
      </c>
      <c r="K10" s="55">
        <f>IF($O$10="","",COUNTIF(Sectores!V3:V100,$O$10))</f>
        <v>2</v>
      </c>
      <c r="M10" s="51" t="s">
        <v>2147</v>
      </c>
      <c r="N10" s="56" t="s">
        <v>1886</v>
      </c>
      <c r="O10" s="108" t="s">
        <v>2052</v>
      </c>
      <c r="P10" s="108"/>
      <c r="Q10" s="108"/>
      <c r="R10"/>
      <c r="T10"/>
      <c r="U10"/>
      <c r="V10"/>
      <c r="W10"/>
      <c r="X10" s="41"/>
      <c r="Y10" s="41"/>
      <c r="Z10"/>
      <c r="AA10"/>
    </row>
    <row r="11" spans="10:28" ht="15.75">
      <c r="J11" s="55">
        <f>MATCH(O11,Sectores!Y3:Y200,0)</f>
        <v>37</v>
      </c>
      <c r="K11" s="55">
        <f>IF($O$11="","",COUNTIF(Sectores!Y3:Y200,$O$11))</f>
        <v>6</v>
      </c>
      <c r="M11" s="51" t="s">
        <v>2148</v>
      </c>
      <c r="N11" s="56" t="s">
        <v>1886</v>
      </c>
      <c r="O11" s="108" t="s">
        <v>1898</v>
      </c>
      <c r="P11" s="108"/>
      <c r="Q11" s="108"/>
      <c r="R11"/>
      <c r="S11"/>
      <c r="T11"/>
      <c r="U11"/>
      <c r="V11"/>
      <c r="W11"/>
      <c r="X11" s="41"/>
      <c r="Y11" s="41"/>
      <c r="Z11"/>
      <c r="AA11"/>
    </row>
    <row r="12" spans="10:28" ht="15.75">
      <c r="J12" s="74"/>
      <c r="K12" s="74"/>
      <c r="M12" s="51" t="s">
        <v>2149</v>
      </c>
      <c r="N12" s="56" t="s">
        <v>1886</v>
      </c>
      <c r="O12" s="108" t="s">
        <v>1933</v>
      </c>
      <c r="P12" s="108"/>
      <c r="Q12" s="108"/>
      <c r="R12"/>
      <c r="S12"/>
      <c r="T12"/>
      <c r="U12"/>
      <c r="V12"/>
      <c r="W12"/>
      <c r="X12" s="41"/>
      <c r="Y12" s="41"/>
      <c r="Z12"/>
      <c r="AA12"/>
    </row>
    <row r="13" spans="10:28" ht="15.75">
      <c r="M13" s="51" t="s">
        <v>2150</v>
      </c>
      <c r="N13" s="56" t="s">
        <v>1887</v>
      </c>
      <c r="O13" s="108" t="s">
        <v>1076</v>
      </c>
      <c r="P13" s="108"/>
      <c r="Q13" s="108"/>
      <c r="R13"/>
      <c r="S13"/>
      <c r="T13"/>
      <c r="U13"/>
      <c r="V13"/>
      <c r="W13"/>
      <c r="X13" s="41"/>
      <c r="Y13" s="41"/>
      <c r="Z13"/>
      <c r="AA13"/>
    </row>
    <row r="14" spans="10:28" ht="15.75">
      <c r="J14" s="120" t="s">
        <v>1799</v>
      </c>
      <c r="K14" s="120"/>
      <c r="M14" s="51" t="s">
        <v>1798</v>
      </c>
      <c r="N14" s="56" t="s">
        <v>1886</v>
      </c>
      <c r="O14" s="108" t="s">
        <v>1171</v>
      </c>
      <c r="P14" s="108"/>
      <c r="Q14" s="108"/>
      <c r="R14"/>
      <c r="T14"/>
      <c r="U14"/>
      <c r="V14"/>
      <c r="W14"/>
      <c r="X14" s="41"/>
      <c r="Y14" s="41"/>
      <c r="Z14"/>
      <c r="AA14"/>
    </row>
    <row r="15" spans="10:28" ht="16.5" thickBot="1">
      <c r="J15" s="55">
        <f>IF($O$14="","",VLOOKUP($O$14,Tabla12[],6,0))</f>
        <v>48</v>
      </c>
      <c r="K15" s="55">
        <f>IF($O$14="","",COUNTIF(Tabla12[Departamento],$O$14))</f>
        <v>12</v>
      </c>
      <c r="M15" s="51" t="s">
        <v>2</v>
      </c>
      <c r="N15" s="56" t="s">
        <v>1886</v>
      </c>
      <c r="O15" s="108" t="s">
        <v>1801</v>
      </c>
      <c r="P15" s="108"/>
      <c r="Q15" s="108"/>
      <c r="R15"/>
      <c r="S15"/>
      <c r="T15"/>
      <c r="U15"/>
      <c r="V15"/>
      <c r="W15"/>
      <c r="X15" s="41"/>
      <c r="Y15" s="41"/>
      <c r="Z15"/>
      <c r="AA15"/>
    </row>
    <row r="16" spans="10:28" ht="90" customHeight="1" thickBot="1">
      <c r="M16" s="51" t="s">
        <v>1800</v>
      </c>
      <c r="N16" s="56" t="s">
        <v>1886</v>
      </c>
      <c r="O16" s="108" t="s">
        <v>1171</v>
      </c>
      <c r="P16" s="108"/>
      <c r="Q16" s="108"/>
      <c r="R16"/>
      <c r="S16" s="122" t="s">
        <v>2239</v>
      </c>
      <c r="T16" s="123"/>
      <c r="U16" s="124"/>
      <c r="V16"/>
      <c r="W16"/>
      <c r="X16" s="41"/>
      <c r="Y16" s="41"/>
      <c r="Z16"/>
      <c r="AA16"/>
    </row>
    <row r="17" spans="1:29" ht="15">
      <c r="S17" s="41"/>
      <c r="T17" s="41"/>
      <c r="U17" s="42"/>
      <c r="V17" s="42"/>
      <c r="W17" s="41"/>
      <c r="X17" s="121" t="s">
        <v>2194</v>
      </c>
      <c r="Y17" s="121"/>
      <c r="Z17" s="121"/>
      <c r="AA17" s="121"/>
      <c r="AB17" s="121"/>
      <c r="AC17" s="121"/>
    </row>
    <row r="18" spans="1:29" ht="15">
      <c r="A18" s="39"/>
      <c r="B18" s="46" t="s">
        <v>10</v>
      </c>
      <c r="C18" s="110" t="s">
        <v>1080</v>
      </c>
      <c r="D18" s="110"/>
      <c r="E18" s="110"/>
      <c r="F18" s="110"/>
      <c r="G18" s="110"/>
      <c r="H18" s="110"/>
      <c r="I18" s="110"/>
      <c r="J18" s="114" t="s">
        <v>1079</v>
      </c>
      <c r="K18" s="115"/>
      <c r="L18" s="115"/>
      <c r="M18" s="115"/>
      <c r="N18" s="115"/>
      <c r="O18" s="115"/>
      <c r="P18" s="115"/>
      <c r="Q18" s="116"/>
      <c r="R18" s="45" t="s">
        <v>1895</v>
      </c>
      <c r="S18" s="111" t="s">
        <v>1660</v>
      </c>
      <c r="T18" s="112"/>
      <c r="U18" s="112"/>
      <c r="V18" s="112"/>
      <c r="W18" s="113"/>
      <c r="X18" s="92" t="s">
        <v>1806</v>
      </c>
      <c r="Y18" s="117" t="s">
        <v>1662</v>
      </c>
      <c r="Z18" s="118"/>
      <c r="AA18" s="118"/>
      <c r="AB18" s="118"/>
      <c r="AC18" s="119"/>
    </row>
    <row r="19" spans="1:29" s="43" customFormat="1" ht="46.5" customHeight="1">
      <c r="B19" s="89" t="s">
        <v>10</v>
      </c>
      <c r="C19" s="89" t="s">
        <v>0</v>
      </c>
      <c r="D19" s="89" t="s">
        <v>1081</v>
      </c>
      <c r="E19" s="90" t="s">
        <v>1078</v>
      </c>
      <c r="F19" s="90" t="s">
        <v>2147</v>
      </c>
      <c r="G19" s="90" t="s">
        <v>2148</v>
      </c>
      <c r="H19" s="90" t="s">
        <v>2149</v>
      </c>
      <c r="I19" s="90" t="s">
        <v>2150</v>
      </c>
      <c r="J19" s="90" t="s">
        <v>1186</v>
      </c>
      <c r="K19" s="91" t="s">
        <v>2</v>
      </c>
      <c r="L19" s="90" t="s">
        <v>1187</v>
      </c>
      <c r="M19" s="85" t="s">
        <v>2084</v>
      </c>
      <c r="N19" s="85" t="s">
        <v>2081</v>
      </c>
      <c r="O19" s="85" t="s">
        <v>2080</v>
      </c>
      <c r="P19" s="85" t="s">
        <v>1808</v>
      </c>
      <c r="Q19" s="85" t="s">
        <v>2240</v>
      </c>
      <c r="R19" s="85" t="s">
        <v>1894</v>
      </c>
      <c r="S19" s="85" t="s">
        <v>2073</v>
      </c>
      <c r="T19" s="85" t="s">
        <v>2241</v>
      </c>
      <c r="U19" s="85" t="s">
        <v>8</v>
      </c>
      <c r="V19" s="85" t="s">
        <v>9</v>
      </c>
      <c r="W19" s="88" t="s">
        <v>2208</v>
      </c>
      <c r="X19" s="88" t="s">
        <v>1884</v>
      </c>
      <c r="Y19" s="88" t="s">
        <v>2153</v>
      </c>
      <c r="Z19" s="88" t="s">
        <v>1</v>
      </c>
      <c r="AA19" s="88" t="s">
        <v>2232</v>
      </c>
      <c r="AB19" s="88" t="s">
        <v>2233</v>
      </c>
      <c r="AC19" s="88" t="s">
        <v>6</v>
      </c>
    </row>
    <row r="20" spans="1:29" ht="45" customHeight="1">
      <c r="B20" s="4">
        <f>IF(Tabla1[[#This Row],[Valor]]="","",$O$2)</f>
        <v>2024</v>
      </c>
      <c r="C20" s="4" t="str">
        <f>IF(Tabla1[[#This Row],[Valor]]="","",$O$3)</f>
        <v>YPF</v>
      </c>
      <c r="D20" s="4">
        <f>IF(Tabla1[[#This Row],[Valor]]="","",$O$4)</f>
        <v>123456789</v>
      </c>
      <c r="E20" s="47" t="str">
        <f>IF(Tabla1[[#This Row],[Valor]]="","",$O$9)</f>
        <v>Upstream Negocio Mendoza Norte</v>
      </c>
      <c r="F20" s="47" t="str">
        <f>IF(Tabla1[[#This Row],[Valor]]="","",$O$10)</f>
        <v>Sector Energía</v>
      </c>
      <c r="G20" s="47" t="str">
        <f>IF(Tabla1[[#This Row],[Valor]]="","",$O$11)</f>
        <v>Subsector explotación, producción, transporte y distribución de hidrocarburos</v>
      </c>
      <c r="H20" s="47" t="str">
        <f>IF(Tabla1[[#This Row],[Valor]]="","",$O$12)</f>
        <v>Extracción de gas, asociado y no asociado a la extracción de petróleo, convencional y no convencional</v>
      </c>
      <c r="I20" s="47" t="str">
        <f>IF(Tabla1[[#This Row],[Valor]]="","",$O$13)</f>
        <v>Barrancas</v>
      </c>
      <c r="J20" s="47" t="str">
        <f>IF(Tabla1[[#This Row],[Valor]]="","",$O$14)</f>
        <v>Luján de Cuyo</v>
      </c>
      <c r="K20" s="4" t="str">
        <f>IF(Tabla1[[#This Row],[Valor]]="","",$O$15)</f>
        <v>Si</v>
      </c>
      <c r="L20" s="4" t="str">
        <f>IF(Tabla1[[#This Row],[Valor]]="","",$O$16)</f>
        <v>Luján de Cuyo</v>
      </c>
      <c r="M20" s="47" t="s">
        <v>1802</v>
      </c>
      <c r="N20" s="47" t="s">
        <v>2082</v>
      </c>
      <c r="O20" s="47" t="s">
        <v>2083</v>
      </c>
      <c r="P20" s="47">
        <v>1</v>
      </c>
      <c r="Q20" s="47" t="s">
        <v>1803</v>
      </c>
      <c r="R20" s="47" t="s">
        <v>1864</v>
      </c>
      <c r="S20" s="47" t="s">
        <v>2071</v>
      </c>
      <c r="T20" s="47" t="s">
        <v>217</v>
      </c>
      <c r="U20" s="47" t="s">
        <v>1165</v>
      </c>
      <c r="V20" s="49">
        <v>1000</v>
      </c>
      <c r="W20" s="49">
        <f>IF(OR(Tabla1[[#This Row],[GEI Emitido]]="",Tabla1[[#This Row],[Valor]]="",Tabla1[[#This Row],[Unidad]]=""),"",Tabla1[[#This Row],[Valor]]*VLOOKUP(Tabla1[[#This Row],[GEI Emitido]],Gas[[Gas]:[Factor a CO2e]],2,0)*VLOOKUP(Tabla1[[#This Row],[Unidad]],Unidad[],2,0))</f>
        <v>1000</v>
      </c>
      <c r="X20" s="49" t="str">
        <f>IF(Tabla1[[#This Row],[Clasificación de fuente de emisión]]="","",VLOOKUP(Tabla1[[#This Row],[Clasificación de fuente de emisión]],Tipo_fuente_emi_GHGPI[],2,0))</f>
        <v>Proceso</v>
      </c>
      <c r="Y2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0" s="47" t="str">
        <f>IF(Tabla1[[#This Row],[Alternativas IPCC]]="","",VLOOKUP(Tabla1[[#This Row],[Alternativas IPCC]],IPCC_Categorías[],12,0))</f>
        <v xml:space="preserve">ENERGIA </v>
      </c>
      <c r="AA20" s="47" t="str">
        <f>IF(Tabla1[[#This Row],[Alternativas IPCC]]="","",VLOOKUP(Tabla1[[#This Row],[Alternativas IPCC]],IPCC_Categorías[],13,0))</f>
        <v xml:space="preserve">Actividades de quema de combustible </v>
      </c>
      <c r="AB20" s="47" t="str">
        <f>IF(Tabla1[[#This Row],[Alternativas IPCC]]="","",VLOOKUP(Tabla1[[#This Row],[Alternativas IPCC]],IPCC_Categorías[],14,0))</f>
        <v xml:space="preserve">Industrias de la energía </v>
      </c>
      <c r="AC20" s="47" t="str">
        <f>IF(Tabla1[[#This Row],[Alternativas IPCC]]="","",VLOOKUP(Tabla1[[#This Row],[Alternativas IPCC]],IPCC_Categorías[],15,0))</f>
        <v xml:space="preserve">Fabricación de combustibles sólidos y otras industrias energéticas </v>
      </c>
    </row>
    <row r="21" spans="1:29" ht="42.75">
      <c r="B21" s="4">
        <f>IF(Tabla1[[#This Row],[Valor]]="","",$O$2)</f>
        <v>2024</v>
      </c>
      <c r="C21" s="4" t="str">
        <f>IF(Tabla1[[#This Row],[Valor]]="","",$O$3)</f>
        <v>YPF</v>
      </c>
      <c r="D21" s="4">
        <f>IF(Tabla1[[#This Row],[Valor]]="","",$O$4)</f>
        <v>123456789</v>
      </c>
      <c r="E21" s="47" t="str">
        <f>IF(Tabla1[[#This Row],[Valor]]="","",$O$9)</f>
        <v>Upstream Negocio Mendoza Norte</v>
      </c>
      <c r="F21" s="47" t="str">
        <f>IF(Tabla1[[#This Row],[Valor]]="","",$O$10)</f>
        <v>Sector Energía</v>
      </c>
      <c r="G21" s="47" t="str">
        <f>IF(Tabla1[[#This Row],[Valor]]="","",$O$11)</f>
        <v>Subsector explotación, producción, transporte y distribución de hidrocarburos</v>
      </c>
      <c r="H21" s="47" t="str">
        <f>IF(Tabla1[[#This Row],[Valor]]="","",$O$12)</f>
        <v>Extracción de gas, asociado y no asociado a la extracción de petróleo, convencional y no convencional</v>
      </c>
      <c r="I21" s="47" t="str">
        <f>IF(Tabla1[[#This Row],[Valor]]="","",$O$13)</f>
        <v>Barrancas</v>
      </c>
      <c r="J21" s="47" t="str">
        <f>IF(Tabla1[[#This Row],[Valor]]="","",$O$14)</f>
        <v>Luján de Cuyo</v>
      </c>
      <c r="K21" s="48" t="str">
        <f>IF(Tabla1[[#This Row],[Valor]]="","",$O$15)</f>
        <v>Si</v>
      </c>
      <c r="L21" s="47" t="str">
        <f>IF(Tabla1[[#This Row],[Valor]]="","",$O$16)</f>
        <v>Luján de Cuyo</v>
      </c>
      <c r="M21" s="47" t="s">
        <v>1802</v>
      </c>
      <c r="N21" s="47" t="s">
        <v>2082</v>
      </c>
      <c r="O21" s="47" t="s">
        <v>2083</v>
      </c>
      <c r="P21" s="47">
        <v>1</v>
      </c>
      <c r="Q21" s="47" t="s">
        <v>1803</v>
      </c>
      <c r="R21" s="47" t="s">
        <v>1858</v>
      </c>
      <c r="S21" s="47" t="s">
        <v>2064</v>
      </c>
      <c r="T21" s="47" t="s">
        <v>1664</v>
      </c>
      <c r="U21" s="47" t="s">
        <v>1164</v>
      </c>
      <c r="V21" s="49">
        <v>150000</v>
      </c>
      <c r="W21" s="49">
        <f>IF(OR(Tabla1[[#This Row],[GEI Emitido]]="",Tabla1[[#This Row],[Valor]]="",Tabla1[[#This Row],[Unidad]]=""),"",Tabla1[[#This Row],[Valor]]*VLOOKUP(Tabla1[[#This Row],[GEI Emitido]],Gas[[Gas]:[Factor a CO2e]],2,0)*VLOOKUP(Tabla1[[#This Row],[Unidad]],Unidad[],2,0))</f>
        <v>4050</v>
      </c>
      <c r="X21" s="49" t="str">
        <f>IF(Tabla1[[#This Row],[Clasificación de fuente de emisión]]="","",VLOOKUP(Tabla1[[#This Row],[Clasificación de fuente de emisión]],Tipo_fuente_emi_GHGPI[],2,0))</f>
        <v>Proceso</v>
      </c>
      <c r="Y2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1" s="47" t="str">
        <f>IF(Tabla1[[#This Row],[Alternativas IPCC]]="","",VLOOKUP(Tabla1[[#This Row],[Alternativas IPCC]],IPCC_Categorías[],12,0))</f>
        <v xml:space="preserve">ENERGIA </v>
      </c>
      <c r="AA21" s="47" t="str">
        <f>IF(Tabla1[[#This Row],[Alternativas IPCC]]="","",VLOOKUP(Tabla1[[#This Row],[Alternativas IPCC]],IPCC_Categorías[],13,0))</f>
        <v xml:space="preserve">Actividades de quema de combustible </v>
      </c>
      <c r="AB21" s="47" t="str">
        <f>IF(Tabla1[[#This Row],[Alternativas IPCC]]="","",VLOOKUP(Tabla1[[#This Row],[Alternativas IPCC]],IPCC_Categorías[],14,0))</f>
        <v xml:space="preserve">Industrias de la energía </v>
      </c>
      <c r="AC21" s="47" t="str">
        <f>IF(Tabla1[[#This Row],[Alternativas IPCC]]="","",VLOOKUP(Tabla1[[#This Row],[Alternativas IPCC]],IPCC_Categorías[],15,0))</f>
        <v xml:space="preserve">Fabricación de combustibles sólidos y otras industrias energéticas </v>
      </c>
    </row>
    <row r="22" spans="1:29" ht="42.75">
      <c r="B22" s="4">
        <f>IF(Tabla1[[#This Row],[Valor]]="","",$O$2)</f>
        <v>2024</v>
      </c>
      <c r="C22" s="4" t="str">
        <f>IF(Tabla1[[#This Row],[Valor]]="","",$O$3)</f>
        <v>YPF</v>
      </c>
      <c r="D22" s="4">
        <f>IF(Tabla1[[#This Row],[Valor]]="","",$O$4)</f>
        <v>123456789</v>
      </c>
      <c r="E22" s="47" t="str">
        <f>IF(Tabla1[[#This Row],[Valor]]="","",$O$9)</f>
        <v>Upstream Negocio Mendoza Norte</v>
      </c>
      <c r="F22" s="47" t="str">
        <f>IF(Tabla1[[#This Row],[Valor]]="","",$O$10)</f>
        <v>Sector Energía</v>
      </c>
      <c r="G22" s="47" t="str">
        <f>IF(Tabla1[[#This Row],[Valor]]="","",$O$11)</f>
        <v>Subsector explotación, producción, transporte y distribución de hidrocarburos</v>
      </c>
      <c r="H22" s="47" t="str">
        <f>IF(Tabla1[[#This Row],[Valor]]="","",$O$12)</f>
        <v>Extracción de gas, asociado y no asociado a la extracción de petróleo, convencional y no convencional</v>
      </c>
      <c r="I22" s="47" t="str">
        <f>IF(Tabla1[[#This Row],[Valor]]="","",$O$13)</f>
        <v>Barrancas</v>
      </c>
      <c r="J22" s="47" t="str">
        <f>IF(Tabla1[[#This Row],[Valor]]="","",$O$14)</f>
        <v>Luján de Cuyo</v>
      </c>
      <c r="K22" s="48" t="str">
        <f>IF(Tabla1[[#This Row],[Valor]]="","",$O$15)</f>
        <v>Si</v>
      </c>
      <c r="L22" s="47" t="str">
        <f>IF(Tabla1[[#This Row],[Valor]]="","",$O$16)</f>
        <v>Luján de Cuyo</v>
      </c>
      <c r="M22" s="47" t="s">
        <v>1892</v>
      </c>
      <c r="N22" s="47" t="s">
        <v>2082</v>
      </c>
      <c r="O22" s="47" t="s">
        <v>2083</v>
      </c>
      <c r="P22" s="47">
        <v>1</v>
      </c>
      <c r="Q22" s="47" t="s">
        <v>1805</v>
      </c>
      <c r="R22" s="47" t="s">
        <v>1866</v>
      </c>
      <c r="S22" s="47" t="s">
        <v>2066</v>
      </c>
      <c r="T22" s="47" t="s">
        <v>1659</v>
      </c>
      <c r="U22" s="47" t="s">
        <v>1165</v>
      </c>
      <c r="V22" s="49">
        <v>500</v>
      </c>
      <c r="W22" s="49">
        <f>IF(OR(Tabla1[[#This Row],[GEI Emitido]]="",Tabla1[[#This Row],[Valor]]="",Tabla1[[#This Row],[Unidad]]=""),"",Tabla1[[#This Row],[Valor]]*VLOOKUP(Tabla1[[#This Row],[GEI Emitido]],Gas[[Gas]:[Factor a CO2e]],2,0)*VLOOKUP(Tabla1[[#This Row],[Unidad]],Unidad[],2,0))</f>
        <v>14900</v>
      </c>
      <c r="X22" s="49" t="str">
        <f>IF(Tabla1[[#This Row],[Clasificación de fuente de emisión]]="","",VLOOKUP(Tabla1[[#This Row],[Clasificación de fuente de emisión]],Tipo_fuente_emi_GHGPI[],2,0))</f>
        <v>Fugitivas</v>
      </c>
      <c r="Y22"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2" s="47" t="str">
        <f>IF(Tabla1[[#This Row],[Alternativas IPCC]]="","",VLOOKUP(Tabla1[[#This Row],[Alternativas IPCC]],IPCC_Categorías[],12,0))</f>
        <v xml:space="preserve">ENERGIA </v>
      </c>
      <c r="AA22" s="47" t="str">
        <f>IF(Tabla1[[#This Row],[Alternativas IPCC]]="","",VLOOKUP(Tabla1[[#This Row],[Alternativas IPCC]],IPCC_Categorías[],13,0))</f>
        <v xml:space="preserve">Actividades de quema de combustible </v>
      </c>
      <c r="AB22" s="47" t="str">
        <f>IF(Tabla1[[#This Row],[Alternativas IPCC]]="","",VLOOKUP(Tabla1[[#This Row],[Alternativas IPCC]],IPCC_Categorías[],14,0))</f>
        <v xml:space="preserve">Industrias de la energía </v>
      </c>
      <c r="AC22" s="47" t="str">
        <f>IF(Tabla1[[#This Row],[Alternativas IPCC]]="","",VLOOKUP(Tabla1[[#This Row],[Alternativas IPCC]],IPCC_Categorías[],15,0))</f>
        <v xml:space="preserve">Fabricación de combustibles sólidos y otras industrias energéticas </v>
      </c>
    </row>
    <row r="23" spans="1:29" ht="42.75">
      <c r="B23" s="4">
        <f>IF(Tabla1[[#This Row],[Valor]]="","",$O$2)</f>
        <v>2024</v>
      </c>
      <c r="C23" s="4" t="str">
        <f>IF(Tabla1[[#This Row],[Valor]]="","",$O$3)</f>
        <v>YPF</v>
      </c>
      <c r="D23" s="4">
        <f>IF(Tabla1[[#This Row],[Valor]]="","",$O$4)</f>
        <v>123456789</v>
      </c>
      <c r="E23" s="47" t="str">
        <f>IF(Tabla1[[#This Row],[Valor]]="","",$O$9)</f>
        <v>Upstream Negocio Mendoza Norte</v>
      </c>
      <c r="F23" s="47" t="str">
        <f>IF(Tabla1[[#This Row],[Valor]]="","",$O$10)</f>
        <v>Sector Energía</v>
      </c>
      <c r="G23" s="47" t="str">
        <f>IF(Tabla1[[#This Row],[Valor]]="","",$O$11)</f>
        <v>Subsector explotación, producción, transporte y distribución de hidrocarburos</v>
      </c>
      <c r="H23" s="47" t="str">
        <f>IF(Tabla1[[#This Row],[Valor]]="","",$O$12)</f>
        <v>Extracción de gas, asociado y no asociado a la extracción de petróleo, convencional y no convencional</v>
      </c>
      <c r="I23" s="47" t="str">
        <f>IF(Tabla1[[#This Row],[Valor]]="","",$O$13)</f>
        <v>Barrancas</v>
      </c>
      <c r="J23" s="47" t="str">
        <f>IF(Tabla1[[#This Row],[Valor]]="","",$O$14)</f>
        <v>Luján de Cuyo</v>
      </c>
      <c r="K23" s="48" t="str">
        <f>IF(Tabla1[[#This Row],[Valor]]="","",$O$15)</f>
        <v>Si</v>
      </c>
      <c r="L23" s="47" t="str">
        <f>IF(Tabla1[[#This Row],[Valor]]="","",$O$16)</f>
        <v>Luján de Cuyo</v>
      </c>
      <c r="M23" s="47" t="s">
        <v>1892</v>
      </c>
      <c r="N23" s="47" t="s">
        <v>2082</v>
      </c>
      <c r="O23" s="47" t="s">
        <v>2083</v>
      </c>
      <c r="P23" s="47">
        <v>1</v>
      </c>
      <c r="Q23" s="47" t="s">
        <v>1804</v>
      </c>
      <c r="R23" s="47" t="s">
        <v>1838</v>
      </c>
      <c r="S23" s="47" t="s">
        <v>2071</v>
      </c>
      <c r="T23" s="47" t="s">
        <v>217</v>
      </c>
      <c r="U23" s="47" t="s">
        <v>1165</v>
      </c>
      <c r="V23" s="49">
        <v>1000</v>
      </c>
      <c r="W23" s="49">
        <f>IF(OR(Tabla1[[#This Row],[GEI Emitido]]="",Tabla1[[#This Row],[Valor]]="",Tabla1[[#This Row],[Unidad]]=""),"",Tabla1[[#This Row],[Valor]]*VLOOKUP(Tabla1[[#This Row],[GEI Emitido]],Gas[[Gas]:[Factor a CO2e]],2,0)*VLOOKUP(Tabla1[[#This Row],[Unidad]],Unidad[],2,0))</f>
        <v>1000</v>
      </c>
      <c r="X23" s="49" t="str">
        <f>IF(Tabla1[[#This Row],[Clasificación de fuente de emisión]]="","",VLOOKUP(Tabla1[[#This Row],[Clasificación de fuente de emisión]],Tipo_fuente_emi_GHGPI[],2,0))</f>
        <v>Combustión Fija</v>
      </c>
      <c r="Y23"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3" s="47" t="str">
        <f>IF(Tabla1[[#This Row],[Alternativas IPCC]]="","",VLOOKUP(Tabla1[[#This Row],[Alternativas IPCC]],IPCC_Categorías[],12,0))</f>
        <v xml:space="preserve">ENERGIA </v>
      </c>
      <c r="AA23" s="47" t="str">
        <f>IF(Tabla1[[#This Row],[Alternativas IPCC]]="","",VLOOKUP(Tabla1[[#This Row],[Alternativas IPCC]],IPCC_Categorías[],13,0))</f>
        <v xml:space="preserve">Actividades de quema de combustible </v>
      </c>
      <c r="AB23" s="47" t="str">
        <f>IF(Tabla1[[#This Row],[Alternativas IPCC]]="","",VLOOKUP(Tabla1[[#This Row],[Alternativas IPCC]],IPCC_Categorías[],14,0))</f>
        <v xml:space="preserve">Industrias de la energía </v>
      </c>
      <c r="AC23" s="47" t="str">
        <f>IF(Tabla1[[#This Row],[Alternativas IPCC]]="","",VLOOKUP(Tabla1[[#This Row],[Alternativas IPCC]],IPCC_Categorías[],15,0))</f>
        <v xml:space="preserve">Fabricación de combustibles sólidos y otras industrias energéticas </v>
      </c>
    </row>
    <row r="24" spans="1:29" ht="42.75">
      <c r="B24" s="4">
        <f>IF(Tabla1[[#This Row],[Valor]]="","",$O$2)</f>
        <v>2024</v>
      </c>
      <c r="C24" s="4" t="str">
        <f>IF(Tabla1[[#This Row],[Valor]]="","",$O$3)</f>
        <v>YPF</v>
      </c>
      <c r="D24" s="4">
        <f>IF(Tabla1[[#This Row],[Valor]]="","",$O$4)</f>
        <v>123456789</v>
      </c>
      <c r="E24" s="47" t="str">
        <f>IF(Tabla1[[#This Row],[Valor]]="","",$O$9)</f>
        <v>Upstream Negocio Mendoza Norte</v>
      </c>
      <c r="F24" s="47" t="str">
        <f>IF(Tabla1[[#This Row],[Valor]]="","",$O$10)</f>
        <v>Sector Energía</v>
      </c>
      <c r="G24" s="47" t="str">
        <f>IF(Tabla1[[#This Row],[Valor]]="","",$O$11)</f>
        <v>Subsector explotación, producción, transporte y distribución de hidrocarburos</v>
      </c>
      <c r="H24" s="47" t="str">
        <f>IF(Tabla1[[#This Row],[Valor]]="","",$O$12)</f>
        <v>Extracción de gas, asociado y no asociado a la extracción de petróleo, convencional y no convencional</v>
      </c>
      <c r="I24" s="47" t="str">
        <f>IF(Tabla1[[#This Row],[Valor]]="","",$O$13)</f>
        <v>Barrancas</v>
      </c>
      <c r="J24" s="47" t="str">
        <f>IF(Tabla1[[#This Row],[Valor]]="","",$O$14)</f>
        <v>Luján de Cuyo</v>
      </c>
      <c r="K24" s="48" t="str">
        <f>IF(Tabla1[[#This Row],[Valor]]="","",$O$15)</f>
        <v>Si</v>
      </c>
      <c r="L24" s="47" t="str">
        <f>IF(Tabla1[[#This Row],[Valor]]="","",$O$16)</f>
        <v>Luján de Cuyo</v>
      </c>
      <c r="M24" s="47" t="s">
        <v>1892</v>
      </c>
      <c r="N24" s="47" t="s">
        <v>2082</v>
      </c>
      <c r="O24" s="47" t="s">
        <v>2083</v>
      </c>
      <c r="P24" s="47">
        <v>1</v>
      </c>
      <c r="Q24" s="47" t="s">
        <v>1804</v>
      </c>
      <c r="R24" s="47" t="s">
        <v>1838</v>
      </c>
      <c r="S24" s="47" t="s">
        <v>2071</v>
      </c>
      <c r="T24" s="47" t="s">
        <v>1664</v>
      </c>
      <c r="U24" s="47" t="s">
        <v>1165</v>
      </c>
      <c r="V24" s="49">
        <v>8</v>
      </c>
      <c r="W24" s="49">
        <f>IF(OR(Tabla1[[#This Row],[GEI Emitido]]="",Tabla1[[#This Row],[Valor]]="",Tabla1[[#This Row],[Unidad]]=""),"",Tabla1[[#This Row],[Valor]]*VLOOKUP(Tabla1[[#This Row],[GEI Emitido]],Gas[[Gas]:[Factor a CO2e]],2,0)*VLOOKUP(Tabla1[[#This Row],[Unidad]],Unidad[],2,0))</f>
        <v>216</v>
      </c>
      <c r="X24" s="49" t="str">
        <f>IF(Tabla1[[#This Row],[Clasificación de fuente de emisión]]="","",VLOOKUP(Tabla1[[#This Row],[Clasificación de fuente de emisión]],Tipo_fuente_emi_GHGPI[],2,0))</f>
        <v>Combustión Fija</v>
      </c>
      <c r="Y24"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4" s="47" t="str">
        <f>IF(Tabla1[[#This Row],[Alternativas IPCC]]="","",VLOOKUP(Tabla1[[#This Row],[Alternativas IPCC]],IPCC_Categorías[],12,0))</f>
        <v xml:space="preserve">ENERGIA </v>
      </c>
      <c r="AA24" s="47" t="str">
        <f>IF(Tabla1[[#This Row],[Alternativas IPCC]]="","",VLOOKUP(Tabla1[[#This Row],[Alternativas IPCC]],IPCC_Categorías[],13,0))</f>
        <v xml:space="preserve">Actividades de quema de combustible </v>
      </c>
      <c r="AB24" s="47" t="str">
        <f>IF(Tabla1[[#This Row],[Alternativas IPCC]]="","",VLOOKUP(Tabla1[[#This Row],[Alternativas IPCC]],IPCC_Categorías[],14,0))</f>
        <v xml:space="preserve">Industrias de la energía </v>
      </c>
      <c r="AC24" s="47" t="str">
        <f>IF(Tabla1[[#This Row],[Alternativas IPCC]]="","",VLOOKUP(Tabla1[[#This Row],[Alternativas IPCC]],IPCC_Categorías[],15,0))</f>
        <v xml:space="preserve">Fabricación de combustibles sólidos y otras industrias energéticas </v>
      </c>
    </row>
    <row r="25" spans="1:29" ht="42.75">
      <c r="B25" s="4">
        <f>IF(Tabla1[[#This Row],[Valor]]="","",$O$2)</f>
        <v>2024</v>
      </c>
      <c r="C25" s="4" t="str">
        <f>IF(Tabla1[[#This Row],[Valor]]="","",$O$3)</f>
        <v>YPF</v>
      </c>
      <c r="D25" s="4">
        <f>IF(Tabla1[[#This Row],[Valor]]="","",$O$4)</f>
        <v>123456789</v>
      </c>
      <c r="E25" s="47" t="str">
        <f>IF(Tabla1[[#This Row],[Valor]]="","",$O$9)</f>
        <v>Upstream Negocio Mendoza Norte</v>
      </c>
      <c r="F25" s="47" t="str">
        <f>IF(Tabla1[[#This Row],[Valor]]="","",$O$10)</f>
        <v>Sector Energía</v>
      </c>
      <c r="G25" s="47" t="str">
        <f>IF(Tabla1[[#This Row],[Valor]]="","",$O$11)</f>
        <v>Subsector explotación, producción, transporte y distribución de hidrocarburos</v>
      </c>
      <c r="H25" s="47" t="str">
        <f>IF(Tabla1[[#This Row],[Valor]]="","",$O$12)</f>
        <v>Extracción de gas, asociado y no asociado a la extracción de petróleo, convencional y no convencional</v>
      </c>
      <c r="I25" s="47" t="str">
        <f>IF(Tabla1[[#This Row],[Valor]]="","",$O$13)</f>
        <v>Barrancas</v>
      </c>
      <c r="J25" s="47" t="str">
        <f>IF(Tabla1[[#This Row],[Valor]]="","",$O$14)</f>
        <v>Luján de Cuyo</v>
      </c>
      <c r="K25" s="48" t="str">
        <f>IF(Tabla1[[#This Row],[Valor]]="","",$O$15)</f>
        <v>Si</v>
      </c>
      <c r="L25" s="47" t="str">
        <f>IF(Tabla1[[#This Row],[Valor]]="","",$O$16)</f>
        <v>Luján de Cuyo</v>
      </c>
      <c r="M25" s="47" t="s">
        <v>1892</v>
      </c>
      <c r="N25" s="47" t="s">
        <v>2082</v>
      </c>
      <c r="O25" s="47" t="s">
        <v>2083</v>
      </c>
      <c r="P25" s="47">
        <v>2</v>
      </c>
      <c r="Q25" s="47" t="s">
        <v>1810</v>
      </c>
      <c r="R25" s="47" t="s">
        <v>1811</v>
      </c>
      <c r="S25" s="47" t="s">
        <v>2066</v>
      </c>
      <c r="T25" s="47" t="s">
        <v>1809</v>
      </c>
      <c r="U25" s="47" t="s">
        <v>1165</v>
      </c>
      <c r="V25" s="49">
        <v>512387</v>
      </c>
      <c r="W25" s="49">
        <f>IF(OR(Tabla1[[#This Row],[GEI Emitido]]="",Tabla1[[#This Row],[Valor]]="",Tabla1[[#This Row],[Unidad]]=""),"",Tabla1[[#This Row],[Valor]]*VLOOKUP(Tabla1[[#This Row],[GEI Emitido]],Gas[[Gas]:[Factor a CO2e]],2,0)*VLOOKUP(Tabla1[[#This Row],[Unidad]],Unidad[],2,0))</f>
        <v>512387</v>
      </c>
      <c r="X25" s="49" t="str">
        <f>IF(Tabla1[[#This Row],[Clasificación de fuente de emisión]]="","",VLOOKUP(Tabla1[[#This Row],[Clasificación de fuente de emisión]],Tipo_fuente_emi_GHGPI[],2,0))</f>
        <v>Combustión Fija</v>
      </c>
      <c r="Y25"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5" s="47" t="str">
        <f>IF(Tabla1[[#This Row],[Alternativas IPCC]]="","",VLOOKUP(Tabla1[[#This Row],[Alternativas IPCC]],IPCC_Categorías[],12,0))</f>
        <v xml:space="preserve">ENERGIA </v>
      </c>
      <c r="AA25" s="47" t="str">
        <f>IF(Tabla1[[#This Row],[Alternativas IPCC]]="","",VLOOKUP(Tabla1[[#This Row],[Alternativas IPCC]],IPCC_Categorías[],13,0))</f>
        <v xml:space="preserve">Actividades de quema de combustible </v>
      </c>
      <c r="AB25" s="47" t="str">
        <f>IF(Tabla1[[#This Row],[Alternativas IPCC]]="","",VLOOKUP(Tabla1[[#This Row],[Alternativas IPCC]],IPCC_Categorías[],14,0))</f>
        <v xml:space="preserve">Industrias de la energía </v>
      </c>
      <c r="AC25" s="47" t="str">
        <f>IF(Tabla1[[#This Row],[Alternativas IPCC]]="","",VLOOKUP(Tabla1[[#This Row],[Alternativas IPCC]],IPCC_Categorías[],15,0))</f>
        <v xml:space="preserve">Fabricación de combustibles sólidos y otras industrias energéticas </v>
      </c>
    </row>
    <row r="26" spans="1:29">
      <c r="B26" s="4" t="str">
        <f>IF(Tabla1[[#This Row],[Valor]]="","",$O$2)</f>
        <v/>
      </c>
      <c r="C26" s="4" t="str">
        <f>IF(Tabla1[[#This Row],[Valor]]="","",$O$3)</f>
        <v/>
      </c>
      <c r="D26" s="4" t="str">
        <f>IF(Tabla1[[#This Row],[Valor]]="","",$O$4)</f>
        <v/>
      </c>
      <c r="E26" s="47" t="str">
        <f>IF(Tabla1[[#This Row],[Valor]]="","",$O$9)</f>
        <v/>
      </c>
      <c r="F26" s="47" t="str">
        <f>IF(Tabla1[[#This Row],[Valor]]="","",$O$10)</f>
        <v/>
      </c>
      <c r="G26" s="47" t="str">
        <f>IF(Tabla1[[#This Row],[Valor]]="","",$O$11)</f>
        <v/>
      </c>
      <c r="H26" s="47" t="str">
        <f>IF(Tabla1[[#This Row],[Valor]]="","",$O$12)</f>
        <v/>
      </c>
      <c r="I26" s="47" t="str">
        <f>IF(Tabla1[[#This Row],[Valor]]="","",$O$13)</f>
        <v/>
      </c>
      <c r="J26" s="47" t="str">
        <f>IF(Tabla1[[#This Row],[Valor]]="","",$O$14)</f>
        <v/>
      </c>
      <c r="K26" s="48" t="str">
        <f>IF(Tabla1[[#This Row],[Valor]]="","",$O$15)</f>
        <v/>
      </c>
      <c r="L26" s="47" t="str">
        <f>IF(Tabla1[[#This Row],[Valor]]="","",$O$16)</f>
        <v/>
      </c>
      <c r="M26" s="47"/>
      <c r="N26" s="47"/>
      <c r="O26" s="47"/>
      <c r="P26" s="47"/>
      <c r="Q26" s="47"/>
      <c r="R26" s="47"/>
      <c r="S26" s="47"/>
      <c r="T26" s="47"/>
      <c r="U26" s="47"/>
      <c r="V26" s="49"/>
      <c r="W26" s="49" t="str">
        <f>IF(OR(Tabla1[[#This Row],[GEI Emitido]]="",Tabla1[[#This Row],[Valor]]="",Tabla1[[#This Row],[Unidad]]=""),"",Tabla1[[#This Row],[Valor]]*VLOOKUP(Tabla1[[#This Row],[GEI Emitido]],Gas[[Gas]:[Factor a CO2e]],2,0)*VLOOKUP(Tabla1[[#This Row],[Unidad]],Unidad[],2,0))</f>
        <v/>
      </c>
      <c r="X26" s="49" t="str">
        <f>IF(Tabla1[[#This Row],[Clasificación de fuente de emisión]]="","",VLOOKUP(Tabla1[[#This Row],[Clasificación de fuente de emisión]],Tipo_fuente_emi_GHGPI[],2,0))</f>
        <v/>
      </c>
      <c r="Y26"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26" s="47" t="str">
        <f>IF(Tabla1[[#This Row],[Alternativas IPCC]]="","",VLOOKUP(Tabla1[[#This Row],[Alternativas IPCC]],IPCC_Categorías[],12,0))</f>
        <v/>
      </c>
      <c r="AA26" s="47" t="str">
        <f>IF(Tabla1[[#This Row],[Alternativas IPCC]]="","",VLOOKUP(Tabla1[[#This Row],[Alternativas IPCC]],IPCC_Categorías[],13,0))</f>
        <v/>
      </c>
      <c r="AB26" s="47" t="str">
        <f>IF(Tabla1[[#This Row],[Alternativas IPCC]]="","",VLOOKUP(Tabla1[[#This Row],[Alternativas IPCC]],IPCC_Categorías[],14,0))</f>
        <v/>
      </c>
      <c r="AC26" s="47" t="str">
        <f>IF(Tabla1[[#This Row],[Alternativas IPCC]]="","",VLOOKUP(Tabla1[[#This Row],[Alternativas IPCC]],IPCC_Categorías[],15,0))</f>
        <v/>
      </c>
    </row>
    <row r="27" spans="1:29">
      <c r="B27" s="4" t="str">
        <f>IF(Tabla1[[#This Row],[Valor]]="","",$O$2)</f>
        <v/>
      </c>
      <c r="C27" s="4" t="str">
        <f>IF(Tabla1[[#This Row],[Valor]]="","",$O$3)</f>
        <v/>
      </c>
      <c r="D27" s="4" t="str">
        <f>IF(Tabla1[[#This Row],[Valor]]="","",$O$4)</f>
        <v/>
      </c>
      <c r="E27" s="47" t="str">
        <f>IF(Tabla1[[#This Row],[Valor]]="","",$O$9)</f>
        <v/>
      </c>
      <c r="F27" s="47" t="str">
        <f>IF(Tabla1[[#This Row],[Valor]]="","",$O$10)</f>
        <v/>
      </c>
      <c r="G27" s="47" t="str">
        <f>IF(Tabla1[[#This Row],[Valor]]="","",$O$11)</f>
        <v/>
      </c>
      <c r="H27" s="47" t="str">
        <f>IF(Tabla1[[#This Row],[Valor]]="","",$O$12)</f>
        <v/>
      </c>
      <c r="I27" s="47" t="str">
        <f>IF(Tabla1[[#This Row],[Valor]]="","",$O$13)</f>
        <v/>
      </c>
      <c r="J27" s="47" t="str">
        <f>IF(Tabla1[[#This Row],[Valor]]="","",$O$14)</f>
        <v/>
      </c>
      <c r="K27" s="48" t="str">
        <f>IF(Tabla1[[#This Row],[Valor]]="","",$O$15)</f>
        <v/>
      </c>
      <c r="L27" s="47" t="str">
        <f>IF(Tabla1[[#This Row],[Valor]]="","",$O$16)</f>
        <v/>
      </c>
      <c r="M27" s="47"/>
      <c r="N27" s="47"/>
      <c r="O27" s="47"/>
      <c r="P27" s="47"/>
      <c r="Q27" s="47"/>
      <c r="R27" s="47"/>
      <c r="S27" s="47"/>
      <c r="T27" s="47"/>
      <c r="U27" s="47"/>
      <c r="V27" s="49"/>
      <c r="W27" s="49" t="str">
        <f>IF(OR(Tabla1[[#This Row],[GEI Emitido]]="",Tabla1[[#This Row],[Valor]]="",Tabla1[[#This Row],[Unidad]]=""),"",Tabla1[[#This Row],[Valor]]*VLOOKUP(Tabla1[[#This Row],[GEI Emitido]],Gas[[Gas]:[Factor a CO2e]],2,0)*VLOOKUP(Tabla1[[#This Row],[Unidad]],Unidad[],2,0))</f>
        <v/>
      </c>
      <c r="X27" s="49" t="str">
        <f>IF(Tabla1[[#This Row],[Clasificación de fuente de emisión]]="","",VLOOKUP(Tabla1[[#This Row],[Clasificación de fuente de emisión]],Tipo_fuente_emi_GHGPI[],2,0))</f>
        <v/>
      </c>
      <c r="Y27"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27" s="47" t="str">
        <f>IF(Tabla1[[#This Row],[Alternativas IPCC]]="","",VLOOKUP(Tabla1[[#This Row],[Alternativas IPCC]],IPCC_Categorías[],12,0))</f>
        <v/>
      </c>
      <c r="AA27" s="47" t="str">
        <f>IF(Tabla1[[#This Row],[Alternativas IPCC]]="","",VLOOKUP(Tabla1[[#This Row],[Alternativas IPCC]],IPCC_Categorías[],13,0))</f>
        <v/>
      </c>
      <c r="AB27" s="47" t="str">
        <f>IF(Tabla1[[#This Row],[Alternativas IPCC]]="","",VLOOKUP(Tabla1[[#This Row],[Alternativas IPCC]],IPCC_Categorías[],14,0))</f>
        <v/>
      </c>
      <c r="AC27" s="47" t="str">
        <f>IF(Tabla1[[#This Row],[Alternativas IPCC]]="","",VLOOKUP(Tabla1[[#This Row],[Alternativas IPCC]],IPCC_Categorías[],15,0))</f>
        <v/>
      </c>
    </row>
    <row r="28" spans="1:29">
      <c r="B28" s="4" t="str">
        <f>IF(Tabla1[[#This Row],[Valor]]="","",$O$2)</f>
        <v/>
      </c>
      <c r="C28" s="4" t="str">
        <f>IF(Tabla1[[#This Row],[Valor]]="","",$O$3)</f>
        <v/>
      </c>
      <c r="D28" s="4" t="str">
        <f>IF(Tabla1[[#This Row],[Valor]]="","",$O$4)</f>
        <v/>
      </c>
      <c r="E28" s="47" t="str">
        <f>IF(Tabla1[[#This Row],[Valor]]="","",$O$9)</f>
        <v/>
      </c>
      <c r="F28" s="47" t="str">
        <f>IF(Tabla1[[#This Row],[Valor]]="","",$O$10)</f>
        <v/>
      </c>
      <c r="G28" s="47" t="str">
        <f>IF(Tabla1[[#This Row],[Valor]]="","",$O$11)</f>
        <v/>
      </c>
      <c r="H28" s="47" t="str">
        <f>IF(Tabla1[[#This Row],[Valor]]="","",$O$12)</f>
        <v/>
      </c>
      <c r="I28" s="47" t="str">
        <f>IF(Tabla1[[#This Row],[Valor]]="","",$O$13)</f>
        <v/>
      </c>
      <c r="J28" s="47" t="str">
        <f>IF(Tabla1[[#This Row],[Valor]]="","",$O$14)</f>
        <v/>
      </c>
      <c r="K28" s="48" t="str">
        <f>IF(Tabla1[[#This Row],[Valor]]="","",$O$15)</f>
        <v/>
      </c>
      <c r="L28" s="47" t="str">
        <f>IF(Tabla1[[#This Row],[Valor]]="","",$O$16)</f>
        <v/>
      </c>
      <c r="M28" s="47"/>
      <c r="N28" s="47"/>
      <c r="O28" s="47"/>
      <c r="P28" s="47"/>
      <c r="Q28" s="47"/>
      <c r="R28" s="47"/>
      <c r="S28" s="47"/>
      <c r="T28" s="47"/>
      <c r="U28" s="47"/>
      <c r="V28" s="49"/>
      <c r="W28" s="49" t="str">
        <f>IF(OR(Tabla1[[#This Row],[GEI Emitido]]="",Tabla1[[#This Row],[Valor]]="",Tabla1[[#This Row],[Unidad]]=""),"",Tabla1[[#This Row],[Valor]]*VLOOKUP(Tabla1[[#This Row],[GEI Emitido]],Gas[[Gas]:[Factor a CO2e]],2,0)*VLOOKUP(Tabla1[[#This Row],[Unidad]],Unidad[],2,0))</f>
        <v/>
      </c>
      <c r="X28" s="49" t="str">
        <f>IF(Tabla1[[#This Row],[Clasificación de fuente de emisión]]="","",VLOOKUP(Tabla1[[#This Row],[Clasificación de fuente de emisión]],Tipo_fuente_emi_GHGPI[],2,0))</f>
        <v/>
      </c>
      <c r="Y28"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28" s="47" t="str">
        <f>IF(Tabla1[[#This Row],[Alternativas IPCC]]="","",VLOOKUP(Tabla1[[#This Row],[Alternativas IPCC]],IPCC_Categorías[],12,0))</f>
        <v/>
      </c>
      <c r="AA28" s="47" t="str">
        <f>IF(Tabla1[[#This Row],[Alternativas IPCC]]="","",VLOOKUP(Tabla1[[#This Row],[Alternativas IPCC]],IPCC_Categorías[],13,0))</f>
        <v/>
      </c>
      <c r="AB28" s="47" t="str">
        <f>IF(Tabla1[[#This Row],[Alternativas IPCC]]="","",VLOOKUP(Tabla1[[#This Row],[Alternativas IPCC]],IPCC_Categorías[],14,0))</f>
        <v/>
      </c>
      <c r="AC28" s="47" t="str">
        <f>IF(Tabla1[[#This Row],[Alternativas IPCC]]="","",VLOOKUP(Tabla1[[#This Row],[Alternativas IPCC]],IPCC_Categorías[],15,0))</f>
        <v/>
      </c>
    </row>
    <row r="29" spans="1:29">
      <c r="B29" s="4" t="str">
        <f>IF(Tabla1[[#This Row],[Valor]]="","",$O$2)</f>
        <v/>
      </c>
      <c r="C29" s="4" t="str">
        <f>IF(Tabla1[[#This Row],[Valor]]="","",$O$3)</f>
        <v/>
      </c>
      <c r="D29" s="4" t="str">
        <f>IF(Tabla1[[#This Row],[Valor]]="","",$O$4)</f>
        <v/>
      </c>
      <c r="E29" s="47" t="str">
        <f>IF(Tabla1[[#This Row],[Valor]]="","",$O$9)</f>
        <v/>
      </c>
      <c r="F29" s="47" t="str">
        <f>IF(Tabla1[[#This Row],[Valor]]="","",$O$10)</f>
        <v/>
      </c>
      <c r="G29" s="47" t="str">
        <f>IF(Tabla1[[#This Row],[Valor]]="","",$O$11)</f>
        <v/>
      </c>
      <c r="H29" s="47" t="str">
        <f>IF(Tabla1[[#This Row],[Valor]]="","",$O$12)</f>
        <v/>
      </c>
      <c r="I29" s="47" t="str">
        <f>IF(Tabla1[[#This Row],[Valor]]="","",$O$13)</f>
        <v/>
      </c>
      <c r="J29" s="47" t="str">
        <f>IF(Tabla1[[#This Row],[Valor]]="","",$O$14)</f>
        <v/>
      </c>
      <c r="K29" s="48" t="str">
        <f>IF(Tabla1[[#This Row],[Valor]]="","",$O$15)</f>
        <v/>
      </c>
      <c r="L29" s="47" t="str">
        <f>IF(Tabla1[[#This Row],[Valor]]="","",$O$16)</f>
        <v/>
      </c>
      <c r="M29" s="47"/>
      <c r="N29" s="47"/>
      <c r="O29" s="47"/>
      <c r="P29" s="47"/>
      <c r="Q29" s="47"/>
      <c r="R29" s="47"/>
      <c r="S29" s="47"/>
      <c r="T29" s="47"/>
      <c r="U29" s="47"/>
      <c r="V29" s="49"/>
      <c r="W29" s="49" t="str">
        <f>IF(OR(Tabla1[[#This Row],[GEI Emitido]]="",Tabla1[[#This Row],[Valor]]="",Tabla1[[#This Row],[Unidad]]=""),"",Tabla1[[#This Row],[Valor]]*VLOOKUP(Tabla1[[#This Row],[GEI Emitido]],Gas[[Gas]:[Factor a CO2e]],2,0)*VLOOKUP(Tabla1[[#This Row],[Unidad]],Unidad[],2,0))</f>
        <v/>
      </c>
      <c r="X29" s="49" t="str">
        <f>IF(Tabla1[[#This Row],[Clasificación de fuente de emisión]]="","",VLOOKUP(Tabla1[[#This Row],[Clasificación de fuente de emisión]],Tipo_fuente_emi_GHGPI[],2,0))</f>
        <v/>
      </c>
      <c r="Y29"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29" s="47" t="str">
        <f>IF(Tabla1[[#This Row],[Alternativas IPCC]]="","",VLOOKUP(Tabla1[[#This Row],[Alternativas IPCC]],IPCC_Categorías[],12,0))</f>
        <v/>
      </c>
      <c r="AA29" s="47" t="str">
        <f>IF(Tabla1[[#This Row],[Alternativas IPCC]]="","",VLOOKUP(Tabla1[[#This Row],[Alternativas IPCC]],IPCC_Categorías[],13,0))</f>
        <v/>
      </c>
      <c r="AB29" s="47" t="str">
        <f>IF(Tabla1[[#This Row],[Alternativas IPCC]]="","",VLOOKUP(Tabla1[[#This Row],[Alternativas IPCC]],IPCC_Categorías[],14,0))</f>
        <v/>
      </c>
      <c r="AC29" s="47" t="str">
        <f>IF(Tabla1[[#This Row],[Alternativas IPCC]]="","",VLOOKUP(Tabla1[[#This Row],[Alternativas IPCC]],IPCC_Categorías[],15,0))</f>
        <v/>
      </c>
    </row>
    <row r="30" spans="1:29">
      <c r="B30" s="4" t="str">
        <f>IF(Tabla1[[#This Row],[Valor]]="","",$O$2)</f>
        <v/>
      </c>
      <c r="C30" s="4" t="str">
        <f>IF(Tabla1[[#This Row],[Valor]]="","",$O$3)</f>
        <v/>
      </c>
      <c r="D30" s="4" t="str">
        <f>IF(Tabla1[[#This Row],[Valor]]="","",$O$4)</f>
        <v/>
      </c>
      <c r="E30" s="47" t="str">
        <f>IF(Tabla1[[#This Row],[Valor]]="","",$O$9)</f>
        <v/>
      </c>
      <c r="F30" s="47" t="str">
        <f>IF(Tabla1[[#This Row],[Valor]]="","",$O$10)</f>
        <v/>
      </c>
      <c r="G30" s="47" t="str">
        <f>IF(Tabla1[[#This Row],[Valor]]="","",$O$11)</f>
        <v/>
      </c>
      <c r="H30" s="47" t="str">
        <f>IF(Tabla1[[#This Row],[Valor]]="","",$O$12)</f>
        <v/>
      </c>
      <c r="I30" s="47" t="str">
        <f>IF(Tabla1[[#This Row],[Valor]]="","",$O$13)</f>
        <v/>
      </c>
      <c r="J30" s="47" t="str">
        <f>IF(Tabla1[[#This Row],[Valor]]="","",$O$14)</f>
        <v/>
      </c>
      <c r="K30" s="48" t="str">
        <f>IF(Tabla1[[#This Row],[Valor]]="","",$O$15)</f>
        <v/>
      </c>
      <c r="L30" s="47" t="str">
        <f>IF(Tabla1[[#This Row],[Valor]]="","",$O$16)</f>
        <v/>
      </c>
      <c r="M30" s="47"/>
      <c r="N30" s="47"/>
      <c r="O30" s="47"/>
      <c r="P30" s="47"/>
      <c r="Q30" s="47"/>
      <c r="R30" s="47"/>
      <c r="S30" s="47"/>
      <c r="T30" s="47"/>
      <c r="U30" s="47"/>
      <c r="V30" s="49"/>
      <c r="W30" s="49" t="str">
        <f>IF(OR(Tabla1[[#This Row],[GEI Emitido]]="",Tabla1[[#This Row],[Valor]]="",Tabla1[[#This Row],[Unidad]]=""),"",Tabla1[[#This Row],[Valor]]*VLOOKUP(Tabla1[[#This Row],[GEI Emitido]],Gas[[Gas]:[Factor a CO2e]],2,0)*VLOOKUP(Tabla1[[#This Row],[Unidad]],Unidad[],2,0))</f>
        <v/>
      </c>
      <c r="X30" s="49" t="str">
        <f>IF(Tabla1[[#This Row],[Clasificación de fuente de emisión]]="","",VLOOKUP(Tabla1[[#This Row],[Clasificación de fuente de emisión]],Tipo_fuente_emi_GHGPI[],2,0))</f>
        <v/>
      </c>
      <c r="Y3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0" s="47" t="str">
        <f>IF(Tabla1[[#This Row],[Alternativas IPCC]]="","",VLOOKUP(Tabla1[[#This Row],[Alternativas IPCC]],IPCC_Categorías[],12,0))</f>
        <v/>
      </c>
      <c r="AA30" s="47" t="str">
        <f>IF(Tabla1[[#This Row],[Alternativas IPCC]]="","",VLOOKUP(Tabla1[[#This Row],[Alternativas IPCC]],IPCC_Categorías[],13,0))</f>
        <v/>
      </c>
      <c r="AB30" s="47" t="str">
        <f>IF(Tabla1[[#This Row],[Alternativas IPCC]]="","",VLOOKUP(Tabla1[[#This Row],[Alternativas IPCC]],IPCC_Categorías[],14,0))</f>
        <v/>
      </c>
      <c r="AC30" s="47" t="str">
        <f>IF(Tabla1[[#This Row],[Alternativas IPCC]]="","",VLOOKUP(Tabla1[[#This Row],[Alternativas IPCC]],IPCC_Categorías[],15,0))</f>
        <v/>
      </c>
    </row>
    <row r="31" spans="1:29">
      <c r="B31" s="4" t="str">
        <f>IF(Tabla1[[#This Row],[Valor]]="","",$O$2)</f>
        <v/>
      </c>
      <c r="C31" s="4" t="str">
        <f>IF(Tabla1[[#This Row],[Valor]]="","",$O$3)</f>
        <v/>
      </c>
      <c r="D31" s="4" t="str">
        <f>IF(Tabla1[[#This Row],[Valor]]="","",$O$4)</f>
        <v/>
      </c>
      <c r="E31" s="47" t="str">
        <f>IF(Tabla1[[#This Row],[Valor]]="","",$O$9)</f>
        <v/>
      </c>
      <c r="F31" s="47" t="str">
        <f>IF(Tabla1[[#This Row],[Valor]]="","",$O$10)</f>
        <v/>
      </c>
      <c r="G31" s="47" t="str">
        <f>IF(Tabla1[[#This Row],[Valor]]="","",$O$11)</f>
        <v/>
      </c>
      <c r="H31" s="47" t="str">
        <f>IF(Tabla1[[#This Row],[Valor]]="","",$O$12)</f>
        <v/>
      </c>
      <c r="I31" s="47" t="str">
        <f>IF(Tabla1[[#This Row],[Valor]]="","",$O$13)</f>
        <v/>
      </c>
      <c r="J31" s="47" t="str">
        <f>IF(Tabla1[[#This Row],[Valor]]="","",$O$14)</f>
        <v/>
      </c>
      <c r="K31" s="48" t="str">
        <f>IF(Tabla1[[#This Row],[Valor]]="","",$O$15)</f>
        <v/>
      </c>
      <c r="L31" s="47" t="str">
        <f>IF(Tabla1[[#This Row],[Valor]]="","",$O$16)</f>
        <v/>
      </c>
      <c r="M31" s="47"/>
      <c r="N31" s="47"/>
      <c r="O31" s="47"/>
      <c r="P31" s="47"/>
      <c r="Q31" s="47"/>
      <c r="R31" s="47"/>
      <c r="S31" s="47"/>
      <c r="T31" s="47"/>
      <c r="U31" s="47"/>
      <c r="V31" s="49"/>
      <c r="W31" s="49" t="str">
        <f>IF(OR(Tabla1[[#This Row],[GEI Emitido]]="",Tabla1[[#This Row],[Valor]]="",Tabla1[[#This Row],[Unidad]]=""),"",Tabla1[[#This Row],[Valor]]*VLOOKUP(Tabla1[[#This Row],[GEI Emitido]],Gas[[Gas]:[Factor a CO2e]],2,0)*VLOOKUP(Tabla1[[#This Row],[Unidad]],Unidad[],2,0))</f>
        <v/>
      </c>
      <c r="X31" s="49" t="str">
        <f>IF(Tabla1[[#This Row],[Clasificación de fuente de emisión]]="","",VLOOKUP(Tabla1[[#This Row],[Clasificación de fuente de emisión]],Tipo_fuente_emi_GHGPI[],2,0))</f>
        <v/>
      </c>
      <c r="Y3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1" s="47" t="str">
        <f>IF(Tabla1[[#This Row],[Alternativas IPCC]]="","",VLOOKUP(Tabla1[[#This Row],[Alternativas IPCC]],IPCC_Categorías[],12,0))</f>
        <v/>
      </c>
      <c r="AA31" s="47" t="str">
        <f>IF(Tabla1[[#This Row],[Alternativas IPCC]]="","",VLOOKUP(Tabla1[[#This Row],[Alternativas IPCC]],IPCC_Categorías[],13,0))</f>
        <v/>
      </c>
      <c r="AB31" s="47" t="str">
        <f>IF(Tabla1[[#This Row],[Alternativas IPCC]]="","",VLOOKUP(Tabla1[[#This Row],[Alternativas IPCC]],IPCC_Categorías[],14,0))</f>
        <v/>
      </c>
      <c r="AC31" s="47" t="str">
        <f>IF(Tabla1[[#This Row],[Alternativas IPCC]]="","",VLOOKUP(Tabla1[[#This Row],[Alternativas IPCC]],IPCC_Categorías[],15,0))</f>
        <v/>
      </c>
    </row>
    <row r="32" spans="1:29">
      <c r="B32" s="4" t="str">
        <f>IF(Tabla1[[#This Row],[Valor]]="","",$O$2)</f>
        <v/>
      </c>
      <c r="C32" s="4" t="str">
        <f>IF(Tabla1[[#This Row],[Valor]]="","",$O$3)</f>
        <v/>
      </c>
      <c r="D32" s="4" t="str">
        <f>IF(Tabla1[[#This Row],[Valor]]="","",$O$4)</f>
        <v/>
      </c>
      <c r="E32" s="47" t="str">
        <f>IF(Tabla1[[#This Row],[Valor]]="","",$O$9)</f>
        <v/>
      </c>
      <c r="F32" s="47" t="str">
        <f>IF(Tabla1[[#This Row],[Valor]]="","",$O$10)</f>
        <v/>
      </c>
      <c r="G32" s="47" t="str">
        <f>IF(Tabla1[[#This Row],[Valor]]="","",$O$11)</f>
        <v/>
      </c>
      <c r="H32" s="47" t="str">
        <f>IF(Tabla1[[#This Row],[Valor]]="","",$O$12)</f>
        <v/>
      </c>
      <c r="I32" s="47" t="str">
        <f>IF(Tabla1[[#This Row],[Valor]]="","",$O$13)</f>
        <v/>
      </c>
      <c r="J32" s="47" t="str">
        <f>IF(Tabla1[[#This Row],[Valor]]="","",$O$14)</f>
        <v/>
      </c>
      <c r="K32" s="48" t="str">
        <f>IF(Tabla1[[#This Row],[Valor]]="","",$O$15)</f>
        <v/>
      </c>
      <c r="L32" s="47" t="str">
        <f>IF(Tabla1[[#This Row],[Valor]]="","",$O$16)</f>
        <v/>
      </c>
      <c r="M32" s="47"/>
      <c r="N32" s="47"/>
      <c r="O32" s="47"/>
      <c r="P32" s="47"/>
      <c r="Q32" s="47"/>
      <c r="R32" s="47"/>
      <c r="S32" s="47"/>
      <c r="T32" s="47"/>
      <c r="U32" s="47"/>
      <c r="V32" s="49"/>
      <c r="W32" s="49" t="str">
        <f>IF(OR(Tabla1[[#This Row],[GEI Emitido]]="",Tabla1[[#This Row],[Valor]]="",Tabla1[[#This Row],[Unidad]]=""),"",Tabla1[[#This Row],[Valor]]*VLOOKUP(Tabla1[[#This Row],[GEI Emitido]],Gas[[Gas]:[Factor a CO2e]],2,0)*VLOOKUP(Tabla1[[#This Row],[Unidad]],Unidad[],2,0))</f>
        <v/>
      </c>
      <c r="X32" s="49" t="str">
        <f>IF(Tabla1[[#This Row],[Clasificación de fuente de emisión]]="","",VLOOKUP(Tabla1[[#This Row],[Clasificación de fuente de emisión]],Tipo_fuente_emi_GHGPI[],2,0))</f>
        <v/>
      </c>
      <c r="Y32"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2" s="47" t="str">
        <f>IF(Tabla1[[#This Row],[Alternativas IPCC]]="","",VLOOKUP(Tabla1[[#This Row],[Alternativas IPCC]],IPCC_Categorías[],12,0))</f>
        <v/>
      </c>
      <c r="AA32" s="47" t="str">
        <f>IF(Tabla1[[#This Row],[Alternativas IPCC]]="","",VLOOKUP(Tabla1[[#This Row],[Alternativas IPCC]],IPCC_Categorías[],13,0))</f>
        <v/>
      </c>
      <c r="AB32" s="47" t="str">
        <f>IF(Tabla1[[#This Row],[Alternativas IPCC]]="","",VLOOKUP(Tabla1[[#This Row],[Alternativas IPCC]],IPCC_Categorías[],14,0))</f>
        <v/>
      </c>
      <c r="AC32" s="47" t="str">
        <f>IF(Tabla1[[#This Row],[Alternativas IPCC]]="","",VLOOKUP(Tabla1[[#This Row],[Alternativas IPCC]],IPCC_Categorías[],15,0))</f>
        <v/>
      </c>
    </row>
    <row r="33" spans="2:29">
      <c r="B33" s="4" t="str">
        <f>IF(Tabla1[[#This Row],[Valor]]="","",$O$2)</f>
        <v/>
      </c>
      <c r="C33" s="4" t="str">
        <f>IF(Tabla1[[#This Row],[Valor]]="","",$O$3)</f>
        <v/>
      </c>
      <c r="D33" s="4" t="str">
        <f>IF(Tabla1[[#This Row],[Valor]]="","",$O$4)</f>
        <v/>
      </c>
      <c r="E33" s="47" t="str">
        <f>IF(Tabla1[[#This Row],[Valor]]="","",$O$9)</f>
        <v/>
      </c>
      <c r="F33" s="47" t="str">
        <f>IF(Tabla1[[#This Row],[Valor]]="","",$O$10)</f>
        <v/>
      </c>
      <c r="G33" s="47" t="str">
        <f>IF(Tabla1[[#This Row],[Valor]]="","",$O$11)</f>
        <v/>
      </c>
      <c r="H33" s="47" t="str">
        <f>IF(Tabla1[[#This Row],[Valor]]="","",$O$12)</f>
        <v/>
      </c>
      <c r="I33" s="47" t="str">
        <f>IF(Tabla1[[#This Row],[Valor]]="","",$O$13)</f>
        <v/>
      </c>
      <c r="J33" s="47" t="str">
        <f>IF(Tabla1[[#This Row],[Valor]]="","",$O$14)</f>
        <v/>
      </c>
      <c r="K33" s="48" t="str">
        <f>IF(Tabla1[[#This Row],[Valor]]="","",$O$15)</f>
        <v/>
      </c>
      <c r="L33" s="47" t="str">
        <f>IF(Tabla1[[#This Row],[Valor]]="","",$O$16)</f>
        <v/>
      </c>
      <c r="M33" s="47"/>
      <c r="N33" s="47"/>
      <c r="O33" s="47"/>
      <c r="P33" s="47"/>
      <c r="Q33" s="47"/>
      <c r="R33" s="47"/>
      <c r="S33" s="47"/>
      <c r="T33" s="47"/>
      <c r="U33" s="47"/>
      <c r="V33" s="49"/>
      <c r="W33" s="49" t="str">
        <f>IF(OR(Tabla1[[#This Row],[GEI Emitido]]="",Tabla1[[#This Row],[Valor]]="",Tabla1[[#This Row],[Unidad]]=""),"",Tabla1[[#This Row],[Valor]]*VLOOKUP(Tabla1[[#This Row],[GEI Emitido]],Gas[[Gas]:[Factor a CO2e]],2,0)*VLOOKUP(Tabla1[[#This Row],[Unidad]],Unidad[],2,0))</f>
        <v/>
      </c>
      <c r="X33" s="49" t="str">
        <f>IF(Tabla1[[#This Row],[Clasificación de fuente de emisión]]="","",VLOOKUP(Tabla1[[#This Row],[Clasificación de fuente de emisión]],Tipo_fuente_emi_GHGPI[],2,0))</f>
        <v/>
      </c>
      <c r="Y33"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3" s="47" t="str">
        <f>IF(Tabla1[[#This Row],[Alternativas IPCC]]="","",VLOOKUP(Tabla1[[#This Row],[Alternativas IPCC]],IPCC_Categorías[],12,0))</f>
        <v/>
      </c>
      <c r="AA33" s="47" t="str">
        <f>IF(Tabla1[[#This Row],[Alternativas IPCC]]="","",VLOOKUP(Tabla1[[#This Row],[Alternativas IPCC]],IPCC_Categorías[],13,0))</f>
        <v/>
      </c>
      <c r="AB33" s="47" t="str">
        <f>IF(Tabla1[[#This Row],[Alternativas IPCC]]="","",VLOOKUP(Tabla1[[#This Row],[Alternativas IPCC]],IPCC_Categorías[],14,0))</f>
        <v/>
      </c>
      <c r="AC33" s="47" t="str">
        <f>IF(Tabla1[[#This Row],[Alternativas IPCC]]="","",VLOOKUP(Tabla1[[#This Row],[Alternativas IPCC]],IPCC_Categorías[],15,0))</f>
        <v/>
      </c>
    </row>
    <row r="34" spans="2:29">
      <c r="B34" s="4" t="str">
        <f>IF(Tabla1[[#This Row],[Valor]]="","",$O$2)</f>
        <v/>
      </c>
      <c r="C34" s="4" t="str">
        <f>IF(Tabla1[[#This Row],[Valor]]="","",$O$3)</f>
        <v/>
      </c>
      <c r="D34" s="4" t="str">
        <f>IF(Tabla1[[#This Row],[Valor]]="","",$O$4)</f>
        <v/>
      </c>
      <c r="E34" s="47" t="str">
        <f>IF(Tabla1[[#This Row],[Valor]]="","",$O$9)</f>
        <v/>
      </c>
      <c r="F34" s="47" t="str">
        <f>IF(Tabla1[[#This Row],[Valor]]="","",$O$10)</f>
        <v/>
      </c>
      <c r="G34" s="47" t="str">
        <f>IF(Tabla1[[#This Row],[Valor]]="","",$O$11)</f>
        <v/>
      </c>
      <c r="H34" s="47" t="str">
        <f>IF(Tabla1[[#This Row],[Valor]]="","",$O$12)</f>
        <v/>
      </c>
      <c r="I34" s="47" t="str">
        <f>IF(Tabla1[[#This Row],[Valor]]="","",$O$13)</f>
        <v/>
      </c>
      <c r="J34" s="47" t="str">
        <f>IF(Tabla1[[#This Row],[Valor]]="","",$O$14)</f>
        <v/>
      </c>
      <c r="K34" s="48" t="str">
        <f>IF(Tabla1[[#This Row],[Valor]]="","",$O$15)</f>
        <v/>
      </c>
      <c r="L34" s="47" t="str">
        <f>IF(Tabla1[[#This Row],[Valor]]="","",$O$16)</f>
        <v/>
      </c>
      <c r="M34" s="47"/>
      <c r="N34" s="47"/>
      <c r="O34" s="47"/>
      <c r="P34" s="47"/>
      <c r="Q34" s="47"/>
      <c r="R34" s="47"/>
      <c r="S34" s="47"/>
      <c r="T34" s="47"/>
      <c r="U34" s="47"/>
      <c r="V34" s="49"/>
      <c r="W34" s="49" t="str">
        <f>IF(OR(Tabla1[[#This Row],[GEI Emitido]]="",Tabla1[[#This Row],[Valor]]="",Tabla1[[#This Row],[Unidad]]=""),"",Tabla1[[#This Row],[Valor]]*VLOOKUP(Tabla1[[#This Row],[GEI Emitido]],Gas[[Gas]:[Factor a CO2e]],2,0)*VLOOKUP(Tabla1[[#This Row],[Unidad]],Unidad[],2,0))</f>
        <v/>
      </c>
      <c r="X34" s="49" t="str">
        <f>IF(Tabla1[[#This Row],[Clasificación de fuente de emisión]]="","",VLOOKUP(Tabla1[[#This Row],[Clasificación de fuente de emisión]],Tipo_fuente_emi_GHGPI[],2,0))</f>
        <v/>
      </c>
      <c r="Y34"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4" s="47" t="str">
        <f>IF(Tabla1[[#This Row],[Alternativas IPCC]]="","",VLOOKUP(Tabla1[[#This Row],[Alternativas IPCC]],IPCC_Categorías[],12,0))</f>
        <v/>
      </c>
      <c r="AA34" s="47" t="str">
        <f>IF(Tabla1[[#This Row],[Alternativas IPCC]]="","",VLOOKUP(Tabla1[[#This Row],[Alternativas IPCC]],IPCC_Categorías[],13,0))</f>
        <v/>
      </c>
      <c r="AB34" s="47" t="str">
        <f>IF(Tabla1[[#This Row],[Alternativas IPCC]]="","",VLOOKUP(Tabla1[[#This Row],[Alternativas IPCC]],IPCC_Categorías[],14,0))</f>
        <v/>
      </c>
      <c r="AC34" s="47" t="str">
        <f>IF(Tabla1[[#This Row],[Alternativas IPCC]]="","",VLOOKUP(Tabla1[[#This Row],[Alternativas IPCC]],IPCC_Categorías[],15,0))</f>
        <v/>
      </c>
    </row>
    <row r="35" spans="2:29">
      <c r="B35" s="4" t="str">
        <f>IF(Tabla1[[#This Row],[Valor]]="","",$O$2)</f>
        <v/>
      </c>
      <c r="C35" s="4" t="str">
        <f>IF(Tabla1[[#This Row],[Valor]]="","",$O$3)</f>
        <v/>
      </c>
      <c r="D35" s="4" t="str">
        <f>IF(Tabla1[[#This Row],[Valor]]="","",$O$4)</f>
        <v/>
      </c>
      <c r="E35" s="47" t="str">
        <f>IF(Tabla1[[#This Row],[Valor]]="","",$O$9)</f>
        <v/>
      </c>
      <c r="F35" s="47" t="str">
        <f>IF(Tabla1[[#This Row],[Valor]]="","",$O$10)</f>
        <v/>
      </c>
      <c r="G35" s="47" t="str">
        <f>IF(Tabla1[[#This Row],[Valor]]="","",$O$11)</f>
        <v/>
      </c>
      <c r="H35" s="47" t="str">
        <f>IF(Tabla1[[#This Row],[Valor]]="","",$O$12)</f>
        <v/>
      </c>
      <c r="I35" s="47" t="str">
        <f>IF(Tabla1[[#This Row],[Valor]]="","",$O$13)</f>
        <v/>
      </c>
      <c r="J35" s="47" t="str">
        <f>IF(Tabla1[[#This Row],[Valor]]="","",$O$14)</f>
        <v/>
      </c>
      <c r="K35" s="48" t="str">
        <f>IF(Tabla1[[#This Row],[Valor]]="","",$O$15)</f>
        <v/>
      </c>
      <c r="L35" s="47" t="str">
        <f>IF(Tabla1[[#This Row],[Valor]]="","",$O$16)</f>
        <v/>
      </c>
      <c r="M35" s="47"/>
      <c r="N35" s="47"/>
      <c r="O35" s="47"/>
      <c r="P35" s="47"/>
      <c r="Q35" s="47"/>
      <c r="R35" s="47"/>
      <c r="S35" s="47"/>
      <c r="T35" s="47"/>
      <c r="U35" s="47"/>
      <c r="V35" s="49"/>
      <c r="W35" s="49" t="str">
        <f>IF(OR(Tabla1[[#This Row],[GEI Emitido]]="",Tabla1[[#This Row],[Valor]]="",Tabla1[[#This Row],[Unidad]]=""),"",Tabla1[[#This Row],[Valor]]*VLOOKUP(Tabla1[[#This Row],[GEI Emitido]],Gas[[Gas]:[Factor a CO2e]],2,0)*VLOOKUP(Tabla1[[#This Row],[Unidad]],Unidad[],2,0))</f>
        <v/>
      </c>
      <c r="X35" s="49" t="str">
        <f>IF(Tabla1[[#This Row],[Clasificación de fuente de emisión]]="","",VLOOKUP(Tabla1[[#This Row],[Clasificación de fuente de emisión]],Tipo_fuente_emi_GHGPI[],2,0))</f>
        <v/>
      </c>
      <c r="Y35"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5" s="47" t="str">
        <f>IF(Tabla1[[#This Row],[Alternativas IPCC]]="","",VLOOKUP(Tabla1[[#This Row],[Alternativas IPCC]],IPCC_Categorías[],12,0))</f>
        <v/>
      </c>
      <c r="AA35" s="47" t="str">
        <f>IF(Tabla1[[#This Row],[Alternativas IPCC]]="","",VLOOKUP(Tabla1[[#This Row],[Alternativas IPCC]],IPCC_Categorías[],13,0))</f>
        <v/>
      </c>
      <c r="AB35" s="47" t="str">
        <f>IF(Tabla1[[#This Row],[Alternativas IPCC]]="","",VLOOKUP(Tabla1[[#This Row],[Alternativas IPCC]],IPCC_Categorías[],14,0))</f>
        <v/>
      </c>
      <c r="AC35" s="47" t="str">
        <f>IF(Tabla1[[#This Row],[Alternativas IPCC]]="","",VLOOKUP(Tabla1[[#This Row],[Alternativas IPCC]],IPCC_Categorías[],15,0))</f>
        <v/>
      </c>
    </row>
    <row r="36" spans="2:29">
      <c r="B36" s="4" t="str">
        <f>IF(Tabla1[[#This Row],[Valor]]="","",$O$2)</f>
        <v/>
      </c>
      <c r="C36" s="4" t="str">
        <f>IF(Tabla1[[#This Row],[Valor]]="","",$O$3)</f>
        <v/>
      </c>
      <c r="D36" s="4" t="str">
        <f>IF(Tabla1[[#This Row],[Valor]]="","",$O$4)</f>
        <v/>
      </c>
      <c r="E36" s="47" t="str">
        <f>IF(Tabla1[[#This Row],[Valor]]="","",$O$9)</f>
        <v/>
      </c>
      <c r="F36" s="47" t="str">
        <f>IF(Tabla1[[#This Row],[Valor]]="","",$O$10)</f>
        <v/>
      </c>
      <c r="G36" s="47" t="str">
        <f>IF(Tabla1[[#This Row],[Valor]]="","",$O$11)</f>
        <v/>
      </c>
      <c r="H36" s="47" t="str">
        <f>IF(Tabla1[[#This Row],[Valor]]="","",$O$12)</f>
        <v/>
      </c>
      <c r="I36" s="47" t="str">
        <f>IF(Tabla1[[#This Row],[Valor]]="","",$O$13)</f>
        <v/>
      </c>
      <c r="J36" s="47" t="str">
        <f>IF(Tabla1[[#This Row],[Valor]]="","",$O$14)</f>
        <v/>
      </c>
      <c r="K36" s="48" t="str">
        <f>IF(Tabla1[[#This Row],[Valor]]="","",$O$15)</f>
        <v/>
      </c>
      <c r="L36" s="47" t="str">
        <f>IF(Tabla1[[#This Row],[Valor]]="","",$O$16)</f>
        <v/>
      </c>
      <c r="M36" s="47"/>
      <c r="N36" s="47"/>
      <c r="O36" s="47"/>
      <c r="P36" s="47"/>
      <c r="Q36" s="47"/>
      <c r="R36" s="47"/>
      <c r="S36" s="47"/>
      <c r="T36" s="47"/>
      <c r="U36" s="47"/>
      <c r="V36" s="49"/>
      <c r="W36" s="49" t="str">
        <f>IF(OR(Tabla1[[#This Row],[GEI Emitido]]="",Tabla1[[#This Row],[Valor]]="",Tabla1[[#This Row],[Unidad]]=""),"",Tabla1[[#This Row],[Valor]]*VLOOKUP(Tabla1[[#This Row],[GEI Emitido]],Gas[[Gas]:[Factor a CO2e]],2,0)*VLOOKUP(Tabla1[[#This Row],[Unidad]],Unidad[],2,0))</f>
        <v/>
      </c>
      <c r="X36" s="49" t="str">
        <f>IF(Tabla1[[#This Row],[Clasificación de fuente de emisión]]="","",VLOOKUP(Tabla1[[#This Row],[Clasificación de fuente de emisión]],Tipo_fuente_emi_GHGPI[],2,0))</f>
        <v/>
      </c>
      <c r="Y36"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6" s="47" t="str">
        <f>IF(Tabla1[[#This Row],[Alternativas IPCC]]="","",VLOOKUP(Tabla1[[#This Row],[Alternativas IPCC]],IPCC_Categorías[],12,0))</f>
        <v/>
      </c>
      <c r="AA36" s="47" t="str">
        <f>IF(Tabla1[[#This Row],[Alternativas IPCC]]="","",VLOOKUP(Tabla1[[#This Row],[Alternativas IPCC]],IPCC_Categorías[],13,0))</f>
        <v/>
      </c>
      <c r="AB36" s="47" t="str">
        <f>IF(Tabla1[[#This Row],[Alternativas IPCC]]="","",VLOOKUP(Tabla1[[#This Row],[Alternativas IPCC]],IPCC_Categorías[],14,0))</f>
        <v/>
      </c>
      <c r="AC36" s="47" t="str">
        <f>IF(Tabla1[[#This Row],[Alternativas IPCC]]="","",VLOOKUP(Tabla1[[#This Row],[Alternativas IPCC]],IPCC_Categorías[],15,0))</f>
        <v/>
      </c>
    </row>
    <row r="37" spans="2:29">
      <c r="B37" s="4" t="str">
        <f>IF(Tabla1[[#This Row],[Valor]]="","",$O$2)</f>
        <v/>
      </c>
      <c r="C37" s="4" t="str">
        <f>IF(Tabla1[[#This Row],[Valor]]="","",$O$3)</f>
        <v/>
      </c>
      <c r="D37" s="4" t="str">
        <f>IF(Tabla1[[#This Row],[Valor]]="","",$O$4)</f>
        <v/>
      </c>
      <c r="E37" s="47" t="str">
        <f>IF(Tabla1[[#This Row],[Valor]]="","",$O$9)</f>
        <v/>
      </c>
      <c r="F37" s="47" t="str">
        <f>IF(Tabla1[[#This Row],[Valor]]="","",$O$10)</f>
        <v/>
      </c>
      <c r="G37" s="47" t="str">
        <f>IF(Tabla1[[#This Row],[Valor]]="","",$O$11)</f>
        <v/>
      </c>
      <c r="H37" s="47" t="str">
        <f>IF(Tabla1[[#This Row],[Valor]]="","",$O$12)</f>
        <v/>
      </c>
      <c r="I37" s="47" t="str">
        <f>IF(Tabla1[[#This Row],[Valor]]="","",$O$13)</f>
        <v/>
      </c>
      <c r="J37" s="47" t="str">
        <f>IF(Tabla1[[#This Row],[Valor]]="","",$O$14)</f>
        <v/>
      </c>
      <c r="K37" s="48" t="str">
        <f>IF(Tabla1[[#This Row],[Valor]]="","",$O$15)</f>
        <v/>
      </c>
      <c r="L37" s="47" t="str">
        <f>IF(Tabla1[[#This Row],[Valor]]="","",$O$16)</f>
        <v/>
      </c>
      <c r="M37" s="47"/>
      <c r="N37" s="47"/>
      <c r="O37" s="47"/>
      <c r="P37" s="47"/>
      <c r="Q37" s="47"/>
      <c r="R37" s="47"/>
      <c r="S37" s="47"/>
      <c r="T37" s="47"/>
      <c r="U37" s="47"/>
      <c r="V37" s="49"/>
      <c r="W37" s="49" t="str">
        <f>IF(OR(Tabla1[[#This Row],[GEI Emitido]]="",Tabla1[[#This Row],[Valor]]="",Tabla1[[#This Row],[Unidad]]=""),"",Tabla1[[#This Row],[Valor]]*VLOOKUP(Tabla1[[#This Row],[GEI Emitido]],Gas[[Gas]:[Factor a CO2e]],2,0)*VLOOKUP(Tabla1[[#This Row],[Unidad]],Unidad[],2,0))</f>
        <v/>
      </c>
      <c r="X37" s="49" t="str">
        <f>IF(Tabla1[[#This Row],[Clasificación de fuente de emisión]]="","",VLOOKUP(Tabla1[[#This Row],[Clasificación de fuente de emisión]],Tipo_fuente_emi_GHGPI[],2,0))</f>
        <v/>
      </c>
      <c r="Y37"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7" s="47" t="str">
        <f>IF(Tabla1[[#This Row],[Alternativas IPCC]]="","",VLOOKUP(Tabla1[[#This Row],[Alternativas IPCC]],IPCC_Categorías[],12,0))</f>
        <v/>
      </c>
      <c r="AA37" s="47" t="str">
        <f>IF(Tabla1[[#This Row],[Alternativas IPCC]]="","",VLOOKUP(Tabla1[[#This Row],[Alternativas IPCC]],IPCC_Categorías[],13,0))</f>
        <v/>
      </c>
      <c r="AB37" s="47" t="str">
        <f>IF(Tabla1[[#This Row],[Alternativas IPCC]]="","",VLOOKUP(Tabla1[[#This Row],[Alternativas IPCC]],IPCC_Categorías[],14,0))</f>
        <v/>
      </c>
      <c r="AC37" s="47" t="str">
        <f>IF(Tabla1[[#This Row],[Alternativas IPCC]]="","",VLOOKUP(Tabla1[[#This Row],[Alternativas IPCC]],IPCC_Categorías[],15,0))</f>
        <v/>
      </c>
    </row>
    <row r="38" spans="2:29">
      <c r="B38" s="4" t="str">
        <f>IF(Tabla1[[#This Row],[Valor]]="","",$O$2)</f>
        <v/>
      </c>
      <c r="C38" s="4" t="str">
        <f>IF(Tabla1[[#This Row],[Valor]]="","",$O$3)</f>
        <v/>
      </c>
      <c r="D38" s="4" t="str">
        <f>IF(Tabla1[[#This Row],[Valor]]="","",$O$4)</f>
        <v/>
      </c>
      <c r="E38" s="47" t="str">
        <f>IF(Tabla1[[#This Row],[Valor]]="","",$O$9)</f>
        <v/>
      </c>
      <c r="F38" s="47" t="str">
        <f>IF(Tabla1[[#This Row],[Valor]]="","",$O$10)</f>
        <v/>
      </c>
      <c r="G38" s="47" t="str">
        <f>IF(Tabla1[[#This Row],[Valor]]="","",$O$11)</f>
        <v/>
      </c>
      <c r="H38" s="47" t="str">
        <f>IF(Tabla1[[#This Row],[Valor]]="","",$O$12)</f>
        <v/>
      </c>
      <c r="I38" s="47" t="str">
        <f>IF(Tabla1[[#This Row],[Valor]]="","",$O$13)</f>
        <v/>
      </c>
      <c r="J38" s="47" t="str">
        <f>IF(Tabla1[[#This Row],[Valor]]="","",$O$14)</f>
        <v/>
      </c>
      <c r="K38" s="48" t="str">
        <f>IF(Tabla1[[#This Row],[Valor]]="","",$O$15)</f>
        <v/>
      </c>
      <c r="L38" s="47" t="str">
        <f>IF(Tabla1[[#This Row],[Valor]]="","",$O$16)</f>
        <v/>
      </c>
      <c r="M38" s="47"/>
      <c r="N38" s="47"/>
      <c r="O38" s="47"/>
      <c r="P38" s="47"/>
      <c r="Q38" s="47"/>
      <c r="R38" s="47"/>
      <c r="S38" s="47"/>
      <c r="T38" s="47"/>
      <c r="U38" s="47"/>
      <c r="V38" s="49"/>
      <c r="W38" s="49" t="str">
        <f>IF(OR(Tabla1[[#This Row],[GEI Emitido]]="",Tabla1[[#This Row],[Valor]]="",Tabla1[[#This Row],[Unidad]]=""),"",Tabla1[[#This Row],[Valor]]*VLOOKUP(Tabla1[[#This Row],[GEI Emitido]],Gas[[Gas]:[Factor a CO2e]],2,0)*VLOOKUP(Tabla1[[#This Row],[Unidad]],Unidad[],2,0))</f>
        <v/>
      </c>
      <c r="X38" s="49" t="str">
        <f>IF(Tabla1[[#This Row],[Clasificación de fuente de emisión]]="","",VLOOKUP(Tabla1[[#This Row],[Clasificación de fuente de emisión]],Tipo_fuente_emi_GHGPI[],2,0))</f>
        <v/>
      </c>
      <c r="Y38"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8" s="47" t="str">
        <f>IF(Tabla1[[#This Row],[Alternativas IPCC]]="","",VLOOKUP(Tabla1[[#This Row],[Alternativas IPCC]],IPCC_Categorías[],12,0))</f>
        <v/>
      </c>
      <c r="AA38" s="47" t="str">
        <f>IF(Tabla1[[#This Row],[Alternativas IPCC]]="","",VLOOKUP(Tabla1[[#This Row],[Alternativas IPCC]],IPCC_Categorías[],13,0))</f>
        <v/>
      </c>
      <c r="AB38" s="47" t="str">
        <f>IF(Tabla1[[#This Row],[Alternativas IPCC]]="","",VLOOKUP(Tabla1[[#This Row],[Alternativas IPCC]],IPCC_Categorías[],14,0))</f>
        <v/>
      </c>
      <c r="AC38" s="47" t="str">
        <f>IF(Tabla1[[#This Row],[Alternativas IPCC]]="","",VLOOKUP(Tabla1[[#This Row],[Alternativas IPCC]],IPCC_Categorías[],15,0))</f>
        <v/>
      </c>
    </row>
    <row r="39" spans="2:29">
      <c r="B39" s="4" t="str">
        <f>IF(Tabla1[[#This Row],[Valor]]="","",$O$2)</f>
        <v/>
      </c>
      <c r="C39" s="4" t="str">
        <f>IF(Tabla1[[#This Row],[Valor]]="","",$O$3)</f>
        <v/>
      </c>
      <c r="D39" s="4" t="str">
        <f>IF(Tabla1[[#This Row],[Valor]]="","",$O$4)</f>
        <v/>
      </c>
      <c r="E39" s="47" t="str">
        <f>IF(Tabla1[[#This Row],[Valor]]="","",$O$9)</f>
        <v/>
      </c>
      <c r="F39" s="47" t="str">
        <f>IF(Tabla1[[#This Row],[Valor]]="","",$O$10)</f>
        <v/>
      </c>
      <c r="G39" s="47" t="str">
        <f>IF(Tabla1[[#This Row],[Valor]]="","",$O$11)</f>
        <v/>
      </c>
      <c r="H39" s="47" t="str">
        <f>IF(Tabla1[[#This Row],[Valor]]="","",$O$12)</f>
        <v/>
      </c>
      <c r="I39" s="47" t="str">
        <f>IF(Tabla1[[#This Row],[Valor]]="","",$O$13)</f>
        <v/>
      </c>
      <c r="J39" s="47" t="str">
        <f>IF(Tabla1[[#This Row],[Valor]]="","",$O$14)</f>
        <v/>
      </c>
      <c r="K39" s="48" t="str">
        <f>IF(Tabla1[[#This Row],[Valor]]="","",$O$15)</f>
        <v/>
      </c>
      <c r="L39" s="47" t="str">
        <f>IF(Tabla1[[#This Row],[Valor]]="","",$O$16)</f>
        <v/>
      </c>
      <c r="M39" s="47"/>
      <c r="N39" s="47"/>
      <c r="O39" s="47"/>
      <c r="P39" s="47"/>
      <c r="Q39" s="47"/>
      <c r="R39" s="47"/>
      <c r="S39" s="47"/>
      <c r="T39" s="47"/>
      <c r="U39" s="47"/>
      <c r="V39" s="49"/>
      <c r="W39" s="49" t="str">
        <f>IF(OR(Tabla1[[#This Row],[GEI Emitido]]="",Tabla1[[#This Row],[Valor]]="",Tabla1[[#This Row],[Unidad]]=""),"",Tabla1[[#This Row],[Valor]]*VLOOKUP(Tabla1[[#This Row],[GEI Emitido]],Gas[[Gas]:[Factor a CO2e]],2,0)*VLOOKUP(Tabla1[[#This Row],[Unidad]],Unidad[],2,0))</f>
        <v/>
      </c>
      <c r="X39" s="49" t="str">
        <f>IF(Tabla1[[#This Row],[Clasificación de fuente de emisión]]="","",VLOOKUP(Tabla1[[#This Row],[Clasificación de fuente de emisión]],Tipo_fuente_emi_GHGPI[],2,0))</f>
        <v/>
      </c>
      <c r="Y39"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9" s="47" t="str">
        <f>IF(Tabla1[[#This Row],[Alternativas IPCC]]="","",VLOOKUP(Tabla1[[#This Row],[Alternativas IPCC]],IPCC_Categorías[],12,0))</f>
        <v/>
      </c>
      <c r="AA39" s="47" t="str">
        <f>IF(Tabla1[[#This Row],[Alternativas IPCC]]="","",VLOOKUP(Tabla1[[#This Row],[Alternativas IPCC]],IPCC_Categorías[],13,0))</f>
        <v/>
      </c>
      <c r="AB39" s="47" t="str">
        <f>IF(Tabla1[[#This Row],[Alternativas IPCC]]="","",VLOOKUP(Tabla1[[#This Row],[Alternativas IPCC]],IPCC_Categorías[],14,0))</f>
        <v/>
      </c>
      <c r="AC39" s="47" t="str">
        <f>IF(Tabla1[[#This Row],[Alternativas IPCC]]="","",VLOOKUP(Tabla1[[#This Row],[Alternativas IPCC]],IPCC_Categorías[],15,0))</f>
        <v/>
      </c>
    </row>
    <row r="40" spans="2:29">
      <c r="B40" s="4" t="str">
        <f>IF(Tabla1[[#This Row],[Valor]]="","",$O$2)</f>
        <v/>
      </c>
      <c r="C40" s="4" t="str">
        <f>IF(Tabla1[[#This Row],[Valor]]="","",$O$3)</f>
        <v/>
      </c>
      <c r="D40" s="4" t="str">
        <f>IF(Tabla1[[#This Row],[Valor]]="","",$O$4)</f>
        <v/>
      </c>
      <c r="E40" s="47" t="str">
        <f>IF(Tabla1[[#This Row],[Valor]]="","",$O$9)</f>
        <v/>
      </c>
      <c r="F40" s="47" t="str">
        <f>IF(Tabla1[[#This Row],[Valor]]="","",$O$10)</f>
        <v/>
      </c>
      <c r="G40" s="47" t="str">
        <f>IF(Tabla1[[#This Row],[Valor]]="","",$O$11)</f>
        <v/>
      </c>
      <c r="H40" s="47" t="str">
        <f>IF(Tabla1[[#This Row],[Valor]]="","",$O$12)</f>
        <v/>
      </c>
      <c r="I40" s="47" t="str">
        <f>IF(Tabla1[[#This Row],[Valor]]="","",$O$13)</f>
        <v/>
      </c>
      <c r="J40" s="47" t="str">
        <f>IF(Tabla1[[#This Row],[Valor]]="","",$O$14)</f>
        <v/>
      </c>
      <c r="K40" s="48" t="str">
        <f>IF(Tabla1[[#This Row],[Valor]]="","",$O$15)</f>
        <v/>
      </c>
      <c r="L40" s="47" t="str">
        <f>IF(Tabla1[[#This Row],[Valor]]="","",$O$16)</f>
        <v/>
      </c>
      <c r="M40" s="47"/>
      <c r="N40" s="47"/>
      <c r="O40" s="47"/>
      <c r="P40" s="47"/>
      <c r="Q40" s="47"/>
      <c r="R40" s="47"/>
      <c r="S40" s="47"/>
      <c r="T40" s="47"/>
      <c r="U40" s="47"/>
      <c r="V40" s="49"/>
      <c r="W40" s="49" t="str">
        <f>IF(OR(Tabla1[[#This Row],[GEI Emitido]]="",Tabla1[[#This Row],[Valor]]="",Tabla1[[#This Row],[Unidad]]=""),"",Tabla1[[#This Row],[Valor]]*VLOOKUP(Tabla1[[#This Row],[GEI Emitido]],Gas[[Gas]:[Factor a CO2e]],2,0)*VLOOKUP(Tabla1[[#This Row],[Unidad]],Unidad[],2,0))</f>
        <v/>
      </c>
      <c r="X40" s="49" t="str">
        <f>IF(Tabla1[[#This Row],[Clasificación de fuente de emisión]]="","",VLOOKUP(Tabla1[[#This Row],[Clasificación de fuente de emisión]],Tipo_fuente_emi_GHGPI[],2,0))</f>
        <v/>
      </c>
      <c r="Y4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0" s="47" t="str">
        <f>IF(Tabla1[[#This Row],[Alternativas IPCC]]="","",VLOOKUP(Tabla1[[#This Row],[Alternativas IPCC]],IPCC_Categorías[],12,0))</f>
        <v/>
      </c>
      <c r="AA40" s="47" t="str">
        <f>IF(Tabla1[[#This Row],[Alternativas IPCC]]="","",VLOOKUP(Tabla1[[#This Row],[Alternativas IPCC]],IPCC_Categorías[],13,0))</f>
        <v/>
      </c>
      <c r="AB40" s="47" t="str">
        <f>IF(Tabla1[[#This Row],[Alternativas IPCC]]="","",VLOOKUP(Tabla1[[#This Row],[Alternativas IPCC]],IPCC_Categorías[],14,0))</f>
        <v/>
      </c>
      <c r="AC40" s="47" t="str">
        <f>IF(Tabla1[[#This Row],[Alternativas IPCC]]="","",VLOOKUP(Tabla1[[#This Row],[Alternativas IPCC]],IPCC_Categorías[],15,0))</f>
        <v/>
      </c>
    </row>
    <row r="41" spans="2:29">
      <c r="B41" s="4" t="str">
        <f>IF(Tabla1[[#This Row],[Valor]]="","",$O$2)</f>
        <v/>
      </c>
      <c r="C41" s="4" t="str">
        <f>IF(Tabla1[[#This Row],[Valor]]="","",$O$3)</f>
        <v/>
      </c>
      <c r="D41" s="4" t="str">
        <f>IF(Tabla1[[#This Row],[Valor]]="","",$O$4)</f>
        <v/>
      </c>
      <c r="E41" s="47" t="str">
        <f>IF(Tabla1[[#This Row],[Valor]]="","",$O$9)</f>
        <v/>
      </c>
      <c r="F41" s="47" t="str">
        <f>IF(Tabla1[[#This Row],[Valor]]="","",$O$10)</f>
        <v/>
      </c>
      <c r="G41" s="47" t="str">
        <f>IF(Tabla1[[#This Row],[Valor]]="","",$O$11)</f>
        <v/>
      </c>
      <c r="H41" s="47" t="str">
        <f>IF(Tabla1[[#This Row],[Valor]]="","",$O$12)</f>
        <v/>
      </c>
      <c r="I41" s="47" t="str">
        <f>IF(Tabla1[[#This Row],[Valor]]="","",$O$13)</f>
        <v/>
      </c>
      <c r="J41" s="47" t="str">
        <f>IF(Tabla1[[#This Row],[Valor]]="","",$O$14)</f>
        <v/>
      </c>
      <c r="K41" s="48" t="str">
        <f>IF(Tabla1[[#This Row],[Valor]]="","",$O$15)</f>
        <v/>
      </c>
      <c r="L41" s="47" t="str">
        <f>IF(Tabla1[[#This Row],[Valor]]="","",$O$16)</f>
        <v/>
      </c>
      <c r="M41" s="47"/>
      <c r="N41" s="47"/>
      <c r="O41" s="47"/>
      <c r="P41" s="47"/>
      <c r="Q41" s="47"/>
      <c r="R41" s="47"/>
      <c r="S41" s="47"/>
      <c r="T41" s="47"/>
      <c r="U41" s="47"/>
      <c r="V41" s="49"/>
      <c r="W41" s="49" t="str">
        <f>IF(OR(Tabla1[[#This Row],[GEI Emitido]]="",Tabla1[[#This Row],[Valor]]="",Tabla1[[#This Row],[Unidad]]=""),"",Tabla1[[#This Row],[Valor]]*VLOOKUP(Tabla1[[#This Row],[GEI Emitido]],Gas[[Gas]:[Factor a CO2e]],2,0)*VLOOKUP(Tabla1[[#This Row],[Unidad]],Unidad[],2,0))</f>
        <v/>
      </c>
      <c r="X41" s="49" t="str">
        <f>IF(Tabla1[[#This Row],[Clasificación de fuente de emisión]]="","",VLOOKUP(Tabla1[[#This Row],[Clasificación de fuente de emisión]],Tipo_fuente_emi_GHGPI[],2,0))</f>
        <v/>
      </c>
      <c r="Y4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1" s="47" t="str">
        <f>IF(Tabla1[[#This Row],[Alternativas IPCC]]="","",VLOOKUP(Tabla1[[#This Row],[Alternativas IPCC]],IPCC_Categorías[],12,0))</f>
        <v/>
      </c>
      <c r="AA41" s="47" t="str">
        <f>IF(Tabla1[[#This Row],[Alternativas IPCC]]="","",VLOOKUP(Tabla1[[#This Row],[Alternativas IPCC]],IPCC_Categorías[],13,0))</f>
        <v/>
      </c>
      <c r="AB41" s="47" t="str">
        <f>IF(Tabla1[[#This Row],[Alternativas IPCC]]="","",VLOOKUP(Tabla1[[#This Row],[Alternativas IPCC]],IPCC_Categorías[],14,0))</f>
        <v/>
      </c>
      <c r="AC41" s="47" t="str">
        <f>IF(Tabla1[[#This Row],[Alternativas IPCC]]="","",VLOOKUP(Tabla1[[#This Row],[Alternativas IPCC]],IPCC_Categorías[],15,0))</f>
        <v/>
      </c>
    </row>
    <row r="42" spans="2:29">
      <c r="B42" s="4" t="str">
        <f>IF(Tabla1[[#This Row],[Valor]]="","",$O$2)</f>
        <v/>
      </c>
      <c r="C42" s="4" t="str">
        <f>IF(Tabla1[[#This Row],[Valor]]="","",$O$3)</f>
        <v/>
      </c>
      <c r="D42" s="4" t="str">
        <f>IF(Tabla1[[#This Row],[Valor]]="","",$O$4)</f>
        <v/>
      </c>
      <c r="E42" s="47" t="str">
        <f>IF(Tabla1[[#This Row],[Valor]]="","",$O$9)</f>
        <v/>
      </c>
      <c r="F42" s="47" t="str">
        <f>IF(Tabla1[[#This Row],[Valor]]="","",$O$10)</f>
        <v/>
      </c>
      <c r="G42" s="47" t="str">
        <f>IF(Tabla1[[#This Row],[Valor]]="","",$O$11)</f>
        <v/>
      </c>
      <c r="H42" s="47" t="str">
        <f>IF(Tabla1[[#This Row],[Valor]]="","",$O$12)</f>
        <v/>
      </c>
      <c r="I42" s="47" t="str">
        <f>IF(Tabla1[[#This Row],[Valor]]="","",$O$13)</f>
        <v/>
      </c>
      <c r="J42" s="47" t="str">
        <f>IF(Tabla1[[#This Row],[Valor]]="","",$O$14)</f>
        <v/>
      </c>
      <c r="K42" s="48" t="str">
        <f>IF(Tabla1[[#This Row],[Valor]]="","",$O$15)</f>
        <v/>
      </c>
      <c r="L42" s="47" t="str">
        <f>IF(Tabla1[[#This Row],[Valor]]="","",$O$16)</f>
        <v/>
      </c>
      <c r="M42" s="47"/>
      <c r="N42" s="47"/>
      <c r="O42" s="47"/>
      <c r="P42" s="47"/>
      <c r="Q42" s="47"/>
      <c r="R42" s="47"/>
      <c r="S42" s="47"/>
      <c r="T42" s="47"/>
      <c r="U42" s="47"/>
      <c r="V42" s="49"/>
      <c r="W42" s="49" t="str">
        <f>IF(OR(Tabla1[[#This Row],[GEI Emitido]]="",Tabla1[[#This Row],[Valor]]="",Tabla1[[#This Row],[Unidad]]=""),"",Tabla1[[#This Row],[Valor]]*VLOOKUP(Tabla1[[#This Row],[GEI Emitido]],Gas[[Gas]:[Factor a CO2e]],2,0)*VLOOKUP(Tabla1[[#This Row],[Unidad]],Unidad[],2,0))</f>
        <v/>
      </c>
      <c r="X42" s="49" t="str">
        <f>IF(Tabla1[[#This Row],[Clasificación de fuente de emisión]]="","",VLOOKUP(Tabla1[[#This Row],[Clasificación de fuente de emisión]],Tipo_fuente_emi_GHGPI[],2,0))</f>
        <v/>
      </c>
      <c r="Y42"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2" s="47" t="str">
        <f>IF(Tabla1[[#This Row],[Alternativas IPCC]]="","",VLOOKUP(Tabla1[[#This Row],[Alternativas IPCC]],IPCC_Categorías[],12,0))</f>
        <v/>
      </c>
      <c r="AA42" s="47" t="str">
        <f>IF(Tabla1[[#This Row],[Alternativas IPCC]]="","",VLOOKUP(Tabla1[[#This Row],[Alternativas IPCC]],IPCC_Categorías[],13,0))</f>
        <v/>
      </c>
      <c r="AB42" s="47" t="str">
        <f>IF(Tabla1[[#This Row],[Alternativas IPCC]]="","",VLOOKUP(Tabla1[[#This Row],[Alternativas IPCC]],IPCC_Categorías[],14,0))</f>
        <v/>
      </c>
      <c r="AC42" s="47" t="str">
        <f>IF(Tabla1[[#This Row],[Alternativas IPCC]]="","",VLOOKUP(Tabla1[[#This Row],[Alternativas IPCC]],IPCC_Categorías[],15,0))</f>
        <v/>
      </c>
    </row>
    <row r="43" spans="2:29">
      <c r="B43" s="4" t="str">
        <f>IF(Tabla1[[#This Row],[Valor]]="","",$O$2)</f>
        <v/>
      </c>
      <c r="C43" s="4" t="str">
        <f>IF(Tabla1[[#This Row],[Valor]]="","",$O$3)</f>
        <v/>
      </c>
      <c r="D43" s="4" t="str">
        <f>IF(Tabla1[[#This Row],[Valor]]="","",$O$4)</f>
        <v/>
      </c>
      <c r="E43" s="47" t="str">
        <f>IF(Tabla1[[#This Row],[Valor]]="","",$O$9)</f>
        <v/>
      </c>
      <c r="F43" s="47" t="str">
        <f>IF(Tabla1[[#This Row],[Valor]]="","",$O$10)</f>
        <v/>
      </c>
      <c r="G43" s="47" t="str">
        <f>IF(Tabla1[[#This Row],[Valor]]="","",$O$11)</f>
        <v/>
      </c>
      <c r="H43" s="47" t="str">
        <f>IF(Tabla1[[#This Row],[Valor]]="","",$O$12)</f>
        <v/>
      </c>
      <c r="I43" s="47" t="str">
        <f>IF(Tabla1[[#This Row],[Valor]]="","",$O$13)</f>
        <v/>
      </c>
      <c r="J43" s="47" t="str">
        <f>IF(Tabla1[[#This Row],[Valor]]="","",$O$14)</f>
        <v/>
      </c>
      <c r="K43" s="48" t="str">
        <f>IF(Tabla1[[#This Row],[Valor]]="","",$O$15)</f>
        <v/>
      </c>
      <c r="L43" s="47" t="str">
        <f>IF(Tabla1[[#This Row],[Valor]]="","",$O$16)</f>
        <v/>
      </c>
      <c r="M43" s="47"/>
      <c r="N43" s="47"/>
      <c r="O43" s="47"/>
      <c r="P43" s="47"/>
      <c r="Q43" s="47"/>
      <c r="R43" s="47"/>
      <c r="S43" s="47"/>
      <c r="T43" s="47"/>
      <c r="U43" s="47"/>
      <c r="V43" s="49"/>
      <c r="W43" s="49" t="str">
        <f>IF(OR(Tabla1[[#This Row],[GEI Emitido]]="",Tabla1[[#This Row],[Valor]]="",Tabla1[[#This Row],[Unidad]]=""),"",Tabla1[[#This Row],[Valor]]*VLOOKUP(Tabla1[[#This Row],[GEI Emitido]],Gas[[Gas]:[Factor a CO2e]],2,0)*VLOOKUP(Tabla1[[#This Row],[Unidad]],Unidad[],2,0))</f>
        <v/>
      </c>
      <c r="X43" s="49" t="str">
        <f>IF(Tabla1[[#This Row],[Clasificación de fuente de emisión]]="","",VLOOKUP(Tabla1[[#This Row],[Clasificación de fuente de emisión]],Tipo_fuente_emi_GHGPI[],2,0))</f>
        <v/>
      </c>
      <c r="Y43"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3" s="47" t="str">
        <f>IF(Tabla1[[#This Row],[Alternativas IPCC]]="","",VLOOKUP(Tabla1[[#This Row],[Alternativas IPCC]],IPCC_Categorías[],12,0))</f>
        <v/>
      </c>
      <c r="AA43" s="47" t="str">
        <f>IF(Tabla1[[#This Row],[Alternativas IPCC]]="","",VLOOKUP(Tabla1[[#This Row],[Alternativas IPCC]],IPCC_Categorías[],13,0))</f>
        <v/>
      </c>
      <c r="AB43" s="47" t="str">
        <f>IF(Tabla1[[#This Row],[Alternativas IPCC]]="","",VLOOKUP(Tabla1[[#This Row],[Alternativas IPCC]],IPCC_Categorías[],14,0))</f>
        <v/>
      </c>
      <c r="AC43" s="47" t="str">
        <f>IF(Tabla1[[#This Row],[Alternativas IPCC]]="","",VLOOKUP(Tabla1[[#This Row],[Alternativas IPCC]],IPCC_Categorías[],15,0))</f>
        <v/>
      </c>
    </row>
    <row r="44" spans="2:29">
      <c r="B44" s="4" t="str">
        <f>IF(Tabla1[[#This Row],[Valor]]="","",$O$2)</f>
        <v/>
      </c>
      <c r="C44" s="4" t="str">
        <f>IF(Tabla1[[#This Row],[Valor]]="","",$O$3)</f>
        <v/>
      </c>
      <c r="D44" s="4" t="str">
        <f>IF(Tabla1[[#This Row],[Valor]]="","",$O$4)</f>
        <v/>
      </c>
      <c r="E44" s="47" t="str">
        <f>IF(Tabla1[[#This Row],[Valor]]="","",$O$9)</f>
        <v/>
      </c>
      <c r="F44" s="47" t="str">
        <f>IF(Tabla1[[#This Row],[Valor]]="","",$O$10)</f>
        <v/>
      </c>
      <c r="G44" s="47" t="str">
        <f>IF(Tabla1[[#This Row],[Valor]]="","",$O$11)</f>
        <v/>
      </c>
      <c r="H44" s="47" t="str">
        <f>IF(Tabla1[[#This Row],[Valor]]="","",$O$12)</f>
        <v/>
      </c>
      <c r="I44" s="47" t="str">
        <f>IF(Tabla1[[#This Row],[Valor]]="","",$O$13)</f>
        <v/>
      </c>
      <c r="J44" s="47" t="str">
        <f>IF(Tabla1[[#This Row],[Valor]]="","",$O$14)</f>
        <v/>
      </c>
      <c r="K44" s="48" t="str">
        <f>IF(Tabla1[[#This Row],[Valor]]="","",$O$15)</f>
        <v/>
      </c>
      <c r="L44" s="47" t="str">
        <f>IF(Tabla1[[#This Row],[Valor]]="","",$O$16)</f>
        <v/>
      </c>
      <c r="M44" s="47"/>
      <c r="N44" s="47"/>
      <c r="O44" s="47"/>
      <c r="P44" s="47"/>
      <c r="Q44" s="47"/>
      <c r="R44" s="47"/>
      <c r="S44" s="47"/>
      <c r="T44" s="47"/>
      <c r="U44" s="47"/>
      <c r="V44" s="49"/>
      <c r="W44" s="49" t="str">
        <f>IF(OR(Tabla1[[#This Row],[GEI Emitido]]="",Tabla1[[#This Row],[Valor]]="",Tabla1[[#This Row],[Unidad]]=""),"",Tabla1[[#This Row],[Valor]]*VLOOKUP(Tabla1[[#This Row],[GEI Emitido]],Gas[[Gas]:[Factor a CO2e]],2,0)*VLOOKUP(Tabla1[[#This Row],[Unidad]],Unidad[],2,0))</f>
        <v/>
      </c>
      <c r="X44" s="49" t="str">
        <f>IF(Tabla1[[#This Row],[Clasificación de fuente de emisión]]="","",VLOOKUP(Tabla1[[#This Row],[Clasificación de fuente de emisión]],Tipo_fuente_emi_GHGPI[],2,0))</f>
        <v/>
      </c>
      <c r="Y44"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4" s="47" t="str">
        <f>IF(Tabla1[[#This Row],[Alternativas IPCC]]="","",VLOOKUP(Tabla1[[#This Row],[Alternativas IPCC]],IPCC_Categorías[],12,0))</f>
        <v/>
      </c>
      <c r="AA44" s="47" t="str">
        <f>IF(Tabla1[[#This Row],[Alternativas IPCC]]="","",VLOOKUP(Tabla1[[#This Row],[Alternativas IPCC]],IPCC_Categorías[],13,0))</f>
        <v/>
      </c>
      <c r="AB44" s="47" t="str">
        <f>IF(Tabla1[[#This Row],[Alternativas IPCC]]="","",VLOOKUP(Tabla1[[#This Row],[Alternativas IPCC]],IPCC_Categorías[],14,0))</f>
        <v/>
      </c>
      <c r="AC44" s="47" t="str">
        <f>IF(Tabla1[[#This Row],[Alternativas IPCC]]="","",VLOOKUP(Tabla1[[#This Row],[Alternativas IPCC]],IPCC_Categorías[],15,0))</f>
        <v/>
      </c>
    </row>
    <row r="45" spans="2:29">
      <c r="B45" s="4" t="str">
        <f>IF(Tabla1[[#This Row],[Valor]]="","",$O$2)</f>
        <v/>
      </c>
      <c r="C45" s="4" t="str">
        <f>IF(Tabla1[[#This Row],[Valor]]="","",$O$3)</f>
        <v/>
      </c>
      <c r="D45" s="4" t="str">
        <f>IF(Tabla1[[#This Row],[Valor]]="","",$O$4)</f>
        <v/>
      </c>
      <c r="E45" s="47" t="str">
        <f>IF(Tabla1[[#This Row],[Valor]]="","",$O$9)</f>
        <v/>
      </c>
      <c r="F45" s="47" t="str">
        <f>IF(Tabla1[[#This Row],[Valor]]="","",$O$10)</f>
        <v/>
      </c>
      <c r="G45" s="47" t="str">
        <f>IF(Tabla1[[#This Row],[Valor]]="","",$O$11)</f>
        <v/>
      </c>
      <c r="H45" s="47" t="str">
        <f>IF(Tabla1[[#This Row],[Valor]]="","",$O$12)</f>
        <v/>
      </c>
      <c r="I45" s="47" t="str">
        <f>IF(Tabla1[[#This Row],[Valor]]="","",$O$13)</f>
        <v/>
      </c>
      <c r="J45" s="47" t="str">
        <f>IF(Tabla1[[#This Row],[Valor]]="","",$O$14)</f>
        <v/>
      </c>
      <c r="K45" s="48" t="str">
        <f>IF(Tabla1[[#This Row],[Valor]]="","",$O$15)</f>
        <v/>
      </c>
      <c r="L45" s="47" t="str">
        <f>IF(Tabla1[[#This Row],[Valor]]="","",$O$16)</f>
        <v/>
      </c>
      <c r="M45" s="47"/>
      <c r="N45" s="47"/>
      <c r="O45" s="47"/>
      <c r="P45" s="47"/>
      <c r="Q45" s="47"/>
      <c r="R45" s="47"/>
      <c r="S45" s="47"/>
      <c r="T45" s="47"/>
      <c r="U45" s="47"/>
      <c r="V45" s="49"/>
      <c r="W45" s="49" t="str">
        <f>IF(OR(Tabla1[[#This Row],[GEI Emitido]]="",Tabla1[[#This Row],[Valor]]="",Tabla1[[#This Row],[Unidad]]=""),"",Tabla1[[#This Row],[Valor]]*VLOOKUP(Tabla1[[#This Row],[GEI Emitido]],Gas[[Gas]:[Factor a CO2e]],2,0)*VLOOKUP(Tabla1[[#This Row],[Unidad]],Unidad[],2,0))</f>
        <v/>
      </c>
      <c r="X45" s="49" t="str">
        <f>IF(Tabla1[[#This Row],[Clasificación de fuente de emisión]]="","",VLOOKUP(Tabla1[[#This Row],[Clasificación de fuente de emisión]],Tipo_fuente_emi_GHGPI[],2,0))</f>
        <v/>
      </c>
      <c r="Y45"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5" s="47" t="str">
        <f>IF(Tabla1[[#This Row],[Alternativas IPCC]]="","",VLOOKUP(Tabla1[[#This Row],[Alternativas IPCC]],IPCC_Categorías[],12,0))</f>
        <v/>
      </c>
      <c r="AA45" s="47" t="str">
        <f>IF(Tabla1[[#This Row],[Alternativas IPCC]]="","",VLOOKUP(Tabla1[[#This Row],[Alternativas IPCC]],IPCC_Categorías[],13,0))</f>
        <v/>
      </c>
      <c r="AB45" s="47" t="str">
        <f>IF(Tabla1[[#This Row],[Alternativas IPCC]]="","",VLOOKUP(Tabla1[[#This Row],[Alternativas IPCC]],IPCC_Categorías[],14,0))</f>
        <v/>
      </c>
      <c r="AC45" s="47" t="str">
        <f>IF(Tabla1[[#This Row],[Alternativas IPCC]]="","",VLOOKUP(Tabla1[[#This Row],[Alternativas IPCC]],IPCC_Categorías[],15,0))</f>
        <v/>
      </c>
    </row>
    <row r="46" spans="2:29">
      <c r="B46" s="4" t="str">
        <f>IF(Tabla1[[#This Row],[Valor]]="","",$O$2)</f>
        <v/>
      </c>
      <c r="C46" s="4" t="str">
        <f>IF(Tabla1[[#This Row],[Valor]]="","",$O$3)</f>
        <v/>
      </c>
      <c r="D46" s="4" t="str">
        <f>IF(Tabla1[[#This Row],[Valor]]="","",$O$4)</f>
        <v/>
      </c>
      <c r="E46" s="47" t="str">
        <f>IF(Tabla1[[#This Row],[Valor]]="","",$O$9)</f>
        <v/>
      </c>
      <c r="F46" s="47" t="str">
        <f>IF(Tabla1[[#This Row],[Valor]]="","",$O$10)</f>
        <v/>
      </c>
      <c r="G46" s="47" t="str">
        <f>IF(Tabla1[[#This Row],[Valor]]="","",$O$11)</f>
        <v/>
      </c>
      <c r="H46" s="47" t="str">
        <f>IF(Tabla1[[#This Row],[Valor]]="","",$O$12)</f>
        <v/>
      </c>
      <c r="I46" s="47" t="str">
        <f>IF(Tabla1[[#This Row],[Valor]]="","",$O$13)</f>
        <v/>
      </c>
      <c r="J46" s="47" t="str">
        <f>IF(Tabla1[[#This Row],[Valor]]="","",$O$14)</f>
        <v/>
      </c>
      <c r="K46" s="48" t="str">
        <f>IF(Tabla1[[#This Row],[Valor]]="","",$O$15)</f>
        <v/>
      </c>
      <c r="L46" s="47" t="str">
        <f>IF(Tabla1[[#This Row],[Valor]]="","",$O$16)</f>
        <v/>
      </c>
      <c r="M46" s="47"/>
      <c r="N46" s="47"/>
      <c r="O46" s="47"/>
      <c r="P46" s="47"/>
      <c r="Q46" s="47"/>
      <c r="R46" s="47"/>
      <c r="S46" s="47"/>
      <c r="T46" s="47"/>
      <c r="U46" s="47"/>
      <c r="V46" s="49"/>
      <c r="W46" s="49" t="str">
        <f>IF(OR(Tabla1[[#This Row],[GEI Emitido]]="",Tabla1[[#This Row],[Valor]]="",Tabla1[[#This Row],[Unidad]]=""),"",Tabla1[[#This Row],[Valor]]*VLOOKUP(Tabla1[[#This Row],[GEI Emitido]],Gas[[Gas]:[Factor a CO2e]],2,0)*VLOOKUP(Tabla1[[#This Row],[Unidad]],Unidad[],2,0))</f>
        <v/>
      </c>
      <c r="X46" s="49" t="str">
        <f>IF(Tabla1[[#This Row],[Clasificación de fuente de emisión]]="","",VLOOKUP(Tabla1[[#This Row],[Clasificación de fuente de emisión]],Tipo_fuente_emi_GHGPI[],2,0))</f>
        <v/>
      </c>
      <c r="Y46"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6" s="47" t="str">
        <f>IF(Tabla1[[#This Row],[Alternativas IPCC]]="","",VLOOKUP(Tabla1[[#This Row],[Alternativas IPCC]],IPCC_Categorías[],12,0))</f>
        <v/>
      </c>
      <c r="AA46" s="47" t="str">
        <f>IF(Tabla1[[#This Row],[Alternativas IPCC]]="","",VLOOKUP(Tabla1[[#This Row],[Alternativas IPCC]],IPCC_Categorías[],13,0))</f>
        <v/>
      </c>
      <c r="AB46" s="47" t="str">
        <f>IF(Tabla1[[#This Row],[Alternativas IPCC]]="","",VLOOKUP(Tabla1[[#This Row],[Alternativas IPCC]],IPCC_Categorías[],14,0))</f>
        <v/>
      </c>
      <c r="AC46" s="47" t="str">
        <f>IF(Tabla1[[#This Row],[Alternativas IPCC]]="","",VLOOKUP(Tabla1[[#This Row],[Alternativas IPCC]],IPCC_Categorías[],15,0))</f>
        <v/>
      </c>
    </row>
    <row r="47" spans="2:29">
      <c r="B47" s="4" t="str">
        <f>IF(Tabla1[[#This Row],[Valor]]="","",$O$2)</f>
        <v/>
      </c>
      <c r="C47" s="4" t="str">
        <f>IF(Tabla1[[#This Row],[Valor]]="","",$O$3)</f>
        <v/>
      </c>
      <c r="D47" s="4" t="str">
        <f>IF(Tabla1[[#This Row],[Valor]]="","",$O$4)</f>
        <v/>
      </c>
      <c r="E47" s="47" t="str">
        <f>IF(Tabla1[[#This Row],[Valor]]="","",$O$9)</f>
        <v/>
      </c>
      <c r="F47" s="47" t="str">
        <f>IF(Tabla1[[#This Row],[Valor]]="","",$O$10)</f>
        <v/>
      </c>
      <c r="G47" s="47" t="str">
        <f>IF(Tabla1[[#This Row],[Valor]]="","",$O$11)</f>
        <v/>
      </c>
      <c r="H47" s="47" t="str">
        <f>IF(Tabla1[[#This Row],[Valor]]="","",$O$12)</f>
        <v/>
      </c>
      <c r="I47" s="47" t="str">
        <f>IF(Tabla1[[#This Row],[Valor]]="","",$O$13)</f>
        <v/>
      </c>
      <c r="J47" s="47" t="str">
        <f>IF(Tabla1[[#This Row],[Valor]]="","",$O$14)</f>
        <v/>
      </c>
      <c r="K47" s="48" t="str">
        <f>IF(Tabla1[[#This Row],[Valor]]="","",$O$15)</f>
        <v/>
      </c>
      <c r="L47" s="47" t="str">
        <f>IF(Tabla1[[#This Row],[Valor]]="","",$O$16)</f>
        <v/>
      </c>
      <c r="M47" s="47"/>
      <c r="N47" s="47"/>
      <c r="O47" s="47"/>
      <c r="P47" s="47"/>
      <c r="Q47" s="47"/>
      <c r="R47" s="47"/>
      <c r="S47" s="47"/>
      <c r="T47" s="47"/>
      <c r="U47" s="47"/>
      <c r="V47" s="49"/>
      <c r="W47" s="49" t="str">
        <f>IF(OR(Tabla1[[#This Row],[GEI Emitido]]="",Tabla1[[#This Row],[Valor]]="",Tabla1[[#This Row],[Unidad]]=""),"",Tabla1[[#This Row],[Valor]]*VLOOKUP(Tabla1[[#This Row],[GEI Emitido]],Gas[[Gas]:[Factor a CO2e]],2,0)*VLOOKUP(Tabla1[[#This Row],[Unidad]],Unidad[],2,0))</f>
        <v/>
      </c>
      <c r="X47" s="49" t="str">
        <f>IF(Tabla1[[#This Row],[Clasificación de fuente de emisión]]="","",VLOOKUP(Tabla1[[#This Row],[Clasificación de fuente de emisión]],Tipo_fuente_emi_GHGPI[],2,0))</f>
        <v/>
      </c>
      <c r="Y47"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7" s="47" t="str">
        <f>IF(Tabla1[[#This Row],[Alternativas IPCC]]="","",VLOOKUP(Tabla1[[#This Row],[Alternativas IPCC]],IPCC_Categorías[],12,0))</f>
        <v/>
      </c>
      <c r="AA47" s="47" t="str">
        <f>IF(Tabla1[[#This Row],[Alternativas IPCC]]="","",VLOOKUP(Tabla1[[#This Row],[Alternativas IPCC]],IPCC_Categorías[],13,0))</f>
        <v/>
      </c>
      <c r="AB47" s="47" t="str">
        <f>IF(Tabla1[[#This Row],[Alternativas IPCC]]="","",VLOOKUP(Tabla1[[#This Row],[Alternativas IPCC]],IPCC_Categorías[],14,0))</f>
        <v/>
      </c>
      <c r="AC47" s="47" t="str">
        <f>IF(Tabla1[[#This Row],[Alternativas IPCC]]="","",VLOOKUP(Tabla1[[#This Row],[Alternativas IPCC]],IPCC_Categorías[],15,0))</f>
        <v/>
      </c>
    </row>
    <row r="48" spans="2:29">
      <c r="B48" s="4" t="str">
        <f>IF(Tabla1[[#This Row],[Valor]]="","",$O$2)</f>
        <v/>
      </c>
      <c r="C48" s="4" t="str">
        <f>IF(Tabla1[[#This Row],[Valor]]="","",$O$3)</f>
        <v/>
      </c>
      <c r="D48" s="4" t="str">
        <f>IF(Tabla1[[#This Row],[Valor]]="","",$O$4)</f>
        <v/>
      </c>
      <c r="E48" s="47" t="str">
        <f>IF(Tabla1[[#This Row],[Valor]]="","",$O$9)</f>
        <v/>
      </c>
      <c r="F48" s="47" t="str">
        <f>IF(Tabla1[[#This Row],[Valor]]="","",$O$10)</f>
        <v/>
      </c>
      <c r="G48" s="47" t="str">
        <f>IF(Tabla1[[#This Row],[Valor]]="","",$O$11)</f>
        <v/>
      </c>
      <c r="H48" s="47" t="str">
        <f>IF(Tabla1[[#This Row],[Valor]]="","",$O$12)</f>
        <v/>
      </c>
      <c r="I48" s="47" t="str">
        <f>IF(Tabla1[[#This Row],[Valor]]="","",$O$13)</f>
        <v/>
      </c>
      <c r="J48" s="47" t="str">
        <f>IF(Tabla1[[#This Row],[Valor]]="","",$O$14)</f>
        <v/>
      </c>
      <c r="K48" s="48" t="str">
        <f>IF(Tabla1[[#This Row],[Valor]]="","",$O$15)</f>
        <v/>
      </c>
      <c r="L48" s="47" t="str">
        <f>IF(Tabla1[[#This Row],[Valor]]="","",$O$16)</f>
        <v/>
      </c>
      <c r="M48" s="47"/>
      <c r="N48" s="47"/>
      <c r="O48" s="47"/>
      <c r="P48" s="47"/>
      <c r="Q48" s="47"/>
      <c r="R48" s="47"/>
      <c r="S48" s="47"/>
      <c r="T48" s="47"/>
      <c r="U48" s="47"/>
      <c r="V48" s="49"/>
      <c r="W48" s="49" t="str">
        <f>IF(OR(Tabla1[[#This Row],[GEI Emitido]]="",Tabla1[[#This Row],[Valor]]="",Tabla1[[#This Row],[Unidad]]=""),"",Tabla1[[#This Row],[Valor]]*VLOOKUP(Tabla1[[#This Row],[GEI Emitido]],Gas[[Gas]:[Factor a CO2e]],2,0)*VLOOKUP(Tabla1[[#This Row],[Unidad]],Unidad[],2,0))</f>
        <v/>
      </c>
      <c r="X48" s="49" t="str">
        <f>IF(Tabla1[[#This Row],[Clasificación de fuente de emisión]]="","",VLOOKUP(Tabla1[[#This Row],[Clasificación de fuente de emisión]],Tipo_fuente_emi_GHGPI[],2,0))</f>
        <v/>
      </c>
      <c r="Y48"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8" s="47" t="str">
        <f>IF(Tabla1[[#This Row],[Alternativas IPCC]]="","",VLOOKUP(Tabla1[[#This Row],[Alternativas IPCC]],IPCC_Categorías[],12,0))</f>
        <v/>
      </c>
      <c r="AA48" s="47" t="str">
        <f>IF(Tabla1[[#This Row],[Alternativas IPCC]]="","",VLOOKUP(Tabla1[[#This Row],[Alternativas IPCC]],IPCC_Categorías[],13,0))</f>
        <v/>
      </c>
      <c r="AB48" s="47" t="str">
        <f>IF(Tabla1[[#This Row],[Alternativas IPCC]]="","",VLOOKUP(Tabla1[[#This Row],[Alternativas IPCC]],IPCC_Categorías[],14,0))</f>
        <v/>
      </c>
      <c r="AC48" s="47" t="str">
        <f>IF(Tabla1[[#This Row],[Alternativas IPCC]]="","",VLOOKUP(Tabla1[[#This Row],[Alternativas IPCC]],IPCC_Categorías[],15,0))</f>
        <v/>
      </c>
    </row>
    <row r="49" spans="2:29">
      <c r="B49" s="4" t="str">
        <f>IF(Tabla1[[#This Row],[Valor]]="","",$O$2)</f>
        <v/>
      </c>
      <c r="C49" s="4" t="str">
        <f>IF(Tabla1[[#This Row],[Valor]]="","",$O$3)</f>
        <v/>
      </c>
      <c r="D49" s="4" t="str">
        <f>IF(Tabla1[[#This Row],[Valor]]="","",$O$4)</f>
        <v/>
      </c>
      <c r="E49" s="47" t="str">
        <f>IF(Tabla1[[#This Row],[Valor]]="","",$O$9)</f>
        <v/>
      </c>
      <c r="F49" s="47" t="str">
        <f>IF(Tabla1[[#This Row],[Valor]]="","",$O$10)</f>
        <v/>
      </c>
      <c r="G49" s="47" t="str">
        <f>IF(Tabla1[[#This Row],[Valor]]="","",$O$11)</f>
        <v/>
      </c>
      <c r="H49" s="47" t="str">
        <f>IF(Tabla1[[#This Row],[Valor]]="","",$O$12)</f>
        <v/>
      </c>
      <c r="I49" s="47" t="str">
        <f>IF(Tabla1[[#This Row],[Valor]]="","",$O$13)</f>
        <v/>
      </c>
      <c r="J49" s="47" t="str">
        <f>IF(Tabla1[[#This Row],[Valor]]="","",$O$14)</f>
        <v/>
      </c>
      <c r="K49" s="48" t="str">
        <f>IF(Tabla1[[#This Row],[Valor]]="","",$O$15)</f>
        <v/>
      </c>
      <c r="L49" s="47" t="str">
        <f>IF(Tabla1[[#This Row],[Valor]]="","",$O$16)</f>
        <v/>
      </c>
      <c r="M49" s="47"/>
      <c r="N49" s="47"/>
      <c r="O49" s="47"/>
      <c r="P49" s="47"/>
      <c r="Q49" s="47"/>
      <c r="R49" s="47"/>
      <c r="S49" s="47"/>
      <c r="T49" s="47"/>
      <c r="U49" s="47"/>
      <c r="V49" s="49"/>
      <c r="W49" s="49" t="str">
        <f>IF(OR(Tabla1[[#This Row],[GEI Emitido]]="",Tabla1[[#This Row],[Valor]]="",Tabla1[[#This Row],[Unidad]]=""),"",Tabla1[[#This Row],[Valor]]*VLOOKUP(Tabla1[[#This Row],[GEI Emitido]],Gas[[Gas]:[Factor a CO2e]],2,0)*VLOOKUP(Tabla1[[#This Row],[Unidad]],Unidad[],2,0))</f>
        <v/>
      </c>
      <c r="X49" s="49" t="str">
        <f>IF(Tabla1[[#This Row],[Clasificación de fuente de emisión]]="","",VLOOKUP(Tabla1[[#This Row],[Clasificación de fuente de emisión]],Tipo_fuente_emi_GHGPI[],2,0))</f>
        <v/>
      </c>
      <c r="Y49"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9" s="47" t="str">
        <f>IF(Tabla1[[#This Row],[Alternativas IPCC]]="","",VLOOKUP(Tabla1[[#This Row],[Alternativas IPCC]],IPCC_Categorías[],12,0))</f>
        <v/>
      </c>
      <c r="AA49" s="47" t="str">
        <f>IF(Tabla1[[#This Row],[Alternativas IPCC]]="","",VLOOKUP(Tabla1[[#This Row],[Alternativas IPCC]],IPCC_Categorías[],13,0))</f>
        <v/>
      </c>
      <c r="AB49" s="47" t="str">
        <f>IF(Tabla1[[#This Row],[Alternativas IPCC]]="","",VLOOKUP(Tabla1[[#This Row],[Alternativas IPCC]],IPCC_Categorías[],14,0))</f>
        <v/>
      </c>
      <c r="AC49" s="47" t="str">
        <f>IF(Tabla1[[#This Row],[Alternativas IPCC]]="","",VLOOKUP(Tabla1[[#This Row],[Alternativas IPCC]],IPCC_Categorías[],15,0))</f>
        <v/>
      </c>
    </row>
    <row r="50" spans="2:29">
      <c r="B50" s="4" t="str">
        <f>IF(Tabla1[[#This Row],[Valor]]="","",$O$2)</f>
        <v/>
      </c>
      <c r="C50" s="4" t="str">
        <f>IF(Tabla1[[#This Row],[Valor]]="","",$O$3)</f>
        <v/>
      </c>
      <c r="D50" s="4" t="str">
        <f>IF(Tabla1[[#This Row],[Valor]]="","",$O$4)</f>
        <v/>
      </c>
      <c r="E50" s="47" t="str">
        <f>IF(Tabla1[[#This Row],[Valor]]="","",$O$9)</f>
        <v/>
      </c>
      <c r="F50" s="47" t="str">
        <f>IF(Tabla1[[#This Row],[Valor]]="","",$O$10)</f>
        <v/>
      </c>
      <c r="G50" s="47" t="str">
        <f>IF(Tabla1[[#This Row],[Valor]]="","",$O$11)</f>
        <v/>
      </c>
      <c r="H50" s="47" t="str">
        <f>IF(Tabla1[[#This Row],[Valor]]="","",$O$12)</f>
        <v/>
      </c>
      <c r="I50" s="47" t="str">
        <f>IF(Tabla1[[#This Row],[Valor]]="","",$O$13)</f>
        <v/>
      </c>
      <c r="J50" s="47" t="str">
        <f>IF(Tabla1[[#This Row],[Valor]]="","",$O$14)</f>
        <v/>
      </c>
      <c r="K50" s="48" t="str">
        <f>IF(Tabla1[[#This Row],[Valor]]="","",$O$15)</f>
        <v/>
      </c>
      <c r="L50" s="47" t="str">
        <f>IF(Tabla1[[#This Row],[Valor]]="","",$O$16)</f>
        <v/>
      </c>
      <c r="M50" s="47"/>
      <c r="N50" s="47"/>
      <c r="O50" s="47"/>
      <c r="P50" s="47"/>
      <c r="Q50" s="47"/>
      <c r="R50" s="47"/>
      <c r="S50" s="47"/>
      <c r="T50" s="47"/>
      <c r="U50" s="47"/>
      <c r="V50" s="49"/>
      <c r="W50" s="49" t="str">
        <f>IF(OR(Tabla1[[#This Row],[GEI Emitido]]="",Tabla1[[#This Row],[Valor]]="",Tabla1[[#This Row],[Unidad]]=""),"",Tabla1[[#This Row],[Valor]]*VLOOKUP(Tabla1[[#This Row],[GEI Emitido]],Gas[[Gas]:[Factor a CO2e]],2,0)*VLOOKUP(Tabla1[[#This Row],[Unidad]],Unidad[],2,0))</f>
        <v/>
      </c>
      <c r="X50" s="49" t="str">
        <f>IF(Tabla1[[#This Row],[Clasificación de fuente de emisión]]="","",VLOOKUP(Tabla1[[#This Row],[Clasificación de fuente de emisión]],Tipo_fuente_emi_GHGPI[],2,0))</f>
        <v/>
      </c>
      <c r="Y5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0" s="47" t="str">
        <f>IF(Tabla1[[#This Row],[Alternativas IPCC]]="","",VLOOKUP(Tabla1[[#This Row],[Alternativas IPCC]],IPCC_Categorías[],12,0))</f>
        <v/>
      </c>
      <c r="AA50" s="47" t="str">
        <f>IF(Tabla1[[#This Row],[Alternativas IPCC]]="","",VLOOKUP(Tabla1[[#This Row],[Alternativas IPCC]],IPCC_Categorías[],13,0))</f>
        <v/>
      </c>
      <c r="AB50" s="47" t="str">
        <f>IF(Tabla1[[#This Row],[Alternativas IPCC]]="","",VLOOKUP(Tabla1[[#This Row],[Alternativas IPCC]],IPCC_Categorías[],14,0))</f>
        <v/>
      </c>
      <c r="AC50" s="47" t="str">
        <f>IF(Tabla1[[#This Row],[Alternativas IPCC]]="","",VLOOKUP(Tabla1[[#This Row],[Alternativas IPCC]],IPCC_Categorías[],15,0))</f>
        <v/>
      </c>
    </row>
    <row r="51" spans="2:29">
      <c r="B51" s="4" t="str">
        <f>IF(Tabla1[[#This Row],[Valor]]="","",$O$2)</f>
        <v/>
      </c>
      <c r="C51" s="4" t="str">
        <f>IF(Tabla1[[#This Row],[Valor]]="","",$O$3)</f>
        <v/>
      </c>
      <c r="D51" s="4" t="str">
        <f>IF(Tabla1[[#This Row],[Valor]]="","",$O$4)</f>
        <v/>
      </c>
      <c r="E51" s="47" t="str">
        <f>IF(Tabla1[[#This Row],[Valor]]="","",$O$9)</f>
        <v/>
      </c>
      <c r="F51" s="47" t="str">
        <f>IF(Tabla1[[#This Row],[Valor]]="","",$O$10)</f>
        <v/>
      </c>
      <c r="G51" s="47" t="str">
        <f>IF(Tabla1[[#This Row],[Valor]]="","",$O$11)</f>
        <v/>
      </c>
      <c r="H51" s="47" t="str">
        <f>IF(Tabla1[[#This Row],[Valor]]="","",$O$12)</f>
        <v/>
      </c>
      <c r="I51" s="47" t="str">
        <f>IF(Tabla1[[#This Row],[Valor]]="","",$O$13)</f>
        <v/>
      </c>
      <c r="J51" s="47" t="str">
        <f>IF(Tabla1[[#This Row],[Valor]]="","",$O$14)</f>
        <v/>
      </c>
      <c r="K51" s="48" t="str">
        <f>IF(Tabla1[[#This Row],[Valor]]="","",$O$15)</f>
        <v/>
      </c>
      <c r="L51" s="47" t="str">
        <f>IF(Tabla1[[#This Row],[Valor]]="","",$O$16)</f>
        <v/>
      </c>
      <c r="M51" s="47"/>
      <c r="N51" s="47"/>
      <c r="O51" s="47"/>
      <c r="P51" s="47"/>
      <c r="Q51" s="47"/>
      <c r="R51" s="47"/>
      <c r="S51" s="47"/>
      <c r="T51" s="47"/>
      <c r="U51" s="47"/>
      <c r="V51" s="49"/>
      <c r="W51" s="49" t="str">
        <f>IF(OR(Tabla1[[#This Row],[GEI Emitido]]="",Tabla1[[#This Row],[Valor]]="",Tabla1[[#This Row],[Unidad]]=""),"",Tabla1[[#This Row],[Valor]]*VLOOKUP(Tabla1[[#This Row],[GEI Emitido]],Gas[[Gas]:[Factor a CO2e]],2,0)*VLOOKUP(Tabla1[[#This Row],[Unidad]],Unidad[],2,0))</f>
        <v/>
      </c>
      <c r="X51" s="49" t="str">
        <f>IF(Tabla1[[#This Row],[Clasificación de fuente de emisión]]="","",VLOOKUP(Tabla1[[#This Row],[Clasificación de fuente de emisión]],Tipo_fuente_emi_GHGPI[],2,0))</f>
        <v/>
      </c>
      <c r="Y5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1" s="47" t="str">
        <f>IF(Tabla1[[#This Row],[Alternativas IPCC]]="","",VLOOKUP(Tabla1[[#This Row],[Alternativas IPCC]],IPCC_Categorías[],12,0))</f>
        <v/>
      </c>
      <c r="AA51" s="47" t="str">
        <f>IF(Tabla1[[#This Row],[Alternativas IPCC]]="","",VLOOKUP(Tabla1[[#This Row],[Alternativas IPCC]],IPCC_Categorías[],13,0))</f>
        <v/>
      </c>
      <c r="AB51" s="47" t="str">
        <f>IF(Tabla1[[#This Row],[Alternativas IPCC]]="","",VLOOKUP(Tabla1[[#This Row],[Alternativas IPCC]],IPCC_Categorías[],14,0))</f>
        <v/>
      </c>
      <c r="AC51" s="47" t="str">
        <f>IF(Tabla1[[#This Row],[Alternativas IPCC]]="","",VLOOKUP(Tabla1[[#This Row],[Alternativas IPCC]],IPCC_Categorías[],15,0))</f>
        <v/>
      </c>
    </row>
    <row r="52" spans="2:29">
      <c r="B52" s="4" t="str">
        <f>IF(Tabla1[[#This Row],[Valor]]="","",$O$2)</f>
        <v/>
      </c>
      <c r="C52" s="4" t="str">
        <f>IF(Tabla1[[#This Row],[Valor]]="","",$O$3)</f>
        <v/>
      </c>
      <c r="D52" s="4" t="str">
        <f>IF(Tabla1[[#This Row],[Valor]]="","",$O$4)</f>
        <v/>
      </c>
      <c r="E52" s="47" t="str">
        <f>IF(Tabla1[[#This Row],[Valor]]="","",$O$9)</f>
        <v/>
      </c>
      <c r="F52" s="47" t="str">
        <f>IF(Tabla1[[#This Row],[Valor]]="","",$O$10)</f>
        <v/>
      </c>
      <c r="G52" s="47" t="str">
        <f>IF(Tabla1[[#This Row],[Valor]]="","",$O$11)</f>
        <v/>
      </c>
      <c r="H52" s="47" t="str">
        <f>IF(Tabla1[[#This Row],[Valor]]="","",$O$12)</f>
        <v/>
      </c>
      <c r="I52" s="47" t="str">
        <f>IF(Tabla1[[#This Row],[Valor]]="","",$O$13)</f>
        <v/>
      </c>
      <c r="J52" s="47" t="str">
        <f>IF(Tabla1[[#This Row],[Valor]]="","",$O$14)</f>
        <v/>
      </c>
      <c r="K52" s="48" t="str">
        <f>IF(Tabla1[[#This Row],[Valor]]="","",$O$15)</f>
        <v/>
      </c>
      <c r="L52" s="47" t="str">
        <f>IF(Tabla1[[#This Row],[Valor]]="","",$O$16)</f>
        <v/>
      </c>
      <c r="M52" s="47"/>
      <c r="N52" s="47"/>
      <c r="O52" s="47"/>
      <c r="P52" s="47"/>
      <c r="Q52" s="47"/>
      <c r="R52" s="47"/>
      <c r="S52" s="47"/>
      <c r="T52" s="47"/>
      <c r="U52" s="47"/>
      <c r="V52" s="49"/>
      <c r="W52" s="49" t="str">
        <f>IF(OR(Tabla1[[#This Row],[GEI Emitido]]="",Tabla1[[#This Row],[Valor]]="",Tabla1[[#This Row],[Unidad]]=""),"",Tabla1[[#This Row],[Valor]]*VLOOKUP(Tabla1[[#This Row],[GEI Emitido]],Gas[[Gas]:[Factor a CO2e]],2,0)*VLOOKUP(Tabla1[[#This Row],[Unidad]],Unidad[],2,0))</f>
        <v/>
      </c>
      <c r="X52" s="49" t="str">
        <f>IF(Tabla1[[#This Row],[Clasificación de fuente de emisión]]="","",VLOOKUP(Tabla1[[#This Row],[Clasificación de fuente de emisión]],Tipo_fuente_emi_GHGPI[],2,0))</f>
        <v/>
      </c>
      <c r="Y52"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2" s="47" t="str">
        <f>IF(Tabla1[[#This Row],[Alternativas IPCC]]="","",VLOOKUP(Tabla1[[#This Row],[Alternativas IPCC]],IPCC_Categorías[],12,0))</f>
        <v/>
      </c>
      <c r="AA52" s="47" t="str">
        <f>IF(Tabla1[[#This Row],[Alternativas IPCC]]="","",VLOOKUP(Tabla1[[#This Row],[Alternativas IPCC]],IPCC_Categorías[],13,0))</f>
        <v/>
      </c>
      <c r="AB52" s="47" t="str">
        <f>IF(Tabla1[[#This Row],[Alternativas IPCC]]="","",VLOOKUP(Tabla1[[#This Row],[Alternativas IPCC]],IPCC_Categorías[],14,0))</f>
        <v/>
      </c>
      <c r="AC52" s="47" t="str">
        <f>IF(Tabla1[[#This Row],[Alternativas IPCC]]="","",VLOOKUP(Tabla1[[#This Row],[Alternativas IPCC]],IPCC_Categorías[],15,0))</f>
        <v/>
      </c>
    </row>
    <row r="53" spans="2:29">
      <c r="B53" s="4" t="str">
        <f>IF(Tabla1[[#This Row],[Valor]]="","",$O$2)</f>
        <v/>
      </c>
      <c r="C53" s="4" t="str">
        <f>IF(Tabla1[[#This Row],[Valor]]="","",$O$3)</f>
        <v/>
      </c>
      <c r="D53" s="4" t="str">
        <f>IF(Tabla1[[#This Row],[Valor]]="","",$O$4)</f>
        <v/>
      </c>
      <c r="E53" s="47" t="str">
        <f>IF(Tabla1[[#This Row],[Valor]]="","",$O$9)</f>
        <v/>
      </c>
      <c r="F53" s="47" t="str">
        <f>IF(Tabla1[[#This Row],[Valor]]="","",$O$10)</f>
        <v/>
      </c>
      <c r="G53" s="47" t="str">
        <f>IF(Tabla1[[#This Row],[Valor]]="","",$O$11)</f>
        <v/>
      </c>
      <c r="H53" s="47" t="str">
        <f>IF(Tabla1[[#This Row],[Valor]]="","",$O$12)</f>
        <v/>
      </c>
      <c r="I53" s="47" t="str">
        <f>IF(Tabla1[[#This Row],[Valor]]="","",$O$13)</f>
        <v/>
      </c>
      <c r="J53" s="47" t="str">
        <f>IF(Tabla1[[#This Row],[Valor]]="","",$O$14)</f>
        <v/>
      </c>
      <c r="K53" s="48" t="str">
        <f>IF(Tabla1[[#This Row],[Valor]]="","",$O$15)</f>
        <v/>
      </c>
      <c r="L53" s="47" t="str">
        <f>IF(Tabla1[[#This Row],[Valor]]="","",$O$16)</f>
        <v/>
      </c>
      <c r="M53" s="47"/>
      <c r="N53" s="47"/>
      <c r="O53" s="47"/>
      <c r="P53" s="47"/>
      <c r="Q53" s="47"/>
      <c r="R53" s="47"/>
      <c r="S53" s="47"/>
      <c r="T53" s="47"/>
      <c r="U53" s="47"/>
      <c r="V53" s="49"/>
      <c r="W53" s="49" t="str">
        <f>IF(OR(Tabla1[[#This Row],[GEI Emitido]]="",Tabla1[[#This Row],[Valor]]="",Tabla1[[#This Row],[Unidad]]=""),"",Tabla1[[#This Row],[Valor]]*VLOOKUP(Tabla1[[#This Row],[GEI Emitido]],Gas[[Gas]:[Factor a CO2e]],2,0)*VLOOKUP(Tabla1[[#This Row],[Unidad]],Unidad[],2,0))</f>
        <v/>
      </c>
      <c r="X53" s="49" t="str">
        <f>IF(Tabla1[[#This Row],[Clasificación de fuente de emisión]]="","",VLOOKUP(Tabla1[[#This Row],[Clasificación de fuente de emisión]],Tipo_fuente_emi_GHGPI[],2,0))</f>
        <v/>
      </c>
      <c r="Y53"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3" s="47" t="str">
        <f>IF(Tabla1[[#This Row],[Alternativas IPCC]]="","",VLOOKUP(Tabla1[[#This Row],[Alternativas IPCC]],IPCC_Categorías[],12,0))</f>
        <v/>
      </c>
      <c r="AA53" s="47" t="str">
        <f>IF(Tabla1[[#This Row],[Alternativas IPCC]]="","",VLOOKUP(Tabla1[[#This Row],[Alternativas IPCC]],IPCC_Categorías[],13,0))</f>
        <v/>
      </c>
      <c r="AB53" s="47" t="str">
        <f>IF(Tabla1[[#This Row],[Alternativas IPCC]]="","",VLOOKUP(Tabla1[[#This Row],[Alternativas IPCC]],IPCC_Categorías[],14,0))</f>
        <v/>
      </c>
      <c r="AC53" s="47" t="str">
        <f>IF(Tabla1[[#This Row],[Alternativas IPCC]]="","",VLOOKUP(Tabla1[[#This Row],[Alternativas IPCC]],IPCC_Categorías[],15,0))</f>
        <v/>
      </c>
    </row>
    <row r="54" spans="2:29">
      <c r="B54" s="4" t="str">
        <f>IF(Tabla1[[#This Row],[Valor]]="","",$O$2)</f>
        <v/>
      </c>
      <c r="C54" s="4" t="str">
        <f>IF(Tabla1[[#This Row],[Valor]]="","",$O$3)</f>
        <v/>
      </c>
      <c r="D54" s="4" t="str">
        <f>IF(Tabla1[[#This Row],[Valor]]="","",$O$4)</f>
        <v/>
      </c>
      <c r="E54" s="47" t="str">
        <f>IF(Tabla1[[#This Row],[Valor]]="","",$O$9)</f>
        <v/>
      </c>
      <c r="F54" s="47" t="str">
        <f>IF(Tabla1[[#This Row],[Valor]]="","",$O$10)</f>
        <v/>
      </c>
      <c r="G54" s="47" t="str">
        <f>IF(Tabla1[[#This Row],[Valor]]="","",$O$11)</f>
        <v/>
      </c>
      <c r="H54" s="47" t="str">
        <f>IF(Tabla1[[#This Row],[Valor]]="","",$O$12)</f>
        <v/>
      </c>
      <c r="I54" s="47" t="str">
        <f>IF(Tabla1[[#This Row],[Valor]]="","",$O$13)</f>
        <v/>
      </c>
      <c r="J54" s="47" t="str">
        <f>IF(Tabla1[[#This Row],[Valor]]="","",$O$14)</f>
        <v/>
      </c>
      <c r="K54" s="48" t="str">
        <f>IF(Tabla1[[#This Row],[Valor]]="","",$O$15)</f>
        <v/>
      </c>
      <c r="L54" s="47" t="str">
        <f>IF(Tabla1[[#This Row],[Valor]]="","",$O$16)</f>
        <v/>
      </c>
      <c r="M54" s="47"/>
      <c r="N54" s="47"/>
      <c r="O54" s="47"/>
      <c r="P54" s="47"/>
      <c r="Q54" s="47"/>
      <c r="R54" s="47"/>
      <c r="S54" s="47"/>
      <c r="T54" s="47"/>
      <c r="U54" s="47"/>
      <c r="V54" s="49"/>
      <c r="W54" s="49" t="str">
        <f>IF(OR(Tabla1[[#This Row],[GEI Emitido]]="",Tabla1[[#This Row],[Valor]]="",Tabla1[[#This Row],[Unidad]]=""),"",Tabla1[[#This Row],[Valor]]*VLOOKUP(Tabla1[[#This Row],[GEI Emitido]],Gas[[Gas]:[Factor a CO2e]],2,0)*VLOOKUP(Tabla1[[#This Row],[Unidad]],Unidad[],2,0))</f>
        <v/>
      </c>
      <c r="X54" s="49" t="str">
        <f>IF(Tabla1[[#This Row],[Clasificación de fuente de emisión]]="","",VLOOKUP(Tabla1[[#This Row],[Clasificación de fuente de emisión]],Tipo_fuente_emi_GHGPI[],2,0))</f>
        <v/>
      </c>
      <c r="Y54"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4" s="47" t="str">
        <f>IF(Tabla1[[#This Row],[Alternativas IPCC]]="","",VLOOKUP(Tabla1[[#This Row],[Alternativas IPCC]],IPCC_Categorías[],12,0))</f>
        <v/>
      </c>
      <c r="AA54" s="47" t="str">
        <f>IF(Tabla1[[#This Row],[Alternativas IPCC]]="","",VLOOKUP(Tabla1[[#This Row],[Alternativas IPCC]],IPCC_Categorías[],13,0))</f>
        <v/>
      </c>
      <c r="AB54" s="47" t="str">
        <f>IF(Tabla1[[#This Row],[Alternativas IPCC]]="","",VLOOKUP(Tabla1[[#This Row],[Alternativas IPCC]],IPCC_Categorías[],14,0))</f>
        <v/>
      </c>
      <c r="AC54" s="47" t="str">
        <f>IF(Tabla1[[#This Row],[Alternativas IPCC]]="","",VLOOKUP(Tabla1[[#This Row],[Alternativas IPCC]],IPCC_Categorías[],15,0))</f>
        <v/>
      </c>
    </row>
    <row r="55" spans="2:29">
      <c r="B55" s="4" t="str">
        <f>IF(Tabla1[[#This Row],[Valor]]="","",$O$2)</f>
        <v/>
      </c>
      <c r="C55" s="4" t="str">
        <f>IF(Tabla1[[#This Row],[Valor]]="","",$O$3)</f>
        <v/>
      </c>
      <c r="D55" s="4" t="str">
        <f>IF(Tabla1[[#This Row],[Valor]]="","",$O$4)</f>
        <v/>
      </c>
      <c r="E55" s="47" t="str">
        <f>IF(Tabla1[[#This Row],[Valor]]="","",$O$9)</f>
        <v/>
      </c>
      <c r="F55" s="47" t="str">
        <f>IF(Tabla1[[#This Row],[Valor]]="","",$O$10)</f>
        <v/>
      </c>
      <c r="G55" s="47" t="str">
        <f>IF(Tabla1[[#This Row],[Valor]]="","",$O$11)</f>
        <v/>
      </c>
      <c r="H55" s="47" t="str">
        <f>IF(Tabla1[[#This Row],[Valor]]="","",$O$12)</f>
        <v/>
      </c>
      <c r="I55" s="47" t="str">
        <f>IF(Tabla1[[#This Row],[Valor]]="","",$O$13)</f>
        <v/>
      </c>
      <c r="J55" s="47" t="str">
        <f>IF(Tabla1[[#This Row],[Valor]]="","",$O$14)</f>
        <v/>
      </c>
      <c r="K55" s="48" t="str">
        <f>IF(Tabla1[[#This Row],[Valor]]="","",$O$15)</f>
        <v/>
      </c>
      <c r="L55" s="47" t="str">
        <f>IF(Tabla1[[#This Row],[Valor]]="","",$O$16)</f>
        <v/>
      </c>
      <c r="M55" s="47"/>
      <c r="N55" s="47"/>
      <c r="O55" s="47"/>
      <c r="P55" s="47"/>
      <c r="Q55" s="47"/>
      <c r="R55" s="47"/>
      <c r="S55" s="47"/>
      <c r="T55" s="47"/>
      <c r="U55" s="47"/>
      <c r="V55" s="49"/>
      <c r="W55" s="49" t="str">
        <f>IF(OR(Tabla1[[#This Row],[GEI Emitido]]="",Tabla1[[#This Row],[Valor]]="",Tabla1[[#This Row],[Unidad]]=""),"",Tabla1[[#This Row],[Valor]]*VLOOKUP(Tabla1[[#This Row],[GEI Emitido]],Gas[[Gas]:[Factor a CO2e]],2,0)*VLOOKUP(Tabla1[[#This Row],[Unidad]],Unidad[],2,0))</f>
        <v/>
      </c>
      <c r="X55" s="49" t="str">
        <f>IF(Tabla1[[#This Row],[Clasificación de fuente de emisión]]="","",VLOOKUP(Tabla1[[#This Row],[Clasificación de fuente de emisión]],Tipo_fuente_emi_GHGPI[],2,0))</f>
        <v/>
      </c>
      <c r="Y55"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5" s="47" t="str">
        <f>IF(Tabla1[[#This Row],[Alternativas IPCC]]="","",VLOOKUP(Tabla1[[#This Row],[Alternativas IPCC]],IPCC_Categorías[],12,0))</f>
        <v/>
      </c>
      <c r="AA55" s="47" t="str">
        <f>IF(Tabla1[[#This Row],[Alternativas IPCC]]="","",VLOOKUP(Tabla1[[#This Row],[Alternativas IPCC]],IPCC_Categorías[],13,0))</f>
        <v/>
      </c>
      <c r="AB55" s="47" t="str">
        <f>IF(Tabla1[[#This Row],[Alternativas IPCC]]="","",VLOOKUP(Tabla1[[#This Row],[Alternativas IPCC]],IPCC_Categorías[],14,0))</f>
        <v/>
      </c>
      <c r="AC55" s="47" t="str">
        <f>IF(Tabla1[[#This Row],[Alternativas IPCC]]="","",VLOOKUP(Tabla1[[#This Row],[Alternativas IPCC]],IPCC_Categorías[],15,0))</f>
        <v/>
      </c>
    </row>
    <row r="56" spans="2:29">
      <c r="B56" s="4" t="str">
        <f>IF(Tabla1[[#This Row],[Valor]]="","",$O$2)</f>
        <v/>
      </c>
      <c r="C56" s="4" t="str">
        <f>IF(Tabla1[[#This Row],[Valor]]="","",$O$3)</f>
        <v/>
      </c>
      <c r="D56" s="4" t="str">
        <f>IF(Tabla1[[#This Row],[Valor]]="","",$O$4)</f>
        <v/>
      </c>
      <c r="E56" s="47" t="str">
        <f>IF(Tabla1[[#This Row],[Valor]]="","",$O$9)</f>
        <v/>
      </c>
      <c r="F56" s="47" t="str">
        <f>IF(Tabla1[[#This Row],[Valor]]="","",$O$10)</f>
        <v/>
      </c>
      <c r="G56" s="47" t="str">
        <f>IF(Tabla1[[#This Row],[Valor]]="","",$O$11)</f>
        <v/>
      </c>
      <c r="H56" s="47" t="str">
        <f>IF(Tabla1[[#This Row],[Valor]]="","",$O$12)</f>
        <v/>
      </c>
      <c r="I56" s="47" t="str">
        <f>IF(Tabla1[[#This Row],[Valor]]="","",$O$13)</f>
        <v/>
      </c>
      <c r="J56" s="47" t="str">
        <f>IF(Tabla1[[#This Row],[Valor]]="","",$O$14)</f>
        <v/>
      </c>
      <c r="K56" s="48" t="str">
        <f>IF(Tabla1[[#This Row],[Valor]]="","",$O$15)</f>
        <v/>
      </c>
      <c r="L56" s="47" t="str">
        <f>IF(Tabla1[[#This Row],[Valor]]="","",$O$16)</f>
        <v/>
      </c>
      <c r="M56" s="47"/>
      <c r="N56" s="47"/>
      <c r="O56" s="47"/>
      <c r="P56" s="47"/>
      <c r="Q56" s="47"/>
      <c r="R56" s="47"/>
      <c r="S56" s="47"/>
      <c r="T56" s="47"/>
      <c r="U56" s="47"/>
      <c r="V56" s="49"/>
      <c r="W56" s="49" t="str">
        <f>IF(OR(Tabla1[[#This Row],[GEI Emitido]]="",Tabla1[[#This Row],[Valor]]="",Tabla1[[#This Row],[Unidad]]=""),"",Tabla1[[#This Row],[Valor]]*VLOOKUP(Tabla1[[#This Row],[GEI Emitido]],Gas[[Gas]:[Factor a CO2e]],2,0)*VLOOKUP(Tabla1[[#This Row],[Unidad]],Unidad[],2,0))</f>
        <v/>
      </c>
      <c r="X56" s="49" t="str">
        <f>IF(Tabla1[[#This Row],[Clasificación de fuente de emisión]]="","",VLOOKUP(Tabla1[[#This Row],[Clasificación de fuente de emisión]],Tipo_fuente_emi_GHGPI[],2,0))</f>
        <v/>
      </c>
      <c r="Y56"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6" s="47" t="str">
        <f>IF(Tabla1[[#This Row],[Alternativas IPCC]]="","",VLOOKUP(Tabla1[[#This Row],[Alternativas IPCC]],IPCC_Categorías[],12,0))</f>
        <v/>
      </c>
      <c r="AA56" s="47" t="str">
        <f>IF(Tabla1[[#This Row],[Alternativas IPCC]]="","",VLOOKUP(Tabla1[[#This Row],[Alternativas IPCC]],IPCC_Categorías[],13,0))</f>
        <v/>
      </c>
      <c r="AB56" s="47" t="str">
        <f>IF(Tabla1[[#This Row],[Alternativas IPCC]]="","",VLOOKUP(Tabla1[[#This Row],[Alternativas IPCC]],IPCC_Categorías[],14,0))</f>
        <v/>
      </c>
      <c r="AC56" s="47" t="str">
        <f>IF(Tabla1[[#This Row],[Alternativas IPCC]]="","",VLOOKUP(Tabla1[[#This Row],[Alternativas IPCC]],IPCC_Categorías[],15,0))</f>
        <v/>
      </c>
    </row>
    <row r="57" spans="2:29">
      <c r="B57" s="4" t="str">
        <f>IF(Tabla1[[#This Row],[Valor]]="","",$O$2)</f>
        <v/>
      </c>
      <c r="C57" s="4" t="str">
        <f>IF(Tabla1[[#This Row],[Valor]]="","",$O$3)</f>
        <v/>
      </c>
      <c r="D57" s="4" t="str">
        <f>IF(Tabla1[[#This Row],[Valor]]="","",$O$4)</f>
        <v/>
      </c>
      <c r="E57" s="47" t="str">
        <f>IF(Tabla1[[#This Row],[Valor]]="","",$O$9)</f>
        <v/>
      </c>
      <c r="F57" s="47" t="str">
        <f>IF(Tabla1[[#This Row],[Valor]]="","",$O$10)</f>
        <v/>
      </c>
      <c r="G57" s="47" t="str">
        <f>IF(Tabla1[[#This Row],[Valor]]="","",$O$11)</f>
        <v/>
      </c>
      <c r="H57" s="47" t="str">
        <f>IF(Tabla1[[#This Row],[Valor]]="","",$O$12)</f>
        <v/>
      </c>
      <c r="I57" s="47" t="str">
        <f>IF(Tabla1[[#This Row],[Valor]]="","",$O$13)</f>
        <v/>
      </c>
      <c r="J57" s="47" t="str">
        <f>IF(Tabla1[[#This Row],[Valor]]="","",$O$14)</f>
        <v/>
      </c>
      <c r="K57" s="48" t="str">
        <f>IF(Tabla1[[#This Row],[Valor]]="","",$O$15)</f>
        <v/>
      </c>
      <c r="L57" s="47" t="str">
        <f>IF(Tabla1[[#This Row],[Valor]]="","",$O$16)</f>
        <v/>
      </c>
      <c r="M57" s="47"/>
      <c r="N57" s="47"/>
      <c r="O57" s="47"/>
      <c r="P57" s="47"/>
      <c r="Q57" s="47"/>
      <c r="R57" s="47"/>
      <c r="S57" s="47"/>
      <c r="T57" s="47"/>
      <c r="U57" s="47"/>
      <c r="V57" s="49"/>
      <c r="W57" s="49" t="str">
        <f>IF(OR(Tabla1[[#This Row],[GEI Emitido]]="",Tabla1[[#This Row],[Valor]]="",Tabla1[[#This Row],[Unidad]]=""),"",Tabla1[[#This Row],[Valor]]*VLOOKUP(Tabla1[[#This Row],[GEI Emitido]],Gas[[Gas]:[Factor a CO2e]],2,0)*VLOOKUP(Tabla1[[#This Row],[Unidad]],Unidad[],2,0))</f>
        <v/>
      </c>
      <c r="X57" s="49" t="str">
        <f>IF(Tabla1[[#This Row],[Clasificación de fuente de emisión]]="","",VLOOKUP(Tabla1[[#This Row],[Clasificación de fuente de emisión]],Tipo_fuente_emi_GHGPI[],2,0))</f>
        <v/>
      </c>
      <c r="Y57"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7" s="47" t="str">
        <f>IF(Tabla1[[#This Row],[Alternativas IPCC]]="","",VLOOKUP(Tabla1[[#This Row],[Alternativas IPCC]],IPCC_Categorías[],12,0))</f>
        <v/>
      </c>
      <c r="AA57" s="47" t="str">
        <f>IF(Tabla1[[#This Row],[Alternativas IPCC]]="","",VLOOKUP(Tabla1[[#This Row],[Alternativas IPCC]],IPCC_Categorías[],13,0))</f>
        <v/>
      </c>
      <c r="AB57" s="47" t="str">
        <f>IF(Tabla1[[#This Row],[Alternativas IPCC]]="","",VLOOKUP(Tabla1[[#This Row],[Alternativas IPCC]],IPCC_Categorías[],14,0))</f>
        <v/>
      </c>
      <c r="AC57" s="47" t="str">
        <f>IF(Tabla1[[#This Row],[Alternativas IPCC]]="","",VLOOKUP(Tabla1[[#This Row],[Alternativas IPCC]],IPCC_Categorías[],15,0))</f>
        <v/>
      </c>
    </row>
    <row r="58" spans="2:29">
      <c r="B58" s="4" t="str">
        <f>IF(Tabla1[[#This Row],[Valor]]="","",$O$2)</f>
        <v/>
      </c>
      <c r="C58" s="4" t="str">
        <f>IF(Tabla1[[#This Row],[Valor]]="","",$O$3)</f>
        <v/>
      </c>
      <c r="D58" s="4" t="str">
        <f>IF(Tabla1[[#This Row],[Valor]]="","",$O$4)</f>
        <v/>
      </c>
      <c r="E58" s="47" t="str">
        <f>IF(Tabla1[[#This Row],[Valor]]="","",$O$9)</f>
        <v/>
      </c>
      <c r="F58" s="47" t="str">
        <f>IF(Tabla1[[#This Row],[Valor]]="","",$O$10)</f>
        <v/>
      </c>
      <c r="G58" s="47" t="str">
        <f>IF(Tabla1[[#This Row],[Valor]]="","",$O$11)</f>
        <v/>
      </c>
      <c r="H58" s="47" t="str">
        <f>IF(Tabla1[[#This Row],[Valor]]="","",$O$12)</f>
        <v/>
      </c>
      <c r="I58" s="47" t="str">
        <f>IF(Tabla1[[#This Row],[Valor]]="","",$O$13)</f>
        <v/>
      </c>
      <c r="J58" s="47" t="str">
        <f>IF(Tabla1[[#This Row],[Valor]]="","",$O$14)</f>
        <v/>
      </c>
      <c r="K58" s="48" t="str">
        <f>IF(Tabla1[[#This Row],[Valor]]="","",$O$15)</f>
        <v/>
      </c>
      <c r="L58" s="47" t="str">
        <f>IF(Tabla1[[#This Row],[Valor]]="","",$O$16)</f>
        <v/>
      </c>
      <c r="M58" s="47"/>
      <c r="N58" s="47"/>
      <c r="O58" s="47"/>
      <c r="P58" s="47"/>
      <c r="Q58" s="47"/>
      <c r="R58" s="47"/>
      <c r="S58" s="47"/>
      <c r="T58" s="47"/>
      <c r="U58" s="47"/>
      <c r="V58" s="49"/>
      <c r="W58" s="49" t="str">
        <f>IF(OR(Tabla1[[#This Row],[GEI Emitido]]="",Tabla1[[#This Row],[Valor]]="",Tabla1[[#This Row],[Unidad]]=""),"",Tabla1[[#This Row],[Valor]]*VLOOKUP(Tabla1[[#This Row],[GEI Emitido]],Gas[[Gas]:[Factor a CO2e]],2,0)*VLOOKUP(Tabla1[[#This Row],[Unidad]],Unidad[],2,0))</f>
        <v/>
      </c>
      <c r="X58" s="49" t="str">
        <f>IF(Tabla1[[#This Row],[Clasificación de fuente de emisión]]="","",VLOOKUP(Tabla1[[#This Row],[Clasificación de fuente de emisión]],Tipo_fuente_emi_GHGPI[],2,0))</f>
        <v/>
      </c>
      <c r="Y58"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8" s="47" t="str">
        <f>IF(Tabla1[[#This Row],[Alternativas IPCC]]="","",VLOOKUP(Tabla1[[#This Row],[Alternativas IPCC]],IPCC_Categorías[],12,0))</f>
        <v/>
      </c>
      <c r="AA58" s="47" t="str">
        <f>IF(Tabla1[[#This Row],[Alternativas IPCC]]="","",VLOOKUP(Tabla1[[#This Row],[Alternativas IPCC]],IPCC_Categorías[],13,0))</f>
        <v/>
      </c>
      <c r="AB58" s="47" t="str">
        <f>IF(Tabla1[[#This Row],[Alternativas IPCC]]="","",VLOOKUP(Tabla1[[#This Row],[Alternativas IPCC]],IPCC_Categorías[],14,0))</f>
        <v/>
      </c>
      <c r="AC58" s="47" t="str">
        <f>IF(Tabla1[[#This Row],[Alternativas IPCC]]="","",VLOOKUP(Tabla1[[#This Row],[Alternativas IPCC]],IPCC_Categorías[],15,0))</f>
        <v/>
      </c>
    </row>
    <row r="59" spans="2:29">
      <c r="B59" s="4" t="str">
        <f>IF(Tabla1[[#This Row],[Valor]]="","",$O$2)</f>
        <v/>
      </c>
      <c r="C59" s="4" t="str">
        <f>IF(Tabla1[[#This Row],[Valor]]="","",$O$3)</f>
        <v/>
      </c>
      <c r="D59" s="4" t="str">
        <f>IF(Tabla1[[#This Row],[Valor]]="","",$O$4)</f>
        <v/>
      </c>
      <c r="E59" s="47" t="str">
        <f>IF(Tabla1[[#This Row],[Valor]]="","",$O$9)</f>
        <v/>
      </c>
      <c r="F59" s="47" t="str">
        <f>IF(Tabla1[[#This Row],[Valor]]="","",$O$10)</f>
        <v/>
      </c>
      <c r="G59" s="47" t="str">
        <f>IF(Tabla1[[#This Row],[Valor]]="","",$O$11)</f>
        <v/>
      </c>
      <c r="H59" s="47" t="str">
        <f>IF(Tabla1[[#This Row],[Valor]]="","",$O$12)</f>
        <v/>
      </c>
      <c r="I59" s="47" t="str">
        <f>IF(Tabla1[[#This Row],[Valor]]="","",$O$13)</f>
        <v/>
      </c>
      <c r="J59" s="47" t="str">
        <f>IF(Tabla1[[#This Row],[Valor]]="","",$O$14)</f>
        <v/>
      </c>
      <c r="K59" s="48" t="str">
        <f>IF(Tabla1[[#This Row],[Valor]]="","",$O$15)</f>
        <v/>
      </c>
      <c r="L59" s="47" t="str">
        <f>IF(Tabla1[[#This Row],[Valor]]="","",$O$16)</f>
        <v/>
      </c>
      <c r="M59" s="47"/>
      <c r="N59" s="47"/>
      <c r="O59" s="47"/>
      <c r="P59" s="47"/>
      <c r="Q59" s="47"/>
      <c r="R59" s="47"/>
      <c r="S59" s="47"/>
      <c r="T59" s="47"/>
      <c r="U59" s="47"/>
      <c r="V59" s="49"/>
      <c r="W59" s="49" t="str">
        <f>IF(OR(Tabla1[[#This Row],[GEI Emitido]]="",Tabla1[[#This Row],[Valor]]="",Tabla1[[#This Row],[Unidad]]=""),"",Tabla1[[#This Row],[Valor]]*VLOOKUP(Tabla1[[#This Row],[GEI Emitido]],Gas[[Gas]:[Factor a CO2e]],2,0)*VLOOKUP(Tabla1[[#This Row],[Unidad]],Unidad[],2,0))</f>
        <v/>
      </c>
      <c r="X59" s="49" t="str">
        <f>IF(Tabla1[[#This Row],[Clasificación de fuente de emisión]]="","",VLOOKUP(Tabla1[[#This Row],[Clasificación de fuente de emisión]],Tipo_fuente_emi_GHGPI[],2,0))</f>
        <v/>
      </c>
      <c r="Y59"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9" s="47" t="str">
        <f>IF(Tabla1[[#This Row],[Alternativas IPCC]]="","",VLOOKUP(Tabla1[[#This Row],[Alternativas IPCC]],IPCC_Categorías[],12,0))</f>
        <v/>
      </c>
      <c r="AA59" s="47" t="str">
        <f>IF(Tabla1[[#This Row],[Alternativas IPCC]]="","",VLOOKUP(Tabla1[[#This Row],[Alternativas IPCC]],IPCC_Categorías[],13,0))</f>
        <v/>
      </c>
      <c r="AB59" s="47" t="str">
        <f>IF(Tabla1[[#This Row],[Alternativas IPCC]]="","",VLOOKUP(Tabla1[[#This Row],[Alternativas IPCC]],IPCC_Categorías[],14,0))</f>
        <v/>
      </c>
      <c r="AC59" s="47" t="str">
        <f>IF(Tabla1[[#This Row],[Alternativas IPCC]]="","",VLOOKUP(Tabla1[[#This Row],[Alternativas IPCC]],IPCC_Categorías[],15,0))</f>
        <v/>
      </c>
    </row>
    <row r="60" spans="2:29">
      <c r="B60" s="4" t="str">
        <f>IF(Tabla1[[#This Row],[Valor]]="","",$O$2)</f>
        <v/>
      </c>
      <c r="C60" s="4" t="str">
        <f>IF(Tabla1[[#This Row],[Valor]]="","",$O$3)</f>
        <v/>
      </c>
      <c r="D60" s="4" t="str">
        <f>IF(Tabla1[[#This Row],[Valor]]="","",$O$4)</f>
        <v/>
      </c>
      <c r="E60" s="47" t="str">
        <f>IF(Tabla1[[#This Row],[Valor]]="","",$O$9)</f>
        <v/>
      </c>
      <c r="F60" s="47" t="str">
        <f>IF(Tabla1[[#This Row],[Valor]]="","",$O$10)</f>
        <v/>
      </c>
      <c r="G60" s="47" t="str">
        <f>IF(Tabla1[[#This Row],[Valor]]="","",$O$11)</f>
        <v/>
      </c>
      <c r="H60" s="47" t="str">
        <f>IF(Tabla1[[#This Row],[Valor]]="","",$O$12)</f>
        <v/>
      </c>
      <c r="I60" s="47" t="str">
        <f>IF(Tabla1[[#This Row],[Valor]]="","",$O$13)</f>
        <v/>
      </c>
      <c r="J60" s="47" t="str">
        <f>IF(Tabla1[[#This Row],[Valor]]="","",$O$14)</f>
        <v/>
      </c>
      <c r="K60" s="48" t="str">
        <f>IF(Tabla1[[#This Row],[Valor]]="","",$O$15)</f>
        <v/>
      </c>
      <c r="L60" s="47" t="str">
        <f>IF(Tabla1[[#This Row],[Valor]]="","",$O$16)</f>
        <v/>
      </c>
      <c r="M60" s="47"/>
      <c r="N60" s="47"/>
      <c r="O60" s="47"/>
      <c r="P60" s="47"/>
      <c r="Q60" s="47"/>
      <c r="R60" s="47"/>
      <c r="S60" s="47"/>
      <c r="T60" s="47"/>
      <c r="U60" s="47"/>
      <c r="V60" s="49"/>
      <c r="W60" s="49" t="str">
        <f>IF(OR(Tabla1[[#This Row],[GEI Emitido]]="",Tabla1[[#This Row],[Valor]]="",Tabla1[[#This Row],[Unidad]]=""),"",Tabla1[[#This Row],[Valor]]*VLOOKUP(Tabla1[[#This Row],[GEI Emitido]],Gas[[Gas]:[Factor a CO2e]],2,0)*VLOOKUP(Tabla1[[#This Row],[Unidad]],Unidad[],2,0))</f>
        <v/>
      </c>
      <c r="X60" s="49" t="str">
        <f>IF(Tabla1[[#This Row],[Clasificación de fuente de emisión]]="","",VLOOKUP(Tabla1[[#This Row],[Clasificación de fuente de emisión]],Tipo_fuente_emi_GHGPI[],2,0))</f>
        <v/>
      </c>
      <c r="Y6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60" s="47" t="str">
        <f>IF(Tabla1[[#This Row],[Alternativas IPCC]]="","",VLOOKUP(Tabla1[[#This Row],[Alternativas IPCC]],IPCC_Categorías[],12,0))</f>
        <v/>
      </c>
      <c r="AA60" s="47" t="str">
        <f>IF(Tabla1[[#This Row],[Alternativas IPCC]]="","",VLOOKUP(Tabla1[[#This Row],[Alternativas IPCC]],IPCC_Categorías[],13,0))</f>
        <v/>
      </c>
      <c r="AB60" s="47" t="str">
        <f>IF(Tabla1[[#This Row],[Alternativas IPCC]]="","",VLOOKUP(Tabla1[[#This Row],[Alternativas IPCC]],IPCC_Categorías[],14,0))</f>
        <v/>
      </c>
      <c r="AC60" s="47" t="str">
        <f>IF(Tabla1[[#This Row],[Alternativas IPCC]]="","",VLOOKUP(Tabla1[[#This Row],[Alternativas IPCC]],IPCC_Categorías[],15,0))</f>
        <v/>
      </c>
    </row>
    <row r="61" spans="2:29">
      <c r="B61" s="4" t="str">
        <f>IF(Tabla1[[#This Row],[Valor]]="","",$O$2)</f>
        <v/>
      </c>
      <c r="C61" s="4" t="str">
        <f>IF(Tabla1[[#This Row],[Valor]]="","",$O$3)</f>
        <v/>
      </c>
      <c r="D61" s="4" t="str">
        <f>IF(Tabla1[[#This Row],[Valor]]="","",$O$4)</f>
        <v/>
      </c>
      <c r="E61" s="47" t="str">
        <f>IF(Tabla1[[#This Row],[Valor]]="","",$O$9)</f>
        <v/>
      </c>
      <c r="F61" s="47" t="str">
        <f>IF(Tabla1[[#This Row],[Valor]]="","",$O$10)</f>
        <v/>
      </c>
      <c r="G61" s="47" t="str">
        <f>IF(Tabla1[[#This Row],[Valor]]="","",$O$11)</f>
        <v/>
      </c>
      <c r="H61" s="47" t="str">
        <f>IF(Tabla1[[#This Row],[Valor]]="","",$O$12)</f>
        <v/>
      </c>
      <c r="I61" s="47" t="str">
        <f>IF(Tabla1[[#This Row],[Valor]]="","",$O$13)</f>
        <v/>
      </c>
      <c r="J61" s="47" t="str">
        <f>IF(Tabla1[[#This Row],[Valor]]="","",$O$14)</f>
        <v/>
      </c>
      <c r="K61" s="48" t="str">
        <f>IF(Tabla1[[#This Row],[Valor]]="","",$O$15)</f>
        <v/>
      </c>
      <c r="L61" s="47" t="str">
        <f>IF(Tabla1[[#This Row],[Valor]]="","",$O$16)</f>
        <v/>
      </c>
      <c r="M61" s="47"/>
      <c r="N61" s="47"/>
      <c r="O61" s="47"/>
      <c r="P61" s="47"/>
      <c r="Q61" s="47"/>
      <c r="R61" s="47"/>
      <c r="S61" s="47"/>
      <c r="T61" s="47"/>
      <c r="U61" s="47"/>
      <c r="V61" s="49"/>
      <c r="W61" s="49" t="str">
        <f>IF(OR(Tabla1[[#This Row],[GEI Emitido]]="",Tabla1[[#This Row],[Valor]]="",Tabla1[[#This Row],[Unidad]]=""),"",Tabla1[[#This Row],[Valor]]*VLOOKUP(Tabla1[[#This Row],[GEI Emitido]],Gas[[Gas]:[Factor a CO2e]],2,0)*VLOOKUP(Tabla1[[#This Row],[Unidad]],Unidad[],2,0))</f>
        <v/>
      </c>
      <c r="X61" s="49" t="str">
        <f>IF(Tabla1[[#This Row],[Clasificación de fuente de emisión]]="","",VLOOKUP(Tabla1[[#This Row],[Clasificación de fuente de emisión]],Tipo_fuente_emi_GHGPI[],2,0))</f>
        <v/>
      </c>
      <c r="Y6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61" s="47" t="str">
        <f>IF(Tabla1[[#This Row],[Alternativas IPCC]]="","",VLOOKUP(Tabla1[[#This Row],[Alternativas IPCC]],IPCC_Categorías[],12,0))</f>
        <v/>
      </c>
      <c r="AA61" s="47" t="str">
        <f>IF(Tabla1[[#This Row],[Alternativas IPCC]]="","",VLOOKUP(Tabla1[[#This Row],[Alternativas IPCC]],IPCC_Categorías[],13,0))</f>
        <v/>
      </c>
      <c r="AB61" s="47" t="str">
        <f>IF(Tabla1[[#This Row],[Alternativas IPCC]]="","",VLOOKUP(Tabla1[[#This Row],[Alternativas IPCC]],IPCC_Categorías[],14,0))</f>
        <v/>
      </c>
      <c r="AC61" s="47" t="str">
        <f>IF(Tabla1[[#This Row],[Alternativas IPCC]]="","",VLOOKUP(Tabla1[[#This Row],[Alternativas IPCC]],IPCC_Categorías[],15,0))</f>
        <v/>
      </c>
    </row>
  </sheetData>
  <mergeCells count="24">
    <mergeCell ref="J9:K9"/>
    <mergeCell ref="O7:Q7"/>
    <mergeCell ref="O8:Q8"/>
    <mergeCell ref="O9:Q9"/>
    <mergeCell ref="O10:Q10"/>
    <mergeCell ref="C18:I18"/>
    <mergeCell ref="S18:W18"/>
    <mergeCell ref="J18:Q18"/>
    <mergeCell ref="Y18:AC18"/>
    <mergeCell ref="J14:K14"/>
    <mergeCell ref="O14:Q14"/>
    <mergeCell ref="X17:AC17"/>
    <mergeCell ref="S16:U16"/>
    <mergeCell ref="O15:Q15"/>
    <mergeCell ref="O16:Q16"/>
    <mergeCell ref="O6:Q6"/>
    <mergeCell ref="O11:Q11"/>
    <mergeCell ref="O12:Q12"/>
    <mergeCell ref="O13:Q13"/>
    <mergeCell ref="O1:Q1"/>
    <mergeCell ref="O2:Q2"/>
    <mergeCell ref="O3:Q3"/>
    <mergeCell ref="O4:Q4"/>
    <mergeCell ref="O5:Q5"/>
  </mergeCells>
  <phoneticPr fontId="7" type="noConversion"/>
  <dataValidations count="7">
    <dataValidation type="list" allowBlank="1" showInputMessage="1" showErrorMessage="1" sqref="T20:T61">
      <formula1>INDIRECT("Gas[Gas]")</formula1>
    </dataValidation>
    <dataValidation type="list" allowBlank="1" showInputMessage="1" showErrorMessage="1" sqref="U20:U61">
      <formula1>INDIRECT("Unidad[Unidades]")</formula1>
    </dataValidation>
    <dataValidation type="list" allowBlank="1" showInputMessage="1" showErrorMessage="1" sqref="K21:K61 O15">
      <formula1>"Si,No"</formula1>
    </dataValidation>
    <dataValidation type="list" allowBlank="1" showInputMessage="1" showErrorMessage="1" sqref="P20:P61">
      <formula1>"1,2,3"</formula1>
    </dataValidation>
    <dataValidation type="whole" allowBlank="1" showInputMessage="1" showErrorMessage="1" sqref="O2">
      <formula1>2023</formula1>
      <formula2>2050</formula2>
    </dataValidation>
    <dataValidation type="list" allowBlank="1" showInputMessage="1" showErrorMessage="1" sqref="S20:S61">
      <formula1>INDIRECT("Cuantificación[Cuatificación]")</formula1>
    </dataValidation>
    <dataValidation type="list" allowBlank="1" showInputMessage="1" showErrorMessage="1" sqref="R20:R61">
      <formula1>INDIRECT("Tipo_fuente_emi_GHGPI[Fuente de emisión]")</formula1>
    </dataValidation>
  </dataValidations>
  <hyperlinks>
    <hyperlink ref="O7" r:id="rId1"/>
  </hyperlinks>
  <pageMargins left="0.7" right="0.7" top="0.75" bottom="0.75" header="0.3" footer="0.3"/>
  <pageSetup orientation="portrait" horizontalDpi="0" verticalDpi="0" r:id="rId2"/>
  <legacyDrawing r:id="rId3"/>
  <tableParts count="1">
    <tablePart r:id="rId4"/>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OFFSET('Tablas y Relaciones'!$K$4,#REF!,,#REF!)</xm:f>
          </x14:formula1>
          <xm:sqref>L21:L61</xm:sqref>
        </x14:dataValidation>
        <x14:dataValidation type="list" allowBlank="1" showInputMessage="1" showErrorMessage="1">
          <x14:formula1>
            <xm:f>_xlfn.ANCHORARRAY('Tablas y Relaciones'!$Q$5)</xm:f>
          </x14:formula1>
          <xm:sqref>J20:J61</xm:sqref>
        </x14:dataValidation>
        <x14:dataValidation type="list" allowBlank="1" showInputMessage="1" showErrorMessage="1">
          <x14:formula1>
            <xm:f>OFFSET('Tablas y Relaciones'!$K$4,$J$15,,$K$15)</xm:f>
          </x14:formula1>
          <xm:sqref>O16</xm:sqref>
        </x14:dataValidation>
        <x14:dataValidation type="list" allowBlank="1" showInputMessage="1" showErrorMessage="1">
          <x14:formula1>
            <xm:f>OFFSET(Sectores!$Z$3,J11-1,0,K11)</xm:f>
          </x14:formula1>
          <xm:sqref>O12:Q12</xm:sqref>
        </x14:dataValidation>
        <x14:dataValidation type="list" allowBlank="1" showInputMessage="1" showErrorMessage="1">
          <x14:formula1>
            <xm:f>OFFSET(Sectores!$W$3,J10-1,0,K10)</xm:f>
          </x14:formula1>
          <xm:sqref>O11:Q11</xm:sqref>
        </x14:dataValidation>
        <x14:dataValidation type="list" allowBlank="1" showInputMessage="1" showErrorMessage="1">
          <x14:formula1>
            <xm:f>Sectores!$T$3:$T$13</xm:f>
          </x14:formula1>
          <xm:sqref>O10:Q10</xm:sqref>
        </x14:dataValidation>
        <x14:dataValidation type="list" allowBlank="1" showInputMessage="1" showErrorMessage="1">
          <x14:formula1>
            <xm:f>'Tablas y Relaciones'!$Q$5:$Q$155</xm:f>
          </x14:formula1>
          <xm:sqref>O14:Q14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W156"/>
  <sheetViews>
    <sheetView zoomScale="70" zoomScaleNormal="70" workbookViewId="0">
      <selection activeCell="C50" sqref="C50"/>
    </sheetView>
  </sheetViews>
  <sheetFormatPr baseColWidth="10" defaultRowHeight="14.25"/>
  <cols>
    <col min="2" max="2" width="26" customWidth="1"/>
    <col min="3" max="3" width="15.75" bestFit="1" customWidth="1"/>
    <col min="4" max="4" width="13.125" style="4" bestFit="1" customWidth="1"/>
    <col min="6" max="6" width="17.625" customWidth="1"/>
    <col min="9" max="9" width="27.75" customWidth="1"/>
    <col min="10" max="10" width="19.625" customWidth="1"/>
    <col min="11" max="11" width="24.25" customWidth="1"/>
    <col min="12" max="13" width="17" customWidth="1"/>
    <col min="14" max="14" width="6.625" bestFit="1" customWidth="1"/>
    <col min="15" max="15" width="4" customWidth="1"/>
    <col min="16" max="16" width="34.75" bestFit="1" customWidth="1"/>
    <col min="17" max="17" width="17.75" bestFit="1" customWidth="1"/>
    <col min="20" max="20" width="61.375" customWidth="1"/>
    <col min="21" max="21" width="26.125" customWidth="1"/>
    <col min="22" max="22" width="32" customWidth="1"/>
    <col min="23" max="23" width="16.875" customWidth="1"/>
    <col min="24" max="24" width="19.25" customWidth="1"/>
  </cols>
  <sheetData>
    <row r="2" spans="1:23">
      <c r="I2" s="127" t="s">
        <v>1630</v>
      </c>
      <c r="J2" s="127"/>
      <c r="K2" s="127"/>
      <c r="L2" s="127"/>
      <c r="M2" s="127"/>
      <c r="N2" s="127"/>
      <c r="P2" t="s">
        <v>2235</v>
      </c>
      <c r="T2" s="127" t="s">
        <v>1879</v>
      </c>
      <c r="U2" s="127"/>
      <c r="V2" s="4"/>
      <c r="W2" s="4"/>
    </row>
    <row r="3" spans="1:23">
      <c r="P3" s="128" t="s">
        <v>1885</v>
      </c>
      <c r="Q3" s="128"/>
    </row>
    <row r="4" spans="1:23" ht="15">
      <c r="A4" t="s">
        <v>2076</v>
      </c>
      <c r="B4" t="s">
        <v>7</v>
      </c>
      <c r="C4" t="s">
        <v>1190</v>
      </c>
      <c r="D4" s="4" t="s">
        <v>6</v>
      </c>
      <c r="F4" t="s">
        <v>1163</v>
      </c>
      <c r="G4" t="s">
        <v>1189</v>
      </c>
      <c r="I4" t="s">
        <v>1186</v>
      </c>
      <c r="J4" t="s">
        <v>1627</v>
      </c>
      <c r="K4" t="s">
        <v>1188</v>
      </c>
      <c r="L4" t="s">
        <v>1191</v>
      </c>
      <c r="M4" t="s">
        <v>1192</v>
      </c>
      <c r="N4" t="s">
        <v>1162</v>
      </c>
      <c r="P4" s="1" t="s">
        <v>1628</v>
      </c>
      <c r="Q4" s="1" t="s">
        <v>1629</v>
      </c>
      <c r="T4" t="s">
        <v>3</v>
      </c>
      <c r="U4" t="s">
        <v>1812</v>
      </c>
      <c r="V4" t="s">
        <v>1895</v>
      </c>
      <c r="W4" t="s">
        <v>2165</v>
      </c>
    </row>
    <row r="5" spans="1:23">
      <c r="A5" t="s">
        <v>2078</v>
      </c>
      <c r="B5" t="s">
        <v>1809</v>
      </c>
      <c r="C5">
        <v>1</v>
      </c>
      <c r="D5" s="4" t="s">
        <v>1893</v>
      </c>
      <c r="F5" t="s">
        <v>1164</v>
      </c>
      <c r="G5">
        <f>1/1000</f>
        <v>1E-3</v>
      </c>
      <c r="I5" t="s">
        <v>1175</v>
      </c>
      <c r="J5" t="s">
        <v>1196</v>
      </c>
      <c r="K5" t="s">
        <v>1174</v>
      </c>
      <c r="L5" t="s">
        <v>1197</v>
      </c>
      <c r="M5" t="s">
        <v>1198</v>
      </c>
      <c r="N5">
        <v>1</v>
      </c>
      <c r="P5" s="2" t="s">
        <v>1552</v>
      </c>
      <c r="Q5" s="2" t="s">
        <v>1175</v>
      </c>
      <c r="T5" t="s">
        <v>2159</v>
      </c>
      <c r="U5" t="s">
        <v>1805</v>
      </c>
      <c r="V5" t="s">
        <v>2160</v>
      </c>
      <c r="W5">
        <v>6</v>
      </c>
    </row>
    <row r="6" spans="1:23">
      <c r="A6" t="s">
        <v>217</v>
      </c>
      <c r="B6" t="s">
        <v>217</v>
      </c>
      <c r="C6">
        <v>1</v>
      </c>
      <c r="D6" s="4" t="s">
        <v>1658</v>
      </c>
      <c r="F6" t="s">
        <v>1165</v>
      </c>
      <c r="G6">
        <v>1</v>
      </c>
      <c r="I6" t="s">
        <v>1166</v>
      </c>
      <c r="J6" t="s">
        <v>1199</v>
      </c>
      <c r="K6" t="s">
        <v>1199</v>
      </c>
      <c r="L6" t="s">
        <v>1200</v>
      </c>
      <c r="M6" t="s">
        <v>1201</v>
      </c>
      <c r="N6">
        <v>2</v>
      </c>
      <c r="P6" s="3" t="s">
        <v>1207</v>
      </c>
      <c r="Q6" s="3" t="s">
        <v>1166</v>
      </c>
      <c r="T6" t="s">
        <v>1855</v>
      </c>
      <c r="U6" t="s">
        <v>1876</v>
      </c>
      <c r="V6" t="s">
        <v>2154</v>
      </c>
      <c r="W6">
        <v>8</v>
      </c>
    </row>
    <row r="7" spans="1:23">
      <c r="A7" t="s">
        <v>1134</v>
      </c>
      <c r="B7" t="s">
        <v>2079</v>
      </c>
      <c r="C7">
        <v>27</v>
      </c>
      <c r="D7" s="4" t="s">
        <v>1658</v>
      </c>
      <c r="I7" t="s">
        <v>1166</v>
      </c>
      <c r="J7" t="s">
        <v>1202</v>
      </c>
      <c r="K7" t="s">
        <v>1202</v>
      </c>
      <c r="L7" t="s">
        <v>1203</v>
      </c>
      <c r="M7" t="s">
        <v>1204</v>
      </c>
      <c r="N7">
        <v>3</v>
      </c>
      <c r="P7" s="2" t="s">
        <v>1325</v>
      </c>
      <c r="Q7" s="2" t="s">
        <v>1167</v>
      </c>
      <c r="T7" t="s">
        <v>1864</v>
      </c>
      <c r="U7" t="s">
        <v>1876</v>
      </c>
      <c r="V7" t="s">
        <v>2154</v>
      </c>
      <c r="W7">
        <v>8</v>
      </c>
    </row>
    <row r="8" spans="1:23">
      <c r="A8" t="s">
        <v>1134</v>
      </c>
      <c r="B8" t="s">
        <v>1664</v>
      </c>
      <c r="C8">
        <v>27</v>
      </c>
      <c r="D8" s="4" t="s">
        <v>1658</v>
      </c>
      <c r="I8" t="s">
        <v>1166</v>
      </c>
      <c r="J8" t="s">
        <v>1166</v>
      </c>
      <c r="K8" t="s">
        <v>1166</v>
      </c>
      <c r="L8" t="s">
        <v>1205</v>
      </c>
      <c r="M8" t="s">
        <v>1206</v>
      </c>
      <c r="N8">
        <v>4</v>
      </c>
      <c r="P8" s="3" t="s">
        <v>1388</v>
      </c>
      <c r="Q8" s="3" t="s">
        <v>1182</v>
      </c>
      <c r="T8" t="s">
        <v>1858</v>
      </c>
      <c r="U8" t="s">
        <v>1876</v>
      </c>
      <c r="V8" t="s">
        <v>2154</v>
      </c>
      <c r="W8">
        <v>8</v>
      </c>
    </row>
    <row r="9" spans="1:23">
      <c r="A9" t="s">
        <v>1134</v>
      </c>
      <c r="B9" t="s">
        <v>1659</v>
      </c>
      <c r="C9">
        <v>29.8</v>
      </c>
      <c r="D9" s="4" t="s">
        <v>1658</v>
      </c>
      <c r="I9" t="s">
        <v>1166</v>
      </c>
      <c r="J9" t="s">
        <v>1210</v>
      </c>
      <c r="K9" t="s">
        <v>1210</v>
      </c>
      <c r="L9" t="s">
        <v>1211</v>
      </c>
      <c r="M9" t="s">
        <v>1212</v>
      </c>
      <c r="N9">
        <v>5</v>
      </c>
      <c r="P9" s="2" t="s">
        <v>1438</v>
      </c>
      <c r="Q9" s="2" t="s">
        <v>1168</v>
      </c>
      <c r="T9" t="s">
        <v>1861</v>
      </c>
      <c r="U9" t="s">
        <v>1876</v>
      </c>
      <c r="V9" t="s">
        <v>2154</v>
      </c>
      <c r="W9">
        <v>8</v>
      </c>
    </row>
    <row r="10" spans="1:23">
      <c r="A10" t="s">
        <v>867</v>
      </c>
      <c r="B10" t="s">
        <v>867</v>
      </c>
      <c r="C10">
        <v>273</v>
      </c>
      <c r="D10" s="4" t="s">
        <v>1658</v>
      </c>
      <c r="I10" t="s">
        <v>1167</v>
      </c>
      <c r="J10" t="s">
        <v>1196</v>
      </c>
      <c r="K10" t="s">
        <v>1167</v>
      </c>
      <c r="L10" t="s">
        <v>1213</v>
      </c>
      <c r="M10" t="s">
        <v>1214</v>
      </c>
      <c r="N10">
        <v>6</v>
      </c>
      <c r="P10" s="3" t="s">
        <v>1396</v>
      </c>
      <c r="Q10" s="3" t="s">
        <v>1169</v>
      </c>
      <c r="T10" t="s">
        <v>1856</v>
      </c>
      <c r="U10" t="s">
        <v>1876</v>
      </c>
      <c r="V10" t="s">
        <v>2154</v>
      </c>
      <c r="W10">
        <v>8</v>
      </c>
    </row>
    <row r="11" spans="1:23">
      <c r="A11" t="s">
        <v>2077</v>
      </c>
      <c r="B11" t="s">
        <v>1637</v>
      </c>
      <c r="C11">
        <v>770</v>
      </c>
      <c r="D11" s="4" t="s">
        <v>1658</v>
      </c>
      <c r="I11" t="s">
        <v>1182</v>
      </c>
      <c r="J11" t="s">
        <v>1215</v>
      </c>
      <c r="K11" t="s">
        <v>1215</v>
      </c>
      <c r="L11" t="s">
        <v>1216</v>
      </c>
      <c r="M11" t="s">
        <v>1217</v>
      </c>
      <c r="N11">
        <v>7</v>
      </c>
      <c r="P11" s="2" t="s">
        <v>1076</v>
      </c>
      <c r="Q11" s="2" t="s">
        <v>1170</v>
      </c>
      <c r="T11" t="s">
        <v>1862</v>
      </c>
      <c r="U11" t="s">
        <v>1876</v>
      </c>
      <c r="V11" t="s">
        <v>2154</v>
      </c>
      <c r="W11">
        <v>8</v>
      </c>
    </row>
    <row r="12" spans="1:23">
      <c r="A12" t="s">
        <v>2077</v>
      </c>
      <c r="B12" t="s">
        <v>1638</v>
      </c>
      <c r="C12">
        <v>5807</v>
      </c>
      <c r="D12" s="4" t="s">
        <v>1658</v>
      </c>
      <c r="I12" t="s">
        <v>1182</v>
      </c>
      <c r="J12" t="s">
        <v>1196</v>
      </c>
      <c r="K12" t="s">
        <v>1182</v>
      </c>
      <c r="L12" t="s">
        <v>1218</v>
      </c>
      <c r="M12" t="s">
        <v>1219</v>
      </c>
      <c r="N12">
        <v>8</v>
      </c>
      <c r="P12" s="3" t="s">
        <v>1584</v>
      </c>
      <c r="Q12" s="3" t="s">
        <v>1185</v>
      </c>
      <c r="T12" t="s">
        <v>1857</v>
      </c>
      <c r="U12" t="s">
        <v>1876</v>
      </c>
      <c r="V12" t="s">
        <v>2154</v>
      </c>
      <c r="W12">
        <v>8</v>
      </c>
    </row>
    <row r="13" spans="1:23">
      <c r="A13" t="s">
        <v>2077</v>
      </c>
      <c r="B13" t="s">
        <v>1639</v>
      </c>
      <c r="C13">
        <v>7379</v>
      </c>
      <c r="D13" s="4" t="s">
        <v>1658</v>
      </c>
      <c r="F13" t="s">
        <v>2061</v>
      </c>
      <c r="G13" t="s">
        <v>2072</v>
      </c>
      <c r="I13" t="s">
        <v>1182</v>
      </c>
      <c r="J13" t="s">
        <v>1220</v>
      </c>
      <c r="K13" t="s">
        <v>1220</v>
      </c>
      <c r="L13" t="s">
        <v>1221</v>
      </c>
      <c r="M13" t="s">
        <v>1222</v>
      </c>
      <c r="N13">
        <v>9</v>
      </c>
      <c r="P13" s="2" t="s">
        <v>1284</v>
      </c>
      <c r="Q13" s="2" t="s">
        <v>1171</v>
      </c>
      <c r="T13" t="s">
        <v>1859</v>
      </c>
      <c r="U13" t="s">
        <v>1876</v>
      </c>
      <c r="V13" t="s">
        <v>2154</v>
      </c>
      <c r="W13">
        <v>8</v>
      </c>
    </row>
    <row r="14" spans="1:23">
      <c r="A14" t="s">
        <v>2077</v>
      </c>
      <c r="B14" t="s">
        <v>1640</v>
      </c>
      <c r="C14">
        <v>12410</v>
      </c>
      <c r="D14" s="4" t="s">
        <v>1658</v>
      </c>
      <c r="F14" t="s">
        <v>2062</v>
      </c>
      <c r="G14" t="s">
        <v>2063</v>
      </c>
      <c r="I14" t="s">
        <v>1182</v>
      </c>
      <c r="J14" t="s">
        <v>1223</v>
      </c>
      <c r="K14" t="s">
        <v>1223</v>
      </c>
      <c r="L14" t="s">
        <v>1224</v>
      </c>
      <c r="M14" t="s">
        <v>1225</v>
      </c>
      <c r="N14">
        <v>10</v>
      </c>
      <c r="P14" s="3" t="s">
        <v>1607</v>
      </c>
      <c r="Q14" s="3" t="s">
        <v>1172</v>
      </c>
      <c r="T14" t="s">
        <v>1860</v>
      </c>
      <c r="U14" t="s">
        <v>1876</v>
      </c>
      <c r="V14" t="s">
        <v>2154</v>
      </c>
      <c r="W14">
        <v>8</v>
      </c>
    </row>
    <row r="15" spans="1:23">
      <c r="A15" t="s">
        <v>2077</v>
      </c>
      <c r="B15" t="s">
        <v>1641</v>
      </c>
      <c r="C15">
        <v>9289</v>
      </c>
      <c r="D15" s="4" t="s">
        <v>1658</v>
      </c>
      <c r="F15" t="s">
        <v>2064</v>
      </c>
      <c r="G15" t="s">
        <v>2065</v>
      </c>
      <c r="I15" t="s">
        <v>1182</v>
      </c>
      <c r="J15" t="s">
        <v>1226</v>
      </c>
      <c r="K15" t="s">
        <v>1226</v>
      </c>
      <c r="L15" t="s">
        <v>1227</v>
      </c>
      <c r="M15" t="s">
        <v>1228</v>
      </c>
      <c r="N15">
        <v>11</v>
      </c>
      <c r="P15" s="2" t="s">
        <v>1498</v>
      </c>
      <c r="Q15" s="2" t="s">
        <v>1173</v>
      </c>
      <c r="T15" t="s">
        <v>1875</v>
      </c>
      <c r="U15" t="s">
        <v>1876</v>
      </c>
      <c r="V15" t="s">
        <v>2154</v>
      </c>
      <c r="W15">
        <v>8</v>
      </c>
    </row>
    <row r="16" spans="1:23">
      <c r="A16" t="s">
        <v>2077</v>
      </c>
      <c r="B16" t="s">
        <v>1642</v>
      </c>
      <c r="C16">
        <v>10022</v>
      </c>
      <c r="D16" s="4" t="s">
        <v>1658</v>
      </c>
      <c r="F16" t="s">
        <v>2066</v>
      </c>
      <c r="G16" t="s">
        <v>2067</v>
      </c>
      <c r="I16" t="s">
        <v>1168</v>
      </c>
      <c r="J16" t="s">
        <v>1229</v>
      </c>
      <c r="K16" t="s">
        <v>1229</v>
      </c>
      <c r="L16" t="s">
        <v>1230</v>
      </c>
      <c r="M16" t="s">
        <v>1231</v>
      </c>
      <c r="N16">
        <v>12</v>
      </c>
      <c r="P16" s="3" t="s">
        <v>1441</v>
      </c>
      <c r="Q16" s="3" t="s">
        <v>1176</v>
      </c>
      <c r="T16" t="s">
        <v>1874</v>
      </c>
      <c r="U16" t="s">
        <v>1876</v>
      </c>
      <c r="V16" t="s">
        <v>2154</v>
      </c>
      <c r="W16">
        <v>8</v>
      </c>
    </row>
    <row r="17" spans="1:23">
      <c r="A17" t="s">
        <v>2077</v>
      </c>
      <c r="B17" t="s">
        <v>1643</v>
      </c>
      <c r="C17">
        <v>9218</v>
      </c>
      <c r="D17" s="4" t="s">
        <v>1658</v>
      </c>
      <c r="F17" t="s">
        <v>2071</v>
      </c>
      <c r="G17" t="s">
        <v>2068</v>
      </c>
      <c r="I17" t="s">
        <v>1168</v>
      </c>
      <c r="J17" t="s">
        <v>1168</v>
      </c>
      <c r="K17" t="s">
        <v>1168</v>
      </c>
      <c r="L17" t="s">
        <v>1232</v>
      </c>
      <c r="M17" t="s">
        <v>1233</v>
      </c>
      <c r="N17">
        <v>13</v>
      </c>
      <c r="P17" s="2" t="s">
        <v>1461</v>
      </c>
      <c r="Q17" s="2" t="s">
        <v>1183</v>
      </c>
      <c r="T17" t="s">
        <v>1873</v>
      </c>
      <c r="U17" t="s">
        <v>1876</v>
      </c>
      <c r="V17" t="s">
        <v>2154</v>
      </c>
      <c r="W17">
        <v>8</v>
      </c>
    </row>
    <row r="18" spans="1:23">
      <c r="A18" t="s">
        <v>2077</v>
      </c>
      <c r="B18" t="s">
        <v>1644</v>
      </c>
      <c r="C18">
        <v>8617</v>
      </c>
      <c r="D18" s="4" t="s">
        <v>1658</v>
      </c>
      <c r="F18" t="s">
        <v>2069</v>
      </c>
      <c r="G18" t="s">
        <v>2070</v>
      </c>
      <c r="I18" t="s">
        <v>1168</v>
      </c>
      <c r="J18" t="s">
        <v>1247</v>
      </c>
      <c r="K18" t="s">
        <v>1247</v>
      </c>
      <c r="L18" t="s">
        <v>1248</v>
      </c>
      <c r="M18" t="s">
        <v>1249</v>
      </c>
      <c r="N18">
        <v>14</v>
      </c>
      <c r="P18" s="3" t="s">
        <v>1399</v>
      </c>
      <c r="Q18" s="3" t="s">
        <v>1177</v>
      </c>
      <c r="T18" t="s">
        <v>1854</v>
      </c>
      <c r="U18" t="s">
        <v>1876</v>
      </c>
      <c r="V18" t="s">
        <v>2154</v>
      </c>
      <c r="W18">
        <v>8</v>
      </c>
    </row>
    <row r="19" spans="1:23">
      <c r="A19" t="s">
        <v>2077</v>
      </c>
      <c r="B19" t="s">
        <v>1645</v>
      </c>
      <c r="C19">
        <v>8409</v>
      </c>
      <c r="D19" s="4" t="s">
        <v>1658</v>
      </c>
      <c r="I19" t="s">
        <v>1168</v>
      </c>
      <c r="J19" t="s">
        <v>1238</v>
      </c>
      <c r="K19" t="s">
        <v>1238</v>
      </c>
      <c r="L19" t="s">
        <v>1239</v>
      </c>
      <c r="M19" t="s">
        <v>1240</v>
      </c>
      <c r="N19">
        <v>15</v>
      </c>
      <c r="P19" s="2" t="s">
        <v>1444</v>
      </c>
      <c r="Q19" s="2" t="s">
        <v>1178</v>
      </c>
      <c r="T19" t="s">
        <v>1853</v>
      </c>
      <c r="U19" t="s">
        <v>1876</v>
      </c>
      <c r="V19" t="s">
        <v>2154</v>
      </c>
      <c r="W19">
        <v>8</v>
      </c>
    </row>
    <row r="20" spans="1:23">
      <c r="A20" t="s">
        <v>2077</v>
      </c>
      <c r="B20" t="s">
        <v>1646</v>
      </c>
      <c r="C20">
        <v>13902</v>
      </c>
      <c r="D20" s="4" t="s">
        <v>1658</v>
      </c>
      <c r="I20" t="s">
        <v>1168</v>
      </c>
      <c r="J20" t="s">
        <v>1241</v>
      </c>
      <c r="K20" t="s">
        <v>1241</v>
      </c>
      <c r="L20" t="s">
        <v>1242</v>
      </c>
      <c r="M20" t="s">
        <v>1243</v>
      </c>
      <c r="N20">
        <v>16</v>
      </c>
      <c r="P20" s="3" t="s">
        <v>1501</v>
      </c>
      <c r="Q20" s="3" t="s">
        <v>1179</v>
      </c>
      <c r="T20" t="s">
        <v>1840</v>
      </c>
      <c r="U20" t="s">
        <v>1877</v>
      </c>
      <c r="V20" t="s">
        <v>2155</v>
      </c>
      <c r="W20">
        <v>2</v>
      </c>
    </row>
    <row r="21" spans="1:23">
      <c r="A21" t="s">
        <v>2077</v>
      </c>
      <c r="B21" t="s">
        <v>1647</v>
      </c>
      <c r="C21">
        <v>3744</v>
      </c>
      <c r="D21" s="4" t="s">
        <v>1658</v>
      </c>
      <c r="I21" t="s">
        <v>1168</v>
      </c>
      <c r="J21" t="s">
        <v>1244</v>
      </c>
      <c r="K21" t="s">
        <v>1244</v>
      </c>
      <c r="L21" t="s">
        <v>1245</v>
      </c>
      <c r="M21" t="s">
        <v>1246</v>
      </c>
      <c r="N21">
        <v>17</v>
      </c>
      <c r="P21" s="2" t="s">
        <v>1495</v>
      </c>
      <c r="Q21" s="2" t="s">
        <v>1180</v>
      </c>
      <c r="T21" t="s">
        <v>1803</v>
      </c>
      <c r="U21" t="s">
        <v>1814</v>
      </c>
      <c r="V21" t="s">
        <v>2155</v>
      </c>
      <c r="W21">
        <v>2</v>
      </c>
    </row>
    <row r="22" spans="1:23">
      <c r="A22" t="s">
        <v>2077</v>
      </c>
      <c r="B22" t="s">
        <v>1648</v>
      </c>
      <c r="C22">
        <v>1526</v>
      </c>
      <c r="D22" s="4" t="s">
        <v>1658</v>
      </c>
      <c r="I22" t="s">
        <v>1168</v>
      </c>
      <c r="J22" t="s">
        <v>1235</v>
      </c>
      <c r="K22" t="s">
        <v>1234</v>
      </c>
      <c r="L22" t="s">
        <v>1236</v>
      </c>
      <c r="M22" t="s">
        <v>1237</v>
      </c>
      <c r="N22">
        <v>18</v>
      </c>
      <c r="P22" s="3" t="s">
        <v>1504</v>
      </c>
      <c r="Q22" s="3" t="s">
        <v>1181</v>
      </c>
      <c r="T22" t="s">
        <v>2162</v>
      </c>
      <c r="U22" t="s">
        <v>1878</v>
      </c>
      <c r="V22" t="s">
        <v>2155</v>
      </c>
      <c r="W22">
        <v>2</v>
      </c>
    </row>
    <row r="23" spans="1:23">
      <c r="A23" t="s">
        <v>2077</v>
      </c>
      <c r="B23" t="s">
        <v>1649</v>
      </c>
      <c r="C23">
        <v>164</v>
      </c>
      <c r="D23" s="4" t="s">
        <v>1658</v>
      </c>
      <c r="I23" t="s">
        <v>1169</v>
      </c>
      <c r="J23" t="s">
        <v>1250</v>
      </c>
      <c r="K23" t="s">
        <v>1250</v>
      </c>
      <c r="L23" t="s">
        <v>1251</v>
      </c>
      <c r="M23" t="s">
        <v>1252</v>
      </c>
      <c r="N23">
        <v>19</v>
      </c>
      <c r="P23" s="2" t="s">
        <v>1507</v>
      </c>
      <c r="Q23" s="2"/>
      <c r="T23" t="s">
        <v>1851</v>
      </c>
      <c r="U23" t="s">
        <v>1878</v>
      </c>
      <c r="V23" t="s">
        <v>2155</v>
      </c>
      <c r="W23">
        <v>2</v>
      </c>
    </row>
    <row r="24" spans="1:23">
      <c r="A24" t="s">
        <v>2077</v>
      </c>
      <c r="B24" t="s">
        <v>1650</v>
      </c>
      <c r="C24">
        <v>3602</v>
      </c>
      <c r="D24" s="4" t="s">
        <v>1658</v>
      </c>
      <c r="I24" t="s">
        <v>1169</v>
      </c>
      <c r="J24" t="s">
        <v>1169</v>
      </c>
      <c r="K24" t="s">
        <v>1169</v>
      </c>
      <c r="L24" t="s">
        <v>1256</v>
      </c>
      <c r="M24" t="s">
        <v>1257</v>
      </c>
      <c r="N24">
        <v>20</v>
      </c>
      <c r="P24" s="3" t="s">
        <v>1362</v>
      </c>
      <c r="Q24" s="3"/>
      <c r="T24" t="s">
        <v>1835</v>
      </c>
      <c r="U24" t="s">
        <v>1877</v>
      </c>
      <c r="V24" t="s">
        <v>2155</v>
      </c>
      <c r="W24">
        <v>2</v>
      </c>
    </row>
    <row r="25" spans="1:23">
      <c r="A25" t="s">
        <v>2077</v>
      </c>
      <c r="B25" t="s">
        <v>1651</v>
      </c>
      <c r="C25">
        <v>14590</v>
      </c>
      <c r="D25" s="4" t="s">
        <v>1658</v>
      </c>
      <c r="I25" t="s">
        <v>1169</v>
      </c>
      <c r="J25" t="s">
        <v>1253</v>
      </c>
      <c r="K25" t="s">
        <v>1253</v>
      </c>
      <c r="L25" t="s">
        <v>1254</v>
      </c>
      <c r="M25" t="s">
        <v>1255</v>
      </c>
      <c r="N25">
        <v>21</v>
      </c>
      <c r="P25" s="2" t="s">
        <v>1287</v>
      </c>
      <c r="Q25" s="2"/>
      <c r="T25" t="s">
        <v>1838</v>
      </c>
      <c r="U25" t="s">
        <v>1877</v>
      </c>
      <c r="V25" t="s">
        <v>2155</v>
      </c>
      <c r="W25">
        <v>2</v>
      </c>
    </row>
    <row r="26" spans="1:23">
      <c r="A26" t="s">
        <v>2077</v>
      </c>
      <c r="B26" t="s">
        <v>1652</v>
      </c>
      <c r="C26">
        <v>8689</v>
      </c>
      <c r="D26" s="4" t="s">
        <v>1658</v>
      </c>
      <c r="I26" t="s">
        <v>1170</v>
      </c>
      <c r="J26" t="s">
        <v>1258</v>
      </c>
      <c r="K26" t="s">
        <v>1258</v>
      </c>
      <c r="L26" t="s">
        <v>1259</v>
      </c>
      <c r="M26" t="s">
        <v>1260</v>
      </c>
      <c r="N26">
        <v>22</v>
      </c>
      <c r="P26" s="3" t="s">
        <v>1464</v>
      </c>
      <c r="Q26" s="3"/>
      <c r="T26" t="s">
        <v>1850</v>
      </c>
      <c r="U26" t="s">
        <v>1878</v>
      </c>
      <c r="V26" t="s">
        <v>2155</v>
      </c>
      <c r="W26">
        <v>2</v>
      </c>
    </row>
    <row r="27" spans="1:23">
      <c r="A27" t="s">
        <v>2077</v>
      </c>
      <c r="B27" t="s">
        <v>1653</v>
      </c>
      <c r="C27">
        <v>962</v>
      </c>
      <c r="D27" s="4" t="s">
        <v>1658</v>
      </c>
      <c r="I27" t="s">
        <v>1170</v>
      </c>
      <c r="J27" t="s">
        <v>1196</v>
      </c>
      <c r="K27" t="s">
        <v>1170</v>
      </c>
      <c r="L27" t="s">
        <v>1264</v>
      </c>
      <c r="M27" t="s">
        <v>1265</v>
      </c>
      <c r="N27">
        <v>23</v>
      </c>
      <c r="P27" s="2" t="s">
        <v>1290</v>
      </c>
      <c r="Q27" s="2"/>
      <c r="T27" t="s">
        <v>1836</v>
      </c>
      <c r="U27" t="s">
        <v>1877</v>
      </c>
      <c r="V27" t="s">
        <v>2155</v>
      </c>
      <c r="W27">
        <v>2</v>
      </c>
    </row>
    <row r="28" spans="1:23">
      <c r="A28" t="s">
        <v>2077</v>
      </c>
      <c r="B28" t="s">
        <v>1654</v>
      </c>
      <c r="C28">
        <v>913</v>
      </c>
      <c r="D28" s="4" t="s">
        <v>1658</v>
      </c>
      <c r="I28" t="s">
        <v>1170</v>
      </c>
      <c r="J28" t="s">
        <v>1281</v>
      </c>
      <c r="K28" t="s">
        <v>1281</v>
      </c>
      <c r="L28" t="s">
        <v>1282</v>
      </c>
      <c r="M28" t="s">
        <v>1283</v>
      </c>
      <c r="N28">
        <v>24</v>
      </c>
      <c r="P28" s="3" t="s">
        <v>1293</v>
      </c>
      <c r="Q28" s="3"/>
      <c r="T28" t="s">
        <v>1852</v>
      </c>
      <c r="U28" t="s">
        <v>1878</v>
      </c>
      <c r="V28" t="s">
        <v>2155</v>
      </c>
      <c r="W28">
        <v>2</v>
      </c>
    </row>
    <row r="29" spans="1:23">
      <c r="A29" t="s">
        <v>2077</v>
      </c>
      <c r="B29" t="s">
        <v>1655</v>
      </c>
      <c r="C29">
        <v>1599</v>
      </c>
      <c r="D29" s="4" t="s">
        <v>1658</v>
      </c>
      <c r="I29" t="s">
        <v>1170</v>
      </c>
      <c r="J29" t="s">
        <v>1261</v>
      </c>
      <c r="K29" t="s">
        <v>1261</v>
      </c>
      <c r="L29" t="s">
        <v>1262</v>
      </c>
      <c r="M29" t="s">
        <v>1263</v>
      </c>
      <c r="N29">
        <v>25</v>
      </c>
      <c r="P29" s="2" t="s">
        <v>1322</v>
      </c>
      <c r="Q29" s="2"/>
      <c r="T29" t="s">
        <v>1811</v>
      </c>
      <c r="U29" t="s">
        <v>1877</v>
      </c>
      <c r="V29" t="s">
        <v>2155</v>
      </c>
      <c r="W29">
        <v>2</v>
      </c>
    </row>
    <row r="30" spans="1:23">
      <c r="A30" t="s">
        <v>2077</v>
      </c>
      <c r="B30" t="s">
        <v>1656</v>
      </c>
      <c r="C30">
        <v>25184</v>
      </c>
      <c r="D30" s="4" t="s">
        <v>1658</v>
      </c>
      <c r="I30" t="s">
        <v>1170</v>
      </c>
      <c r="J30" t="s">
        <v>1266</v>
      </c>
      <c r="K30" t="s">
        <v>1266</v>
      </c>
      <c r="L30" t="s">
        <v>1267</v>
      </c>
      <c r="M30" t="s">
        <v>1268</v>
      </c>
      <c r="N30">
        <v>26</v>
      </c>
      <c r="P30" s="3" t="s">
        <v>1467</v>
      </c>
      <c r="Q30" s="3"/>
      <c r="T30" t="s">
        <v>156</v>
      </c>
      <c r="U30" t="s">
        <v>1878</v>
      </c>
      <c r="V30" t="s">
        <v>2155</v>
      </c>
      <c r="W30">
        <v>2</v>
      </c>
    </row>
    <row r="31" spans="1:23">
      <c r="A31" t="s">
        <v>2077</v>
      </c>
      <c r="B31" t="s">
        <v>1657</v>
      </c>
      <c r="C31">
        <v>17423</v>
      </c>
      <c r="D31" s="4" t="s">
        <v>1658</v>
      </c>
      <c r="I31" t="s">
        <v>1170</v>
      </c>
      <c r="J31" t="s">
        <v>1269</v>
      </c>
      <c r="K31" t="s">
        <v>1269</v>
      </c>
      <c r="L31" t="s">
        <v>1270</v>
      </c>
      <c r="M31" t="s">
        <v>1271</v>
      </c>
      <c r="N31">
        <v>27</v>
      </c>
      <c r="P31" s="2" t="s">
        <v>1296</v>
      </c>
      <c r="Q31" s="2"/>
      <c r="T31" t="s">
        <v>1844</v>
      </c>
      <c r="U31" t="s">
        <v>1877</v>
      </c>
      <c r="V31" t="s">
        <v>2155</v>
      </c>
      <c r="W31">
        <v>2</v>
      </c>
    </row>
    <row r="32" spans="1:23">
      <c r="I32" t="s">
        <v>1170</v>
      </c>
      <c r="J32" t="s">
        <v>1278</v>
      </c>
      <c r="K32" t="s">
        <v>1278</v>
      </c>
      <c r="L32" t="s">
        <v>1279</v>
      </c>
      <c r="M32" t="s">
        <v>1280</v>
      </c>
      <c r="N32">
        <v>28</v>
      </c>
      <c r="P32" s="3" t="s">
        <v>1299</v>
      </c>
      <c r="Q32" s="3"/>
      <c r="T32" t="s">
        <v>1839</v>
      </c>
      <c r="U32" t="s">
        <v>1877</v>
      </c>
      <c r="V32" t="s">
        <v>2155</v>
      </c>
      <c r="W32">
        <v>2</v>
      </c>
    </row>
    <row r="33" spans="9:23">
      <c r="I33" t="s">
        <v>1170</v>
      </c>
      <c r="J33" t="s">
        <v>1272</v>
      </c>
      <c r="K33" t="s">
        <v>1272</v>
      </c>
      <c r="L33" t="s">
        <v>1273</v>
      </c>
      <c r="M33" t="s">
        <v>1274</v>
      </c>
      <c r="N33">
        <v>29</v>
      </c>
      <c r="P33" s="2" t="s">
        <v>1570</v>
      </c>
      <c r="Q33" s="2"/>
      <c r="T33" t="s">
        <v>1891</v>
      </c>
      <c r="U33" t="s">
        <v>1877</v>
      </c>
      <c r="V33" t="s">
        <v>2155</v>
      </c>
      <c r="W33">
        <v>2</v>
      </c>
    </row>
    <row r="34" spans="9:23">
      <c r="I34" t="s">
        <v>1170</v>
      </c>
      <c r="J34" t="s">
        <v>1275</v>
      </c>
      <c r="K34" t="s">
        <v>1275</v>
      </c>
      <c r="L34" t="s">
        <v>1276</v>
      </c>
      <c r="M34" t="s">
        <v>1277</v>
      </c>
      <c r="N34">
        <v>30</v>
      </c>
      <c r="P34" s="3" t="s">
        <v>1573</v>
      </c>
      <c r="Q34" s="3"/>
      <c r="T34" t="s">
        <v>1842</v>
      </c>
      <c r="U34" t="s">
        <v>1877</v>
      </c>
      <c r="V34" t="s">
        <v>2155</v>
      </c>
      <c r="W34">
        <v>2</v>
      </c>
    </row>
    <row r="35" spans="9:23">
      <c r="I35" t="s">
        <v>1185</v>
      </c>
      <c r="J35" t="s">
        <v>1207</v>
      </c>
      <c r="K35" t="s">
        <v>1207</v>
      </c>
      <c r="L35" t="s">
        <v>1208</v>
      </c>
      <c r="M35" t="s">
        <v>1209</v>
      </c>
      <c r="N35">
        <v>31</v>
      </c>
      <c r="P35" s="2" t="s">
        <v>1470</v>
      </c>
      <c r="Q35" s="2"/>
      <c r="T35" t="s">
        <v>1813</v>
      </c>
      <c r="U35" t="s">
        <v>1814</v>
      </c>
      <c r="V35" t="s">
        <v>2155</v>
      </c>
      <c r="W35">
        <v>2</v>
      </c>
    </row>
    <row r="36" spans="9:23">
      <c r="I36" t="s">
        <v>1185</v>
      </c>
      <c r="J36" t="s">
        <v>1284</v>
      </c>
      <c r="K36" t="s">
        <v>1284</v>
      </c>
      <c r="L36" t="s">
        <v>1285</v>
      </c>
      <c r="M36" t="s">
        <v>1286</v>
      </c>
      <c r="N36">
        <v>32</v>
      </c>
      <c r="P36" s="3" t="s">
        <v>1328</v>
      </c>
      <c r="Q36" s="3"/>
      <c r="T36" t="s">
        <v>1837</v>
      </c>
      <c r="U36" t="s">
        <v>1877</v>
      </c>
      <c r="V36" t="s">
        <v>2155</v>
      </c>
      <c r="W36">
        <v>2</v>
      </c>
    </row>
    <row r="37" spans="9:23">
      <c r="I37" t="s">
        <v>1185</v>
      </c>
      <c r="J37" t="s">
        <v>1287</v>
      </c>
      <c r="K37" t="s">
        <v>1287</v>
      </c>
      <c r="L37" t="s">
        <v>1288</v>
      </c>
      <c r="M37" t="s">
        <v>1289</v>
      </c>
      <c r="N37">
        <v>33</v>
      </c>
      <c r="P37" s="2" t="s">
        <v>1402</v>
      </c>
      <c r="Q37" s="2"/>
      <c r="T37" t="s">
        <v>1847</v>
      </c>
      <c r="U37" t="s">
        <v>1877</v>
      </c>
      <c r="V37" t="s">
        <v>2155</v>
      </c>
      <c r="W37">
        <v>2</v>
      </c>
    </row>
    <row r="38" spans="9:23">
      <c r="I38" t="s">
        <v>1185</v>
      </c>
      <c r="J38" t="s">
        <v>1290</v>
      </c>
      <c r="K38" t="s">
        <v>1290</v>
      </c>
      <c r="L38" t="s">
        <v>1291</v>
      </c>
      <c r="M38" t="s">
        <v>1292</v>
      </c>
      <c r="N38">
        <v>34</v>
      </c>
      <c r="P38" s="3" t="s">
        <v>1587</v>
      </c>
      <c r="Q38" s="3"/>
      <c r="T38" t="s">
        <v>1848</v>
      </c>
      <c r="U38" t="s">
        <v>1877</v>
      </c>
      <c r="V38" t="s">
        <v>2155</v>
      </c>
      <c r="W38">
        <v>2</v>
      </c>
    </row>
    <row r="39" spans="9:23">
      <c r="I39" t="s">
        <v>1185</v>
      </c>
      <c r="J39" t="s">
        <v>1293</v>
      </c>
      <c r="K39" t="s">
        <v>1293</v>
      </c>
      <c r="L39" t="s">
        <v>1294</v>
      </c>
      <c r="M39" t="s">
        <v>1295</v>
      </c>
      <c r="N39">
        <v>35</v>
      </c>
      <c r="P39" s="2" t="s">
        <v>1302</v>
      </c>
      <c r="Q39" s="2"/>
      <c r="T39" t="s">
        <v>1849</v>
      </c>
      <c r="U39" t="s">
        <v>1877</v>
      </c>
      <c r="V39" t="s">
        <v>2155</v>
      </c>
      <c r="W39">
        <v>2</v>
      </c>
    </row>
    <row r="40" spans="9:23">
      <c r="I40" t="s">
        <v>1185</v>
      </c>
      <c r="J40" t="s">
        <v>1322</v>
      </c>
      <c r="K40" t="s">
        <v>1322</v>
      </c>
      <c r="L40" t="s">
        <v>1323</v>
      </c>
      <c r="M40" t="s">
        <v>1324</v>
      </c>
      <c r="N40">
        <v>36</v>
      </c>
      <c r="P40" s="3" t="s">
        <v>1258</v>
      </c>
      <c r="Q40" s="3"/>
      <c r="T40" t="s">
        <v>2151</v>
      </c>
      <c r="U40" t="s">
        <v>1877</v>
      </c>
      <c r="V40" t="s">
        <v>2155</v>
      </c>
      <c r="W40">
        <v>2</v>
      </c>
    </row>
    <row r="41" spans="9:23">
      <c r="I41" t="s">
        <v>1185</v>
      </c>
      <c r="J41" t="s">
        <v>1296</v>
      </c>
      <c r="K41" t="s">
        <v>1296</v>
      </c>
      <c r="L41" t="s">
        <v>1297</v>
      </c>
      <c r="M41" t="s">
        <v>1298</v>
      </c>
      <c r="N41">
        <v>37</v>
      </c>
      <c r="P41" s="2" t="s">
        <v>1199</v>
      </c>
      <c r="Q41" s="2"/>
      <c r="T41" t="s">
        <v>2152</v>
      </c>
      <c r="U41" t="s">
        <v>1877</v>
      </c>
      <c r="V41" t="s">
        <v>2155</v>
      </c>
      <c r="W41">
        <v>2</v>
      </c>
    </row>
    <row r="42" spans="9:23">
      <c r="I42" t="s">
        <v>1185</v>
      </c>
      <c r="J42" t="s">
        <v>1299</v>
      </c>
      <c r="K42" t="s">
        <v>1299</v>
      </c>
      <c r="L42" t="s">
        <v>1300</v>
      </c>
      <c r="M42" t="s">
        <v>1301</v>
      </c>
      <c r="N42">
        <v>38</v>
      </c>
      <c r="P42" s="3" t="s">
        <v>1331</v>
      </c>
      <c r="Q42" s="3"/>
      <c r="T42" t="s">
        <v>1843</v>
      </c>
      <c r="U42" t="s">
        <v>1877</v>
      </c>
      <c r="V42" t="s">
        <v>2155</v>
      </c>
      <c r="W42">
        <v>2</v>
      </c>
    </row>
    <row r="43" spans="9:23">
      <c r="I43" t="s">
        <v>1185</v>
      </c>
      <c r="J43" t="s">
        <v>1302</v>
      </c>
      <c r="K43" t="s">
        <v>1302</v>
      </c>
      <c r="L43" t="s">
        <v>1291</v>
      </c>
      <c r="M43" t="s">
        <v>1303</v>
      </c>
      <c r="N43">
        <v>39</v>
      </c>
      <c r="P43" s="2" t="s">
        <v>1590</v>
      </c>
      <c r="Q43" s="2"/>
      <c r="T43" t="s">
        <v>1846</v>
      </c>
      <c r="U43" t="s">
        <v>1877</v>
      </c>
      <c r="V43" t="s">
        <v>2155</v>
      </c>
      <c r="W43">
        <v>2</v>
      </c>
    </row>
    <row r="44" spans="9:23">
      <c r="I44" t="s">
        <v>1185</v>
      </c>
      <c r="J44" t="s">
        <v>1317</v>
      </c>
      <c r="K44" t="s">
        <v>1317</v>
      </c>
      <c r="L44" t="s">
        <v>1318</v>
      </c>
      <c r="M44" t="s">
        <v>1319</v>
      </c>
      <c r="N44">
        <v>40</v>
      </c>
      <c r="P44" s="3" t="s">
        <v>1510</v>
      </c>
      <c r="Q44" s="3"/>
      <c r="T44" t="s">
        <v>1841</v>
      </c>
      <c r="U44" t="s">
        <v>1877</v>
      </c>
      <c r="V44" t="s">
        <v>2155</v>
      </c>
      <c r="W44">
        <v>2</v>
      </c>
    </row>
    <row r="45" spans="9:23">
      <c r="I45" t="s">
        <v>1185</v>
      </c>
      <c r="J45" t="s">
        <v>1304</v>
      </c>
      <c r="K45" t="s">
        <v>1304</v>
      </c>
      <c r="L45" t="s">
        <v>1305</v>
      </c>
      <c r="M45" t="s">
        <v>1306</v>
      </c>
      <c r="N45">
        <v>41</v>
      </c>
      <c r="P45" s="2" t="s">
        <v>1202</v>
      </c>
      <c r="Q45" s="2"/>
      <c r="T45" t="s">
        <v>1845</v>
      </c>
      <c r="U45" t="s">
        <v>1877</v>
      </c>
      <c r="V45" t="s">
        <v>2155</v>
      </c>
      <c r="W45">
        <v>2</v>
      </c>
    </row>
    <row r="46" spans="9:23">
      <c r="I46" t="s">
        <v>1185</v>
      </c>
      <c r="J46" t="s">
        <v>1307</v>
      </c>
      <c r="K46" t="s">
        <v>1307</v>
      </c>
      <c r="L46" t="s">
        <v>1308</v>
      </c>
      <c r="M46" t="s">
        <v>1309</v>
      </c>
      <c r="N46">
        <v>42</v>
      </c>
      <c r="P46" s="3" t="s">
        <v>1490</v>
      </c>
      <c r="Q46" s="3"/>
      <c r="T46" t="s">
        <v>2163</v>
      </c>
      <c r="U46" t="s">
        <v>1878</v>
      </c>
      <c r="V46" t="s">
        <v>2155</v>
      </c>
      <c r="W46">
        <v>2</v>
      </c>
    </row>
    <row r="47" spans="9:23">
      <c r="I47" t="s">
        <v>1185</v>
      </c>
      <c r="J47" t="s">
        <v>1310</v>
      </c>
      <c r="K47" t="s">
        <v>1310</v>
      </c>
      <c r="L47" t="s">
        <v>1300</v>
      </c>
      <c r="M47" t="s">
        <v>1311</v>
      </c>
      <c r="N47">
        <v>43</v>
      </c>
      <c r="P47" s="2" t="s">
        <v>1456</v>
      </c>
      <c r="Q47" s="2"/>
      <c r="T47" t="s">
        <v>2161</v>
      </c>
      <c r="U47" t="s">
        <v>1878</v>
      </c>
      <c r="V47" t="s">
        <v>2155</v>
      </c>
      <c r="W47">
        <v>2</v>
      </c>
    </row>
    <row r="48" spans="9:23">
      <c r="I48" t="s">
        <v>1185</v>
      </c>
      <c r="J48" t="s">
        <v>1281</v>
      </c>
      <c r="K48" t="s">
        <v>1281</v>
      </c>
      <c r="L48" t="s">
        <v>1320</v>
      </c>
      <c r="M48" t="s">
        <v>1321</v>
      </c>
      <c r="N48">
        <v>44</v>
      </c>
      <c r="P48" s="3" t="s">
        <v>1474</v>
      </c>
      <c r="Q48" s="3"/>
      <c r="T48" t="s">
        <v>1881</v>
      </c>
      <c r="U48" t="s">
        <v>1883</v>
      </c>
      <c r="V48" t="s">
        <v>2158</v>
      </c>
      <c r="W48">
        <v>3</v>
      </c>
    </row>
    <row r="49" spans="2:23">
      <c r="I49" t="s">
        <v>1185</v>
      </c>
      <c r="J49" t="s">
        <v>1312</v>
      </c>
      <c r="K49" t="s">
        <v>1312</v>
      </c>
      <c r="L49" t="s">
        <v>1313</v>
      </c>
      <c r="M49" t="s">
        <v>1314</v>
      </c>
      <c r="N49">
        <v>45</v>
      </c>
      <c r="P49" s="2" t="s">
        <v>1593</v>
      </c>
      <c r="Q49" s="2"/>
      <c r="T49" t="s">
        <v>1882</v>
      </c>
      <c r="U49" t="s">
        <v>1883</v>
      </c>
      <c r="V49" t="s">
        <v>2158</v>
      </c>
      <c r="W49">
        <v>3</v>
      </c>
    </row>
    <row r="50" spans="2:23">
      <c r="E50" s="50"/>
      <c r="F50" s="50"/>
      <c r="I50" t="s">
        <v>1185</v>
      </c>
      <c r="J50" t="s">
        <v>1193</v>
      </c>
      <c r="K50" t="s">
        <v>1193</v>
      </c>
      <c r="L50" t="s">
        <v>1194</v>
      </c>
      <c r="M50" t="s">
        <v>1195</v>
      </c>
      <c r="N50">
        <v>46</v>
      </c>
      <c r="P50" s="3" t="s">
        <v>1215</v>
      </c>
      <c r="Q50" s="3"/>
      <c r="T50" t="s">
        <v>1863</v>
      </c>
      <c r="U50" t="s">
        <v>1876</v>
      </c>
      <c r="V50" t="s">
        <v>2158</v>
      </c>
      <c r="W50">
        <v>3</v>
      </c>
    </row>
    <row r="51" spans="2:23">
      <c r="B51" s="50" t="s">
        <v>1663</v>
      </c>
      <c r="C51" s="50"/>
      <c r="D51" s="50"/>
      <c r="I51" t="s">
        <v>1185</v>
      </c>
      <c r="J51" t="s">
        <v>1184</v>
      </c>
      <c r="K51" t="s">
        <v>1184</v>
      </c>
      <c r="L51" t="s">
        <v>1315</v>
      </c>
      <c r="M51" t="s">
        <v>1316</v>
      </c>
      <c r="N51">
        <v>47</v>
      </c>
      <c r="P51" s="2" t="s">
        <v>1610</v>
      </c>
      <c r="Q51" s="2"/>
      <c r="T51" t="s">
        <v>1880</v>
      </c>
      <c r="U51" t="s">
        <v>1883</v>
      </c>
      <c r="V51" t="s">
        <v>2158</v>
      </c>
      <c r="W51">
        <v>3</v>
      </c>
    </row>
    <row r="52" spans="2:23">
      <c r="I52" t="s">
        <v>1171</v>
      </c>
      <c r="J52" t="s">
        <v>1325</v>
      </c>
      <c r="K52" t="s">
        <v>1325</v>
      </c>
      <c r="L52" t="s">
        <v>1326</v>
      </c>
      <c r="M52" t="s">
        <v>1327</v>
      </c>
      <c r="N52">
        <v>48</v>
      </c>
      <c r="P52" s="3" t="s">
        <v>1317</v>
      </c>
      <c r="Q52" s="3"/>
      <c r="T52" t="s">
        <v>1869</v>
      </c>
      <c r="U52" t="s">
        <v>1805</v>
      </c>
      <c r="V52" t="s">
        <v>2157</v>
      </c>
      <c r="W52">
        <v>3</v>
      </c>
    </row>
    <row r="53" spans="2:23">
      <c r="B53" t="s">
        <v>7</v>
      </c>
      <c r="C53" t="s">
        <v>1631</v>
      </c>
      <c r="D53" s="4" t="s">
        <v>1632</v>
      </c>
      <c r="I53" t="s">
        <v>1171</v>
      </c>
      <c r="J53" t="s">
        <v>1328</v>
      </c>
      <c r="K53" t="s">
        <v>1328</v>
      </c>
      <c r="L53" t="s">
        <v>1329</v>
      </c>
      <c r="M53" t="s">
        <v>1330</v>
      </c>
      <c r="N53">
        <v>49</v>
      </c>
      <c r="P53" s="2" t="s">
        <v>1334</v>
      </c>
      <c r="Q53" s="2"/>
      <c r="T53" t="s">
        <v>1872</v>
      </c>
      <c r="U53" t="s">
        <v>1805</v>
      </c>
      <c r="V53" t="s">
        <v>2157</v>
      </c>
      <c r="W53">
        <v>3</v>
      </c>
    </row>
    <row r="54" spans="2:23">
      <c r="B54" t="s">
        <v>217</v>
      </c>
      <c r="C54">
        <v>1</v>
      </c>
      <c r="D54" s="4" t="s">
        <v>1633</v>
      </c>
      <c r="I54" t="s">
        <v>1171</v>
      </c>
      <c r="J54" t="s">
        <v>1331</v>
      </c>
      <c r="K54" t="s">
        <v>1331</v>
      </c>
      <c r="L54" t="s">
        <v>1332</v>
      </c>
      <c r="M54" t="s">
        <v>1333</v>
      </c>
      <c r="N54">
        <v>50</v>
      </c>
      <c r="P54" s="3" t="s">
        <v>1385</v>
      </c>
      <c r="Q54" s="3"/>
      <c r="T54" t="s">
        <v>1871</v>
      </c>
      <c r="U54" t="s">
        <v>1805</v>
      </c>
      <c r="V54" t="s">
        <v>2157</v>
      </c>
      <c r="W54">
        <v>3</v>
      </c>
    </row>
    <row r="55" spans="2:23">
      <c r="B55" t="s">
        <v>1634</v>
      </c>
      <c r="C55">
        <v>27</v>
      </c>
      <c r="D55" s="4">
        <v>11.8</v>
      </c>
      <c r="I55" t="s">
        <v>1171</v>
      </c>
      <c r="J55" t="s">
        <v>1334</v>
      </c>
      <c r="K55" t="s">
        <v>1334</v>
      </c>
      <c r="L55" t="s">
        <v>1335</v>
      </c>
      <c r="M55" t="s">
        <v>1336</v>
      </c>
      <c r="N55">
        <v>51</v>
      </c>
      <c r="P55" s="2" t="s">
        <v>1567</v>
      </c>
      <c r="Q55" s="2"/>
      <c r="T55" t="s">
        <v>1815</v>
      </c>
      <c r="U55" t="s">
        <v>1077</v>
      </c>
      <c r="V55" t="s">
        <v>2157</v>
      </c>
      <c r="W55">
        <v>3</v>
      </c>
    </row>
    <row r="56" spans="2:23">
      <c r="B56" t="s">
        <v>1635</v>
      </c>
      <c r="C56">
        <v>27</v>
      </c>
      <c r="D56" s="4">
        <v>11.8</v>
      </c>
      <c r="I56" t="s">
        <v>1171</v>
      </c>
      <c r="J56" t="s">
        <v>1337</v>
      </c>
      <c r="K56" t="s">
        <v>1337</v>
      </c>
      <c r="L56" t="s">
        <v>1338</v>
      </c>
      <c r="M56" t="s">
        <v>1339</v>
      </c>
      <c r="N56">
        <v>52</v>
      </c>
      <c r="P56" s="3" t="s">
        <v>1250</v>
      </c>
      <c r="Q56" s="3"/>
      <c r="T56" t="s">
        <v>1870</v>
      </c>
      <c r="U56" t="s">
        <v>1805</v>
      </c>
      <c r="V56" t="s">
        <v>2156</v>
      </c>
      <c r="W56">
        <v>5</v>
      </c>
    </row>
    <row r="57" spans="2:23">
      <c r="B57" t="s">
        <v>1636</v>
      </c>
      <c r="C57">
        <v>29.8</v>
      </c>
      <c r="D57" s="4">
        <v>11.8</v>
      </c>
      <c r="I57" t="s">
        <v>1171</v>
      </c>
      <c r="J57" t="s">
        <v>1340</v>
      </c>
      <c r="K57" t="s">
        <v>1340</v>
      </c>
      <c r="L57" t="s">
        <v>1341</v>
      </c>
      <c r="M57" t="s">
        <v>1342</v>
      </c>
      <c r="N57">
        <v>53</v>
      </c>
      <c r="P57" s="2" t="s">
        <v>1337</v>
      </c>
      <c r="Q57" s="2"/>
      <c r="T57" t="s">
        <v>1867</v>
      </c>
      <c r="U57" t="s">
        <v>1805</v>
      </c>
      <c r="V57" t="s">
        <v>2156</v>
      </c>
      <c r="W57">
        <v>5</v>
      </c>
    </row>
    <row r="58" spans="2:23">
      <c r="B58" t="s">
        <v>867</v>
      </c>
      <c r="C58">
        <v>273</v>
      </c>
      <c r="D58" s="4">
        <v>109</v>
      </c>
      <c r="I58" t="s">
        <v>1171</v>
      </c>
      <c r="J58" t="s">
        <v>1196</v>
      </c>
      <c r="K58" t="s">
        <v>1171</v>
      </c>
      <c r="L58" t="s">
        <v>1346</v>
      </c>
      <c r="M58" t="s">
        <v>1347</v>
      </c>
      <c r="N58">
        <v>54</v>
      </c>
      <c r="P58" s="3" t="s">
        <v>1477</v>
      </c>
      <c r="Q58" s="3"/>
      <c r="T58" t="s">
        <v>1866</v>
      </c>
      <c r="U58" t="s">
        <v>1805</v>
      </c>
      <c r="V58" t="s">
        <v>2156</v>
      </c>
      <c r="W58">
        <v>5</v>
      </c>
    </row>
    <row r="59" spans="2:23">
      <c r="B59" t="s">
        <v>1637</v>
      </c>
      <c r="C59">
        <v>770</v>
      </c>
      <c r="D59" s="4">
        <v>5.4</v>
      </c>
      <c r="I59" t="s">
        <v>1171</v>
      </c>
      <c r="J59" t="s">
        <v>1357</v>
      </c>
      <c r="K59" t="s">
        <v>1357</v>
      </c>
      <c r="L59" t="s">
        <v>1358</v>
      </c>
      <c r="M59" t="s">
        <v>1359</v>
      </c>
      <c r="N59">
        <v>55</v>
      </c>
      <c r="P59" s="2" t="s">
        <v>1596</v>
      </c>
      <c r="Q59" s="2"/>
      <c r="T59" t="s">
        <v>1868</v>
      </c>
      <c r="U59" t="s">
        <v>1805</v>
      </c>
      <c r="V59" t="s">
        <v>2156</v>
      </c>
      <c r="W59">
        <v>5</v>
      </c>
    </row>
    <row r="60" spans="2:23">
      <c r="B60" t="s">
        <v>1638</v>
      </c>
      <c r="C60">
        <v>5807</v>
      </c>
      <c r="D60" s="4">
        <v>51</v>
      </c>
      <c r="I60" t="s">
        <v>1171</v>
      </c>
      <c r="J60" t="s">
        <v>1343</v>
      </c>
      <c r="K60" t="s">
        <v>1343</v>
      </c>
      <c r="L60" t="s">
        <v>1344</v>
      </c>
      <c r="M60" t="s">
        <v>1345</v>
      </c>
      <c r="N60">
        <v>56</v>
      </c>
      <c r="P60" s="3" t="s">
        <v>1405</v>
      </c>
      <c r="Q60" s="3"/>
      <c r="T60" t="s">
        <v>1865</v>
      </c>
      <c r="U60" t="s">
        <v>1883</v>
      </c>
      <c r="V60" t="s">
        <v>2156</v>
      </c>
      <c r="W60">
        <v>5</v>
      </c>
    </row>
    <row r="61" spans="2:23">
      <c r="B61" t="s">
        <v>1639</v>
      </c>
      <c r="C61">
        <v>7379</v>
      </c>
      <c r="D61" s="4">
        <v>50000</v>
      </c>
      <c r="I61" t="s">
        <v>1171</v>
      </c>
      <c r="J61" t="s">
        <v>1348</v>
      </c>
      <c r="K61" t="s">
        <v>1348</v>
      </c>
      <c r="L61" t="s">
        <v>1349</v>
      </c>
      <c r="M61" t="s">
        <v>1350</v>
      </c>
      <c r="N61">
        <v>57</v>
      </c>
      <c r="P61" s="2" t="s">
        <v>1513</v>
      </c>
      <c r="Q61" s="2"/>
    </row>
    <row r="62" spans="2:23">
      <c r="B62" t="s">
        <v>1640</v>
      </c>
      <c r="C62">
        <v>12410</v>
      </c>
      <c r="D62" s="4">
        <v>10</v>
      </c>
      <c r="I62" t="s">
        <v>1171</v>
      </c>
      <c r="J62" t="s">
        <v>1351</v>
      </c>
      <c r="K62" t="s">
        <v>1351</v>
      </c>
      <c r="L62" t="s">
        <v>1352</v>
      </c>
      <c r="M62" t="s">
        <v>1353</v>
      </c>
      <c r="N62">
        <v>58</v>
      </c>
      <c r="P62" s="3" t="s">
        <v>1304</v>
      </c>
      <c r="Q62" s="3"/>
    </row>
    <row r="63" spans="2:23">
      <c r="B63" t="s">
        <v>1641</v>
      </c>
      <c r="C63">
        <v>9289</v>
      </c>
      <c r="D63" s="4">
        <v>2600</v>
      </c>
      <c r="I63" t="s">
        <v>1171</v>
      </c>
      <c r="J63" t="s">
        <v>1354</v>
      </c>
      <c r="K63" t="s">
        <v>1354</v>
      </c>
      <c r="L63" t="s">
        <v>1355</v>
      </c>
      <c r="M63" t="s">
        <v>1356</v>
      </c>
      <c r="N63">
        <v>59</v>
      </c>
      <c r="P63" s="2" t="s">
        <v>1365</v>
      </c>
      <c r="Q63" s="2"/>
    </row>
    <row r="64" spans="2:23">
      <c r="B64" t="s">
        <v>1642</v>
      </c>
      <c r="C64">
        <v>10022</v>
      </c>
      <c r="D64" s="4">
        <v>2600</v>
      </c>
      <c r="I64" t="s">
        <v>1172</v>
      </c>
      <c r="J64" t="s">
        <v>1076</v>
      </c>
      <c r="K64" t="s">
        <v>1076</v>
      </c>
      <c r="L64" t="s">
        <v>1360</v>
      </c>
      <c r="M64" t="s">
        <v>1361</v>
      </c>
      <c r="N64">
        <v>60</v>
      </c>
      <c r="P64" s="3" t="s">
        <v>1622</v>
      </c>
      <c r="Q64" s="3"/>
    </row>
    <row r="65" spans="2:17">
      <c r="B65" t="s">
        <v>1643</v>
      </c>
      <c r="C65">
        <v>9218</v>
      </c>
      <c r="D65" s="4">
        <v>4100</v>
      </c>
      <c r="I65" t="s">
        <v>1172</v>
      </c>
      <c r="J65" t="s">
        <v>1362</v>
      </c>
      <c r="K65" t="s">
        <v>1362</v>
      </c>
      <c r="L65" t="s">
        <v>1363</v>
      </c>
      <c r="M65" t="s">
        <v>1364</v>
      </c>
      <c r="N65">
        <v>61</v>
      </c>
      <c r="P65" s="2" t="s">
        <v>1479</v>
      </c>
      <c r="Q65" s="2"/>
    </row>
    <row r="66" spans="2:17">
      <c r="B66" t="s">
        <v>1644</v>
      </c>
      <c r="C66">
        <v>8617</v>
      </c>
      <c r="D66" s="4">
        <v>3100</v>
      </c>
      <c r="I66" t="s">
        <v>1172</v>
      </c>
      <c r="J66" t="s">
        <v>1385</v>
      </c>
      <c r="K66" t="s">
        <v>1385</v>
      </c>
      <c r="L66" t="s">
        <v>1386</v>
      </c>
      <c r="M66" t="s">
        <v>1387</v>
      </c>
      <c r="N66">
        <v>62</v>
      </c>
      <c r="P66" s="3" t="s">
        <v>1340</v>
      </c>
      <c r="Q66" s="3"/>
    </row>
    <row r="67" spans="2:17">
      <c r="B67" t="s">
        <v>1645</v>
      </c>
      <c r="C67">
        <v>8409</v>
      </c>
      <c r="D67" s="4">
        <v>3000</v>
      </c>
      <c r="I67" t="s">
        <v>1172</v>
      </c>
      <c r="J67" t="s">
        <v>1365</v>
      </c>
      <c r="K67" t="s">
        <v>1365</v>
      </c>
      <c r="L67" t="s">
        <v>1366</v>
      </c>
      <c r="M67" t="s">
        <v>1367</v>
      </c>
      <c r="N67">
        <v>63</v>
      </c>
      <c r="P67" s="2" t="s">
        <v>1516</v>
      </c>
      <c r="Q67" s="2"/>
    </row>
    <row r="68" spans="2:17">
      <c r="B68" t="s">
        <v>1646</v>
      </c>
      <c r="C68">
        <v>13902</v>
      </c>
      <c r="D68" s="4">
        <v>3000</v>
      </c>
      <c r="I68" t="s">
        <v>1172</v>
      </c>
      <c r="J68" t="s">
        <v>1368</v>
      </c>
      <c r="K68" t="s">
        <v>1368</v>
      </c>
      <c r="L68" t="s">
        <v>1369</v>
      </c>
      <c r="M68" t="s">
        <v>1370</v>
      </c>
      <c r="N68">
        <v>64</v>
      </c>
      <c r="P68" s="3" t="s">
        <v>1519</v>
      </c>
      <c r="Q68" s="3"/>
    </row>
    <row r="69" spans="2:17">
      <c r="B69" t="s">
        <v>1647</v>
      </c>
      <c r="C69">
        <v>3744</v>
      </c>
      <c r="D69" s="4">
        <v>30</v>
      </c>
      <c r="I69" t="s">
        <v>1172</v>
      </c>
      <c r="J69" t="s">
        <v>1196</v>
      </c>
      <c r="K69" t="s">
        <v>1172</v>
      </c>
      <c r="L69" t="s">
        <v>1371</v>
      </c>
      <c r="M69" t="s">
        <v>1372</v>
      </c>
      <c r="N69">
        <v>65</v>
      </c>
      <c r="P69" s="2" t="s">
        <v>1307</v>
      </c>
      <c r="Q69" s="2"/>
    </row>
    <row r="70" spans="2:17">
      <c r="B70" t="s">
        <v>1648</v>
      </c>
      <c r="C70">
        <v>1526</v>
      </c>
      <c r="D70" s="4">
        <v>14</v>
      </c>
      <c r="I70" t="s">
        <v>1172</v>
      </c>
      <c r="J70" t="s">
        <v>1373</v>
      </c>
      <c r="K70" t="s">
        <v>1373</v>
      </c>
      <c r="L70" t="s">
        <v>1374</v>
      </c>
      <c r="M70" t="s">
        <v>1375</v>
      </c>
      <c r="N70">
        <v>66</v>
      </c>
      <c r="P70" s="3" t="s">
        <v>1613</v>
      </c>
      <c r="Q70" s="3"/>
    </row>
    <row r="71" spans="2:17">
      <c r="B71" t="s">
        <v>1649</v>
      </c>
      <c r="C71">
        <v>164</v>
      </c>
      <c r="D71" s="4">
        <v>1.6</v>
      </c>
      <c r="I71" t="s">
        <v>1172</v>
      </c>
      <c r="J71" t="s">
        <v>1376</v>
      </c>
      <c r="K71" t="s">
        <v>1376</v>
      </c>
      <c r="L71" t="s">
        <v>1377</v>
      </c>
      <c r="M71" t="s">
        <v>1378</v>
      </c>
      <c r="N71">
        <v>67</v>
      </c>
      <c r="P71" s="2" t="s">
        <v>1447</v>
      </c>
      <c r="Q71" s="2"/>
    </row>
    <row r="72" spans="2:17">
      <c r="B72" t="s">
        <v>1650</v>
      </c>
      <c r="C72">
        <v>3602</v>
      </c>
      <c r="D72" s="4">
        <v>36</v>
      </c>
      <c r="I72" t="s">
        <v>1172</v>
      </c>
      <c r="J72" t="s">
        <v>1379</v>
      </c>
      <c r="K72" t="s">
        <v>1379</v>
      </c>
      <c r="L72" t="s">
        <v>1380</v>
      </c>
      <c r="M72" t="s">
        <v>1381</v>
      </c>
      <c r="N72">
        <v>68</v>
      </c>
      <c r="P72" s="3" t="s">
        <v>1368</v>
      </c>
      <c r="Q72" s="3"/>
    </row>
    <row r="73" spans="2:17">
      <c r="B73" t="s">
        <v>1651</v>
      </c>
      <c r="C73">
        <v>14590</v>
      </c>
      <c r="D73" s="4">
        <v>228</v>
      </c>
      <c r="I73" t="s">
        <v>1172</v>
      </c>
      <c r="J73" t="s">
        <v>1382</v>
      </c>
      <c r="K73" t="s">
        <v>1382</v>
      </c>
      <c r="L73" t="s">
        <v>1383</v>
      </c>
      <c r="M73" t="s">
        <v>1384</v>
      </c>
      <c r="N73">
        <v>69</v>
      </c>
      <c r="P73" s="2" t="s">
        <v>1166</v>
      </c>
      <c r="Q73" s="2"/>
    </row>
    <row r="74" spans="2:17">
      <c r="B74" t="s">
        <v>1652</v>
      </c>
      <c r="C74">
        <v>8689</v>
      </c>
      <c r="D74" s="4">
        <v>213</v>
      </c>
      <c r="I74" t="s">
        <v>1173</v>
      </c>
      <c r="J74" t="s">
        <v>1388</v>
      </c>
      <c r="K74" t="s">
        <v>1388</v>
      </c>
      <c r="L74" t="s">
        <v>1389</v>
      </c>
      <c r="M74" t="s">
        <v>1390</v>
      </c>
      <c r="N74">
        <v>70</v>
      </c>
      <c r="P74" s="3" t="s">
        <v>1167</v>
      </c>
      <c r="Q74" s="3"/>
    </row>
    <row r="75" spans="2:17">
      <c r="B75" t="s">
        <v>1653</v>
      </c>
      <c r="C75">
        <v>962</v>
      </c>
      <c r="D75" s="4">
        <v>7.9</v>
      </c>
      <c r="I75" t="s">
        <v>1173</v>
      </c>
      <c r="J75" t="s">
        <v>1393</v>
      </c>
      <c r="K75" t="s">
        <v>1393</v>
      </c>
      <c r="L75" t="s">
        <v>1394</v>
      </c>
      <c r="M75" t="s">
        <v>1395</v>
      </c>
      <c r="N75">
        <v>71</v>
      </c>
      <c r="P75" s="2" t="s">
        <v>1561</v>
      </c>
      <c r="Q75" s="2"/>
    </row>
    <row r="76" spans="2:17">
      <c r="B76" t="s">
        <v>1654</v>
      </c>
      <c r="C76">
        <v>913</v>
      </c>
      <c r="D76" s="4">
        <v>8.9</v>
      </c>
      <c r="I76" t="s">
        <v>1173</v>
      </c>
      <c r="J76" t="s">
        <v>1173</v>
      </c>
      <c r="K76" t="s">
        <v>1173</v>
      </c>
      <c r="L76" t="s">
        <v>1391</v>
      </c>
      <c r="M76" t="s">
        <v>1392</v>
      </c>
      <c r="N76">
        <v>72</v>
      </c>
      <c r="P76" s="3" t="s">
        <v>1182</v>
      </c>
      <c r="Q76" s="3"/>
    </row>
    <row r="77" spans="2:17">
      <c r="B77" t="s">
        <v>1655</v>
      </c>
      <c r="C77">
        <v>1599</v>
      </c>
      <c r="D77" s="4">
        <v>17</v>
      </c>
      <c r="I77" t="s">
        <v>1176</v>
      </c>
      <c r="J77" t="s">
        <v>1396</v>
      </c>
      <c r="K77" t="s">
        <v>1396</v>
      </c>
      <c r="L77" t="s">
        <v>1397</v>
      </c>
      <c r="M77" t="s">
        <v>1398</v>
      </c>
      <c r="N77">
        <v>73</v>
      </c>
      <c r="P77" s="2" t="s">
        <v>1229</v>
      </c>
      <c r="Q77" s="2"/>
    </row>
    <row r="78" spans="2:17">
      <c r="B78" t="s">
        <v>1656</v>
      </c>
      <c r="C78">
        <v>25184</v>
      </c>
      <c r="D78" s="4">
        <v>3200</v>
      </c>
      <c r="I78" t="s">
        <v>1176</v>
      </c>
      <c r="J78" t="s">
        <v>1399</v>
      </c>
      <c r="K78" t="s">
        <v>1399</v>
      </c>
      <c r="L78" t="s">
        <v>1400</v>
      </c>
      <c r="M78" t="s">
        <v>1401</v>
      </c>
      <c r="N78">
        <v>74</v>
      </c>
      <c r="P78" s="3" t="s">
        <v>1310</v>
      </c>
      <c r="Q78" s="3"/>
    </row>
    <row r="79" spans="2:17">
      <c r="B79" t="s">
        <v>1657</v>
      </c>
      <c r="C79">
        <v>17423</v>
      </c>
      <c r="D79" s="4">
        <v>569</v>
      </c>
      <c r="I79" t="s">
        <v>1176</v>
      </c>
      <c r="J79" t="s">
        <v>1402</v>
      </c>
      <c r="K79" t="s">
        <v>1402</v>
      </c>
      <c r="L79" t="s">
        <v>1403</v>
      </c>
      <c r="M79" t="s">
        <v>1404</v>
      </c>
      <c r="N79">
        <v>75</v>
      </c>
      <c r="P79" s="2" t="s">
        <v>1522</v>
      </c>
      <c r="Q79" s="2"/>
    </row>
    <row r="80" spans="2:17">
      <c r="I80" t="s">
        <v>1176</v>
      </c>
      <c r="J80" t="s">
        <v>1405</v>
      </c>
      <c r="K80" t="s">
        <v>1405</v>
      </c>
      <c r="L80" t="s">
        <v>1406</v>
      </c>
      <c r="M80" t="s">
        <v>1407</v>
      </c>
      <c r="N80">
        <v>76</v>
      </c>
      <c r="P80" s="3" t="s">
        <v>1281</v>
      </c>
      <c r="Q80" s="3"/>
    </row>
    <row r="81" spans="9:17">
      <c r="I81" t="s">
        <v>1176</v>
      </c>
      <c r="J81" t="s">
        <v>1436</v>
      </c>
      <c r="K81" t="s">
        <v>1436</v>
      </c>
      <c r="L81" t="s">
        <v>1400</v>
      </c>
      <c r="M81" t="s">
        <v>1437</v>
      </c>
      <c r="N81">
        <v>77</v>
      </c>
      <c r="P81" s="2" t="s">
        <v>1312</v>
      </c>
      <c r="Q81" s="2"/>
    </row>
    <row r="82" spans="9:17">
      <c r="I82" t="s">
        <v>1176</v>
      </c>
      <c r="J82" t="s">
        <v>1408</v>
      </c>
      <c r="K82" t="s">
        <v>1408</v>
      </c>
      <c r="L82" t="s">
        <v>1409</v>
      </c>
      <c r="M82" t="s">
        <v>1410</v>
      </c>
      <c r="N82">
        <v>78</v>
      </c>
      <c r="P82" s="3" t="s">
        <v>1168</v>
      </c>
      <c r="Q82" s="3"/>
    </row>
    <row r="83" spans="9:17">
      <c r="I83" t="s">
        <v>1176</v>
      </c>
      <c r="J83" t="s">
        <v>1411</v>
      </c>
      <c r="K83" t="s">
        <v>1411</v>
      </c>
      <c r="L83" t="s">
        <v>1412</v>
      </c>
      <c r="M83" t="s">
        <v>1413</v>
      </c>
      <c r="N83">
        <v>79</v>
      </c>
      <c r="P83" s="2" t="s">
        <v>1616</v>
      </c>
      <c r="Q83" s="2"/>
    </row>
    <row r="84" spans="9:17">
      <c r="I84" t="s">
        <v>1176</v>
      </c>
      <c r="J84" t="s">
        <v>1414</v>
      </c>
      <c r="K84" t="s">
        <v>1414</v>
      </c>
      <c r="L84" t="s">
        <v>1415</v>
      </c>
      <c r="M84" t="s">
        <v>1416</v>
      </c>
      <c r="N84">
        <v>80</v>
      </c>
      <c r="P84" s="3" t="s">
        <v>1436</v>
      </c>
      <c r="Q84" s="3"/>
    </row>
    <row r="85" spans="9:17">
      <c r="I85" t="s">
        <v>1176</v>
      </c>
      <c r="J85" t="s">
        <v>1417</v>
      </c>
      <c r="K85" t="s">
        <v>1417</v>
      </c>
      <c r="L85" t="s">
        <v>1418</v>
      </c>
      <c r="M85" t="s">
        <v>1419</v>
      </c>
      <c r="N85">
        <v>81</v>
      </c>
      <c r="P85" s="2" t="s">
        <v>1234</v>
      </c>
      <c r="Q85" s="2"/>
    </row>
    <row r="86" spans="9:17">
      <c r="I86" t="s">
        <v>1176</v>
      </c>
      <c r="J86" t="s">
        <v>1420</v>
      </c>
      <c r="K86" t="s">
        <v>1420</v>
      </c>
      <c r="L86" t="s">
        <v>1421</v>
      </c>
      <c r="M86" t="s">
        <v>1422</v>
      </c>
      <c r="N86">
        <v>82</v>
      </c>
      <c r="P86" s="3" t="s">
        <v>1450</v>
      </c>
      <c r="Q86" s="3"/>
    </row>
    <row r="87" spans="9:17">
      <c r="I87" t="s">
        <v>1176</v>
      </c>
      <c r="J87" t="s">
        <v>1238</v>
      </c>
      <c r="K87" t="s">
        <v>1238</v>
      </c>
      <c r="L87" t="s">
        <v>1434</v>
      </c>
      <c r="M87" t="s">
        <v>1435</v>
      </c>
      <c r="N87">
        <v>83</v>
      </c>
      <c r="P87" s="2" t="s">
        <v>1576</v>
      </c>
      <c r="Q87" s="2"/>
    </row>
    <row r="88" spans="9:17">
      <c r="I88" t="s">
        <v>1176</v>
      </c>
      <c r="J88" t="s">
        <v>1423</v>
      </c>
      <c r="K88" t="s">
        <v>1423</v>
      </c>
      <c r="L88" t="s">
        <v>1424</v>
      </c>
      <c r="M88" t="s">
        <v>1425</v>
      </c>
      <c r="N88">
        <v>84</v>
      </c>
      <c r="P88" s="3" t="s">
        <v>1408</v>
      </c>
      <c r="Q88" s="3"/>
    </row>
    <row r="89" spans="9:17">
      <c r="I89" t="s">
        <v>1176</v>
      </c>
      <c r="J89" t="s">
        <v>1426</v>
      </c>
      <c r="K89" t="s">
        <v>1426</v>
      </c>
      <c r="L89" t="s">
        <v>1427</v>
      </c>
      <c r="M89" t="s">
        <v>1428</v>
      </c>
      <c r="N89">
        <v>85</v>
      </c>
      <c r="P89" s="2" t="s">
        <v>1411</v>
      </c>
      <c r="Q89" s="2"/>
    </row>
    <row r="90" spans="9:17">
      <c r="I90" t="s">
        <v>1176</v>
      </c>
      <c r="J90" t="s">
        <v>1176</v>
      </c>
      <c r="K90" t="s">
        <v>1176</v>
      </c>
      <c r="L90" t="s">
        <v>1429</v>
      </c>
      <c r="M90" t="s">
        <v>1430</v>
      </c>
      <c r="N90">
        <v>86</v>
      </c>
      <c r="P90" s="3" t="s">
        <v>1414</v>
      </c>
      <c r="Q90" s="3"/>
    </row>
    <row r="91" spans="9:17">
      <c r="I91" t="s">
        <v>1176</v>
      </c>
      <c r="J91" t="s">
        <v>1431</v>
      </c>
      <c r="K91" t="s">
        <v>1431</v>
      </c>
      <c r="L91" t="s">
        <v>1432</v>
      </c>
      <c r="M91" t="s">
        <v>1433</v>
      </c>
      <c r="N91">
        <v>87</v>
      </c>
      <c r="P91" s="2" t="s">
        <v>1525</v>
      </c>
      <c r="Q91" s="2"/>
    </row>
    <row r="92" spans="9:17">
      <c r="I92" t="s">
        <v>1183</v>
      </c>
      <c r="J92" t="s">
        <v>1441</v>
      </c>
      <c r="K92" t="s">
        <v>1441</v>
      </c>
      <c r="L92" t="s">
        <v>1442</v>
      </c>
      <c r="M92" t="s">
        <v>1443</v>
      </c>
      <c r="N92">
        <v>88</v>
      </c>
      <c r="P92" s="3" t="s">
        <v>1169</v>
      </c>
      <c r="Q92" s="3"/>
    </row>
    <row r="93" spans="9:17">
      <c r="I93" t="s">
        <v>1183</v>
      </c>
      <c r="J93" t="s">
        <v>1444</v>
      </c>
      <c r="K93" t="s">
        <v>1444</v>
      </c>
      <c r="L93" t="s">
        <v>1445</v>
      </c>
      <c r="M93" t="s">
        <v>1446</v>
      </c>
      <c r="N93">
        <v>89</v>
      </c>
      <c r="P93" s="2" t="s">
        <v>1220</v>
      </c>
      <c r="Q93" s="2"/>
    </row>
    <row r="94" spans="9:17">
      <c r="I94" t="s">
        <v>1183</v>
      </c>
      <c r="J94" t="s">
        <v>1456</v>
      </c>
      <c r="K94" t="s">
        <v>1456</v>
      </c>
      <c r="L94" t="s">
        <v>1457</v>
      </c>
      <c r="M94" t="s">
        <v>1458</v>
      </c>
      <c r="N94">
        <v>90</v>
      </c>
      <c r="P94" s="3" t="s">
        <v>1579</v>
      </c>
      <c r="Q94" s="3"/>
    </row>
    <row r="95" spans="9:17">
      <c r="I95" t="s">
        <v>1183</v>
      </c>
      <c r="J95" t="s">
        <v>1447</v>
      </c>
      <c r="K95" t="s">
        <v>1447</v>
      </c>
      <c r="L95" t="s">
        <v>1448</v>
      </c>
      <c r="M95" t="s">
        <v>1449</v>
      </c>
      <c r="N95">
        <v>91</v>
      </c>
      <c r="P95" s="2" t="s">
        <v>1357</v>
      </c>
      <c r="Q95" s="2"/>
    </row>
    <row r="96" spans="9:17">
      <c r="I96" t="s">
        <v>1183</v>
      </c>
      <c r="J96" t="s">
        <v>1450</v>
      </c>
      <c r="K96" t="s">
        <v>1450</v>
      </c>
      <c r="L96" t="s">
        <v>1451</v>
      </c>
      <c r="M96" t="s">
        <v>1452</v>
      </c>
      <c r="N96">
        <v>92</v>
      </c>
      <c r="P96" s="3" t="s">
        <v>1261</v>
      </c>
      <c r="Q96" s="3"/>
    </row>
    <row r="97" spans="9:17">
      <c r="I97" t="s">
        <v>1183</v>
      </c>
      <c r="J97" t="s">
        <v>1453</v>
      </c>
      <c r="K97" t="s">
        <v>1453</v>
      </c>
      <c r="L97" t="s">
        <v>1454</v>
      </c>
      <c r="M97" t="s">
        <v>1455</v>
      </c>
      <c r="N97">
        <v>93</v>
      </c>
      <c r="P97" s="2" t="s">
        <v>1170</v>
      </c>
      <c r="Q97" s="2"/>
    </row>
    <row r="98" spans="9:17">
      <c r="I98" t="s">
        <v>1183</v>
      </c>
      <c r="J98" t="s">
        <v>1183</v>
      </c>
      <c r="K98" t="s">
        <v>1183</v>
      </c>
      <c r="L98" t="s">
        <v>1459</v>
      </c>
      <c r="M98" t="s">
        <v>1460</v>
      </c>
      <c r="N98">
        <v>94</v>
      </c>
      <c r="P98" s="3" t="s">
        <v>1393</v>
      </c>
      <c r="Q98" s="3"/>
    </row>
    <row r="99" spans="9:17">
      <c r="I99" t="s">
        <v>1177</v>
      </c>
      <c r="J99" t="s">
        <v>1438</v>
      </c>
      <c r="K99" t="s">
        <v>1438</v>
      </c>
      <c r="L99" t="s">
        <v>1439</v>
      </c>
      <c r="M99" t="s">
        <v>1440</v>
      </c>
      <c r="N99">
        <v>95</v>
      </c>
      <c r="P99" s="2" t="s">
        <v>1528</v>
      </c>
      <c r="Q99" s="2"/>
    </row>
    <row r="100" spans="9:17">
      <c r="I100" t="s">
        <v>1177</v>
      </c>
      <c r="J100" t="s">
        <v>1461</v>
      </c>
      <c r="K100" t="s">
        <v>1461</v>
      </c>
      <c r="L100" t="s">
        <v>1462</v>
      </c>
      <c r="M100" t="s">
        <v>1463</v>
      </c>
      <c r="N100">
        <v>96</v>
      </c>
      <c r="P100" s="3" t="s">
        <v>1343</v>
      </c>
      <c r="Q100" s="3"/>
    </row>
    <row r="101" spans="9:17">
      <c r="I101" t="s">
        <v>1177</v>
      </c>
      <c r="J101" t="s">
        <v>1495</v>
      </c>
      <c r="K101" t="s">
        <v>1495</v>
      </c>
      <c r="L101" t="s">
        <v>1496</v>
      </c>
      <c r="M101" t="s">
        <v>1497</v>
      </c>
      <c r="N101">
        <v>97</v>
      </c>
      <c r="P101" s="2" t="s">
        <v>1193</v>
      </c>
      <c r="Q101" s="2"/>
    </row>
    <row r="102" spans="9:17">
      <c r="I102" t="s">
        <v>1177</v>
      </c>
      <c r="J102" t="s">
        <v>1464</v>
      </c>
      <c r="K102" t="s">
        <v>1464</v>
      </c>
      <c r="L102" t="s">
        <v>1465</v>
      </c>
      <c r="M102" t="s">
        <v>1466</v>
      </c>
      <c r="N102">
        <v>98</v>
      </c>
      <c r="P102" s="3" t="s">
        <v>1417</v>
      </c>
      <c r="Q102" s="3"/>
    </row>
    <row r="103" spans="9:17">
      <c r="I103" t="s">
        <v>1177</v>
      </c>
      <c r="J103" t="s">
        <v>1467</v>
      </c>
      <c r="K103" t="s">
        <v>1467</v>
      </c>
      <c r="L103" t="s">
        <v>1468</v>
      </c>
      <c r="M103" t="s">
        <v>1469</v>
      </c>
      <c r="N103">
        <v>99</v>
      </c>
      <c r="P103" s="2" t="s">
        <v>1247</v>
      </c>
      <c r="Q103" s="2"/>
    </row>
    <row r="104" spans="9:17">
      <c r="I104" t="s">
        <v>1177</v>
      </c>
      <c r="J104" t="s">
        <v>1471</v>
      </c>
      <c r="K104" t="s">
        <v>1470</v>
      </c>
      <c r="L104" t="s">
        <v>1472</v>
      </c>
      <c r="M104" t="s">
        <v>1473</v>
      </c>
      <c r="N104">
        <v>100</v>
      </c>
      <c r="P104" s="3" t="s">
        <v>1420</v>
      </c>
      <c r="Q104" s="3"/>
    </row>
    <row r="105" spans="9:17">
      <c r="I105" t="s">
        <v>1177</v>
      </c>
      <c r="J105" t="s">
        <v>1490</v>
      </c>
      <c r="K105" t="s">
        <v>1490</v>
      </c>
      <c r="L105" t="s">
        <v>1371</v>
      </c>
      <c r="M105" t="s">
        <v>1491</v>
      </c>
      <c r="N105">
        <v>101</v>
      </c>
      <c r="P105" s="2" t="s">
        <v>1210</v>
      </c>
      <c r="Q105" s="2"/>
    </row>
    <row r="106" spans="9:17">
      <c r="I106" t="s">
        <v>1177</v>
      </c>
      <c r="J106" t="s">
        <v>1474</v>
      </c>
      <c r="K106" t="s">
        <v>1474</v>
      </c>
      <c r="L106" t="s">
        <v>1475</v>
      </c>
      <c r="M106" t="s">
        <v>1476</v>
      </c>
      <c r="N106">
        <v>102</v>
      </c>
      <c r="P106" s="3" t="s">
        <v>1223</v>
      </c>
      <c r="Q106" s="3"/>
    </row>
    <row r="107" spans="9:17">
      <c r="I107" t="s">
        <v>1177</v>
      </c>
      <c r="J107" t="s">
        <v>1477</v>
      </c>
      <c r="K107" t="s">
        <v>1477</v>
      </c>
      <c r="L107" t="s">
        <v>1349</v>
      </c>
      <c r="M107" t="s">
        <v>1478</v>
      </c>
      <c r="N107">
        <v>103</v>
      </c>
      <c r="P107" s="2" t="s">
        <v>1266</v>
      </c>
      <c r="Q107" s="2"/>
    </row>
    <row r="108" spans="9:17">
      <c r="I108" t="s">
        <v>1177</v>
      </c>
      <c r="J108" t="s">
        <v>1479</v>
      </c>
      <c r="K108" t="s">
        <v>1479</v>
      </c>
      <c r="L108" t="s">
        <v>1480</v>
      </c>
      <c r="M108" t="s">
        <v>1481</v>
      </c>
      <c r="N108">
        <v>104</v>
      </c>
      <c r="P108" s="3" t="s">
        <v>1564</v>
      </c>
      <c r="Q108" s="3"/>
    </row>
    <row r="109" spans="9:17">
      <c r="I109" t="s">
        <v>1177</v>
      </c>
      <c r="J109" t="s">
        <v>1492</v>
      </c>
      <c r="K109" t="s">
        <v>1492</v>
      </c>
      <c r="L109" t="s">
        <v>1493</v>
      </c>
      <c r="M109" t="s">
        <v>1494</v>
      </c>
      <c r="N109">
        <v>105</v>
      </c>
      <c r="P109" s="2" t="s">
        <v>1604</v>
      </c>
      <c r="Q109" s="2"/>
    </row>
    <row r="110" spans="9:17">
      <c r="I110" t="s">
        <v>1177</v>
      </c>
      <c r="J110" t="s">
        <v>1482</v>
      </c>
      <c r="K110" t="s">
        <v>1482</v>
      </c>
      <c r="L110" t="s">
        <v>1483</v>
      </c>
      <c r="M110" t="s">
        <v>1484</v>
      </c>
      <c r="N110">
        <v>106</v>
      </c>
      <c r="P110" s="3" t="s">
        <v>1171</v>
      </c>
      <c r="Q110" s="3"/>
    </row>
    <row r="111" spans="9:17">
      <c r="I111" t="s">
        <v>1177</v>
      </c>
      <c r="J111" t="s">
        <v>1235</v>
      </c>
      <c r="K111" t="s">
        <v>1177</v>
      </c>
      <c r="L111" t="s">
        <v>1485</v>
      </c>
      <c r="M111" t="s">
        <v>1486</v>
      </c>
      <c r="N111">
        <v>107</v>
      </c>
      <c r="P111" s="2" t="s">
        <v>1172</v>
      </c>
      <c r="Q111" s="2"/>
    </row>
    <row r="112" spans="9:17">
      <c r="I112" t="s">
        <v>1177</v>
      </c>
      <c r="J112" t="s">
        <v>1487</v>
      </c>
      <c r="K112" t="s">
        <v>1487</v>
      </c>
      <c r="L112" t="s">
        <v>1488</v>
      </c>
      <c r="M112" t="s">
        <v>1489</v>
      </c>
      <c r="N112">
        <v>108</v>
      </c>
      <c r="P112" s="3" t="s">
        <v>1173</v>
      </c>
      <c r="Q112" s="3"/>
    </row>
    <row r="113" spans="9:17">
      <c r="I113" t="s">
        <v>1178</v>
      </c>
      <c r="J113" t="s">
        <v>1552</v>
      </c>
      <c r="K113" t="s">
        <v>1552</v>
      </c>
      <c r="L113" t="s">
        <v>1553</v>
      </c>
      <c r="M113" t="s">
        <v>1554</v>
      </c>
      <c r="N113">
        <v>109</v>
      </c>
      <c r="P113" s="2" t="s">
        <v>1238</v>
      </c>
      <c r="Q113" s="2"/>
    </row>
    <row r="114" spans="9:17">
      <c r="I114" t="s">
        <v>1178</v>
      </c>
      <c r="J114" t="s">
        <v>1498</v>
      </c>
      <c r="K114" t="s">
        <v>1498</v>
      </c>
      <c r="L114" t="s">
        <v>1499</v>
      </c>
      <c r="M114" t="s">
        <v>1500</v>
      </c>
      <c r="N114">
        <v>110</v>
      </c>
      <c r="P114" s="3" t="s">
        <v>1174</v>
      </c>
      <c r="Q114" s="3"/>
    </row>
    <row r="115" spans="9:17">
      <c r="I115" t="s">
        <v>1178</v>
      </c>
      <c r="J115" t="s">
        <v>1501</v>
      </c>
      <c r="K115" t="s">
        <v>1501</v>
      </c>
      <c r="L115" t="s">
        <v>1502</v>
      </c>
      <c r="M115" t="s">
        <v>1503</v>
      </c>
      <c r="N115">
        <v>111</v>
      </c>
      <c r="P115" s="2" t="s">
        <v>1531</v>
      </c>
      <c r="Q115" s="2"/>
    </row>
    <row r="116" spans="9:17">
      <c r="I116" t="s">
        <v>1178</v>
      </c>
      <c r="J116" t="s">
        <v>1504</v>
      </c>
      <c r="K116" t="s">
        <v>1504</v>
      </c>
      <c r="L116" t="s">
        <v>1505</v>
      </c>
      <c r="M116" t="s">
        <v>1506</v>
      </c>
      <c r="N116">
        <v>112</v>
      </c>
      <c r="P116" s="3" t="s">
        <v>1492</v>
      </c>
      <c r="Q116" s="3"/>
    </row>
    <row r="117" spans="9:17">
      <c r="I117" t="s">
        <v>1178</v>
      </c>
      <c r="J117" t="s">
        <v>1507</v>
      </c>
      <c r="K117" t="s">
        <v>1507</v>
      </c>
      <c r="L117" t="s">
        <v>1508</v>
      </c>
      <c r="M117" t="s">
        <v>1509</v>
      </c>
      <c r="N117">
        <v>113</v>
      </c>
      <c r="P117" s="2" t="s">
        <v>1423</v>
      </c>
      <c r="Q117" s="2"/>
    </row>
    <row r="118" spans="9:17">
      <c r="I118" t="s">
        <v>1178</v>
      </c>
      <c r="J118" t="s">
        <v>1510</v>
      </c>
      <c r="K118" t="s">
        <v>1510</v>
      </c>
      <c r="L118" t="s">
        <v>1511</v>
      </c>
      <c r="M118" t="s">
        <v>1512</v>
      </c>
      <c r="N118">
        <v>114</v>
      </c>
      <c r="P118" s="3" t="s">
        <v>1482</v>
      </c>
      <c r="Q118" s="3"/>
    </row>
    <row r="119" spans="9:17">
      <c r="I119" t="s">
        <v>1178</v>
      </c>
      <c r="J119" t="s">
        <v>1567</v>
      </c>
      <c r="K119" t="s">
        <v>1567</v>
      </c>
      <c r="L119" t="s">
        <v>1568</v>
      </c>
      <c r="M119" t="s">
        <v>1569</v>
      </c>
      <c r="N119">
        <v>115</v>
      </c>
      <c r="P119" s="2" t="s">
        <v>1453</v>
      </c>
      <c r="Q119" s="2"/>
    </row>
    <row r="120" spans="9:17">
      <c r="I120" t="s">
        <v>1178</v>
      </c>
      <c r="J120" t="s">
        <v>1513</v>
      </c>
      <c r="K120" t="s">
        <v>1513</v>
      </c>
      <c r="L120" t="s">
        <v>1514</v>
      </c>
      <c r="M120" t="s">
        <v>1515</v>
      </c>
      <c r="N120">
        <v>116</v>
      </c>
      <c r="P120" s="3" t="s">
        <v>1348</v>
      </c>
      <c r="Q120" s="3"/>
    </row>
    <row r="121" spans="9:17">
      <c r="I121" t="s">
        <v>1178</v>
      </c>
      <c r="J121" t="s">
        <v>1516</v>
      </c>
      <c r="K121" t="s">
        <v>1516</v>
      </c>
      <c r="L121" t="s">
        <v>1517</v>
      </c>
      <c r="M121" t="s">
        <v>1518</v>
      </c>
      <c r="N121">
        <v>117</v>
      </c>
      <c r="P121" s="2" t="s">
        <v>1241</v>
      </c>
      <c r="Q121" s="2"/>
    </row>
    <row r="122" spans="9:17">
      <c r="I122" t="s">
        <v>1178</v>
      </c>
      <c r="J122" t="s">
        <v>1519</v>
      </c>
      <c r="K122" t="s">
        <v>1519</v>
      </c>
      <c r="L122" t="s">
        <v>1520</v>
      </c>
      <c r="M122" t="s">
        <v>1521</v>
      </c>
      <c r="N122">
        <v>118</v>
      </c>
      <c r="P122" s="3" t="s">
        <v>1534</v>
      </c>
      <c r="Q122" s="3"/>
    </row>
    <row r="123" spans="9:17">
      <c r="I123" t="s">
        <v>1178</v>
      </c>
      <c r="J123" t="s">
        <v>1561</v>
      </c>
      <c r="K123" t="s">
        <v>1561</v>
      </c>
      <c r="L123" t="s">
        <v>1562</v>
      </c>
      <c r="M123" t="s">
        <v>1563</v>
      </c>
      <c r="N123">
        <v>119</v>
      </c>
      <c r="P123" s="2" t="s">
        <v>1269</v>
      </c>
      <c r="Q123" s="2"/>
    </row>
    <row r="124" spans="9:17">
      <c r="I124" t="s">
        <v>1178</v>
      </c>
      <c r="J124" t="s">
        <v>1522</v>
      </c>
      <c r="K124" t="s">
        <v>1522</v>
      </c>
      <c r="L124" t="s">
        <v>1523</v>
      </c>
      <c r="M124" t="s">
        <v>1524</v>
      </c>
      <c r="N124">
        <v>120</v>
      </c>
      <c r="P124" s="3" t="s">
        <v>1351</v>
      </c>
      <c r="Q124" s="3"/>
    </row>
    <row r="125" spans="9:17">
      <c r="I125" t="s">
        <v>1178</v>
      </c>
      <c r="J125" t="s">
        <v>1525</v>
      </c>
      <c r="K125" t="s">
        <v>1525</v>
      </c>
      <c r="L125" t="s">
        <v>1526</v>
      </c>
      <c r="M125" t="s">
        <v>1527</v>
      </c>
      <c r="N125">
        <v>121</v>
      </c>
      <c r="P125" s="2" t="s">
        <v>1226</v>
      </c>
      <c r="Q125" s="2"/>
    </row>
    <row r="126" spans="9:17">
      <c r="I126" t="s">
        <v>1178</v>
      </c>
      <c r="J126" t="s">
        <v>1528</v>
      </c>
      <c r="K126" t="s">
        <v>1528</v>
      </c>
      <c r="L126" t="s">
        <v>1529</v>
      </c>
      <c r="M126" t="s">
        <v>1530</v>
      </c>
      <c r="N126">
        <v>122</v>
      </c>
      <c r="P126" s="3" t="s">
        <v>1278</v>
      </c>
      <c r="Q126" s="3"/>
    </row>
    <row r="127" spans="9:17">
      <c r="I127" t="s">
        <v>1178</v>
      </c>
      <c r="J127" t="s">
        <v>1564</v>
      </c>
      <c r="K127" t="s">
        <v>1564</v>
      </c>
      <c r="L127" t="s">
        <v>1565</v>
      </c>
      <c r="M127" t="s">
        <v>1566</v>
      </c>
      <c r="N127">
        <v>123</v>
      </c>
      <c r="P127" s="2" t="s">
        <v>1272</v>
      </c>
      <c r="Q127" s="2"/>
    </row>
    <row r="128" spans="9:17">
      <c r="I128" t="s">
        <v>1178</v>
      </c>
      <c r="J128" t="s">
        <v>1531</v>
      </c>
      <c r="K128" t="s">
        <v>1531</v>
      </c>
      <c r="L128" t="s">
        <v>1532</v>
      </c>
      <c r="M128" t="s">
        <v>1533</v>
      </c>
      <c r="N128">
        <v>124</v>
      </c>
      <c r="P128" s="3" t="s">
        <v>1537</v>
      </c>
      <c r="Q128" s="3"/>
    </row>
    <row r="129" spans="9:17">
      <c r="I129" t="s">
        <v>1178</v>
      </c>
      <c r="J129" t="s">
        <v>1534</v>
      </c>
      <c r="K129" t="s">
        <v>1534</v>
      </c>
      <c r="L129" t="s">
        <v>1535</v>
      </c>
      <c r="M129" t="s">
        <v>1536</v>
      </c>
      <c r="N129">
        <v>125</v>
      </c>
      <c r="P129" s="2" t="s">
        <v>1540</v>
      </c>
      <c r="Q129" s="2"/>
    </row>
    <row r="130" spans="9:17">
      <c r="I130" t="s">
        <v>1178</v>
      </c>
      <c r="J130" t="s">
        <v>1537</v>
      </c>
      <c r="K130" t="s">
        <v>1537</v>
      </c>
      <c r="L130" t="s">
        <v>1538</v>
      </c>
      <c r="M130" t="s">
        <v>1539</v>
      </c>
      <c r="N130">
        <v>126</v>
      </c>
      <c r="P130" s="3" t="s">
        <v>1544</v>
      </c>
      <c r="Q130" s="3"/>
    </row>
    <row r="131" spans="9:17">
      <c r="I131" t="s">
        <v>1178</v>
      </c>
      <c r="J131" t="s">
        <v>1541</v>
      </c>
      <c r="K131" t="s">
        <v>1540</v>
      </c>
      <c r="L131" t="s">
        <v>1542</v>
      </c>
      <c r="M131" t="s">
        <v>1543</v>
      </c>
      <c r="N131">
        <v>127</v>
      </c>
      <c r="P131" s="2" t="s">
        <v>1426</v>
      </c>
      <c r="Q131" s="2"/>
    </row>
    <row r="132" spans="9:17">
      <c r="I132" t="s">
        <v>1178</v>
      </c>
      <c r="J132" t="s">
        <v>1544</v>
      </c>
      <c r="K132" t="s">
        <v>1544</v>
      </c>
      <c r="L132" t="s">
        <v>1545</v>
      </c>
      <c r="M132" t="s">
        <v>1546</v>
      </c>
      <c r="N132">
        <v>128</v>
      </c>
      <c r="P132" s="3" t="s">
        <v>1176</v>
      </c>
      <c r="Q132" s="3"/>
    </row>
    <row r="133" spans="9:17">
      <c r="I133" t="s">
        <v>1178</v>
      </c>
      <c r="J133" t="s">
        <v>1547</v>
      </c>
      <c r="K133" t="s">
        <v>1547</v>
      </c>
      <c r="L133" t="s">
        <v>1548</v>
      </c>
      <c r="M133" t="s">
        <v>1549</v>
      </c>
      <c r="N133">
        <v>129</v>
      </c>
      <c r="P133" s="2" t="s">
        <v>1373</v>
      </c>
      <c r="Q133" s="2"/>
    </row>
    <row r="134" spans="9:17">
      <c r="I134" t="s">
        <v>1178</v>
      </c>
      <c r="J134" t="s">
        <v>1178</v>
      </c>
      <c r="K134" t="s">
        <v>1178</v>
      </c>
      <c r="L134" t="s">
        <v>1550</v>
      </c>
      <c r="M134" t="s">
        <v>1551</v>
      </c>
      <c r="N134">
        <v>130</v>
      </c>
      <c r="P134" s="3" t="s">
        <v>1244</v>
      </c>
      <c r="Q134" s="3"/>
    </row>
    <row r="135" spans="9:17">
      <c r="I135" t="s">
        <v>1178</v>
      </c>
      <c r="J135" t="s">
        <v>1555</v>
      </c>
      <c r="K135" t="s">
        <v>1555</v>
      </c>
      <c r="L135" t="s">
        <v>1556</v>
      </c>
      <c r="M135" t="s">
        <v>1557</v>
      </c>
      <c r="N135">
        <v>131</v>
      </c>
      <c r="P135" s="2" t="s">
        <v>1376</v>
      </c>
      <c r="Q135" s="2"/>
    </row>
    <row r="136" spans="9:17">
      <c r="I136" t="s">
        <v>1178</v>
      </c>
      <c r="J136" t="s">
        <v>1558</v>
      </c>
      <c r="K136" t="s">
        <v>1558</v>
      </c>
      <c r="L136" t="s">
        <v>1559</v>
      </c>
      <c r="M136" t="s">
        <v>1560</v>
      </c>
      <c r="N136">
        <v>132</v>
      </c>
      <c r="P136" s="3" t="s">
        <v>1547</v>
      </c>
      <c r="Q136" s="3"/>
    </row>
    <row r="137" spans="9:17">
      <c r="I137" t="s">
        <v>1179</v>
      </c>
      <c r="J137" t="s">
        <v>1584</v>
      </c>
      <c r="K137" t="s">
        <v>1584</v>
      </c>
      <c r="L137" t="s">
        <v>1585</v>
      </c>
      <c r="M137" t="s">
        <v>1586</v>
      </c>
      <c r="N137">
        <v>133</v>
      </c>
      <c r="P137" s="2" t="s">
        <v>1183</v>
      </c>
      <c r="Q137" s="2"/>
    </row>
    <row r="138" spans="9:17">
      <c r="I138" t="s">
        <v>1179</v>
      </c>
      <c r="J138" t="s">
        <v>1570</v>
      </c>
      <c r="K138" t="s">
        <v>1570</v>
      </c>
      <c r="L138" t="s">
        <v>1571</v>
      </c>
      <c r="M138" t="s">
        <v>1572</v>
      </c>
      <c r="N138">
        <v>134</v>
      </c>
      <c r="P138" s="3" t="s">
        <v>1619</v>
      </c>
      <c r="Q138" s="3"/>
    </row>
    <row r="139" spans="9:17">
      <c r="I139" t="s">
        <v>1179</v>
      </c>
      <c r="J139" t="s">
        <v>1573</v>
      </c>
      <c r="K139" t="s">
        <v>1573</v>
      </c>
      <c r="L139" t="s">
        <v>1574</v>
      </c>
      <c r="M139" t="s">
        <v>1575</v>
      </c>
      <c r="N139">
        <v>135</v>
      </c>
      <c r="P139" s="2" t="s">
        <v>1177</v>
      </c>
      <c r="Q139" s="2"/>
    </row>
    <row r="140" spans="9:17">
      <c r="I140" t="s">
        <v>1179</v>
      </c>
      <c r="J140" t="s">
        <v>1576</v>
      </c>
      <c r="K140" t="s">
        <v>1576</v>
      </c>
      <c r="L140" t="s">
        <v>1577</v>
      </c>
      <c r="M140" t="s">
        <v>1578</v>
      </c>
      <c r="N140">
        <v>136</v>
      </c>
      <c r="P140" s="3" t="s">
        <v>1178</v>
      </c>
      <c r="Q140" s="3"/>
    </row>
    <row r="141" spans="9:17">
      <c r="I141" t="s">
        <v>1179</v>
      </c>
      <c r="J141" t="s">
        <v>1579</v>
      </c>
      <c r="K141" t="s">
        <v>1579</v>
      </c>
      <c r="L141" t="s">
        <v>1580</v>
      </c>
      <c r="M141" t="s">
        <v>1581</v>
      </c>
      <c r="N141">
        <v>137</v>
      </c>
      <c r="P141" s="2" t="s">
        <v>1379</v>
      </c>
      <c r="Q141" s="2"/>
    </row>
    <row r="142" spans="9:17">
      <c r="I142" t="s">
        <v>1179</v>
      </c>
      <c r="J142" t="s">
        <v>1179</v>
      </c>
      <c r="K142" t="s">
        <v>1179</v>
      </c>
      <c r="L142" t="s">
        <v>1582</v>
      </c>
      <c r="M142" t="s">
        <v>1583</v>
      </c>
      <c r="N142">
        <v>138</v>
      </c>
      <c r="P142" s="3" t="s">
        <v>1431</v>
      </c>
      <c r="Q142" s="3"/>
    </row>
    <row r="143" spans="9:17">
      <c r="I143" t="s">
        <v>1180</v>
      </c>
      <c r="J143" t="s">
        <v>1587</v>
      </c>
      <c r="K143" t="s">
        <v>1587</v>
      </c>
      <c r="L143" t="s">
        <v>1588</v>
      </c>
      <c r="M143" t="s">
        <v>1589</v>
      </c>
      <c r="N143">
        <v>139</v>
      </c>
      <c r="P143" s="2" t="s">
        <v>1179</v>
      </c>
      <c r="Q143" s="2"/>
    </row>
    <row r="144" spans="9:17">
      <c r="I144" t="s">
        <v>1180</v>
      </c>
      <c r="J144" t="s">
        <v>1590</v>
      </c>
      <c r="K144" t="s">
        <v>1590</v>
      </c>
      <c r="L144" t="s">
        <v>1591</v>
      </c>
      <c r="M144" t="s">
        <v>1592</v>
      </c>
      <c r="N144">
        <v>140</v>
      </c>
      <c r="P144" s="3" t="s">
        <v>1487</v>
      </c>
      <c r="Q144" s="3"/>
    </row>
    <row r="145" spans="9:17">
      <c r="I145" t="s">
        <v>1180</v>
      </c>
      <c r="J145" t="s">
        <v>1593</v>
      </c>
      <c r="K145" t="s">
        <v>1593</v>
      </c>
      <c r="L145" t="s">
        <v>1594</v>
      </c>
      <c r="M145" t="s">
        <v>1595</v>
      </c>
      <c r="N145">
        <v>141</v>
      </c>
      <c r="P145" s="2" t="s">
        <v>1180</v>
      </c>
      <c r="Q145" s="2"/>
    </row>
    <row r="146" spans="9:17">
      <c r="I146" t="s">
        <v>1180</v>
      </c>
      <c r="J146" t="s">
        <v>1596</v>
      </c>
      <c r="K146" t="s">
        <v>1596</v>
      </c>
      <c r="L146" t="s">
        <v>1597</v>
      </c>
      <c r="M146" t="s">
        <v>1598</v>
      </c>
      <c r="N146">
        <v>142</v>
      </c>
      <c r="P146" s="3" t="s">
        <v>1181</v>
      </c>
      <c r="Q146" s="3"/>
    </row>
    <row r="147" spans="9:17">
      <c r="I147" t="s">
        <v>1180</v>
      </c>
      <c r="J147" t="s">
        <v>1604</v>
      </c>
      <c r="K147" t="s">
        <v>1604</v>
      </c>
      <c r="L147" t="s">
        <v>1605</v>
      </c>
      <c r="M147" t="s">
        <v>1606</v>
      </c>
      <c r="N147">
        <v>143</v>
      </c>
      <c r="P147" s="2" t="s">
        <v>1354</v>
      </c>
      <c r="Q147" s="2"/>
    </row>
    <row r="148" spans="9:17">
      <c r="I148" t="s">
        <v>1180</v>
      </c>
      <c r="J148" t="s">
        <v>1180</v>
      </c>
      <c r="K148" t="s">
        <v>1180</v>
      </c>
      <c r="L148" t="s">
        <v>1599</v>
      </c>
      <c r="M148" t="s">
        <v>1600</v>
      </c>
      <c r="N148">
        <v>144</v>
      </c>
      <c r="P148" s="3" t="s">
        <v>1275</v>
      </c>
      <c r="Q148" s="3"/>
    </row>
    <row r="149" spans="9:17">
      <c r="I149" t="s">
        <v>1180</v>
      </c>
      <c r="J149" t="s">
        <v>1601</v>
      </c>
      <c r="K149" t="s">
        <v>1601</v>
      </c>
      <c r="L149" t="s">
        <v>1602</v>
      </c>
      <c r="M149" t="s">
        <v>1603</v>
      </c>
      <c r="N149">
        <v>145</v>
      </c>
      <c r="P149" s="2" t="s">
        <v>1253</v>
      </c>
      <c r="Q149" s="2"/>
    </row>
    <row r="150" spans="9:17">
      <c r="I150" t="s">
        <v>1181</v>
      </c>
      <c r="J150" t="s">
        <v>1607</v>
      </c>
      <c r="K150" t="s">
        <v>1607</v>
      </c>
      <c r="L150" t="s">
        <v>1608</v>
      </c>
      <c r="M150" t="s">
        <v>1609</v>
      </c>
      <c r="N150">
        <v>146</v>
      </c>
      <c r="P150" s="3" t="s">
        <v>1555</v>
      </c>
      <c r="Q150" s="3"/>
    </row>
    <row r="151" spans="9:17">
      <c r="I151" t="s">
        <v>1181</v>
      </c>
      <c r="J151" t="s">
        <v>1610</v>
      </c>
      <c r="K151" t="s">
        <v>1610</v>
      </c>
      <c r="L151" t="s">
        <v>1611</v>
      </c>
      <c r="M151" t="s">
        <v>1612</v>
      </c>
      <c r="N151">
        <v>147</v>
      </c>
      <c r="P151" s="2" t="s">
        <v>1558</v>
      </c>
      <c r="Q151" s="2"/>
    </row>
    <row r="152" spans="9:17">
      <c r="I152" t="s">
        <v>1181</v>
      </c>
      <c r="J152" t="s">
        <v>1622</v>
      </c>
      <c r="K152" t="s">
        <v>1622</v>
      </c>
      <c r="L152" t="s">
        <v>1623</v>
      </c>
      <c r="M152" t="s">
        <v>1624</v>
      </c>
      <c r="N152">
        <v>148</v>
      </c>
      <c r="P152" s="3" t="s">
        <v>1382</v>
      </c>
      <c r="Q152" s="3"/>
    </row>
    <row r="153" spans="9:17">
      <c r="I153" t="s">
        <v>1181</v>
      </c>
      <c r="J153" t="s">
        <v>1613</v>
      </c>
      <c r="K153" t="s">
        <v>1613</v>
      </c>
      <c r="L153" t="s">
        <v>1614</v>
      </c>
      <c r="M153" t="s">
        <v>1615</v>
      </c>
      <c r="N153">
        <v>149</v>
      </c>
      <c r="P153" s="2" t="s">
        <v>1184</v>
      </c>
      <c r="Q153" s="2"/>
    </row>
    <row r="154" spans="9:17">
      <c r="I154" t="s">
        <v>1181</v>
      </c>
      <c r="J154" t="s">
        <v>1616</v>
      </c>
      <c r="K154" t="s">
        <v>1616</v>
      </c>
      <c r="L154" t="s">
        <v>1617</v>
      </c>
      <c r="M154" t="s">
        <v>1618</v>
      </c>
      <c r="N154">
        <v>150</v>
      </c>
      <c r="P154" s="3" t="s">
        <v>1601</v>
      </c>
      <c r="Q154" s="3"/>
    </row>
    <row r="155" spans="9:17">
      <c r="I155" t="s">
        <v>1181</v>
      </c>
      <c r="J155" t="s">
        <v>1619</v>
      </c>
      <c r="K155" t="s">
        <v>1619</v>
      </c>
      <c r="L155" t="s">
        <v>1620</v>
      </c>
      <c r="M155" t="s">
        <v>1621</v>
      </c>
      <c r="N155">
        <v>151</v>
      </c>
      <c r="P155" s="2"/>
      <c r="Q155" s="2"/>
    </row>
    <row r="156" spans="9:17">
      <c r="I156" t="s">
        <v>1181</v>
      </c>
      <c r="J156" t="s">
        <v>1181</v>
      </c>
      <c r="K156" t="s">
        <v>1181</v>
      </c>
      <c r="L156" t="s">
        <v>1625</v>
      </c>
      <c r="M156" t="s">
        <v>1626</v>
      </c>
      <c r="N156">
        <v>152</v>
      </c>
      <c r="P156" s="3"/>
      <c r="Q156" s="3"/>
    </row>
  </sheetData>
  <mergeCells count="3">
    <mergeCell ref="I2:N2"/>
    <mergeCell ref="T2:U2"/>
    <mergeCell ref="P3:Q3"/>
  </mergeCells>
  <pageMargins left="0.7" right="0.7" top="0.75" bottom="0.75" header="0.3" footer="0.3"/>
  <legacyDrawing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AH263"/>
  <sheetViews>
    <sheetView topLeftCell="F3" zoomScaleNormal="100" workbookViewId="0">
      <selection activeCell="F3" sqref="F3"/>
    </sheetView>
  </sheetViews>
  <sheetFormatPr baseColWidth="10" defaultColWidth="11.375" defaultRowHeight="14.25"/>
  <cols>
    <col min="1" max="2" width="11.375" style="43"/>
    <col min="3" max="3" width="22.25" style="44" customWidth="1"/>
    <col min="4" max="4" width="42.75" style="44" customWidth="1"/>
    <col min="5" max="5" width="71.375" style="44" customWidth="1"/>
    <col min="6" max="6" width="12.75" customWidth="1"/>
    <col min="7" max="7" width="12.75" style="43" customWidth="1"/>
    <col min="8" max="8" width="17.75" style="43" customWidth="1"/>
    <col min="9" max="11" width="12.75" style="43" customWidth="1"/>
    <col min="12" max="12" width="12.75" style="77" customWidth="1"/>
    <col min="13" max="13" width="12.75" style="43" customWidth="1"/>
    <col min="14" max="21" width="17.625" style="43" customWidth="1"/>
    <col min="22" max="22" width="38.125" style="43" customWidth="1"/>
    <col min="23" max="23" width="45.25" style="43" customWidth="1"/>
    <col min="24" max="24" width="25.875" style="43" customWidth="1"/>
    <col min="25" max="25" width="26" style="43" customWidth="1"/>
    <col min="26" max="26" width="63.875" style="43" customWidth="1"/>
    <col min="27" max="27" width="11.375" style="43"/>
    <col min="28" max="28" width="28.625" style="43" customWidth="1"/>
    <col min="29" max="29" width="58.125" style="43" customWidth="1"/>
    <col min="30" max="30" width="42.625" style="43" customWidth="1"/>
    <col min="31" max="16384" width="11.375" style="43"/>
  </cols>
  <sheetData>
    <row r="1" spans="3:34" s="44" customFormat="1" ht="57">
      <c r="F1" s="142" t="s">
        <v>2110</v>
      </c>
      <c r="G1" s="142"/>
      <c r="H1" s="70" t="s">
        <v>2112</v>
      </c>
      <c r="I1" s="70"/>
      <c r="J1" s="70"/>
      <c r="K1" s="70"/>
      <c r="L1" s="76"/>
      <c r="M1" s="70"/>
      <c r="N1" s="70"/>
      <c r="O1" s="70"/>
      <c r="P1" s="70"/>
      <c r="Q1" s="70"/>
      <c r="R1" s="70"/>
      <c r="S1" s="70" t="s">
        <v>2140</v>
      </c>
      <c r="T1" s="70" t="s">
        <v>2234</v>
      </c>
      <c r="U1" s="70"/>
      <c r="V1" s="70"/>
      <c r="W1" s="70"/>
    </row>
    <row r="2" spans="3:34" ht="15">
      <c r="F2" t="s">
        <v>23</v>
      </c>
      <c r="G2" s="43" t="s">
        <v>218</v>
      </c>
      <c r="S2" s="73" t="s">
        <v>2146</v>
      </c>
      <c r="AB2" s="129" t="s">
        <v>2060</v>
      </c>
      <c r="AC2" s="129"/>
      <c r="AD2" s="129"/>
      <c r="AE2" s="129"/>
      <c r="AF2" s="129"/>
      <c r="AG2" s="129"/>
    </row>
    <row r="3" spans="3:34" ht="42.75">
      <c r="C3" s="44" t="s">
        <v>1</v>
      </c>
      <c r="D3" s="44" t="s">
        <v>2058</v>
      </c>
      <c r="E3" s="44" t="s">
        <v>2074</v>
      </c>
      <c r="F3" s="44" t="s">
        <v>2108</v>
      </c>
      <c r="G3" s="44" t="s">
        <v>2109</v>
      </c>
      <c r="H3" s="44" t="s">
        <v>2111</v>
      </c>
      <c r="I3" s="44" t="s">
        <v>2122</v>
      </c>
      <c r="J3" s="44" t="s">
        <v>2130</v>
      </c>
      <c r="K3" s="44" t="s">
        <v>2141</v>
      </c>
      <c r="L3" s="75" t="s">
        <v>2164</v>
      </c>
      <c r="M3" s="44" t="s">
        <v>2142</v>
      </c>
      <c r="N3" s="44" t="s">
        <v>2143</v>
      </c>
      <c r="O3" s="44" t="s">
        <v>2144</v>
      </c>
      <c r="P3" s="44"/>
      <c r="Q3" s="44"/>
      <c r="R3" s="44"/>
      <c r="S3" s="44"/>
      <c r="T3" s="71" t="s">
        <v>2055</v>
      </c>
      <c r="U3" s="44"/>
      <c r="V3" s="71" t="s">
        <v>2055</v>
      </c>
      <c r="W3" s="71" t="s">
        <v>1919</v>
      </c>
      <c r="X3" s="44"/>
      <c r="Y3" s="71" t="s">
        <v>1910</v>
      </c>
      <c r="Z3" s="71" t="s">
        <v>1977</v>
      </c>
      <c r="AC3" t="s">
        <v>1</v>
      </c>
      <c r="AD3" t="s">
        <v>2058</v>
      </c>
      <c r="AE3" t="s">
        <v>217</v>
      </c>
      <c r="AF3" t="s">
        <v>1134</v>
      </c>
      <c r="AG3" t="s">
        <v>867</v>
      </c>
      <c r="AH3" t="s">
        <v>499</v>
      </c>
    </row>
    <row r="4" spans="3:34" ht="28.5">
      <c r="C4" s="44" t="s">
        <v>2052</v>
      </c>
      <c r="D4" s="44" t="s">
        <v>2135</v>
      </c>
      <c r="E4" s="44" t="s">
        <v>2134</v>
      </c>
      <c r="F4" s="44" t="s">
        <v>2086</v>
      </c>
      <c r="G4" s="44" t="s">
        <v>1633</v>
      </c>
      <c r="H4" s="44"/>
      <c r="I4" s="44"/>
      <c r="J4" s="44"/>
      <c r="K4" s="44">
        <f>COUNTIF(Tabla7[[#This Row],[Código Quema combustible]:[Emisiones por gestión de estiercol]],("&lt;&gt;N/A"))-COUNTBLANK(Tabla7[[#This Row],[Código Quema combustible]:[Emisiones por gestión de estiercol]])</f>
        <v>1</v>
      </c>
      <c r="L4" s="75" t="s">
        <v>2086</v>
      </c>
      <c r="M4" s="44" t="str">
        <f>IF(OR(Tabla7[[#This Row],[Código Quema combustible]]="N/A",Tabla7[[#This Row],[Código Quema combustible]]=""),"no","si")</f>
        <v>si</v>
      </c>
      <c r="N4" s="44" t="str">
        <f>IF(OR(Tabla7[[#This Row],[Código Venteo]]="N/A",Tabla7[[#This Row],[Código Venteo]]=""),"no","si")</f>
        <v>no</v>
      </c>
      <c r="O4" s="44" t="str">
        <f>IF(OR(Tabla7[[#This Row],[Emisión por proceso]]="N/A",Tabla7[[#This Row],[Emisión por proceso]]=""),"no","si")</f>
        <v>no</v>
      </c>
      <c r="P4" s="44"/>
      <c r="Q4" s="44"/>
      <c r="R4" s="44"/>
      <c r="S4" s="44"/>
      <c r="T4" s="72" t="s">
        <v>2057</v>
      </c>
      <c r="U4" s="44"/>
      <c r="V4" s="72" t="s">
        <v>2055</v>
      </c>
      <c r="W4" s="72" t="s">
        <v>1920</v>
      </c>
      <c r="X4" s="44"/>
      <c r="Y4" s="72" t="s">
        <v>1910</v>
      </c>
      <c r="Z4" s="72" t="s">
        <v>1978</v>
      </c>
      <c r="AC4" t="s">
        <v>2052</v>
      </c>
      <c r="AD4" t="s">
        <v>2135</v>
      </c>
      <c r="AE4" t="s">
        <v>1801</v>
      </c>
      <c r="AF4" t="s">
        <v>1801</v>
      </c>
      <c r="AG4" t="s">
        <v>1801</v>
      </c>
      <c r="AH4" t="s">
        <v>2059</v>
      </c>
    </row>
    <row r="5" spans="3:34" ht="28.5">
      <c r="C5" s="44" t="s">
        <v>2052</v>
      </c>
      <c r="D5" s="44" t="s">
        <v>1898</v>
      </c>
      <c r="E5" s="44" t="s">
        <v>1932</v>
      </c>
      <c r="F5" s="44" t="s">
        <v>2102</v>
      </c>
      <c r="G5" s="44" t="s">
        <v>1096</v>
      </c>
      <c r="H5" s="44"/>
      <c r="I5" s="44"/>
      <c r="J5" s="44"/>
      <c r="K5" s="44">
        <f>COUNTIF(Tabla7[[#This Row],[Código Quema combustible]:[Emisiones por gestión de estiercol]],("&lt;&gt;N/A"))-COUNTBLANK(Tabla7[[#This Row],[Código Quema combustible]:[Emisiones por gestión de estiercol]])</f>
        <v>2</v>
      </c>
      <c r="L5" s="75" t="s">
        <v>2102</v>
      </c>
      <c r="M5" s="44" t="str">
        <f>IF(OR(Tabla7[[#This Row],[Código Quema combustible]]="N/A",Tabla7[[#This Row],[Código Quema combustible]]=""),"no","si")</f>
        <v>si</v>
      </c>
      <c r="N5" s="44" t="str">
        <f>IF(OR(Tabla7[[#This Row],[Código Venteo]]="N/A",Tabla7[[#This Row],[Código Venteo]]=""),"no","si")</f>
        <v>si</v>
      </c>
      <c r="O5" s="44" t="str">
        <f>IF(OR(Tabla7[[#This Row],[Emisión por proceso]]="N/A",Tabla7[[#This Row],[Emisión por proceso]]=""),"no","si")</f>
        <v>no</v>
      </c>
      <c r="P5" s="44"/>
      <c r="Q5" s="44"/>
      <c r="R5" s="44"/>
      <c r="S5" s="44"/>
      <c r="T5" s="71" t="s">
        <v>2052</v>
      </c>
      <c r="U5" s="44"/>
      <c r="V5" s="71" t="s">
        <v>2057</v>
      </c>
      <c r="W5" s="71" t="s">
        <v>1923</v>
      </c>
      <c r="X5" s="44"/>
      <c r="Y5" s="71" t="s">
        <v>1910</v>
      </c>
      <c r="Z5" s="71" t="s">
        <v>1979</v>
      </c>
      <c r="AC5" t="s">
        <v>2052</v>
      </c>
      <c r="AD5" t="s">
        <v>1898</v>
      </c>
      <c r="AE5" t="s">
        <v>1801</v>
      </c>
      <c r="AF5" t="s">
        <v>1801</v>
      </c>
      <c r="AG5" t="s">
        <v>1801</v>
      </c>
      <c r="AH5" t="s">
        <v>2059</v>
      </c>
    </row>
    <row r="6" spans="3:34" ht="28.5">
      <c r="C6" s="44" t="s">
        <v>2052</v>
      </c>
      <c r="D6" s="44" t="s">
        <v>1898</v>
      </c>
      <c r="E6" s="44" t="s">
        <v>1933</v>
      </c>
      <c r="F6" s="44" t="s">
        <v>2102</v>
      </c>
      <c r="G6" s="44" t="s">
        <v>1097</v>
      </c>
      <c r="H6" s="44"/>
      <c r="I6" s="44"/>
      <c r="J6" s="44"/>
      <c r="K6" s="44">
        <f>COUNTIF(Tabla7[[#This Row],[Código Quema combustible]:[Emisiones por gestión de estiercol]],("&lt;&gt;N/A"))-COUNTBLANK(Tabla7[[#This Row],[Código Quema combustible]:[Emisiones por gestión de estiercol]])</f>
        <v>2</v>
      </c>
      <c r="L6" s="75" t="s">
        <v>2102</v>
      </c>
      <c r="M6" s="44" t="str">
        <f>IF(OR(Tabla7[[#This Row],[Código Quema combustible]]="N/A",Tabla7[[#This Row],[Código Quema combustible]]=""),"no","si")</f>
        <v>si</v>
      </c>
      <c r="N6" s="44" t="str">
        <f>IF(OR(Tabla7[[#This Row],[Código Venteo]]="N/A",Tabla7[[#This Row],[Código Venteo]]=""),"no","si")</f>
        <v>si</v>
      </c>
      <c r="O6" s="44" t="str">
        <f>IF(OR(Tabla7[[#This Row],[Emisión por proceso]]="N/A",Tabla7[[#This Row],[Emisión por proceso]]=""),"no","si")</f>
        <v>no</v>
      </c>
      <c r="P6" s="44"/>
      <c r="Q6" s="44"/>
      <c r="R6" s="44"/>
      <c r="S6" s="44"/>
      <c r="T6" s="72" t="s">
        <v>2054</v>
      </c>
      <c r="U6" s="44"/>
      <c r="V6" s="72" t="s">
        <v>2057</v>
      </c>
      <c r="W6" s="72" t="s">
        <v>1924</v>
      </c>
      <c r="X6" s="44"/>
      <c r="Y6" s="72" t="s">
        <v>1910</v>
      </c>
      <c r="Z6" s="72" t="s">
        <v>1980</v>
      </c>
      <c r="AC6" t="s">
        <v>2053</v>
      </c>
      <c r="AD6" t="s">
        <v>1899</v>
      </c>
      <c r="AE6" t="s">
        <v>1801</v>
      </c>
      <c r="AF6" t="s">
        <v>1801</v>
      </c>
      <c r="AG6" t="s">
        <v>1801</v>
      </c>
      <c r="AH6" t="s">
        <v>2059</v>
      </c>
    </row>
    <row r="7" spans="3:34" ht="28.5">
      <c r="C7" s="44" t="s">
        <v>2052</v>
      </c>
      <c r="D7" s="44" t="s">
        <v>1898</v>
      </c>
      <c r="E7" s="44" t="s">
        <v>1934</v>
      </c>
      <c r="F7" s="44" t="s">
        <v>2102</v>
      </c>
      <c r="G7" s="44" t="s">
        <v>2114</v>
      </c>
      <c r="H7" s="44"/>
      <c r="I7" s="44"/>
      <c r="J7" s="44"/>
      <c r="K7" s="44">
        <f>COUNTIF(Tabla7[[#This Row],[Código Quema combustible]:[Emisiones por gestión de estiercol]],("&lt;&gt;N/A"))-COUNTBLANK(Tabla7[[#This Row],[Código Quema combustible]:[Emisiones por gestión de estiercol]])</f>
        <v>2</v>
      </c>
      <c r="L7" s="75" t="s">
        <v>2102</v>
      </c>
      <c r="M7" s="44" t="str">
        <f>IF(OR(Tabla7[[#This Row],[Código Quema combustible]]="N/A",Tabla7[[#This Row],[Código Quema combustible]]=""),"no","si")</f>
        <v>si</v>
      </c>
      <c r="N7" s="44" t="str">
        <f>IF(OR(Tabla7[[#This Row],[Código Venteo]]="N/A",Tabla7[[#This Row],[Código Venteo]]=""),"no","si")</f>
        <v>si</v>
      </c>
      <c r="O7" s="44" t="str">
        <f>IF(OR(Tabla7[[#This Row],[Emisión por proceso]]="N/A",Tabla7[[#This Row],[Emisión por proceso]]=""),"no","si")</f>
        <v>no</v>
      </c>
      <c r="P7" s="44"/>
      <c r="Q7" s="44"/>
      <c r="R7" s="44"/>
      <c r="S7" s="44"/>
      <c r="T7" s="71" t="s">
        <v>2056</v>
      </c>
      <c r="U7" s="44"/>
      <c r="V7" s="71" t="s">
        <v>2057</v>
      </c>
      <c r="W7" s="71" t="s">
        <v>1925</v>
      </c>
      <c r="X7" s="44"/>
      <c r="Y7" s="71" t="s">
        <v>1926</v>
      </c>
      <c r="Z7" s="71" t="s">
        <v>2045</v>
      </c>
      <c r="AC7" t="s">
        <v>2053</v>
      </c>
      <c r="AD7" t="s">
        <v>1900</v>
      </c>
      <c r="AE7" t="s">
        <v>1801</v>
      </c>
      <c r="AF7" t="s">
        <v>1801</v>
      </c>
      <c r="AG7" t="s">
        <v>1801</v>
      </c>
      <c r="AH7" t="s">
        <v>2059</v>
      </c>
    </row>
    <row r="8" spans="3:34" ht="28.5">
      <c r="C8" s="44" t="s">
        <v>2052</v>
      </c>
      <c r="D8" s="44" t="s">
        <v>1898</v>
      </c>
      <c r="E8" s="44" t="s">
        <v>1935</v>
      </c>
      <c r="F8" s="44" t="s">
        <v>2102</v>
      </c>
      <c r="G8" s="44" t="s">
        <v>1097</v>
      </c>
      <c r="H8" s="44"/>
      <c r="I8" s="44"/>
      <c r="J8" s="44"/>
      <c r="K8" s="44">
        <f>COUNTIF(Tabla7[[#This Row],[Código Quema combustible]:[Emisiones por gestión de estiercol]],("&lt;&gt;N/A"))-COUNTBLANK(Tabla7[[#This Row],[Código Quema combustible]:[Emisiones por gestión de estiercol]])</f>
        <v>2</v>
      </c>
      <c r="L8" s="75" t="s">
        <v>2102</v>
      </c>
      <c r="M8" s="44" t="str">
        <f>IF(OR(Tabla7[[#This Row],[Código Quema combustible]]="N/A",Tabla7[[#This Row],[Código Quema combustible]]=""),"no","si")</f>
        <v>si</v>
      </c>
      <c r="N8" s="44" t="str">
        <f>IF(OR(Tabla7[[#This Row],[Código Venteo]]="N/A",Tabla7[[#This Row],[Código Venteo]]=""),"no","si")</f>
        <v>si</v>
      </c>
      <c r="O8" s="44" t="str">
        <f>IF(OR(Tabla7[[#This Row],[Emisión por proceso]]="N/A",Tabla7[[#This Row],[Emisión por proceso]]=""),"no","si")</f>
        <v>no</v>
      </c>
      <c r="P8" s="44"/>
      <c r="Q8" s="44"/>
      <c r="R8" s="44"/>
      <c r="S8" s="44"/>
      <c r="T8" s="72" t="s">
        <v>2053</v>
      </c>
      <c r="U8" s="44"/>
      <c r="V8" s="72" t="s">
        <v>2057</v>
      </c>
      <c r="W8" s="72" t="s">
        <v>1926</v>
      </c>
      <c r="X8" s="44"/>
      <c r="Y8" s="72" t="s">
        <v>1919</v>
      </c>
      <c r="Z8" s="72" t="s">
        <v>2011</v>
      </c>
      <c r="AC8" t="s">
        <v>2053</v>
      </c>
      <c r="AD8" t="s">
        <v>1901</v>
      </c>
      <c r="AE8" t="s">
        <v>1801</v>
      </c>
      <c r="AF8" t="s">
        <v>1801</v>
      </c>
      <c r="AG8" t="s">
        <v>1801</v>
      </c>
      <c r="AH8" t="s">
        <v>2059</v>
      </c>
    </row>
    <row r="9" spans="3:34" ht="28.5">
      <c r="C9" s="44" t="s">
        <v>2052</v>
      </c>
      <c r="D9" s="44" t="s">
        <v>1898</v>
      </c>
      <c r="E9" s="44" t="s">
        <v>1936</v>
      </c>
      <c r="F9" s="44" t="s">
        <v>2104</v>
      </c>
      <c r="G9" s="44" t="s">
        <v>2116</v>
      </c>
      <c r="H9" s="44"/>
      <c r="I9" s="44"/>
      <c r="J9" s="44"/>
      <c r="K9" s="44">
        <f>COUNTIF(Tabla7[[#This Row],[Código Quema combustible]:[Emisiones por gestión de estiercol]],("&lt;&gt;N/A"))-COUNTBLANK(Tabla7[[#This Row],[Código Quema combustible]:[Emisiones por gestión de estiercol]])</f>
        <v>2</v>
      </c>
      <c r="L9" s="75" t="s">
        <v>2104</v>
      </c>
      <c r="M9" s="44" t="str">
        <f>IF(OR(Tabla7[[#This Row],[Código Quema combustible]]="N/A",Tabla7[[#This Row],[Código Quema combustible]]=""),"no","si")</f>
        <v>si</v>
      </c>
      <c r="N9" s="44" t="str">
        <f>IF(OR(Tabla7[[#This Row],[Código Venteo]]="N/A",Tabla7[[#This Row],[Código Venteo]]=""),"no","si")</f>
        <v>si</v>
      </c>
      <c r="O9" s="44" t="str">
        <f>IF(OR(Tabla7[[#This Row],[Emisión por proceso]]="N/A",Tabla7[[#This Row],[Emisión por proceso]]=""),"no","si")</f>
        <v>no</v>
      </c>
      <c r="P9" s="44"/>
      <c r="Q9" s="44"/>
      <c r="R9" s="44"/>
      <c r="S9" s="44"/>
      <c r="T9" s="71"/>
      <c r="U9" s="44"/>
      <c r="V9" s="71" t="s">
        <v>2057</v>
      </c>
      <c r="W9" s="71" t="s">
        <v>1927</v>
      </c>
      <c r="X9" s="44"/>
      <c r="Y9" s="71" t="s">
        <v>1919</v>
      </c>
      <c r="Z9" s="71" t="s">
        <v>2012</v>
      </c>
      <c r="AC9" t="s">
        <v>2053</v>
      </c>
      <c r="AD9" t="s">
        <v>1902</v>
      </c>
      <c r="AE9" t="s">
        <v>1801</v>
      </c>
      <c r="AF9" t="s">
        <v>1801</v>
      </c>
      <c r="AG9" t="s">
        <v>1801</v>
      </c>
      <c r="AH9" t="s">
        <v>2059</v>
      </c>
    </row>
    <row r="10" spans="3:34" ht="28.5">
      <c r="C10" s="44" t="s">
        <v>2052</v>
      </c>
      <c r="D10" s="44" t="s">
        <v>1898</v>
      </c>
      <c r="E10" s="44" t="s">
        <v>1937</v>
      </c>
      <c r="F10" s="44" t="s">
        <v>2104</v>
      </c>
      <c r="G10" s="44" t="s">
        <v>2115</v>
      </c>
      <c r="H10" s="44"/>
      <c r="I10" s="44"/>
      <c r="J10" s="44"/>
      <c r="K10" s="44">
        <f>COUNTIF(Tabla7[[#This Row],[Código Quema combustible]:[Emisiones por gestión de estiercol]],("&lt;&gt;N/A"))-COUNTBLANK(Tabla7[[#This Row],[Código Quema combustible]:[Emisiones por gestión de estiercol]])</f>
        <v>2</v>
      </c>
      <c r="L10" s="75" t="s">
        <v>2104</v>
      </c>
      <c r="M10" s="44" t="str">
        <f>IF(OR(Tabla7[[#This Row],[Código Quema combustible]]="N/A",Tabla7[[#This Row],[Código Quema combustible]]=""),"no","si")</f>
        <v>si</v>
      </c>
      <c r="N10" s="44" t="str">
        <f>IF(OR(Tabla7[[#This Row],[Código Venteo]]="N/A",Tabla7[[#This Row],[Código Venteo]]=""),"no","si")</f>
        <v>si</v>
      </c>
      <c r="O10" s="44" t="str">
        <f>IF(OR(Tabla7[[#This Row],[Emisión por proceso]]="N/A",Tabla7[[#This Row],[Emisión por proceso]]=""),"no","si")</f>
        <v>no</v>
      </c>
      <c r="P10" s="44"/>
      <c r="Q10" s="44"/>
      <c r="R10" s="44"/>
      <c r="S10" s="44"/>
      <c r="T10" s="72"/>
      <c r="U10" s="44"/>
      <c r="V10" s="72" t="s">
        <v>2057</v>
      </c>
      <c r="W10" s="72" t="s">
        <v>1928</v>
      </c>
      <c r="X10" s="44"/>
      <c r="Y10" s="72" t="s">
        <v>1919</v>
      </c>
      <c r="Z10" s="72" t="s">
        <v>2013</v>
      </c>
      <c r="AC10" t="s">
        <v>2054</v>
      </c>
      <c r="AD10" t="s">
        <v>1903</v>
      </c>
      <c r="AE10" t="s">
        <v>1801</v>
      </c>
      <c r="AF10" t="s">
        <v>1801</v>
      </c>
      <c r="AG10" t="s">
        <v>1801</v>
      </c>
      <c r="AH10" t="s">
        <v>1801</v>
      </c>
    </row>
    <row r="11" spans="3:34">
      <c r="C11" s="44" t="s">
        <v>2053</v>
      </c>
      <c r="D11" s="44" t="s">
        <v>1899</v>
      </c>
      <c r="E11" s="44" t="s">
        <v>1938</v>
      </c>
      <c r="F11" s="44" t="s">
        <v>1088</v>
      </c>
      <c r="G11" s="44"/>
      <c r="H11" s="44"/>
      <c r="I11" s="44"/>
      <c r="J11" s="44"/>
      <c r="K11" s="44">
        <f>COUNTIF(Tabla7[[#This Row],[Código Quema combustible]:[Emisiones por gestión de estiercol]],("&lt;&gt;N/A"))-COUNTBLANK(Tabla7[[#This Row],[Código Quema combustible]:[Emisiones por gestión de estiercol]])</f>
        <v>1</v>
      </c>
      <c r="L11" s="75" t="s">
        <v>1088</v>
      </c>
      <c r="M11" s="44" t="str">
        <f>IF(OR(Tabla7[[#This Row],[Código Quema combustible]]="N/A",Tabla7[[#This Row],[Código Quema combustible]]=""),"no","si")</f>
        <v>si</v>
      </c>
      <c r="N11" s="44" t="str">
        <f>IF(OR(Tabla7[[#This Row],[Código Venteo]]="N/A",Tabla7[[#This Row],[Código Venteo]]=""),"no","si")</f>
        <v>no</v>
      </c>
      <c r="O11" s="44" t="str">
        <f>IF(OR(Tabla7[[#This Row],[Emisión por proceso]]="N/A",Tabla7[[#This Row],[Emisión por proceso]]=""),"no","si")</f>
        <v>no</v>
      </c>
      <c r="P11" s="44"/>
      <c r="Q11" s="44"/>
      <c r="R11" s="44"/>
      <c r="S11" s="44"/>
      <c r="T11" s="71"/>
      <c r="U11" s="44"/>
      <c r="V11" s="71" t="s">
        <v>2057</v>
      </c>
      <c r="W11" s="71" t="s">
        <v>1929</v>
      </c>
      <c r="X11" s="44"/>
      <c r="Y11" s="71" t="s">
        <v>1919</v>
      </c>
      <c r="Z11" s="71" t="s">
        <v>2014</v>
      </c>
      <c r="AC11" t="s">
        <v>2054</v>
      </c>
      <c r="AD11" t="s">
        <v>1904</v>
      </c>
      <c r="AE11" t="s">
        <v>1801</v>
      </c>
      <c r="AF11" t="s">
        <v>1801</v>
      </c>
      <c r="AG11" t="s">
        <v>2059</v>
      </c>
      <c r="AH11" t="s">
        <v>1801</v>
      </c>
    </row>
    <row r="12" spans="3:34">
      <c r="C12" s="44" t="s">
        <v>2053</v>
      </c>
      <c r="D12" s="44" t="s">
        <v>1899</v>
      </c>
      <c r="E12" s="44" t="s">
        <v>1939</v>
      </c>
      <c r="F12" s="44" t="s">
        <v>1088</v>
      </c>
      <c r="G12" s="44"/>
      <c r="H12" s="44"/>
      <c r="I12" s="44"/>
      <c r="J12" s="44"/>
      <c r="K12" s="44">
        <f>COUNTIF(Tabla7[[#This Row],[Código Quema combustible]:[Emisiones por gestión de estiercol]],("&lt;&gt;N/A"))-COUNTBLANK(Tabla7[[#This Row],[Código Quema combustible]:[Emisiones por gestión de estiercol]])</f>
        <v>1</v>
      </c>
      <c r="L12" s="75" t="s">
        <v>1088</v>
      </c>
      <c r="M12" s="44" t="str">
        <f>IF(OR(Tabla7[[#This Row],[Código Quema combustible]]="N/A",Tabla7[[#This Row],[Código Quema combustible]]=""),"no","si")</f>
        <v>si</v>
      </c>
      <c r="N12" s="44" t="str">
        <f>IF(OR(Tabla7[[#This Row],[Código Venteo]]="N/A",Tabla7[[#This Row],[Código Venteo]]=""),"no","si")</f>
        <v>no</v>
      </c>
      <c r="O12" s="44" t="str">
        <f>IF(OR(Tabla7[[#This Row],[Emisión por proceso]]="N/A",Tabla7[[#This Row],[Emisión por proceso]]=""),"no","si")</f>
        <v>no</v>
      </c>
      <c r="P12" s="44"/>
      <c r="Q12" s="44"/>
      <c r="R12" s="44"/>
      <c r="S12" s="44"/>
      <c r="T12" s="72"/>
      <c r="U12" s="44"/>
      <c r="V12" s="72" t="s">
        <v>2057</v>
      </c>
      <c r="W12" s="72" t="s">
        <v>1930</v>
      </c>
      <c r="X12" s="44"/>
      <c r="Y12" s="72" t="s">
        <v>1921</v>
      </c>
      <c r="Z12" s="72" t="s">
        <v>2020</v>
      </c>
      <c r="AC12" t="s">
        <v>2054</v>
      </c>
      <c r="AD12" t="s">
        <v>1905</v>
      </c>
      <c r="AE12" t="s">
        <v>1801</v>
      </c>
      <c r="AF12" t="s">
        <v>1801</v>
      </c>
      <c r="AG12" t="s">
        <v>2059</v>
      </c>
      <c r="AH12" t="s">
        <v>1801</v>
      </c>
    </row>
    <row r="13" spans="3:34" ht="28.5">
      <c r="C13" s="44" t="s">
        <v>2053</v>
      </c>
      <c r="D13" s="44" t="s">
        <v>1899</v>
      </c>
      <c r="E13" s="44" t="s">
        <v>1940</v>
      </c>
      <c r="F13" s="44" t="s">
        <v>1088</v>
      </c>
      <c r="G13" s="44"/>
      <c r="H13" s="44"/>
      <c r="I13" s="44"/>
      <c r="J13" s="44"/>
      <c r="K13" s="44">
        <f>COUNTIF(Tabla7[[#This Row],[Código Quema combustible]:[Emisiones por gestión de estiercol]],("&lt;&gt;N/A"))-COUNTBLANK(Tabla7[[#This Row],[Código Quema combustible]:[Emisiones por gestión de estiercol]])</f>
        <v>1</v>
      </c>
      <c r="L13" s="75" t="s">
        <v>1088</v>
      </c>
      <c r="M13" s="44" t="str">
        <f>IF(OR(Tabla7[[#This Row],[Código Quema combustible]]="N/A",Tabla7[[#This Row],[Código Quema combustible]]=""),"no","si")</f>
        <v>si</v>
      </c>
      <c r="N13" s="44" t="str">
        <f>IF(OR(Tabla7[[#This Row],[Código Venteo]]="N/A",Tabla7[[#This Row],[Código Venteo]]=""),"no","si")</f>
        <v>no</v>
      </c>
      <c r="O13" s="44" t="str">
        <f>IF(OR(Tabla7[[#This Row],[Emisión por proceso]]="N/A",Tabla7[[#This Row],[Emisión por proceso]]=""),"no","si")</f>
        <v>no</v>
      </c>
      <c r="P13" s="44"/>
      <c r="Q13" s="44"/>
      <c r="R13" s="44"/>
      <c r="S13" s="44"/>
      <c r="T13" s="71"/>
      <c r="U13" s="44"/>
      <c r="V13" s="71" t="s">
        <v>2052</v>
      </c>
      <c r="W13" s="71" t="s">
        <v>2135</v>
      </c>
      <c r="X13" s="44"/>
      <c r="Y13" s="71" t="s">
        <v>1924</v>
      </c>
      <c r="Z13" s="71" t="s">
        <v>2032</v>
      </c>
      <c r="AC13" t="s">
        <v>2054</v>
      </c>
      <c r="AD13" t="s">
        <v>1906</v>
      </c>
      <c r="AE13" t="s">
        <v>1801</v>
      </c>
      <c r="AF13" t="s">
        <v>2059</v>
      </c>
      <c r="AG13" t="s">
        <v>1801</v>
      </c>
      <c r="AH13" t="s">
        <v>1801</v>
      </c>
    </row>
    <row r="14" spans="3:34" ht="28.5">
      <c r="C14" s="44" t="s">
        <v>2053</v>
      </c>
      <c r="D14" s="44" t="s">
        <v>1900</v>
      </c>
      <c r="E14" s="44" t="s">
        <v>1941</v>
      </c>
      <c r="F14" s="44" t="s">
        <v>1090</v>
      </c>
      <c r="G14" s="44"/>
      <c r="H14" s="44"/>
      <c r="I14" s="44"/>
      <c r="J14" s="44"/>
      <c r="K14" s="44">
        <f>COUNTIF(Tabla7[[#This Row],[Código Quema combustible]:[Emisiones por gestión de estiercol]],("&lt;&gt;N/A"))-COUNTBLANK(Tabla7[[#This Row],[Código Quema combustible]:[Emisiones por gestión de estiercol]])</f>
        <v>1</v>
      </c>
      <c r="L14" s="75" t="s">
        <v>1090</v>
      </c>
      <c r="M14" s="44" t="str">
        <f>IF(OR(Tabla7[[#This Row],[Código Quema combustible]]="N/A",Tabla7[[#This Row],[Código Quema combustible]]=""),"no","si")</f>
        <v>si</v>
      </c>
      <c r="N14" s="44" t="str">
        <f>IF(OR(Tabla7[[#This Row],[Código Venteo]]="N/A",Tabla7[[#This Row],[Código Venteo]]=""),"no","si")</f>
        <v>no</v>
      </c>
      <c r="O14" s="44" t="str">
        <f>IF(OR(Tabla7[[#This Row],[Emisión por proceso]]="N/A",Tabla7[[#This Row],[Emisión por proceso]]=""),"no","si")</f>
        <v>no</v>
      </c>
      <c r="P14" s="44"/>
      <c r="Q14" s="44"/>
      <c r="R14" s="44"/>
      <c r="S14" s="44"/>
      <c r="T14" s="72"/>
      <c r="U14" s="44"/>
      <c r="V14" s="72" t="s">
        <v>2052</v>
      </c>
      <c r="W14" s="72" t="s">
        <v>1898</v>
      </c>
      <c r="X14" s="44"/>
      <c r="Y14" s="72" t="s">
        <v>1924</v>
      </c>
      <c r="Z14" s="72" t="s">
        <v>2033</v>
      </c>
      <c r="AC14" t="s">
        <v>2054</v>
      </c>
      <c r="AD14" t="s">
        <v>1907</v>
      </c>
      <c r="AE14" t="s">
        <v>1801</v>
      </c>
      <c r="AF14" t="s">
        <v>1801</v>
      </c>
      <c r="AG14" t="s">
        <v>1801</v>
      </c>
      <c r="AH14" t="s">
        <v>1801</v>
      </c>
    </row>
    <row r="15" spans="3:34">
      <c r="C15" s="44" t="s">
        <v>2053</v>
      </c>
      <c r="D15" s="44" t="s">
        <v>1901</v>
      </c>
      <c r="E15" s="44" t="s">
        <v>1942</v>
      </c>
      <c r="F15" s="44" t="s">
        <v>1091</v>
      </c>
      <c r="G15" s="44"/>
      <c r="H15" s="44"/>
      <c r="I15" s="44"/>
      <c r="J15" s="44"/>
      <c r="K15" s="44">
        <f>COUNTIF(Tabla7[[#This Row],[Código Quema combustible]:[Emisiones por gestión de estiercol]],("&lt;&gt;N/A"))-COUNTBLANK(Tabla7[[#This Row],[Código Quema combustible]:[Emisiones por gestión de estiercol]])</f>
        <v>1</v>
      </c>
      <c r="L15" s="75" t="s">
        <v>1091</v>
      </c>
      <c r="M15" s="44" t="str">
        <f>IF(OR(Tabla7[[#This Row],[Código Quema combustible]]="N/A",Tabla7[[#This Row],[Código Quema combustible]]=""),"no","si")</f>
        <v>si</v>
      </c>
      <c r="N15" s="44" t="str">
        <f>IF(OR(Tabla7[[#This Row],[Código Venteo]]="N/A",Tabla7[[#This Row],[Código Venteo]]=""),"no","si")</f>
        <v>no</v>
      </c>
      <c r="O15" s="44" t="str">
        <f>IF(OR(Tabla7[[#This Row],[Emisión por proceso]]="N/A",Tabla7[[#This Row],[Emisión por proceso]]=""),"no","si")</f>
        <v>no</v>
      </c>
      <c r="P15" s="44"/>
      <c r="Q15" s="44"/>
      <c r="R15" s="44"/>
      <c r="S15" s="44"/>
      <c r="T15" s="44"/>
      <c r="U15" s="44"/>
      <c r="V15" s="71" t="s">
        <v>2054</v>
      </c>
      <c r="W15" s="71" t="s">
        <v>1903</v>
      </c>
      <c r="X15" s="44"/>
      <c r="Y15" s="71" t="s">
        <v>1924</v>
      </c>
      <c r="Z15" s="71" t="s">
        <v>2034</v>
      </c>
      <c r="AC15" t="s">
        <v>2054</v>
      </c>
      <c r="AD15" t="s">
        <v>1908</v>
      </c>
      <c r="AE15" t="s">
        <v>1801</v>
      </c>
      <c r="AF15" t="s">
        <v>1801</v>
      </c>
      <c r="AG15" t="s">
        <v>1801</v>
      </c>
      <c r="AH15" t="s">
        <v>2059</v>
      </c>
    </row>
    <row r="16" spans="3:34">
      <c r="C16" s="44" t="s">
        <v>2053</v>
      </c>
      <c r="D16" s="44" t="s">
        <v>1902</v>
      </c>
      <c r="E16" s="44" t="s">
        <v>1943</v>
      </c>
      <c r="F16" s="44" t="s">
        <v>1089</v>
      </c>
      <c r="G16" s="44"/>
      <c r="H16" s="44"/>
      <c r="I16" s="44"/>
      <c r="J16" s="44"/>
      <c r="K16" s="44">
        <f>COUNTIF(Tabla7[[#This Row],[Código Quema combustible]:[Emisiones por gestión de estiercol]],("&lt;&gt;N/A"))-COUNTBLANK(Tabla7[[#This Row],[Código Quema combustible]:[Emisiones por gestión de estiercol]])</f>
        <v>1</v>
      </c>
      <c r="L16" s="75" t="s">
        <v>1089</v>
      </c>
      <c r="M16" s="44" t="str">
        <f>IF(OR(Tabla7[[#This Row],[Código Quema combustible]]="N/A",Tabla7[[#This Row],[Código Quema combustible]]=""),"no","si")</f>
        <v>si</v>
      </c>
      <c r="N16" s="44" t="str">
        <f>IF(OR(Tabla7[[#This Row],[Código Venteo]]="N/A",Tabla7[[#This Row],[Código Venteo]]=""),"no","si")</f>
        <v>no</v>
      </c>
      <c r="O16" s="44" t="str">
        <f>IF(OR(Tabla7[[#This Row],[Emisión por proceso]]="N/A",Tabla7[[#This Row],[Emisión por proceso]]=""),"no","si")</f>
        <v>no</v>
      </c>
      <c r="P16" s="44"/>
      <c r="Q16" s="44"/>
      <c r="R16" s="44"/>
      <c r="S16" s="44"/>
      <c r="T16" s="44"/>
      <c r="U16" s="44"/>
      <c r="V16" s="72" t="s">
        <v>2054</v>
      </c>
      <c r="W16" s="72" t="s">
        <v>1904</v>
      </c>
      <c r="X16" s="44"/>
      <c r="Y16" s="72" t="s">
        <v>1924</v>
      </c>
      <c r="Z16" s="72" t="s">
        <v>2035</v>
      </c>
      <c r="AC16" t="s">
        <v>2054</v>
      </c>
      <c r="AD16" t="s">
        <v>1909</v>
      </c>
      <c r="AE16" t="s">
        <v>1801</v>
      </c>
      <c r="AF16" t="s">
        <v>1801</v>
      </c>
      <c r="AG16" t="s">
        <v>2059</v>
      </c>
      <c r="AH16" t="s">
        <v>2059</v>
      </c>
    </row>
    <row r="17" spans="3:34">
      <c r="C17" s="44" t="s">
        <v>2053</v>
      </c>
      <c r="D17" s="44" t="s">
        <v>1902</v>
      </c>
      <c r="E17" s="44" t="s">
        <v>1944</v>
      </c>
      <c r="F17" s="44" t="s">
        <v>1089</v>
      </c>
      <c r="G17" s="44"/>
      <c r="H17" s="44"/>
      <c r="I17" s="44"/>
      <c r="J17" s="44"/>
      <c r="K17" s="44">
        <f>COUNTIF(Tabla7[[#This Row],[Código Quema combustible]:[Emisiones por gestión de estiercol]],("&lt;&gt;N/A"))-COUNTBLANK(Tabla7[[#This Row],[Código Quema combustible]:[Emisiones por gestión de estiercol]])</f>
        <v>1</v>
      </c>
      <c r="L17" s="75" t="s">
        <v>1089</v>
      </c>
      <c r="M17" s="44" t="str">
        <f>IF(OR(Tabla7[[#This Row],[Código Quema combustible]]="N/A",Tabla7[[#This Row],[Código Quema combustible]]=""),"no","si")</f>
        <v>si</v>
      </c>
      <c r="N17" s="44" t="str">
        <f>IF(OR(Tabla7[[#This Row],[Código Venteo]]="N/A",Tabla7[[#This Row],[Código Venteo]]=""),"no","si")</f>
        <v>no</v>
      </c>
      <c r="O17" s="44" t="str">
        <f>IF(OR(Tabla7[[#This Row],[Emisión por proceso]]="N/A",Tabla7[[#This Row],[Emisión por proceso]]=""),"no","si")</f>
        <v>no</v>
      </c>
      <c r="P17" s="44"/>
      <c r="Q17" s="44"/>
      <c r="R17" s="44"/>
      <c r="S17" s="44"/>
      <c r="T17" s="44"/>
      <c r="U17" s="44"/>
      <c r="V17" s="71" t="s">
        <v>2054</v>
      </c>
      <c r="W17" s="71" t="s">
        <v>1905</v>
      </c>
      <c r="X17" s="44"/>
      <c r="Y17" s="71" t="s">
        <v>1924</v>
      </c>
      <c r="Z17" s="71" t="s">
        <v>2036</v>
      </c>
      <c r="AC17" t="s">
        <v>2054</v>
      </c>
      <c r="AD17" t="s">
        <v>1910</v>
      </c>
      <c r="AE17" t="s">
        <v>1801</v>
      </c>
      <c r="AF17" t="s">
        <v>2059</v>
      </c>
      <c r="AG17" t="s">
        <v>2059</v>
      </c>
      <c r="AH17" t="s">
        <v>1801</v>
      </c>
    </row>
    <row r="18" spans="3:34" ht="28.5">
      <c r="C18" s="44" t="s">
        <v>2053</v>
      </c>
      <c r="D18" s="44" t="s">
        <v>1902</v>
      </c>
      <c r="E18" s="44" t="s">
        <v>1945</v>
      </c>
      <c r="F18" s="44" t="s">
        <v>1089</v>
      </c>
      <c r="G18" s="44"/>
      <c r="H18" s="44"/>
      <c r="I18" s="44"/>
      <c r="J18" s="44"/>
      <c r="K18" s="44">
        <f>COUNTIF(Tabla7[[#This Row],[Código Quema combustible]:[Emisiones por gestión de estiercol]],("&lt;&gt;N/A"))-COUNTBLANK(Tabla7[[#This Row],[Código Quema combustible]:[Emisiones por gestión de estiercol]])</f>
        <v>1</v>
      </c>
      <c r="L18" s="75" t="s">
        <v>1089</v>
      </c>
      <c r="M18" s="44" t="str">
        <f>IF(OR(Tabla7[[#This Row],[Código Quema combustible]]="N/A",Tabla7[[#This Row],[Código Quema combustible]]=""),"no","si")</f>
        <v>si</v>
      </c>
      <c r="N18" s="44" t="str">
        <f>IF(OR(Tabla7[[#This Row],[Código Venteo]]="N/A",Tabla7[[#This Row],[Código Venteo]]=""),"no","si")</f>
        <v>no</v>
      </c>
      <c r="O18" s="44" t="str">
        <f>IF(OR(Tabla7[[#This Row],[Emisión por proceso]]="N/A",Tabla7[[#This Row],[Emisión por proceso]]=""),"no","si")</f>
        <v>no</v>
      </c>
      <c r="P18" s="44"/>
      <c r="Q18" s="44"/>
      <c r="R18" s="44"/>
      <c r="S18" s="44"/>
      <c r="T18" s="44"/>
      <c r="U18" s="44"/>
      <c r="V18" s="72" t="s">
        <v>2054</v>
      </c>
      <c r="W18" s="72" t="s">
        <v>1906</v>
      </c>
      <c r="X18" s="44"/>
      <c r="Y18" s="72" t="s">
        <v>1924</v>
      </c>
      <c r="Z18" s="72" t="s">
        <v>2037</v>
      </c>
      <c r="AC18" t="s">
        <v>2054</v>
      </c>
      <c r="AD18" t="s">
        <v>1911</v>
      </c>
      <c r="AE18" t="s">
        <v>1801</v>
      </c>
      <c r="AF18" t="s">
        <v>1801</v>
      </c>
      <c r="AG18" t="s">
        <v>1801</v>
      </c>
      <c r="AH18" t="s">
        <v>2059</v>
      </c>
    </row>
    <row r="19" spans="3:34" ht="28.5">
      <c r="C19" s="44" t="s">
        <v>2053</v>
      </c>
      <c r="D19" s="44" t="s">
        <v>1902</v>
      </c>
      <c r="E19" s="44" t="s">
        <v>1946</v>
      </c>
      <c r="F19" s="44" t="s">
        <v>1089</v>
      </c>
      <c r="G19" s="44"/>
      <c r="H19" s="44"/>
      <c r="I19" s="44"/>
      <c r="J19" s="44"/>
      <c r="K19" s="44">
        <f>COUNTIF(Tabla7[[#This Row],[Código Quema combustible]:[Emisiones por gestión de estiercol]],("&lt;&gt;N/A"))-COUNTBLANK(Tabla7[[#This Row],[Código Quema combustible]:[Emisiones por gestión de estiercol]])</f>
        <v>1</v>
      </c>
      <c r="L19" s="75" t="s">
        <v>1089</v>
      </c>
      <c r="M19" s="44" t="str">
        <f>IF(OR(Tabla7[[#This Row],[Código Quema combustible]]="N/A",Tabla7[[#This Row],[Código Quema combustible]]=""),"no","si")</f>
        <v>si</v>
      </c>
      <c r="N19" s="44" t="str">
        <f>IF(OR(Tabla7[[#This Row],[Código Venteo]]="N/A",Tabla7[[#This Row],[Código Venteo]]=""),"no","si")</f>
        <v>no</v>
      </c>
      <c r="O19" s="44" t="str">
        <f>IF(OR(Tabla7[[#This Row],[Emisión por proceso]]="N/A",Tabla7[[#This Row],[Emisión por proceso]]=""),"no","si")</f>
        <v>no</v>
      </c>
      <c r="P19" s="44"/>
      <c r="Q19" s="44"/>
      <c r="R19" s="44"/>
      <c r="S19" s="44"/>
      <c r="T19" s="44"/>
      <c r="U19" s="44"/>
      <c r="V19" s="71" t="s">
        <v>2054</v>
      </c>
      <c r="W19" s="71" t="s">
        <v>1907</v>
      </c>
      <c r="X19" s="44"/>
      <c r="Y19" s="71" t="s">
        <v>1924</v>
      </c>
      <c r="Z19" s="71" t="s">
        <v>2038</v>
      </c>
      <c r="AC19" t="s">
        <v>2054</v>
      </c>
      <c r="AD19" t="s">
        <v>1912</v>
      </c>
      <c r="AE19" t="s">
        <v>1801</v>
      </c>
      <c r="AF19" t="s">
        <v>2059</v>
      </c>
      <c r="AG19" t="s">
        <v>1801</v>
      </c>
      <c r="AH19" t="s">
        <v>2059</v>
      </c>
    </row>
    <row r="20" spans="3:34" ht="28.5">
      <c r="C20" s="44" t="s">
        <v>2054</v>
      </c>
      <c r="D20" s="44" t="s">
        <v>1903</v>
      </c>
      <c r="E20" s="44" t="s">
        <v>1947</v>
      </c>
      <c r="F20" s="44" t="s">
        <v>2099</v>
      </c>
      <c r="G20" s="44"/>
      <c r="H20" s="44" t="s">
        <v>2123</v>
      </c>
      <c r="I20" s="44" t="s">
        <v>2124</v>
      </c>
      <c r="J20" s="44"/>
      <c r="K20" s="44">
        <f>COUNTIF(Tabla7[[#This Row],[Código Quema combustible]:[Emisiones por gestión de estiercol]],("&lt;&gt;N/A"))-COUNTBLANK(Tabla7[[#This Row],[Código Quema combustible]:[Emisiones por gestión de estiercol]])</f>
        <v>3</v>
      </c>
      <c r="L20" s="75" t="s">
        <v>2123</v>
      </c>
      <c r="M20" s="44" t="str">
        <f>IF(OR(Tabla7[[#This Row],[Código Quema combustible]]="N/A",Tabla7[[#This Row],[Código Quema combustible]]=""),"no","si")</f>
        <v>si</v>
      </c>
      <c r="N20" s="44" t="str">
        <f>IF(OR(Tabla7[[#This Row],[Código Venteo]]="N/A",Tabla7[[#This Row],[Código Venteo]]=""),"no","si")</f>
        <v>no</v>
      </c>
      <c r="O20" s="44" t="str">
        <f>IF(OR(Tabla7[[#This Row],[Emisión por proceso]]="N/A",Tabla7[[#This Row],[Emisión por proceso]]=""),"no","si")</f>
        <v>si</v>
      </c>
      <c r="P20" s="44"/>
      <c r="Q20" s="44"/>
      <c r="R20" s="44"/>
      <c r="S20" s="44"/>
      <c r="T20" s="44"/>
      <c r="U20" s="44"/>
      <c r="V20" s="72" t="s">
        <v>2054</v>
      </c>
      <c r="W20" s="72" t="s">
        <v>1908</v>
      </c>
      <c r="X20" s="44"/>
      <c r="Y20" s="72" t="s">
        <v>1924</v>
      </c>
      <c r="Z20" s="72" t="s">
        <v>2039</v>
      </c>
      <c r="AC20" t="s">
        <v>2054</v>
      </c>
      <c r="AD20" t="s">
        <v>1913</v>
      </c>
      <c r="AE20" t="s">
        <v>1801</v>
      </c>
      <c r="AF20" t="s">
        <v>1801</v>
      </c>
      <c r="AG20" t="s">
        <v>1801</v>
      </c>
      <c r="AH20" t="s">
        <v>2059</v>
      </c>
    </row>
    <row r="21" spans="3:34">
      <c r="C21" s="44" t="s">
        <v>2054</v>
      </c>
      <c r="D21" s="44" t="s">
        <v>1903</v>
      </c>
      <c r="E21" s="44" t="s">
        <v>1948</v>
      </c>
      <c r="F21" s="44" t="s">
        <v>2099</v>
      </c>
      <c r="G21" s="44"/>
      <c r="H21" s="44" t="s">
        <v>2123</v>
      </c>
      <c r="I21" s="44" t="s">
        <v>2124</v>
      </c>
      <c r="J21" s="44"/>
      <c r="K21" s="44">
        <f>COUNTIF(Tabla7[[#This Row],[Código Quema combustible]:[Emisiones por gestión de estiercol]],("&lt;&gt;N/A"))-COUNTBLANK(Tabla7[[#This Row],[Código Quema combustible]:[Emisiones por gestión de estiercol]])</f>
        <v>3</v>
      </c>
      <c r="L21" s="75" t="s">
        <v>2123</v>
      </c>
      <c r="M21" s="44" t="str">
        <f>IF(OR(Tabla7[[#This Row],[Código Quema combustible]]="N/A",Tabla7[[#This Row],[Código Quema combustible]]=""),"no","si")</f>
        <v>si</v>
      </c>
      <c r="N21" s="44" t="str">
        <f>IF(OR(Tabla7[[#This Row],[Código Venteo]]="N/A",Tabla7[[#This Row],[Código Venteo]]=""),"no","si")</f>
        <v>no</v>
      </c>
      <c r="O21" s="44" t="str">
        <f>IF(OR(Tabla7[[#This Row],[Emisión por proceso]]="N/A",Tabla7[[#This Row],[Emisión por proceso]]=""),"no","si")</f>
        <v>si</v>
      </c>
      <c r="P21" s="44"/>
      <c r="Q21" s="44"/>
      <c r="R21" s="44"/>
      <c r="S21" s="44"/>
      <c r="T21" s="44"/>
      <c r="U21" s="44"/>
      <c r="V21" s="71" t="s">
        <v>2054</v>
      </c>
      <c r="W21" s="71" t="s">
        <v>1909</v>
      </c>
      <c r="X21" s="44"/>
      <c r="Y21" s="71" t="s">
        <v>1924</v>
      </c>
      <c r="Z21" s="71" t="s">
        <v>2040</v>
      </c>
      <c r="AC21" t="s">
        <v>2054</v>
      </c>
      <c r="AD21" t="s">
        <v>1914</v>
      </c>
      <c r="AE21" t="s">
        <v>1801</v>
      </c>
      <c r="AF21" t="s">
        <v>2059</v>
      </c>
      <c r="AG21" t="s">
        <v>2059</v>
      </c>
      <c r="AH21" t="s">
        <v>1801</v>
      </c>
    </row>
    <row r="22" spans="3:34">
      <c r="C22" s="44" t="s">
        <v>2054</v>
      </c>
      <c r="D22" s="44" t="s">
        <v>1903</v>
      </c>
      <c r="E22" s="44" t="s">
        <v>1949</v>
      </c>
      <c r="F22" s="44" t="s">
        <v>2099</v>
      </c>
      <c r="G22" s="44"/>
      <c r="H22" s="44" t="s">
        <v>2123</v>
      </c>
      <c r="I22" s="44" t="s">
        <v>2124</v>
      </c>
      <c r="J22" s="44"/>
      <c r="K22" s="44">
        <f>COUNTIF(Tabla7[[#This Row],[Código Quema combustible]:[Emisiones por gestión de estiercol]],("&lt;&gt;N/A"))-COUNTBLANK(Tabla7[[#This Row],[Código Quema combustible]:[Emisiones por gestión de estiercol]])</f>
        <v>3</v>
      </c>
      <c r="L22" s="75" t="s">
        <v>2123</v>
      </c>
      <c r="M22" s="44" t="str">
        <f>IF(OR(Tabla7[[#This Row],[Código Quema combustible]]="N/A",Tabla7[[#This Row],[Código Quema combustible]]=""),"no","si")</f>
        <v>si</v>
      </c>
      <c r="N22" s="44" t="str">
        <f>IF(OR(Tabla7[[#This Row],[Código Venteo]]="N/A",Tabla7[[#This Row],[Código Venteo]]=""),"no","si")</f>
        <v>no</v>
      </c>
      <c r="O22" s="44" t="str">
        <f>IF(OR(Tabla7[[#This Row],[Emisión por proceso]]="N/A",Tabla7[[#This Row],[Emisión por proceso]]=""),"no","si")</f>
        <v>si</v>
      </c>
      <c r="P22" s="44"/>
      <c r="Q22" s="44"/>
      <c r="R22" s="44"/>
      <c r="S22" s="44"/>
      <c r="T22" s="44"/>
      <c r="U22" s="44"/>
      <c r="V22" s="72" t="s">
        <v>2054</v>
      </c>
      <c r="W22" s="72" t="s">
        <v>1910</v>
      </c>
      <c r="X22" s="44"/>
      <c r="Y22" s="72" t="s">
        <v>1924</v>
      </c>
      <c r="Z22" s="72" t="s">
        <v>2041</v>
      </c>
      <c r="AC22" t="s">
        <v>2054</v>
      </c>
      <c r="AD22" t="s">
        <v>1915</v>
      </c>
      <c r="AE22" t="s">
        <v>1801</v>
      </c>
      <c r="AF22" t="s">
        <v>2059</v>
      </c>
      <c r="AG22" t="s">
        <v>2059</v>
      </c>
      <c r="AH22" t="s">
        <v>1801</v>
      </c>
    </row>
    <row r="23" spans="3:34">
      <c r="C23" s="44" t="s">
        <v>2054</v>
      </c>
      <c r="D23" s="44" t="s">
        <v>1903</v>
      </c>
      <c r="E23" s="44" t="s">
        <v>1950</v>
      </c>
      <c r="F23" s="44" t="s">
        <v>2099</v>
      </c>
      <c r="G23" s="44"/>
      <c r="H23" s="44" t="s">
        <v>2123</v>
      </c>
      <c r="I23" s="44" t="s">
        <v>2124</v>
      </c>
      <c r="J23" s="44"/>
      <c r="K23" s="44">
        <f>COUNTIF(Tabla7[[#This Row],[Código Quema combustible]:[Emisiones por gestión de estiercol]],("&lt;&gt;N/A"))-COUNTBLANK(Tabla7[[#This Row],[Código Quema combustible]:[Emisiones por gestión de estiercol]])</f>
        <v>3</v>
      </c>
      <c r="L23" s="75" t="s">
        <v>2123</v>
      </c>
      <c r="M23" s="44" t="str">
        <f>IF(OR(Tabla7[[#This Row],[Código Quema combustible]]="N/A",Tabla7[[#This Row],[Código Quema combustible]]=""),"no","si")</f>
        <v>si</v>
      </c>
      <c r="N23" s="44" t="str">
        <f>IF(OR(Tabla7[[#This Row],[Código Venteo]]="N/A",Tabla7[[#This Row],[Código Venteo]]=""),"no","si")</f>
        <v>no</v>
      </c>
      <c r="O23" s="44" t="str">
        <f>IF(OR(Tabla7[[#This Row],[Emisión por proceso]]="N/A",Tabla7[[#This Row],[Emisión por proceso]]=""),"no","si")</f>
        <v>si</v>
      </c>
      <c r="P23" s="44"/>
      <c r="Q23" s="44"/>
      <c r="R23" s="44"/>
      <c r="S23" s="44"/>
      <c r="T23" s="44"/>
      <c r="U23" s="44"/>
      <c r="V23" s="71" t="s">
        <v>2054</v>
      </c>
      <c r="W23" s="71" t="s">
        <v>1911</v>
      </c>
      <c r="X23" s="44"/>
      <c r="Y23" s="71" t="s">
        <v>1924</v>
      </c>
      <c r="Z23" s="71" t="s">
        <v>2042</v>
      </c>
      <c r="AC23" t="s">
        <v>2054</v>
      </c>
      <c r="AD23" t="s">
        <v>1916</v>
      </c>
      <c r="AE23" t="s">
        <v>1801</v>
      </c>
      <c r="AF23" t="s">
        <v>1801</v>
      </c>
      <c r="AG23" t="s">
        <v>1801</v>
      </c>
      <c r="AH23" t="s">
        <v>2059</v>
      </c>
    </row>
    <row r="24" spans="3:34" ht="28.5">
      <c r="C24" s="44" t="s">
        <v>2054</v>
      </c>
      <c r="D24" s="44" t="s">
        <v>1903</v>
      </c>
      <c r="E24" s="44" t="s">
        <v>1951</v>
      </c>
      <c r="F24" s="44" t="s">
        <v>2099</v>
      </c>
      <c r="G24" s="44"/>
      <c r="H24" s="44" t="s">
        <v>2123</v>
      </c>
      <c r="I24" s="44" t="s">
        <v>2124</v>
      </c>
      <c r="J24" s="44"/>
      <c r="K24" s="44">
        <f>COUNTIF(Tabla7[[#This Row],[Código Quema combustible]:[Emisiones por gestión de estiercol]],("&lt;&gt;N/A"))-COUNTBLANK(Tabla7[[#This Row],[Código Quema combustible]:[Emisiones por gestión de estiercol]])</f>
        <v>3</v>
      </c>
      <c r="L24" s="75" t="s">
        <v>2123</v>
      </c>
      <c r="M24" s="44" t="str">
        <f>IF(OR(Tabla7[[#This Row],[Código Quema combustible]]="N/A",Tabla7[[#This Row],[Código Quema combustible]]=""),"no","si")</f>
        <v>si</v>
      </c>
      <c r="N24" s="44" t="str">
        <f>IF(OR(Tabla7[[#This Row],[Código Venteo]]="N/A",Tabla7[[#This Row],[Código Venteo]]=""),"no","si")</f>
        <v>no</v>
      </c>
      <c r="O24" s="44" t="str">
        <f>IF(OR(Tabla7[[#This Row],[Emisión por proceso]]="N/A",Tabla7[[#This Row],[Emisión por proceso]]=""),"no","si")</f>
        <v>si</v>
      </c>
      <c r="P24" s="44"/>
      <c r="Q24" s="44"/>
      <c r="R24" s="44"/>
      <c r="S24" s="44"/>
      <c r="T24" s="44"/>
      <c r="U24" s="44"/>
      <c r="V24" s="72" t="s">
        <v>2054</v>
      </c>
      <c r="W24" s="72" t="s">
        <v>1912</v>
      </c>
      <c r="X24" s="44"/>
      <c r="Y24" s="72" t="s">
        <v>1924</v>
      </c>
      <c r="Z24" s="72" t="s">
        <v>2043</v>
      </c>
      <c r="AC24" t="s">
        <v>2054</v>
      </c>
      <c r="AD24" t="s">
        <v>1917</v>
      </c>
      <c r="AE24" t="s">
        <v>1801</v>
      </c>
      <c r="AF24" t="s">
        <v>1801</v>
      </c>
      <c r="AG24" t="s">
        <v>1801</v>
      </c>
      <c r="AH24" t="s">
        <v>2059</v>
      </c>
    </row>
    <row r="25" spans="3:34">
      <c r="C25" s="44" t="s">
        <v>2054</v>
      </c>
      <c r="D25" s="44" t="s">
        <v>1903</v>
      </c>
      <c r="E25" s="44" t="s">
        <v>1952</v>
      </c>
      <c r="F25" s="44" t="s">
        <v>2099</v>
      </c>
      <c r="G25" s="44"/>
      <c r="H25" s="44" t="s">
        <v>2123</v>
      </c>
      <c r="I25" s="44" t="s">
        <v>2124</v>
      </c>
      <c r="J25" s="44"/>
      <c r="K25" s="44">
        <f>COUNTIF(Tabla7[[#This Row],[Código Quema combustible]:[Emisiones por gestión de estiercol]],("&lt;&gt;N/A"))-COUNTBLANK(Tabla7[[#This Row],[Código Quema combustible]:[Emisiones por gestión de estiercol]])</f>
        <v>3</v>
      </c>
      <c r="L25" s="75" t="s">
        <v>2123</v>
      </c>
      <c r="M25" s="44" t="str">
        <f>IF(OR(Tabla7[[#This Row],[Código Quema combustible]]="N/A",Tabla7[[#This Row],[Código Quema combustible]]=""),"no","si")</f>
        <v>si</v>
      </c>
      <c r="N25" s="44" t="str">
        <f>IF(OR(Tabla7[[#This Row],[Código Venteo]]="N/A",Tabla7[[#This Row],[Código Venteo]]=""),"no","si")</f>
        <v>no</v>
      </c>
      <c r="O25" s="44" t="str">
        <f>IF(OR(Tabla7[[#This Row],[Emisión por proceso]]="N/A",Tabla7[[#This Row],[Emisión por proceso]]=""),"no","si")</f>
        <v>si</v>
      </c>
      <c r="P25" s="44"/>
      <c r="Q25" s="44"/>
      <c r="R25" s="44"/>
      <c r="S25" s="44"/>
      <c r="T25" s="44"/>
      <c r="U25" s="44"/>
      <c r="V25" s="71" t="s">
        <v>2054</v>
      </c>
      <c r="W25" s="71" t="s">
        <v>1913</v>
      </c>
      <c r="X25" s="44"/>
      <c r="Y25" s="71" t="s">
        <v>1923</v>
      </c>
      <c r="Z25" s="71" t="s">
        <v>2022</v>
      </c>
      <c r="AC25" t="s">
        <v>2054</v>
      </c>
      <c r="AD25" t="s">
        <v>1918</v>
      </c>
      <c r="AE25" t="s">
        <v>1801</v>
      </c>
      <c r="AF25" t="s">
        <v>2059</v>
      </c>
      <c r="AG25" t="s">
        <v>1801</v>
      </c>
      <c r="AH25" t="s">
        <v>2059</v>
      </c>
    </row>
    <row r="26" spans="3:34">
      <c r="C26" s="44" t="s">
        <v>2054</v>
      </c>
      <c r="D26" s="44" t="s">
        <v>1903</v>
      </c>
      <c r="E26" s="44" t="s">
        <v>1953</v>
      </c>
      <c r="F26" s="44" t="s">
        <v>2099</v>
      </c>
      <c r="G26" s="44"/>
      <c r="H26" s="44" t="s">
        <v>2123</v>
      </c>
      <c r="I26" s="44" t="s">
        <v>2124</v>
      </c>
      <c r="J26" s="44"/>
      <c r="K26" s="44">
        <f>COUNTIF(Tabla7[[#This Row],[Código Quema combustible]:[Emisiones por gestión de estiercol]],("&lt;&gt;N/A"))-COUNTBLANK(Tabla7[[#This Row],[Código Quema combustible]:[Emisiones por gestión de estiercol]])</f>
        <v>3</v>
      </c>
      <c r="L26" s="75" t="s">
        <v>2123</v>
      </c>
      <c r="M26" s="44" t="str">
        <f>IF(OR(Tabla7[[#This Row],[Código Quema combustible]]="N/A",Tabla7[[#This Row],[Código Quema combustible]]=""),"no","si")</f>
        <v>si</v>
      </c>
      <c r="N26" s="44" t="str">
        <f>IF(OR(Tabla7[[#This Row],[Código Venteo]]="N/A",Tabla7[[#This Row],[Código Venteo]]=""),"no","si")</f>
        <v>no</v>
      </c>
      <c r="O26" s="44" t="str">
        <f>IF(OR(Tabla7[[#This Row],[Emisión por proceso]]="N/A",Tabla7[[#This Row],[Emisión por proceso]]=""),"no","si")</f>
        <v>si</v>
      </c>
      <c r="P26" s="44"/>
      <c r="Q26" s="44"/>
      <c r="R26" s="44"/>
      <c r="S26" s="44"/>
      <c r="T26" s="44"/>
      <c r="U26" s="44"/>
      <c r="V26" s="72" t="s">
        <v>2054</v>
      </c>
      <c r="W26" s="72" t="s">
        <v>1914</v>
      </c>
      <c r="X26" s="44"/>
      <c r="Y26" s="72" t="s">
        <v>1923</v>
      </c>
      <c r="Z26" s="72" t="s">
        <v>2023</v>
      </c>
      <c r="AC26" t="s">
        <v>2055</v>
      </c>
      <c r="AD26" t="s">
        <v>1919</v>
      </c>
      <c r="AE26" t="s">
        <v>1801</v>
      </c>
      <c r="AF26" t="s">
        <v>1801</v>
      </c>
      <c r="AG26" t="s">
        <v>1801</v>
      </c>
      <c r="AH26" t="s">
        <v>2059</v>
      </c>
    </row>
    <row r="27" spans="3:34" ht="28.5">
      <c r="C27" s="44" t="s">
        <v>2054</v>
      </c>
      <c r="D27" s="44" t="s">
        <v>1903</v>
      </c>
      <c r="E27" s="44" t="s">
        <v>1954</v>
      </c>
      <c r="F27" s="44" t="s">
        <v>2099</v>
      </c>
      <c r="G27" s="44"/>
      <c r="H27" s="44" t="s">
        <v>2123</v>
      </c>
      <c r="I27" s="44" t="s">
        <v>2124</v>
      </c>
      <c r="J27" s="44"/>
      <c r="K27" s="44">
        <f>COUNTIF(Tabla7[[#This Row],[Código Quema combustible]:[Emisiones por gestión de estiercol]],("&lt;&gt;N/A"))-COUNTBLANK(Tabla7[[#This Row],[Código Quema combustible]:[Emisiones por gestión de estiercol]])</f>
        <v>3</v>
      </c>
      <c r="L27" s="75" t="s">
        <v>2123</v>
      </c>
      <c r="M27" s="44" t="str">
        <f>IF(OR(Tabla7[[#This Row],[Código Quema combustible]]="N/A",Tabla7[[#This Row],[Código Quema combustible]]=""),"no","si")</f>
        <v>si</v>
      </c>
      <c r="N27" s="44" t="str">
        <f>IF(OR(Tabla7[[#This Row],[Código Venteo]]="N/A",Tabla7[[#This Row],[Código Venteo]]=""),"no","si")</f>
        <v>no</v>
      </c>
      <c r="O27" s="44" t="str">
        <f>IF(OR(Tabla7[[#This Row],[Emisión por proceso]]="N/A",Tabla7[[#This Row],[Emisión por proceso]]=""),"no","si")</f>
        <v>si</v>
      </c>
      <c r="P27" s="44"/>
      <c r="Q27" s="44"/>
      <c r="R27" s="44"/>
      <c r="S27" s="44"/>
      <c r="T27" s="44"/>
      <c r="U27" s="44"/>
      <c r="V27" s="71" t="s">
        <v>2054</v>
      </c>
      <c r="W27" s="71" t="s">
        <v>1915</v>
      </c>
      <c r="X27" s="44"/>
      <c r="Y27" s="71" t="s">
        <v>1923</v>
      </c>
      <c r="Z27" s="71" t="s">
        <v>2024</v>
      </c>
      <c r="AC27" t="s">
        <v>2055</v>
      </c>
      <c r="AD27" t="s">
        <v>1920</v>
      </c>
      <c r="AE27" t="s">
        <v>1801</v>
      </c>
      <c r="AF27" t="s">
        <v>1801</v>
      </c>
      <c r="AG27" t="s">
        <v>1801</v>
      </c>
      <c r="AH27" t="s">
        <v>2059</v>
      </c>
    </row>
    <row r="28" spans="3:34">
      <c r="C28" s="44" t="s">
        <v>2054</v>
      </c>
      <c r="D28" s="44" t="s">
        <v>1904</v>
      </c>
      <c r="E28" s="44" t="s">
        <v>1955</v>
      </c>
      <c r="F28" s="44" t="s">
        <v>2089</v>
      </c>
      <c r="G28" s="44"/>
      <c r="H28" s="44" t="s">
        <v>2125</v>
      </c>
      <c r="I28" s="44"/>
      <c r="J28" s="44"/>
      <c r="K28" s="44">
        <f>COUNTIF(Tabla7[[#This Row],[Código Quema combustible]:[Emisiones por gestión de estiercol]],("&lt;&gt;N/A"))-COUNTBLANK(Tabla7[[#This Row],[Código Quema combustible]:[Emisiones por gestión de estiercol]])</f>
        <v>2</v>
      </c>
      <c r="L28" s="75" t="s">
        <v>2125</v>
      </c>
      <c r="M28" s="44" t="str">
        <f>IF(OR(Tabla7[[#This Row],[Código Quema combustible]]="N/A",Tabla7[[#This Row],[Código Quema combustible]]=""),"no","si")</f>
        <v>si</v>
      </c>
      <c r="N28" s="44" t="str">
        <f>IF(OR(Tabla7[[#This Row],[Código Venteo]]="N/A",Tabla7[[#This Row],[Código Venteo]]=""),"no","si")</f>
        <v>no</v>
      </c>
      <c r="O28" s="44" t="str">
        <f>IF(OR(Tabla7[[#This Row],[Emisión por proceso]]="N/A",Tabla7[[#This Row],[Emisión por proceso]]=""),"no","si")</f>
        <v>si</v>
      </c>
      <c r="P28" s="44"/>
      <c r="Q28" s="44"/>
      <c r="R28" s="44"/>
      <c r="S28" s="44"/>
      <c r="T28" s="44"/>
      <c r="U28" s="44"/>
      <c r="V28" s="72" t="s">
        <v>2054</v>
      </c>
      <c r="W28" s="72" t="s">
        <v>1916</v>
      </c>
      <c r="X28" s="44"/>
      <c r="Y28" s="72" t="s">
        <v>1923</v>
      </c>
      <c r="Z28" s="72" t="s">
        <v>2025</v>
      </c>
      <c r="AC28" t="s">
        <v>2056</v>
      </c>
      <c r="AD28" t="s">
        <v>1921</v>
      </c>
      <c r="AE28" t="s">
        <v>1801</v>
      </c>
      <c r="AF28" t="s">
        <v>1801</v>
      </c>
      <c r="AG28" t="s">
        <v>1801</v>
      </c>
      <c r="AH28" t="s">
        <v>2059</v>
      </c>
    </row>
    <row r="29" spans="3:34">
      <c r="C29" s="44" t="s">
        <v>2054</v>
      </c>
      <c r="D29" s="44" t="s">
        <v>1904</v>
      </c>
      <c r="E29" s="44" t="s">
        <v>1956</v>
      </c>
      <c r="F29" s="44" t="s">
        <v>2089</v>
      </c>
      <c r="G29" s="44"/>
      <c r="H29" s="44" t="s">
        <v>2125</v>
      </c>
      <c r="I29" s="44"/>
      <c r="J29" s="44"/>
      <c r="K29" s="44">
        <f>COUNTIF(Tabla7[[#This Row],[Código Quema combustible]:[Emisiones por gestión de estiercol]],("&lt;&gt;N/A"))-COUNTBLANK(Tabla7[[#This Row],[Código Quema combustible]:[Emisiones por gestión de estiercol]])</f>
        <v>2</v>
      </c>
      <c r="L29" s="75" t="s">
        <v>2125</v>
      </c>
      <c r="M29" s="44" t="str">
        <f>IF(OR(Tabla7[[#This Row],[Código Quema combustible]]="N/A",Tabla7[[#This Row],[Código Quema combustible]]=""),"no","si")</f>
        <v>si</v>
      </c>
      <c r="N29" s="44" t="str">
        <f>IF(OR(Tabla7[[#This Row],[Código Venteo]]="N/A",Tabla7[[#This Row],[Código Venteo]]=""),"no","si")</f>
        <v>no</v>
      </c>
      <c r="O29" s="44" t="str">
        <f>IF(OR(Tabla7[[#This Row],[Emisión por proceso]]="N/A",Tabla7[[#This Row],[Emisión por proceso]]=""),"no","si")</f>
        <v>si</v>
      </c>
      <c r="P29" s="44"/>
      <c r="Q29" s="44"/>
      <c r="R29" s="44"/>
      <c r="S29" s="44"/>
      <c r="T29" s="44"/>
      <c r="U29" s="44"/>
      <c r="V29" s="71" t="s">
        <v>2054</v>
      </c>
      <c r="W29" s="71" t="s">
        <v>1917</v>
      </c>
      <c r="X29" s="44"/>
      <c r="Y29" s="71" t="s">
        <v>1923</v>
      </c>
      <c r="Z29" s="71" t="s">
        <v>2026</v>
      </c>
      <c r="AC29" t="s">
        <v>2056</v>
      </c>
      <c r="AD29" t="s">
        <v>1922</v>
      </c>
      <c r="AE29" t="s">
        <v>1801</v>
      </c>
      <c r="AF29" t="s">
        <v>1801</v>
      </c>
      <c r="AG29" t="s">
        <v>2059</v>
      </c>
      <c r="AH29" t="s">
        <v>2059</v>
      </c>
    </row>
    <row r="30" spans="3:34">
      <c r="C30" s="44" t="s">
        <v>2054</v>
      </c>
      <c r="D30" s="44" t="s">
        <v>1905</v>
      </c>
      <c r="E30" s="44" t="s">
        <v>1957</v>
      </c>
      <c r="F30" s="44" t="s">
        <v>2090</v>
      </c>
      <c r="G30" s="44"/>
      <c r="H30" s="44" t="s">
        <v>2125</v>
      </c>
      <c r="I30" s="44"/>
      <c r="J30" s="44"/>
      <c r="K30" s="44">
        <f>COUNTIF(Tabla7[[#This Row],[Código Quema combustible]:[Emisiones por gestión de estiercol]],("&lt;&gt;N/A"))-COUNTBLANK(Tabla7[[#This Row],[Código Quema combustible]:[Emisiones por gestión de estiercol]])</f>
        <v>2</v>
      </c>
      <c r="L30" s="75" t="s">
        <v>2125</v>
      </c>
      <c r="M30" s="44" t="str">
        <f>IF(OR(Tabla7[[#This Row],[Código Quema combustible]]="N/A",Tabla7[[#This Row],[Código Quema combustible]]=""),"no","si")</f>
        <v>si</v>
      </c>
      <c r="N30" s="44" t="str">
        <f>IF(OR(Tabla7[[#This Row],[Código Venteo]]="N/A",Tabla7[[#This Row],[Código Venteo]]=""),"no","si")</f>
        <v>no</v>
      </c>
      <c r="O30" s="44" t="str">
        <f>IF(OR(Tabla7[[#This Row],[Emisión por proceso]]="N/A",Tabla7[[#This Row],[Emisión por proceso]]=""),"no","si")</f>
        <v>si</v>
      </c>
      <c r="P30" s="44"/>
      <c r="Q30" s="44"/>
      <c r="R30" s="44"/>
      <c r="S30" s="44"/>
      <c r="T30" s="44"/>
      <c r="U30" s="44"/>
      <c r="V30" s="72" t="s">
        <v>2054</v>
      </c>
      <c r="W30" s="72" t="s">
        <v>1918</v>
      </c>
      <c r="X30" s="44"/>
      <c r="Y30" s="72" t="s">
        <v>1923</v>
      </c>
      <c r="Z30" s="72" t="s">
        <v>2027</v>
      </c>
      <c r="AC30" t="s">
        <v>2057</v>
      </c>
      <c r="AD30" t="s">
        <v>1923</v>
      </c>
      <c r="AE30" t="s">
        <v>1801</v>
      </c>
      <c r="AF30" t="s">
        <v>1801</v>
      </c>
      <c r="AG30" t="s">
        <v>2059</v>
      </c>
      <c r="AH30" t="s">
        <v>2059</v>
      </c>
    </row>
    <row r="31" spans="3:34" ht="28.5">
      <c r="C31" s="44" t="s">
        <v>2054</v>
      </c>
      <c r="D31" s="44" t="s">
        <v>1905</v>
      </c>
      <c r="E31" s="44" t="s">
        <v>1958</v>
      </c>
      <c r="F31" s="44" t="s">
        <v>2090</v>
      </c>
      <c r="G31" s="44"/>
      <c r="H31" s="44" t="s">
        <v>2125</v>
      </c>
      <c r="I31" s="44"/>
      <c r="J31" s="44"/>
      <c r="K31" s="44">
        <f>COUNTIF(Tabla7[[#This Row],[Código Quema combustible]:[Emisiones por gestión de estiercol]],("&lt;&gt;N/A"))-COUNTBLANK(Tabla7[[#This Row],[Código Quema combustible]:[Emisiones por gestión de estiercol]])</f>
        <v>2</v>
      </c>
      <c r="L31" s="75" t="s">
        <v>2125</v>
      </c>
      <c r="M31" s="44" t="str">
        <f>IF(OR(Tabla7[[#This Row],[Código Quema combustible]]="N/A",Tabla7[[#This Row],[Código Quema combustible]]=""),"no","si")</f>
        <v>si</v>
      </c>
      <c r="N31" s="44" t="str">
        <f>IF(OR(Tabla7[[#This Row],[Código Venteo]]="N/A",Tabla7[[#This Row],[Código Venteo]]=""),"no","si")</f>
        <v>no</v>
      </c>
      <c r="O31" s="44" t="str">
        <f>IF(OR(Tabla7[[#This Row],[Emisión por proceso]]="N/A",Tabla7[[#This Row],[Emisión por proceso]]=""),"no","si")</f>
        <v>si</v>
      </c>
      <c r="P31" s="44"/>
      <c r="Q31" s="44"/>
      <c r="R31" s="44"/>
      <c r="S31" s="44"/>
      <c r="T31" s="44"/>
      <c r="U31" s="44"/>
      <c r="V31" s="71" t="s">
        <v>2056</v>
      </c>
      <c r="W31" s="71" t="s">
        <v>1921</v>
      </c>
      <c r="X31" s="44"/>
      <c r="Y31" s="71" t="s">
        <v>1923</v>
      </c>
      <c r="Z31" s="71" t="s">
        <v>2028</v>
      </c>
      <c r="AC31" t="s">
        <v>2057</v>
      </c>
      <c r="AD31" t="s">
        <v>1924</v>
      </c>
      <c r="AE31" t="s">
        <v>1801</v>
      </c>
      <c r="AF31" t="s">
        <v>1801</v>
      </c>
      <c r="AG31" t="s">
        <v>1801</v>
      </c>
      <c r="AH31" t="s">
        <v>2059</v>
      </c>
    </row>
    <row r="32" spans="3:34" ht="28.5">
      <c r="C32" s="44" t="s">
        <v>2054</v>
      </c>
      <c r="D32" s="44" t="s">
        <v>1905</v>
      </c>
      <c r="E32" s="44" t="s">
        <v>1959</v>
      </c>
      <c r="F32" s="44" t="s">
        <v>2089</v>
      </c>
      <c r="G32" s="44"/>
      <c r="H32" s="44" t="s">
        <v>2125</v>
      </c>
      <c r="I32" s="44"/>
      <c r="J32" s="44"/>
      <c r="K32" s="44">
        <f>COUNTIF(Tabla7[[#This Row],[Código Quema combustible]:[Emisiones por gestión de estiercol]],("&lt;&gt;N/A"))-COUNTBLANK(Tabla7[[#This Row],[Código Quema combustible]:[Emisiones por gestión de estiercol]])</f>
        <v>2</v>
      </c>
      <c r="L32" s="75" t="s">
        <v>2125</v>
      </c>
      <c r="M32" s="44" t="str">
        <f>IF(OR(Tabla7[[#This Row],[Código Quema combustible]]="N/A",Tabla7[[#This Row],[Código Quema combustible]]=""),"no","si")</f>
        <v>si</v>
      </c>
      <c r="N32" s="44" t="str">
        <f>IF(OR(Tabla7[[#This Row],[Código Venteo]]="N/A",Tabla7[[#This Row],[Código Venteo]]=""),"no","si")</f>
        <v>no</v>
      </c>
      <c r="O32" s="44" t="str">
        <f>IF(OR(Tabla7[[#This Row],[Emisión por proceso]]="N/A",Tabla7[[#This Row],[Emisión por proceso]]=""),"no","si")</f>
        <v>si</v>
      </c>
      <c r="P32" s="44"/>
      <c r="Q32" s="44"/>
      <c r="R32" s="44"/>
      <c r="S32" s="44"/>
      <c r="T32" s="44"/>
      <c r="U32" s="44"/>
      <c r="V32" s="72" t="s">
        <v>2056</v>
      </c>
      <c r="W32" s="72" t="s">
        <v>1922</v>
      </c>
      <c r="X32" s="44"/>
      <c r="Y32" s="72" t="s">
        <v>1923</v>
      </c>
      <c r="Z32" s="72" t="s">
        <v>2029</v>
      </c>
      <c r="AC32" t="s">
        <v>2057</v>
      </c>
      <c r="AD32" t="s">
        <v>1925</v>
      </c>
      <c r="AE32" t="s">
        <v>1801</v>
      </c>
      <c r="AF32" t="s">
        <v>1801</v>
      </c>
      <c r="AG32" t="s">
        <v>1801</v>
      </c>
      <c r="AH32" t="s">
        <v>2059</v>
      </c>
    </row>
    <row r="33" spans="3:34">
      <c r="C33" s="44" t="s">
        <v>2054</v>
      </c>
      <c r="D33" s="44" t="s">
        <v>1906</v>
      </c>
      <c r="E33" s="44" t="s">
        <v>1960</v>
      </c>
      <c r="F33" s="44" t="s">
        <v>2089</v>
      </c>
      <c r="G33" s="44"/>
      <c r="H33" s="44" t="s">
        <v>2125</v>
      </c>
      <c r="I33" s="44"/>
      <c r="J33" s="44"/>
      <c r="K33" s="44">
        <f>COUNTIF(Tabla7[[#This Row],[Código Quema combustible]:[Emisiones por gestión de estiercol]],("&lt;&gt;N/A"))-COUNTBLANK(Tabla7[[#This Row],[Código Quema combustible]:[Emisiones por gestión de estiercol]])</f>
        <v>2</v>
      </c>
      <c r="L33" s="75" t="s">
        <v>2125</v>
      </c>
      <c r="M33" s="44" t="str">
        <f>IF(OR(Tabla7[[#This Row],[Código Quema combustible]]="N/A",Tabla7[[#This Row],[Código Quema combustible]]=""),"no","si")</f>
        <v>si</v>
      </c>
      <c r="N33" s="44" t="str">
        <f>IF(OR(Tabla7[[#This Row],[Código Venteo]]="N/A",Tabla7[[#This Row],[Código Venteo]]=""),"no","si")</f>
        <v>no</v>
      </c>
      <c r="O33" s="44" t="str">
        <f>IF(OR(Tabla7[[#This Row],[Emisión por proceso]]="N/A",Tabla7[[#This Row],[Emisión por proceso]]=""),"no","si")</f>
        <v>si</v>
      </c>
      <c r="P33" s="44"/>
      <c r="Q33" s="44"/>
      <c r="R33" s="44"/>
      <c r="S33" s="44"/>
      <c r="T33" s="44"/>
      <c r="U33" s="44"/>
      <c r="V33" s="71" t="s">
        <v>2053</v>
      </c>
      <c r="W33" s="71" t="s">
        <v>1899</v>
      </c>
      <c r="X33" s="44"/>
      <c r="Y33" s="71" t="s">
        <v>1923</v>
      </c>
      <c r="Z33" s="71" t="s">
        <v>2030</v>
      </c>
      <c r="AC33" t="s">
        <v>2057</v>
      </c>
      <c r="AD33" t="s">
        <v>1926</v>
      </c>
      <c r="AE33" t="s">
        <v>1801</v>
      </c>
      <c r="AF33" t="s">
        <v>1801</v>
      </c>
      <c r="AG33" t="s">
        <v>1801</v>
      </c>
      <c r="AH33" t="s">
        <v>2059</v>
      </c>
    </row>
    <row r="34" spans="3:34">
      <c r="C34" s="44" t="s">
        <v>2054</v>
      </c>
      <c r="D34" s="44" t="s">
        <v>1906</v>
      </c>
      <c r="E34" s="44" t="s">
        <v>1961</v>
      </c>
      <c r="F34" s="44" t="s">
        <v>2089</v>
      </c>
      <c r="G34" s="44"/>
      <c r="H34" s="44" t="s">
        <v>2125</v>
      </c>
      <c r="I34" s="44"/>
      <c r="J34" s="44"/>
      <c r="K34" s="44">
        <f>COUNTIF(Tabla7[[#This Row],[Código Quema combustible]:[Emisiones por gestión de estiercol]],("&lt;&gt;N/A"))-COUNTBLANK(Tabla7[[#This Row],[Código Quema combustible]:[Emisiones por gestión de estiercol]])</f>
        <v>2</v>
      </c>
      <c r="L34" s="75" t="s">
        <v>2125</v>
      </c>
      <c r="M34" s="44" t="str">
        <f>IF(OR(Tabla7[[#This Row],[Código Quema combustible]]="N/A",Tabla7[[#This Row],[Código Quema combustible]]=""),"no","si")</f>
        <v>si</v>
      </c>
      <c r="N34" s="44" t="str">
        <f>IF(OR(Tabla7[[#This Row],[Código Venteo]]="N/A",Tabla7[[#This Row],[Código Venteo]]=""),"no","si")</f>
        <v>no</v>
      </c>
      <c r="O34" s="44" t="str">
        <f>IF(OR(Tabla7[[#This Row],[Emisión por proceso]]="N/A",Tabla7[[#This Row],[Emisión por proceso]]=""),"no","si")</f>
        <v>si</v>
      </c>
      <c r="P34" s="44"/>
      <c r="Q34" s="44"/>
      <c r="R34" s="44"/>
      <c r="S34" s="44"/>
      <c r="T34" s="44"/>
      <c r="U34" s="44"/>
      <c r="V34" s="72" t="s">
        <v>2053</v>
      </c>
      <c r="W34" s="72" t="s">
        <v>1900</v>
      </c>
      <c r="X34" s="44"/>
      <c r="Y34" s="72" t="s">
        <v>1923</v>
      </c>
      <c r="Z34" s="72" t="s">
        <v>2031</v>
      </c>
      <c r="AC34" t="s">
        <v>2057</v>
      </c>
      <c r="AD34" t="s">
        <v>1927</v>
      </c>
      <c r="AE34" t="s">
        <v>1801</v>
      </c>
      <c r="AF34" t="s">
        <v>1801</v>
      </c>
      <c r="AG34" t="s">
        <v>1801</v>
      </c>
      <c r="AH34" t="s">
        <v>2059</v>
      </c>
    </row>
    <row r="35" spans="3:34" ht="28.5">
      <c r="C35" s="44" t="s">
        <v>2054</v>
      </c>
      <c r="D35" s="44" t="s">
        <v>1906</v>
      </c>
      <c r="E35" s="44" t="s">
        <v>1962</v>
      </c>
      <c r="F35" s="44" t="s">
        <v>2089</v>
      </c>
      <c r="G35" s="44"/>
      <c r="H35" s="44" t="s">
        <v>2125</v>
      </c>
      <c r="I35" s="44"/>
      <c r="J35" s="44"/>
      <c r="K35" s="44">
        <f>COUNTIF(Tabla7[[#This Row],[Código Quema combustible]:[Emisiones por gestión de estiercol]],("&lt;&gt;N/A"))-COUNTBLANK(Tabla7[[#This Row],[Código Quema combustible]:[Emisiones por gestión de estiercol]])</f>
        <v>2</v>
      </c>
      <c r="L35" s="75" t="s">
        <v>2125</v>
      </c>
      <c r="M35" s="44" t="str">
        <f>IF(OR(Tabla7[[#This Row],[Código Quema combustible]]="N/A",Tabla7[[#This Row],[Código Quema combustible]]=""),"no","si")</f>
        <v>si</v>
      </c>
      <c r="N35" s="44" t="str">
        <f>IF(OR(Tabla7[[#This Row],[Código Venteo]]="N/A",Tabla7[[#This Row],[Código Venteo]]=""),"no","si")</f>
        <v>no</v>
      </c>
      <c r="O35" s="44" t="str">
        <f>IF(OR(Tabla7[[#This Row],[Emisión por proceso]]="N/A",Tabla7[[#This Row],[Emisión por proceso]]=""),"no","si")</f>
        <v>si</v>
      </c>
      <c r="P35" s="44"/>
      <c r="Q35" s="44"/>
      <c r="R35" s="44"/>
      <c r="S35" s="44"/>
      <c r="T35" s="44"/>
      <c r="U35" s="44"/>
      <c r="V35" s="71" t="s">
        <v>2053</v>
      </c>
      <c r="W35" s="71" t="s">
        <v>1901</v>
      </c>
      <c r="X35" s="44"/>
      <c r="Y35" s="71" t="s">
        <v>1911</v>
      </c>
      <c r="Z35" s="71" t="s">
        <v>49</v>
      </c>
      <c r="AC35" t="s">
        <v>2057</v>
      </c>
      <c r="AD35" t="s">
        <v>1928</v>
      </c>
      <c r="AE35" t="s">
        <v>1801</v>
      </c>
      <c r="AF35" t="s">
        <v>1801</v>
      </c>
      <c r="AG35" t="s">
        <v>1801</v>
      </c>
      <c r="AH35" t="s">
        <v>2059</v>
      </c>
    </row>
    <row r="36" spans="3:34" ht="28.5">
      <c r="C36" s="44" t="s">
        <v>2054</v>
      </c>
      <c r="D36" s="44" t="s">
        <v>1906</v>
      </c>
      <c r="E36" s="44" t="s">
        <v>1963</v>
      </c>
      <c r="F36" s="44" t="s">
        <v>2089</v>
      </c>
      <c r="G36" s="44"/>
      <c r="H36" s="44" t="s">
        <v>2125</v>
      </c>
      <c r="I36" s="44"/>
      <c r="J36" s="44"/>
      <c r="K36" s="44">
        <f>COUNTIF(Tabla7[[#This Row],[Código Quema combustible]:[Emisiones por gestión de estiercol]],("&lt;&gt;N/A"))-COUNTBLANK(Tabla7[[#This Row],[Código Quema combustible]:[Emisiones por gestión de estiercol]])</f>
        <v>2</v>
      </c>
      <c r="L36" s="75" t="s">
        <v>2125</v>
      </c>
      <c r="M36" s="44" t="str">
        <f>IF(OR(Tabla7[[#This Row],[Código Quema combustible]]="N/A",Tabla7[[#This Row],[Código Quema combustible]]=""),"no","si")</f>
        <v>si</v>
      </c>
      <c r="N36" s="44" t="str">
        <f>IF(OR(Tabla7[[#This Row],[Código Venteo]]="N/A",Tabla7[[#This Row],[Código Venteo]]=""),"no","si")</f>
        <v>no</v>
      </c>
      <c r="O36" s="44" t="str">
        <f>IF(OR(Tabla7[[#This Row],[Emisión por proceso]]="N/A",Tabla7[[#This Row],[Emisión por proceso]]=""),"no","si")</f>
        <v>si</v>
      </c>
      <c r="P36" s="44"/>
      <c r="Q36" s="44"/>
      <c r="R36" s="44"/>
      <c r="S36" s="44"/>
      <c r="T36" s="44"/>
      <c r="U36" s="44"/>
      <c r="V36" s="72" t="s">
        <v>2053</v>
      </c>
      <c r="W36" s="72" t="s">
        <v>1902</v>
      </c>
      <c r="X36" s="44"/>
      <c r="Y36" s="72" t="s">
        <v>1911</v>
      </c>
      <c r="Z36" s="72" t="s">
        <v>1981</v>
      </c>
      <c r="AC36" t="s">
        <v>2057</v>
      </c>
      <c r="AD36" t="s">
        <v>1929</v>
      </c>
      <c r="AE36" t="s">
        <v>1801</v>
      </c>
      <c r="AF36" t="s">
        <v>2059</v>
      </c>
      <c r="AG36" t="s">
        <v>1801</v>
      </c>
      <c r="AH36" t="s">
        <v>2059</v>
      </c>
    </row>
    <row r="37" spans="3:34" ht="28.5">
      <c r="C37" s="44" t="s">
        <v>2054</v>
      </c>
      <c r="D37" s="44" t="s">
        <v>1906</v>
      </c>
      <c r="E37" s="44" t="s">
        <v>1964</v>
      </c>
      <c r="F37" s="44" t="s">
        <v>2089</v>
      </c>
      <c r="G37" s="44"/>
      <c r="H37" s="44" t="s">
        <v>2125</v>
      </c>
      <c r="I37" s="44"/>
      <c r="J37" s="44"/>
      <c r="K37" s="44">
        <f>COUNTIF(Tabla7[[#This Row],[Código Quema combustible]:[Emisiones por gestión de estiercol]],("&lt;&gt;N/A"))-COUNTBLANK(Tabla7[[#This Row],[Código Quema combustible]:[Emisiones por gestión de estiercol]])</f>
        <v>2</v>
      </c>
      <c r="L37" s="75" t="s">
        <v>2125</v>
      </c>
      <c r="M37" s="44" t="str">
        <f>IF(OR(Tabla7[[#This Row],[Código Quema combustible]]="N/A",Tabla7[[#This Row],[Código Quema combustible]]=""),"no","si")</f>
        <v>si</v>
      </c>
      <c r="N37" s="44" t="str">
        <f>IF(OR(Tabla7[[#This Row],[Código Venteo]]="N/A",Tabla7[[#This Row],[Código Venteo]]=""),"no","si")</f>
        <v>no</v>
      </c>
      <c r="O37" s="44" t="str">
        <f>IF(OR(Tabla7[[#This Row],[Emisión por proceso]]="N/A",Tabla7[[#This Row],[Emisión por proceso]]=""),"no","si")</f>
        <v>si</v>
      </c>
      <c r="P37" s="44"/>
      <c r="Q37" s="44"/>
      <c r="R37" s="44"/>
      <c r="S37" s="44"/>
      <c r="T37" s="44"/>
      <c r="U37" s="44"/>
      <c r="V37" s="71"/>
      <c r="W37" s="71"/>
      <c r="X37" s="44"/>
      <c r="Y37" s="71" t="s">
        <v>1911</v>
      </c>
      <c r="Z37" s="71" t="s">
        <v>1982</v>
      </c>
      <c r="AC37" t="s">
        <v>2057</v>
      </c>
      <c r="AD37" t="s">
        <v>1930</v>
      </c>
      <c r="AE37" t="s">
        <v>1801</v>
      </c>
      <c r="AF37" t="s">
        <v>2059</v>
      </c>
      <c r="AG37" t="s">
        <v>1801</v>
      </c>
      <c r="AH37" t="s">
        <v>2059</v>
      </c>
    </row>
    <row r="38" spans="3:34" ht="28.5">
      <c r="C38" s="44" t="s">
        <v>2054</v>
      </c>
      <c r="D38" s="44" t="s">
        <v>1906</v>
      </c>
      <c r="E38" s="44" t="s">
        <v>1965</v>
      </c>
      <c r="F38" s="44" t="s">
        <v>2096</v>
      </c>
      <c r="G38" s="44"/>
      <c r="H38" s="44" t="s">
        <v>2125</v>
      </c>
      <c r="I38" s="44"/>
      <c r="J38" s="44"/>
      <c r="K38" s="44">
        <f>COUNTIF(Tabla7[[#This Row],[Código Quema combustible]:[Emisiones por gestión de estiercol]],("&lt;&gt;N/A"))-COUNTBLANK(Tabla7[[#This Row],[Código Quema combustible]:[Emisiones por gestión de estiercol]])</f>
        <v>2</v>
      </c>
      <c r="L38" s="75" t="s">
        <v>2125</v>
      </c>
      <c r="M38" s="44" t="str">
        <f>IF(OR(Tabla7[[#This Row],[Código Quema combustible]]="N/A",Tabla7[[#This Row],[Código Quema combustible]]=""),"no","si")</f>
        <v>si</v>
      </c>
      <c r="N38" s="44" t="str">
        <f>IF(OR(Tabla7[[#This Row],[Código Venteo]]="N/A",Tabla7[[#This Row],[Código Venteo]]=""),"no","si")</f>
        <v>no</v>
      </c>
      <c r="O38" s="44" t="str">
        <f>IF(OR(Tabla7[[#This Row],[Emisión por proceso]]="N/A",Tabla7[[#This Row],[Emisión por proceso]]=""),"no","si")</f>
        <v>si</v>
      </c>
      <c r="P38" s="44"/>
      <c r="Q38" s="44"/>
      <c r="R38" s="44"/>
      <c r="S38" s="44"/>
      <c r="T38" s="44"/>
      <c r="U38" s="44"/>
      <c r="V38" s="72"/>
      <c r="W38" s="72"/>
      <c r="X38" s="44"/>
      <c r="Y38" s="72" t="s">
        <v>1911</v>
      </c>
      <c r="Z38" s="72" t="s">
        <v>1983</v>
      </c>
      <c r="AC38"/>
      <c r="AD38"/>
    </row>
    <row r="39" spans="3:34" ht="42.75">
      <c r="C39" s="44" t="s">
        <v>2054</v>
      </c>
      <c r="D39" s="44" t="s">
        <v>1907</v>
      </c>
      <c r="E39" s="44" t="s">
        <v>1966</v>
      </c>
      <c r="F39" s="44" t="s">
        <v>2097</v>
      </c>
      <c r="G39" s="44"/>
      <c r="H39" s="44" t="s">
        <v>2125</v>
      </c>
      <c r="I39" s="44"/>
      <c r="J39" s="44"/>
      <c r="K39" s="44">
        <f>COUNTIF(Tabla7[[#This Row],[Código Quema combustible]:[Emisiones por gestión de estiercol]],("&lt;&gt;N/A"))-COUNTBLANK(Tabla7[[#This Row],[Código Quema combustible]:[Emisiones por gestión de estiercol]])</f>
        <v>2</v>
      </c>
      <c r="L39" s="75" t="s">
        <v>2125</v>
      </c>
      <c r="M39" s="44" t="str">
        <f>IF(OR(Tabla7[[#This Row],[Código Quema combustible]]="N/A",Tabla7[[#This Row],[Código Quema combustible]]=""),"no","si")</f>
        <v>si</v>
      </c>
      <c r="N39" s="44" t="str">
        <f>IF(OR(Tabla7[[#This Row],[Código Venteo]]="N/A",Tabla7[[#This Row],[Código Venteo]]=""),"no","si")</f>
        <v>no</v>
      </c>
      <c r="O39" s="44" t="str">
        <f>IF(OR(Tabla7[[#This Row],[Emisión por proceso]]="N/A",Tabla7[[#This Row],[Emisión por proceso]]=""),"no","si")</f>
        <v>si</v>
      </c>
      <c r="P39" s="44"/>
      <c r="Q39" s="44"/>
      <c r="R39" s="44"/>
      <c r="S39" s="44"/>
      <c r="T39" s="44"/>
      <c r="U39" s="44"/>
      <c r="V39" s="71"/>
      <c r="W39" s="71"/>
      <c r="X39" s="44"/>
      <c r="Y39" s="71" t="s">
        <v>1898</v>
      </c>
      <c r="Z39" s="71" t="s">
        <v>1932</v>
      </c>
      <c r="AC39"/>
      <c r="AD39"/>
    </row>
    <row r="40" spans="3:34" ht="42.75">
      <c r="C40" s="44" t="s">
        <v>2054</v>
      </c>
      <c r="D40" s="44" t="s">
        <v>1907</v>
      </c>
      <c r="E40" s="44" t="s">
        <v>2132</v>
      </c>
      <c r="F40" s="44" t="s">
        <v>2093</v>
      </c>
      <c r="G40" s="44"/>
      <c r="H40" s="44" t="s">
        <v>2121</v>
      </c>
      <c r="I40" s="44"/>
      <c r="J40" s="44"/>
      <c r="K40" s="44">
        <f>COUNTIF(Tabla7[[#This Row],[Código Quema combustible]:[Emisiones por gestión de estiercol]],("&lt;&gt;N/A"))-COUNTBLANK(Tabla7[[#This Row],[Código Quema combustible]:[Emisiones por gestión de estiercol]])</f>
        <v>2</v>
      </c>
      <c r="L40" s="75" t="s">
        <v>2121</v>
      </c>
      <c r="M40" s="44" t="str">
        <f>IF(OR(Tabla7[[#This Row],[Código Quema combustible]]="N/A",Tabla7[[#This Row],[Código Quema combustible]]=""),"no","si")</f>
        <v>si</v>
      </c>
      <c r="N40" s="44" t="str">
        <f>IF(OR(Tabla7[[#This Row],[Código Venteo]]="N/A",Tabla7[[#This Row],[Código Venteo]]=""),"no","si")</f>
        <v>no</v>
      </c>
      <c r="O40" s="44" t="str">
        <f>IF(OR(Tabla7[[#This Row],[Emisión por proceso]]="N/A",Tabla7[[#This Row],[Emisión por proceso]]=""),"no","si")</f>
        <v>si</v>
      </c>
      <c r="P40" s="44"/>
      <c r="Q40" s="44"/>
      <c r="R40" s="44"/>
      <c r="S40" s="44"/>
      <c r="T40" s="44"/>
      <c r="U40" s="44"/>
      <c r="V40" s="72"/>
      <c r="W40" s="72"/>
      <c r="X40" s="44"/>
      <c r="Y40" s="72" t="s">
        <v>1898</v>
      </c>
      <c r="Z40" s="72" t="s">
        <v>1933</v>
      </c>
      <c r="AC40"/>
      <c r="AD40"/>
    </row>
    <row r="41" spans="3:34" ht="42.75">
      <c r="C41" s="44" t="s">
        <v>2054</v>
      </c>
      <c r="D41" s="44" t="s">
        <v>1907</v>
      </c>
      <c r="E41" s="44" t="s">
        <v>2133</v>
      </c>
      <c r="F41" s="44" t="s">
        <v>2093</v>
      </c>
      <c r="G41" s="44"/>
      <c r="H41" s="44" t="s">
        <v>1100</v>
      </c>
      <c r="I41" s="44"/>
      <c r="J41" s="44"/>
      <c r="K41" s="44">
        <f>COUNTIF(Tabla7[[#This Row],[Código Quema combustible]:[Emisiones por gestión de estiercol]],("&lt;&gt;N/A"))-COUNTBLANK(Tabla7[[#This Row],[Código Quema combustible]:[Emisiones por gestión de estiercol]])</f>
        <v>2</v>
      </c>
      <c r="L41" s="75" t="s">
        <v>1100</v>
      </c>
      <c r="M41" s="44" t="str">
        <f>IF(OR(Tabla7[[#This Row],[Código Quema combustible]]="N/A",Tabla7[[#This Row],[Código Quema combustible]]=""),"no","si")</f>
        <v>si</v>
      </c>
      <c r="N41" s="44" t="str">
        <f>IF(OR(Tabla7[[#This Row],[Código Venteo]]="N/A",Tabla7[[#This Row],[Código Venteo]]=""),"no","si")</f>
        <v>no</v>
      </c>
      <c r="O41" s="44" t="str">
        <f>IF(OR(Tabla7[[#This Row],[Emisión por proceso]]="N/A",Tabla7[[#This Row],[Emisión por proceso]]=""),"no","si")</f>
        <v>si</v>
      </c>
      <c r="P41" s="44"/>
      <c r="Q41" s="44"/>
      <c r="R41" s="44"/>
      <c r="S41" s="44"/>
      <c r="T41" s="44"/>
      <c r="U41" s="44"/>
      <c r="V41" s="71"/>
      <c r="W41" s="71"/>
      <c r="X41" s="44"/>
      <c r="Y41" s="71" t="s">
        <v>1898</v>
      </c>
      <c r="Z41" s="71" t="s">
        <v>1934</v>
      </c>
      <c r="AC41"/>
      <c r="AD41"/>
    </row>
    <row r="42" spans="3:34" ht="42.75">
      <c r="C42" s="44" t="s">
        <v>2054</v>
      </c>
      <c r="D42" s="44" t="s">
        <v>1907</v>
      </c>
      <c r="E42" s="44" t="s">
        <v>1968</v>
      </c>
      <c r="F42" s="44" t="s">
        <v>2094</v>
      </c>
      <c r="G42" s="44" t="s">
        <v>2113</v>
      </c>
      <c r="H42" s="44" t="s">
        <v>2121</v>
      </c>
      <c r="I42" s="44"/>
      <c r="J42" s="44"/>
      <c r="K42" s="44">
        <f>COUNTIF(Tabla7[[#This Row],[Código Quema combustible]:[Emisiones por gestión de estiercol]],("&lt;&gt;N/A"))-COUNTBLANK(Tabla7[[#This Row],[Código Quema combustible]:[Emisiones por gestión de estiercol]])</f>
        <v>3</v>
      </c>
      <c r="L42" s="75" t="s">
        <v>2121</v>
      </c>
      <c r="M42" s="44" t="str">
        <f>IF(OR(Tabla7[[#This Row],[Código Quema combustible]]="N/A",Tabla7[[#This Row],[Código Quema combustible]]=""),"no","si")</f>
        <v>si</v>
      </c>
      <c r="N42" s="44" t="str">
        <f>IF(OR(Tabla7[[#This Row],[Código Venteo]]="N/A",Tabla7[[#This Row],[Código Venteo]]=""),"no","si")</f>
        <v>si</v>
      </c>
      <c r="O42" s="44" t="str">
        <f>IF(OR(Tabla7[[#This Row],[Emisión por proceso]]="N/A",Tabla7[[#This Row],[Emisión por proceso]]=""),"no","si")</f>
        <v>si</v>
      </c>
      <c r="P42" s="44"/>
      <c r="Q42" s="44"/>
      <c r="R42" s="44"/>
      <c r="S42" s="44"/>
      <c r="T42" s="44"/>
      <c r="U42" s="44"/>
      <c r="V42" s="72"/>
      <c r="W42" s="72"/>
      <c r="X42" s="44"/>
      <c r="Y42" s="72" t="s">
        <v>1898</v>
      </c>
      <c r="Z42" s="72" t="s">
        <v>1935</v>
      </c>
      <c r="AC42"/>
      <c r="AD42"/>
    </row>
    <row r="43" spans="3:34" ht="42.75">
      <c r="C43" s="44" t="s">
        <v>2054</v>
      </c>
      <c r="D43" s="44" t="s">
        <v>1907</v>
      </c>
      <c r="E43" s="44" t="s">
        <v>1969</v>
      </c>
      <c r="F43" s="44" t="s">
        <v>2097</v>
      </c>
      <c r="G43" s="44" t="s">
        <v>2113</v>
      </c>
      <c r="H43" s="44" t="s">
        <v>2121</v>
      </c>
      <c r="I43" s="44"/>
      <c r="J43" s="44"/>
      <c r="K43" s="44">
        <f>COUNTIF(Tabla7[[#This Row],[Código Quema combustible]:[Emisiones por gestión de estiercol]],("&lt;&gt;N/A"))-COUNTBLANK(Tabla7[[#This Row],[Código Quema combustible]:[Emisiones por gestión de estiercol]])</f>
        <v>3</v>
      </c>
      <c r="L43" s="75" t="s">
        <v>2121</v>
      </c>
      <c r="M43" s="44" t="str">
        <f>IF(OR(Tabla7[[#This Row],[Código Quema combustible]]="N/A",Tabla7[[#This Row],[Código Quema combustible]]=""),"no","si")</f>
        <v>si</v>
      </c>
      <c r="N43" s="44" t="str">
        <f>IF(OR(Tabla7[[#This Row],[Código Venteo]]="N/A",Tabla7[[#This Row],[Código Venteo]]=""),"no","si")</f>
        <v>si</v>
      </c>
      <c r="O43" s="44" t="str">
        <f>IF(OR(Tabla7[[#This Row],[Emisión por proceso]]="N/A",Tabla7[[#This Row],[Emisión por proceso]]=""),"no","si")</f>
        <v>si</v>
      </c>
      <c r="P43" s="44"/>
      <c r="Q43" s="44"/>
      <c r="R43" s="44"/>
      <c r="S43" s="44"/>
      <c r="T43" s="44"/>
      <c r="U43" s="44"/>
      <c r="V43" s="71"/>
      <c r="W43" s="71"/>
      <c r="X43" s="44"/>
      <c r="Y43" s="71" t="s">
        <v>1898</v>
      </c>
      <c r="Z43" s="71" t="s">
        <v>1936</v>
      </c>
      <c r="AC43"/>
      <c r="AD43"/>
    </row>
    <row r="44" spans="3:34" ht="42.75">
      <c r="C44" s="44" t="s">
        <v>2054</v>
      </c>
      <c r="D44" s="44" t="s">
        <v>1908</v>
      </c>
      <c r="E44" s="44" t="s">
        <v>1970</v>
      </c>
      <c r="F44" s="44" t="s">
        <v>2095</v>
      </c>
      <c r="G44" s="44"/>
      <c r="H44" s="44" t="s">
        <v>2121</v>
      </c>
      <c r="I44" s="44"/>
      <c r="J44" s="44"/>
      <c r="K44" s="44">
        <f>COUNTIF(Tabla7[[#This Row],[Código Quema combustible]:[Emisiones por gestión de estiercol]],("&lt;&gt;N/A"))-COUNTBLANK(Tabla7[[#This Row],[Código Quema combustible]:[Emisiones por gestión de estiercol]])</f>
        <v>2</v>
      </c>
      <c r="L44" s="75" t="s">
        <v>2121</v>
      </c>
      <c r="M44" s="44" t="str">
        <f>IF(OR(Tabla7[[#This Row],[Código Quema combustible]]="N/A",Tabla7[[#This Row],[Código Quema combustible]]=""),"no","si")</f>
        <v>si</v>
      </c>
      <c r="N44" s="44" t="str">
        <f>IF(OR(Tabla7[[#This Row],[Código Venteo]]="N/A",Tabla7[[#This Row],[Código Venteo]]=""),"no","si")</f>
        <v>no</v>
      </c>
      <c r="O44" s="44" t="str">
        <f>IF(OR(Tabla7[[#This Row],[Emisión por proceso]]="N/A",Tabla7[[#This Row],[Emisión por proceso]]=""),"no","si")</f>
        <v>si</v>
      </c>
      <c r="P44" s="44"/>
      <c r="Q44" s="44"/>
      <c r="R44" s="44"/>
      <c r="S44" s="44"/>
      <c r="T44" s="44"/>
      <c r="U44" s="44"/>
      <c r="V44" s="72"/>
      <c r="W44" s="72"/>
      <c r="X44" s="44"/>
      <c r="Y44" s="72" t="s">
        <v>1898</v>
      </c>
      <c r="Z44" s="72" t="s">
        <v>1937</v>
      </c>
      <c r="AC44"/>
      <c r="AD44"/>
    </row>
    <row r="45" spans="3:34" ht="28.5">
      <c r="C45" s="44" t="s">
        <v>2054</v>
      </c>
      <c r="D45" s="44" t="s">
        <v>1908</v>
      </c>
      <c r="E45" s="44" t="s">
        <v>1971</v>
      </c>
      <c r="F45" s="44" t="s">
        <v>2095</v>
      </c>
      <c r="G45" s="44"/>
      <c r="H45" s="44"/>
      <c r="I45" s="44"/>
      <c r="J45" s="44"/>
      <c r="K45" s="44">
        <f>COUNTIF(Tabla7[[#This Row],[Código Quema combustible]:[Emisiones por gestión de estiercol]],("&lt;&gt;N/A"))-COUNTBLANK(Tabla7[[#This Row],[Código Quema combustible]:[Emisiones por gestión de estiercol]])</f>
        <v>1</v>
      </c>
      <c r="L45" s="75" t="s">
        <v>2095</v>
      </c>
      <c r="M45" s="44" t="str">
        <f>IF(OR(Tabla7[[#This Row],[Código Quema combustible]]="N/A",Tabla7[[#This Row],[Código Quema combustible]]=""),"no","si")</f>
        <v>si</v>
      </c>
      <c r="N45" s="44" t="str">
        <f>IF(OR(Tabla7[[#This Row],[Código Venteo]]="N/A",Tabla7[[#This Row],[Código Venteo]]=""),"no","si")</f>
        <v>no</v>
      </c>
      <c r="O45" s="44" t="str">
        <f>IF(OR(Tabla7[[#This Row],[Emisión por proceso]]="N/A",Tabla7[[#This Row],[Emisión por proceso]]=""),"no","si")</f>
        <v>no</v>
      </c>
      <c r="P45" s="44"/>
      <c r="Q45" s="44"/>
      <c r="R45" s="44"/>
      <c r="S45" s="44"/>
      <c r="T45" s="44"/>
      <c r="U45" s="44"/>
      <c r="V45" s="71"/>
      <c r="W45" s="71"/>
      <c r="X45" s="44"/>
      <c r="Y45" s="71" t="s">
        <v>1920</v>
      </c>
      <c r="Z45" s="71" t="s">
        <v>2015</v>
      </c>
      <c r="AC45"/>
      <c r="AD45"/>
    </row>
    <row r="46" spans="3:34" ht="28.5">
      <c r="C46" s="44" t="s">
        <v>2054</v>
      </c>
      <c r="D46" s="44" t="s">
        <v>1908</v>
      </c>
      <c r="E46" s="44" t="s">
        <v>1972</v>
      </c>
      <c r="F46" s="44" t="s">
        <v>2095</v>
      </c>
      <c r="G46" s="44"/>
      <c r="H46" s="44"/>
      <c r="I46" s="44"/>
      <c r="J46" s="44"/>
      <c r="K46" s="44">
        <f>COUNTIF(Tabla7[[#This Row],[Código Quema combustible]:[Emisiones por gestión de estiercol]],("&lt;&gt;N/A"))-COUNTBLANK(Tabla7[[#This Row],[Código Quema combustible]:[Emisiones por gestión de estiercol]])</f>
        <v>1</v>
      </c>
      <c r="L46" s="75" t="s">
        <v>2095</v>
      </c>
      <c r="M46" s="44" t="str">
        <f>IF(OR(Tabla7[[#This Row],[Código Quema combustible]]="N/A",Tabla7[[#This Row],[Código Quema combustible]]=""),"no","si")</f>
        <v>si</v>
      </c>
      <c r="N46" s="44" t="str">
        <f>IF(OR(Tabla7[[#This Row],[Código Venteo]]="N/A",Tabla7[[#This Row],[Código Venteo]]=""),"no","si")</f>
        <v>no</v>
      </c>
      <c r="O46" s="44" t="str">
        <f>IF(OR(Tabla7[[#This Row],[Emisión por proceso]]="N/A",Tabla7[[#This Row],[Emisión por proceso]]=""),"no","si")</f>
        <v>no</v>
      </c>
      <c r="P46" s="44"/>
      <c r="Q46" s="44"/>
      <c r="R46" s="44"/>
      <c r="S46" s="44"/>
      <c r="T46" s="44"/>
      <c r="U46" s="44"/>
      <c r="V46" s="72"/>
      <c r="W46" s="72"/>
      <c r="X46" s="44"/>
      <c r="Y46" s="72" t="s">
        <v>1920</v>
      </c>
      <c r="Z46" s="72" t="s">
        <v>2016</v>
      </c>
      <c r="AC46"/>
      <c r="AD46"/>
    </row>
    <row r="47" spans="3:34" ht="28.5">
      <c r="C47" s="44" t="s">
        <v>2054</v>
      </c>
      <c r="D47" s="44" t="s">
        <v>1908</v>
      </c>
      <c r="E47" s="44" t="s">
        <v>1973</v>
      </c>
      <c r="F47" s="44" t="s">
        <v>1092</v>
      </c>
      <c r="G47" s="44"/>
      <c r="H47" s="44"/>
      <c r="I47" s="44"/>
      <c r="J47" s="44"/>
      <c r="K47" s="44">
        <f>COUNTIF(Tabla7[[#This Row],[Código Quema combustible]:[Emisiones por gestión de estiercol]],("&lt;&gt;N/A"))-COUNTBLANK(Tabla7[[#This Row],[Código Quema combustible]:[Emisiones por gestión de estiercol]])</f>
        <v>1</v>
      </c>
      <c r="L47" s="75" t="s">
        <v>1092</v>
      </c>
      <c r="M47" s="44" t="str">
        <f>IF(OR(Tabla7[[#This Row],[Código Quema combustible]]="N/A",Tabla7[[#This Row],[Código Quema combustible]]=""),"no","si")</f>
        <v>si</v>
      </c>
      <c r="N47" s="44" t="str">
        <f>IF(OR(Tabla7[[#This Row],[Código Venteo]]="N/A",Tabla7[[#This Row],[Código Venteo]]=""),"no","si")</f>
        <v>no</v>
      </c>
      <c r="O47" s="44" t="str">
        <f>IF(OR(Tabla7[[#This Row],[Emisión por proceso]]="N/A",Tabla7[[#This Row],[Emisión por proceso]]=""),"no","si")</f>
        <v>no</v>
      </c>
      <c r="P47" s="44"/>
      <c r="Q47" s="44"/>
      <c r="R47" s="44"/>
      <c r="S47" s="44"/>
      <c r="T47" s="44"/>
      <c r="U47" s="44"/>
      <c r="V47" s="71"/>
      <c r="W47" s="71"/>
      <c r="X47" s="44"/>
      <c r="Y47" s="71" t="s">
        <v>1920</v>
      </c>
      <c r="Z47" s="71" t="s">
        <v>2017</v>
      </c>
      <c r="AC47"/>
      <c r="AD47"/>
    </row>
    <row r="48" spans="3:34" ht="28.5">
      <c r="C48" s="44" t="s">
        <v>2054</v>
      </c>
      <c r="D48" s="44" t="s">
        <v>1908</v>
      </c>
      <c r="E48" s="44" t="s">
        <v>1974</v>
      </c>
      <c r="F48" s="44" t="s">
        <v>2096</v>
      </c>
      <c r="G48" s="44"/>
      <c r="H48" s="44"/>
      <c r="I48" s="44"/>
      <c r="J48" s="44"/>
      <c r="K48" s="44">
        <f>COUNTIF(Tabla7[[#This Row],[Código Quema combustible]:[Emisiones por gestión de estiercol]],("&lt;&gt;N/A"))-COUNTBLANK(Tabla7[[#This Row],[Código Quema combustible]:[Emisiones por gestión de estiercol]])</f>
        <v>1</v>
      </c>
      <c r="L48" s="75" t="s">
        <v>2096</v>
      </c>
      <c r="M48" s="44" t="str">
        <f>IF(OR(Tabla7[[#This Row],[Código Quema combustible]]="N/A",Tabla7[[#This Row],[Código Quema combustible]]=""),"no","si")</f>
        <v>si</v>
      </c>
      <c r="N48" s="44" t="str">
        <f>IF(OR(Tabla7[[#This Row],[Código Venteo]]="N/A",Tabla7[[#This Row],[Código Venteo]]=""),"no","si")</f>
        <v>no</v>
      </c>
      <c r="O48" s="44" t="str">
        <f>IF(OR(Tabla7[[#This Row],[Emisión por proceso]]="N/A",Tabla7[[#This Row],[Emisión por proceso]]=""),"no","si")</f>
        <v>no</v>
      </c>
      <c r="P48" s="44"/>
      <c r="Q48" s="44"/>
      <c r="R48" s="44"/>
      <c r="S48" s="44"/>
      <c r="T48" s="44"/>
      <c r="U48" s="44"/>
      <c r="V48" s="72"/>
      <c r="W48" s="72"/>
      <c r="X48" s="44"/>
      <c r="Y48" s="72" t="s">
        <v>1920</v>
      </c>
      <c r="Z48" s="72" t="s">
        <v>2018</v>
      </c>
      <c r="AC48"/>
      <c r="AD48"/>
    </row>
    <row r="49" spans="3:30">
      <c r="C49" s="44" t="s">
        <v>2054</v>
      </c>
      <c r="D49" s="44" t="s">
        <v>1909</v>
      </c>
      <c r="E49" s="44" t="s">
        <v>1975</v>
      </c>
      <c r="F49" s="44" t="s">
        <v>2091</v>
      </c>
      <c r="G49" s="44"/>
      <c r="H49" s="44" t="s">
        <v>2127</v>
      </c>
      <c r="I49" s="44"/>
      <c r="J49" s="44"/>
      <c r="K49" s="44">
        <f>COUNTIF(Tabla7[[#This Row],[Código Quema combustible]:[Emisiones por gestión de estiercol]],("&lt;&gt;N/A"))-COUNTBLANK(Tabla7[[#This Row],[Código Quema combustible]:[Emisiones por gestión de estiercol]])</f>
        <v>2</v>
      </c>
      <c r="L49" s="75" t="s">
        <v>2127</v>
      </c>
      <c r="M49" s="44" t="str">
        <f>IF(OR(Tabla7[[#This Row],[Código Quema combustible]]="N/A",Tabla7[[#This Row],[Código Quema combustible]]=""),"no","si")</f>
        <v>si</v>
      </c>
      <c r="N49" s="44" t="str">
        <f>IF(OR(Tabla7[[#This Row],[Código Venteo]]="N/A",Tabla7[[#This Row],[Código Venteo]]=""),"no","si")</f>
        <v>no</v>
      </c>
      <c r="O49" s="44" t="str">
        <f>IF(OR(Tabla7[[#This Row],[Emisión por proceso]]="N/A",Tabla7[[#This Row],[Emisión por proceso]]=""),"no","si")</f>
        <v>si</v>
      </c>
      <c r="P49" s="44"/>
      <c r="Q49" s="44"/>
      <c r="R49" s="44"/>
      <c r="S49" s="44"/>
      <c r="T49" s="44"/>
      <c r="U49" s="44"/>
      <c r="V49" s="71"/>
      <c r="W49" s="71"/>
      <c r="X49" s="44"/>
      <c r="Y49" s="71" t="s">
        <v>1920</v>
      </c>
      <c r="Z49" s="71" t="s">
        <v>2019</v>
      </c>
      <c r="AC49"/>
      <c r="AD49"/>
    </row>
    <row r="50" spans="3:30" ht="42.75">
      <c r="C50" s="44" t="s">
        <v>2054</v>
      </c>
      <c r="D50" s="44" t="s">
        <v>1909</v>
      </c>
      <c r="E50" s="44" t="s">
        <v>1976</v>
      </c>
      <c r="F50" s="44" t="s">
        <v>2091</v>
      </c>
      <c r="G50" s="44"/>
      <c r="H50" s="44" t="s">
        <v>2127</v>
      </c>
      <c r="I50" s="44"/>
      <c r="J50" s="44"/>
      <c r="K50" s="44">
        <f>COUNTIF(Tabla7[[#This Row],[Código Quema combustible]:[Emisiones por gestión de estiercol]],("&lt;&gt;N/A"))-COUNTBLANK(Tabla7[[#This Row],[Código Quema combustible]:[Emisiones por gestión de estiercol]])</f>
        <v>2</v>
      </c>
      <c r="L50" s="75" t="s">
        <v>2127</v>
      </c>
      <c r="M50" s="44" t="str">
        <f>IF(OR(Tabla7[[#This Row],[Código Quema combustible]]="N/A",Tabla7[[#This Row],[Código Quema combustible]]=""),"no","si")</f>
        <v>si</v>
      </c>
      <c r="N50" s="44" t="str">
        <f>IF(OR(Tabla7[[#This Row],[Código Venteo]]="N/A",Tabla7[[#This Row],[Código Venteo]]=""),"no","si")</f>
        <v>no</v>
      </c>
      <c r="O50" s="44" t="str">
        <f>IF(OR(Tabla7[[#This Row],[Emisión por proceso]]="N/A",Tabla7[[#This Row],[Emisión por proceso]]=""),"no","si")</f>
        <v>si</v>
      </c>
      <c r="P50" s="44"/>
      <c r="Q50" s="44"/>
      <c r="R50" s="44"/>
      <c r="S50" s="44"/>
      <c r="T50" s="44"/>
      <c r="U50" s="44"/>
      <c r="V50" s="72"/>
      <c r="W50" s="72"/>
      <c r="X50" s="44"/>
      <c r="Y50" s="72" t="s">
        <v>2135</v>
      </c>
      <c r="Z50" s="72" t="s">
        <v>2134</v>
      </c>
      <c r="AC50"/>
      <c r="AD50"/>
    </row>
    <row r="51" spans="3:30" ht="28.5">
      <c r="C51" s="44" t="s">
        <v>2054</v>
      </c>
      <c r="D51" s="44" t="s">
        <v>1910</v>
      </c>
      <c r="E51" s="44" t="s">
        <v>1977</v>
      </c>
      <c r="F51" s="44" t="s">
        <v>2091</v>
      </c>
      <c r="G51" s="44"/>
      <c r="H51" s="44" t="s">
        <v>2127</v>
      </c>
      <c r="I51" s="44"/>
      <c r="J51" s="44"/>
      <c r="K51" s="44">
        <f>COUNTIF(Tabla7[[#This Row],[Código Quema combustible]:[Emisiones por gestión de estiercol]],("&lt;&gt;N/A"))-COUNTBLANK(Tabla7[[#This Row],[Código Quema combustible]:[Emisiones por gestión de estiercol]])</f>
        <v>2</v>
      </c>
      <c r="L51" s="75" t="s">
        <v>2127</v>
      </c>
      <c r="M51" s="44" t="str">
        <f>IF(OR(Tabla7[[#This Row],[Código Quema combustible]]="N/A",Tabla7[[#This Row],[Código Quema combustible]]=""),"no","si")</f>
        <v>si</v>
      </c>
      <c r="N51" s="44" t="str">
        <f>IF(OR(Tabla7[[#This Row],[Código Venteo]]="N/A",Tabla7[[#This Row],[Código Venteo]]=""),"no","si")</f>
        <v>no</v>
      </c>
      <c r="O51" s="44" t="str">
        <f>IF(OR(Tabla7[[#This Row],[Emisión por proceso]]="N/A",Tabla7[[#This Row],[Emisión por proceso]]=""),"no","si")</f>
        <v>si</v>
      </c>
      <c r="P51" s="44"/>
      <c r="Q51" s="44"/>
      <c r="R51" s="44"/>
      <c r="S51" s="44"/>
      <c r="T51" s="44"/>
      <c r="U51" s="44"/>
      <c r="V51" s="71"/>
      <c r="W51" s="71"/>
      <c r="X51" s="44"/>
      <c r="Y51" s="71" t="s">
        <v>1929</v>
      </c>
      <c r="Z51" s="71" t="s">
        <v>2048</v>
      </c>
      <c r="AC51"/>
      <c r="AD51"/>
    </row>
    <row r="52" spans="3:30" ht="42.75">
      <c r="C52" s="44" t="s">
        <v>2054</v>
      </c>
      <c r="D52" s="44" t="s">
        <v>1910</v>
      </c>
      <c r="E52" s="44" t="s">
        <v>1978</v>
      </c>
      <c r="F52" s="44" t="s">
        <v>2091</v>
      </c>
      <c r="G52" s="44"/>
      <c r="H52" s="44" t="s">
        <v>2127</v>
      </c>
      <c r="I52" s="44"/>
      <c r="J52" s="44"/>
      <c r="K52" s="44">
        <f>COUNTIF(Tabla7[[#This Row],[Código Quema combustible]:[Emisiones por gestión de estiercol]],("&lt;&gt;N/A"))-COUNTBLANK(Tabla7[[#This Row],[Código Quema combustible]:[Emisiones por gestión de estiercol]])</f>
        <v>2</v>
      </c>
      <c r="L52" s="75" t="s">
        <v>2127</v>
      </c>
      <c r="M52" s="44" t="str">
        <f>IF(OR(Tabla7[[#This Row],[Código Quema combustible]]="N/A",Tabla7[[#This Row],[Código Quema combustible]]=""),"no","si")</f>
        <v>si</v>
      </c>
      <c r="N52" s="44" t="str">
        <f>IF(OR(Tabla7[[#This Row],[Código Venteo]]="N/A",Tabla7[[#This Row],[Código Venteo]]=""),"no","si")</f>
        <v>no</v>
      </c>
      <c r="O52" s="44" t="str">
        <f>IF(OR(Tabla7[[#This Row],[Emisión por proceso]]="N/A",Tabla7[[#This Row],[Emisión por proceso]]=""),"no","si")</f>
        <v>si</v>
      </c>
      <c r="P52" s="44"/>
      <c r="Q52" s="44"/>
      <c r="R52" s="44"/>
      <c r="S52" s="44"/>
      <c r="T52" s="44"/>
      <c r="U52" s="44"/>
      <c r="V52" s="72"/>
      <c r="W52" s="72"/>
      <c r="X52" s="44"/>
      <c r="Y52" s="72" t="s">
        <v>1908</v>
      </c>
      <c r="Z52" s="72" t="s">
        <v>1970</v>
      </c>
      <c r="AC52"/>
      <c r="AD52"/>
    </row>
    <row r="53" spans="3:30" ht="42.75">
      <c r="C53" s="44" t="s">
        <v>2054</v>
      </c>
      <c r="D53" s="44" t="s">
        <v>1910</v>
      </c>
      <c r="E53" s="44" t="s">
        <v>1979</v>
      </c>
      <c r="F53" s="44" t="s">
        <v>2091</v>
      </c>
      <c r="G53" s="44"/>
      <c r="H53" s="44" t="s">
        <v>2127</v>
      </c>
      <c r="I53" s="44"/>
      <c r="J53" s="44"/>
      <c r="K53" s="44">
        <f>COUNTIF(Tabla7[[#This Row],[Código Quema combustible]:[Emisiones por gestión de estiercol]],("&lt;&gt;N/A"))-COUNTBLANK(Tabla7[[#This Row],[Código Quema combustible]:[Emisiones por gestión de estiercol]])</f>
        <v>2</v>
      </c>
      <c r="L53" s="75" t="s">
        <v>2127</v>
      </c>
      <c r="M53" s="44" t="str">
        <f>IF(OR(Tabla7[[#This Row],[Código Quema combustible]]="N/A",Tabla7[[#This Row],[Código Quema combustible]]=""),"no","si")</f>
        <v>si</v>
      </c>
      <c r="N53" s="44" t="str">
        <f>IF(OR(Tabla7[[#This Row],[Código Venteo]]="N/A",Tabla7[[#This Row],[Código Venteo]]=""),"no","si")</f>
        <v>no</v>
      </c>
      <c r="O53" s="44" t="str">
        <f>IF(OR(Tabla7[[#This Row],[Emisión por proceso]]="N/A",Tabla7[[#This Row],[Emisión por proceso]]=""),"no","si")</f>
        <v>si</v>
      </c>
      <c r="P53" s="44"/>
      <c r="Q53" s="44"/>
      <c r="R53" s="44"/>
      <c r="S53" s="44"/>
      <c r="T53" s="44"/>
      <c r="U53" s="44"/>
      <c r="V53" s="71"/>
      <c r="W53" s="71"/>
      <c r="X53" s="44"/>
      <c r="Y53" s="71" t="s">
        <v>1908</v>
      </c>
      <c r="Z53" s="71" t="s">
        <v>1971</v>
      </c>
      <c r="AC53"/>
      <c r="AD53"/>
    </row>
    <row r="54" spans="3:30" ht="42.75">
      <c r="C54" s="44" t="s">
        <v>2054</v>
      </c>
      <c r="D54" s="44" t="s">
        <v>1910</v>
      </c>
      <c r="E54" s="44" t="s">
        <v>1980</v>
      </c>
      <c r="F54" s="44" t="s">
        <v>2091</v>
      </c>
      <c r="G54" s="44"/>
      <c r="H54" s="44" t="s">
        <v>2127</v>
      </c>
      <c r="I54" s="44"/>
      <c r="J54" s="44"/>
      <c r="K54" s="44">
        <f>COUNTIF(Tabla7[[#This Row],[Código Quema combustible]:[Emisiones por gestión de estiercol]],("&lt;&gt;N/A"))-COUNTBLANK(Tabla7[[#This Row],[Código Quema combustible]:[Emisiones por gestión de estiercol]])</f>
        <v>2</v>
      </c>
      <c r="L54" s="75" t="s">
        <v>2127</v>
      </c>
      <c r="M54" s="44" t="str">
        <f>IF(OR(Tabla7[[#This Row],[Código Quema combustible]]="N/A",Tabla7[[#This Row],[Código Quema combustible]]=""),"no","si")</f>
        <v>si</v>
      </c>
      <c r="N54" s="44" t="str">
        <f>IF(OR(Tabla7[[#This Row],[Código Venteo]]="N/A",Tabla7[[#This Row],[Código Venteo]]=""),"no","si")</f>
        <v>no</v>
      </c>
      <c r="O54" s="44" t="str">
        <f>IF(OR(Tabla7[[#This Row],[Emisión por proceso]]="N/A",Tabla7[[#This Row],[Emisión por proceso]]=""),"no","si")</f>
        <v>si</v>
      </c>
      <c r="P54" s="44"/>
      <c r="Q54" s="44"/>
      <c r="R54" s="44"/>
      <c r="S54" s="44"/>
      <c r="T54" s="44"/>
      <c r="U54" s="44"/>
      <c r="V54" s="72"/>
      <c r="W54" s="72"/>
      <c r="X54" s="44"/>
      <c r="Y54" s="72" t="s">
        <v>1908</v>
      </c>
      <c r="Z54" s="72" t="s">
        <v>1972</v>
      </c>
      <c r="AC54"/>
      <c r="AD54"/>
    </row>
    <row r="55" spans="3:30" ht="42.75">
      <c r="C55" s="44" t="s">
        <v>2054</v>
      </c>
      <c r="D55" s="44" t="s">
        <v>1911</v>
      </c>
      <c r="E55" s="44" t="s">
        <v>49</v>
      </c>
      <c r="F55" s="44" t="s">
        <v>2087</v>
      </c>
      <c r="G55" s="44" t="s">
        <v>2117</v>
      </c>
      <c r="H55" s="44" t="s">
        <v>1112</v>
      </c>
      <c r="I55" s="44"/>
      <c r="J55" s="44"/>
      <c r="K55" s="44">
        <f>COUNTIF(Tabla7[[#This Row],[Código Quema combustible]:[Emisiones por gestión de estiercol]],("&lt;&gt;N/A"))-COUNTBLANK(Tabla7[[#This Row],[Código Quema combustible]:[Emisiones por gestión de estiercol]])</f>
        <v>3</v>
      </c>
      <c r="L55" s="75" t="s">
        <v>1112</v>
      </c>
      <c r="M55" s="44" t="str">
        <f>IF(OR(Tabla7[[#This Row],[Código Quema combustible]]="N/A",Tabla7[[#This Row],[Código Quema combustible]]=""),"no","si")</f>
        <v>si</v>
      </c>
      <c r="N55" s="44" t="str">
        <f>IF(OR(Tabla7[[#This Row],[Código Venteo]]="N/A",Tabla7[[#This Row],[Código Venteo]]=""),"no","si")</f>
        <v>si</v>
      </c>
      <c r="O55" s="44" t="str">
        <f>IF(OR(Tabla7[[#This Row],[Emisión por proceso]]="N/A",Tabla7[[#This Row],[Emisión por proceso]]=""),"no","si")</f>
        <v>si</v>
      </c>
      <c r="P55" s="44"/>
      <c r="Q55" s="44"/>
      <c r="R55" s="44"/>
      <c r="S55" s="44"/>
      <c r="T55" s="44"/>
      <c r="U55" s="44"/>
      <c r="V55" s="71"/>
      <c r="W55" s="71"/>
      <c r="X55" s="44"/>
      <c r="Y55" s="71" t="s">
        <v>1908</v>
      </c>
      <c r="Z55" s="71" t="s">
        <v>1973</v>
      </c>
      <c r="AC55"/>
      <c r="AD55"/>
    </row>
    <row r="56" spans="3:30" ht="42.75">
      <c r="C56" s="44" t="s">
        <v>2054</v>
      </c>
      <c r="D56" s="44" t="s">
        <v>1911</v>
      </c>
      <c r="E56" s="44" t="s">
        <v>1981</v>
      </c>
      <c r="F56" s="44" t="s">
        <v>2088</v>
      </c>
      <c r="G56" s="44" t="s">
        <v>2118</v>
      </c>
      <c r="H56" s="44" t="s">
        <v>1112</v>
      </c>
      <c r="I56" s="44"/>
      <c r="J56" s="44"/>
      <c r="K56" s="44">
        <f>COUNTIF(Tabla7[[#This Row],[Código Quema combustible]:[Emisiones por gestión de estiercol]],("&lt;&gt;N/A"))-COUNTBLANK(Tabla7[[#This Row],[Código Quema combustible]:[Emisiones por gestión de estiercol]])</f>
        <v>3</v>
      </c>
      <c r="L56" s="75" t="s">
        <v>1112</v>
      </c>
      <c r="M56" s="44" t="str">
        <f>IF(OR(Tabla7[[#This Row],[Código Quema combustible]]="N/A",Tabla7[[#This Row],[Código Quema combustible]]=""),"no","si")</f>
        <v>si</v>
      </c>
      <c r="N56" s="44" t="str">
        <f>IF(OR(Tabla7[[#This Row],[Código Venteo]]="N/A",Tabla7[[#This Row],[Código Venteo]]=""),"no","si")</f>
        <v>si</v>
      </c>
      <c r="O56" s="44" t="str">
        <f>IF(OR(Tabla7[[#This Row],[Emisión por proceso]]="N/A",Tabla7[[#This Row],[Emisión por proceso]]=""),"no","si")</f>
        <v>si</v>
      </c>
      <c r="P56" s="44"/>
      <c r="Q56" s="44"/>
      <c r="R56" s="44"/>
      <c r="S56" s="44"/>
      <c r="T56" s="44"/>
      <c r="U56" s="44"/>
      <c r="V56" s="72"/>
      <c r="W56" s="72"/>
      <c r="X56" s="44"/>
      <c r="Y56" s="72" t="s">
        <v>1908</v>
      </c>
      <c r="Z56" s="72" t="s">
        <v>1974</v>
      </c>
      <c r="AC56"/>
      <c r="AD56"/>
    </row>
    <row r="57" spans="3:30" ht="28.5">
      <c r="C57" s="44" t="s">
        <v>2054</v>
      </c>
      <c r="D57" s="44" t="s">
        <v>1911</v>
      </c>
      <c r="E57" s="44" t="s">
        <v>1982</v>
      </c>
      <c r="F57" s="44" t="s">
        <v>2087</v>
      </c>
      <c r="G57" s="44" t="s">
        <v>2119</v>
      </c>
      <c r="H57" s="44" t="s">
        <v>1112</v>
      </c>
      <c r="I57" s="44"/>
      <c r="J57" s="44"/>
      <c r="K57" s="44">
        <f>COUNTIF(Tabla7[[#This Row],[Código Quema combustible]:[Emisiones por gestión de estiercol]],("&lt;&gt;N/A"))-COUNTBLANK(Tabla7[[#This Row],[Código Quema combustible]:[Emisiones por gestión de estiercol]])</f>
        <v>3</v>
      </c>
      <c r="L57" s="75" t="s">
        <v>1112</v>
      </c>
      <c r="M57" s="44" t="str">
        <f>IF(OR(Tabla7[[#This Row],[Código Quema combustible]]="N/A",Tabla7[[#This Row],[Código Quema combustible]]=""),"no","si")</f>
        <v>si</v>
      </c>
      <c r="N57" s="44" t="str">
        <f>IF(OR(Tabla7[[#This Row],[Código Venteo]]="N/A",Tabla7[[#This Row],[Código Venteo]]=""),"no","si")</f>
        <v>si</v>
      </c>
      <c r="O57" s="44" t="str">
        <f>IF(OR(Tabla7[[#This Row],[Emisión por proceso]]="N/A",Tabla7[[#This Row],[Emisión por proceso]]=""),"no","si")</f>
        <v>si</v>
      </c>
      <c r="P57" s="44"/>
      <c r="Q57" s="44"/>
      <c r="R57" s="44"/>
      <c r="S57" s="44"/>
      <c r="T57" s="44"/>
      <c r="U57" s="44"/>
      <c r="V57" s="71"/>
      <c r="W57" s="71"/>
      <c r="X57" s="44"/>
      <c r="Y57" s="71" t="s">
        <v>1912</v>
      </c>
      <c r="Z57" s="71" t="s">
        <v>1984</v>
      </c>
      <c r="AC57"/>
      <c r="AD57"/>
    </row>
    <row r="58" spans="3:30" ht="28.5">
      <c r="C58" s="44" t="s">
        <v>2054</v>
      </c>
      <c r="D58" s="44" t="s">
        <v>1911</v>
      </c>
      <c r="E58" s="44" t="s">
        <v>1983</v>
      </c>
      <c r="F58" s="44" t="s">
        <v>2104</v>
      </c>
      <c r="G58" s="44" t="s">
        <v>2120</v>
      </c>
      <c r="H58" s="44" t="s">
        <v>1112</v>
      </c>
      <c r="I58" s="44"/>
      <c r="J58" s="44"/>
      <c r="K58" s="44">
        <f>COUNTIF(Tabla7[[#This Row],[Código Quema combustible]:[Emisiones por gestión de estiercol]],("&lt;&gt;N/A"))-COUNTBLANK(Tabla7[[#This Row],[Código Quema combustible]:[Emisiones por gestión de estiercol]])</f>
        <v>3</v>
      </c>
      <c r="L58" s="75" t="s">
        <v>1112</v>
      </c>
      <c r="M58" s="44" t="str">
        <f>IF(OR(Tabla7[[#This Row],[Código Quema combustible]]="N/A",Tabla7[[#This Row],[Código Quema combustible]]=""),"no","si")</f>
        <v>si</v>
      </c>
      <c r="N58" s="44" t="str">
        <f>IF(OR(Tabla7[[#This Row],[Código Venteo]]="N/A",Tabla7[[#This Row],[Código Venteo]]=""),"no","si")</f>
        <v>si</v>
      </c>
      <c r="O58" s="44" t="str">
        <f>IF(OR(Tabla7[[#This Row],[Emisión por proceso]]="N/A",Tabla7[[#This Row],[Emisión por proceso]]=""),"no","si")</f>
        <v>si</v>
      </c>
      <c r="P58" s="44"/>
      <c r="Q58" s="44"/>
      <c r="R58" s="44"/>
      <c r="S58" s="44"/>
      <c r="T58" s="44"/>
      <c r="U58" s="44"/>
      <c r="V58" s="72"/>
      <c r="W58" s="72"/>
      <c r="X58" s="44"/>
      <c r="Y58" s="72" t="s">
        <v>1912</v>
      </c>
      <c r="Z58" s="72" t="s">
        <v>1985</v>
      </c>
      <c r="AC58"/>
      <c r="AD58"/>
    </row>
    <row r="59" spans="3:30" ht="28.5">
      <c r="C59" s="44" t="s">
        <v>2054</v>
      </c>
      <c r="D59" s="44" t="s">
        <v>1912</v>
      </c>
      <c r="E59" s="44" t="s">
        <v>1984</v>
      </c>
      <c r="F59" s="44" t="s">
        <v>2093</v>
      </c>
      <c r="G59" s="44"/>
      <c r="H59" s="44" t="s">
        <v>1100</v>
      </c>
      <c r="I59" s="44"/>
      <c r="J59" s="44"/>
      <c r="K59" s="44">
        <f>COUNTIF(Tabla7[[#This Row],[Código Quema combustible]:[Emisiones por gestión de estiercol]],("&lt;&gt;N/A"))-COUNTBLANK(Tabla7[[#This Row],[Código Quema combustible]:[Emisiones por gestión de estiercol]])</f>
        <v>2</v>
      </c>
      <c r="L59" s="75" t="s">
        <v>1100</v>
      </c>
      <c r="M59" s="44" t="str">
        <f>IF(OR(Tabla7[[#This Row],[Código Quema combustible]]="N/A",Tabla7[[#This Row],[Código Quema combustible]]=""),"no","si")</f>
        <v>si</v>
      </c>
      <c r="N59" s="44" t="str">
        <f>IF(OR(Tabla7[[#This Row],[Código Venteo]]="N/A",Tabla7[[#This Row],[Código Venteo]]=""),"no","si")</f>
        <v>no</v>
      </c>
      <c r="O59" s="44" t="str">
        <f>IF(OR(Tabla7[[#This Row],[Emisión por proceso]]="N/A",Tabla7[[#This Row],[Emisión por proceso]]=""),"no","si")</f>
        <v>si</v>
      </c>
      <c r="P59" s="44"/>
      <c r="Q59" s="44"/>
      <c r="R59" s="44"/>
      <c r="S59" s="44"/>
      <c r="T59" s="44"/>
      <c r="U59" s="44"/>
      <c r="V59" s="71"/>
      <c r="W59" s="71"/>
      <c r="X59" s="44"/>
      <c r="Y59" s="71" t="s">
        <v>1916</v>
      </c>
      <c r="Z59" s="71" t="s">
        <v>1996</v>
      </c>
      <c r="AC59"/>
      <c r="AD59"/>
    </row>
    <row r="60" spans="3:30" ht="28.5">
      <c r="C60" s="44" t="s">
        <v>2054</v>
      </c>
      <c r="D60" s="44" t="s">
        <v>1912</v>
      </c>
      <c r="E60" s="44" t="s">
        <v>1985</v>
      </c>
      <c r="F60" s="44" t="s">
        <v>2093</v>
      </c>
      <c r="G60" s="44"/>
      <c r="H60" s="44" t="s">
        <v>1101</v>
      </c>
      <c r="I60" s="44"/>
      <c r="J60" s="44"/>
      <c r="K60" s="44">
        <f>COUNTIF(Tabla7[[#This Row],[Código Quema combustible]:[Emisiones por gestión de estiercol]],("&lt;&gt;N/A"))-COUNTBLANK(Tabla7[[#This Row],[Código Quema combustible]:[Emisiones por gestión de estiercol]])</f>
        <v>2</v>
      </c>
      <c r="L60" s="75" t="s">
        <v>1101</v>
      </c>
      <c r="M60" s="44" t="str">
        <f>IF(OR(Tabla7[[#This Row],[Código Quema combustible]]="N/A",Tabla7[[#This Row],[Código Quema combustible]]=""),"no","si")</f>
        <v>si</v>
      </c>
      <c r="N60" s="44" t="str">
        <f>IF(OR(Tabla7[[#This Row],[Código Venteo]]="N/A",Tabla7[[#This Row],[Código Venteo]]=""),"no","si")</f>
        <v>no</v>
      </c>
      <c r="O60" s="44" t="str">
        <f>IF(OR(Tabla7[[#This Row],[Emisión por proceso]]="N/A",Tabla7[[#This Row],[Emisión por proceso]]=""),"no","si")</f>
        <v>si</v>
      </c>
      <c r="P60" s="44"/>
      <c r="Q60" s="44"/>
      <c r="R60" s="44"/>
      <c r="S60" s="44"/>
      <c r="T60" s="44"/>
      <c r="U60" s="44"/>
      <c r="V60" s="72"/>
      <c r="W60" s="72"/>
      <c r="X60" s="44"/>
      <c r="Y60" s="72" t="s">
        <v>1916</v>
      </c>
      <c r="Z60" s="72" t="s">
        <v>1997</v>
      </c>
      <c r="AC60"/>
      <c r="AD60"/>
    </row>
    <row r="61" spans="3:30" ht="28.5">
      <c r="C61" s="44" t="s">
        <v>2054</v>
      </c>
      <c r="D61" s="44" t="s">
        <v>1913</v>
      </c>
      <c r="E61" s="44" t="s">
        <v>1986</v>
      </c>
      <c r="F61" s="44" t="s">
        <v>2103</v>
      </c>
      <c r="G61" s="44"/>
      <c r="H61" s="44" t="s">
        <v>1104</v>
      </c>
      <c r="I61" s="44"/>
      <c r="J61" s="44"/>
      <c r="K61" s="44">
        <f>COUNTIF(Tabla7[[#This Row],[Código Quema combustible]:[Emisiones por gestión de estiercol]],("&lt;&gt;N/A"))-COUNTBLANK(Tabla7[[#This Row],[Código Quema combustible]:[Emisiones por gestión de estiercol]])</f>
        <v>2</v>
      </c>
      <c r="L61" s="75" t="s">
        <v>1104</v>
      </c>
      <c r="M61" s="44" t="str">
        <f>IF(OR(Tabla7[[#This Row],[Código Quema combustible]]="N/A",Tabla7[[#This Row],[Código Quema combustible]]=""),"no","si")</f>
        <v>si</v>
      </c>
      <c r="N61" s="44" t="str">
        <f>IF(OR(Tabla7[[#This Row],[Código Venteo]]="N/A",Tabla7[[#This Row],[Código Venteo]]=""),"no","si")</f>
        <v>no</v>
      </c>
      <c r="O61" s="44" t="str">
        <f>IF(OR(Tabla7[[#This Row],[Emisión por proceso]]="N/A",Tabla7[[#This Row],[Emisión por proceso]]=""),"no","si")</f>
        <v>si</v>
      </c>
      <c r="P61" s="44"/>
      <c r="Q61" s="44"/>
      <c r="R61" s="44"/>
      <c r="S61" s="44"/>
      <c r="T61" s="44"/>
      <c r="U61" s="44"/>
      <c r="V61" s="71"/>
      <c r="W61" s="71"/>
      <c r="X61" s="44"/>
      <c r="Y61" s="71" t="s">
        <v>1916</v>
      </c>
      <c r="Z61" s="71" t="s">
        <v>1998</v>
      </c>
      <c r="AC61"/>
      <c r="AD61"/>
    </row>
    <row r="62" spans="3:30" ht="28.5">
      <c r="C62" s="44" t="s">
        <v>2054</v>
      </c>
      <c r="D62" s="44" t="s">
        <v>1913</v>
      </c>
      <c r="E62" s="44" t="s">
        <v>1987</v>
      </c>
      <c r="F62" s="44" t="s">
        <v>2103</v>
      </c>
      <c r="G62" s="44"/>
      <c r="H62" s="44" t="s">
        <v>1103</v>
      </c>
      <c r="I62" s="44"/>
      <c r="J62" s="44"/>
      <c r="K62" s="44">
        <f>COUNTIF(Tabla7[[#This Row],[Código Quema combustible]:[Emisiones por gestión de estiercol]],("&lt;&gt;N/A"))-COUNTBLANK(Tabla7[[#This Row],[Código Quema combustible]:[Emisiones por gestión de estiercol]])</f>
        <v>2</v>
      </c>
      <c r="L62" s="75" t="s">
        <v>1103</v>
      </c>
      <c r="M62" s="44" t="str">
        <f>IF(OR(Tabla7[[#This Row],[Código Quema combustible]]="N/A",Tabla7[[#This Row],[Código Quema combustible]]=""),"no","si")</f>
        <v>si</v>
      </c>
      <c r="N62" s="44" t="str">
        <f>IF(OR(Tabla7[[#This Row],[Código Venteo]]="N/A",Tabla7[[#This Row],[Código Venteo]]=""),"no","si")</f>
        <v>no</v>
      </c>
      <c r="O62" s="44" t="str">
        <f>IF(OR(Tabla7[[#This Row],[Emisión por proceso]]="N/A",Tabla7[[#This Row],[Emisión por proceso]]=""),"no","si")</f>
        <v>si</v>
      </c>
      <c r="P62" s="44"/>
      <c r="Q62" s="44"/>
      <c r="R62" s="44"/>
      <c r="S62" s="44"/>
      <c r="T62" s="44"/>
      <c r="U62" s="44"/>
      <c r="V62" s="72"/>
      <c r="W62" s="72"/>
      <c r="X62" s="44"/>
      <c r="Y62" s="72" t="s">
        <v>1916</v>
      </c>
      <c r="Z62" s="72" t="s">
        <v>1999</v>
      </c>
      <c r="AC62"/>
      <c r="AD62"/>
    </row>
    <row r="63" spans="3:30" ht="28.5">
      <c r="C63" s="44" t="s">
        <v>2054</v>
      </c>
      <c r="D63" s="44" t="s">
        <v>1914</v>
      </c>
      <c r="E63" s="44" t="s">
        <v>1988</v>
      </c>
      <c r="F63" s="44" t="s">
        <v>2103</v>
      </c>
      <c r="G63" s="44"/>
      <c r="H63" s="44" t="s">
        <v>1114</v>
      </c>
      <c r="I63" s="44"/>
      <c r="J63" s="44"/>
      <c r="K63" s="44">
        <f>COUNTIF(Tabla7[[#This Row],[Código Quema combustible]:[Emisiones por gestión de estiercol]],("&lt;&gt;N/A"))-COUNTBLANK(Tabla7[[#This Row],[Código Quema combustible]:[Emisiones por gestión de estiercol]])</f>
        <v>2</v>
      </c>
      <c r="L63" s="75" t="s">
        <v>1114</v>
      </c>
      <c r="M63" s="44" t="str">
        <f>IF(OR(Tabla7[[#This Row],[Código Quema combustible]]="N/A",Tabla7[[#This Row],[Código Quema combustible]]=""),"no","si")</f>
        <v>si</v>
      </c>
      <c r="N63" s="44" t="str">
        <f>IF(OR(Tabla7[[#This Row],[Código Venteo]]="N/A",Tabla7[[#This Row],[Código Venteo]]=""),"no","si")</f>
        <v>no</v>
      </c>
      <c r="O63" s="44" t="str">
        <f>IF(OR(Tabla7[[#This Row],[Emisión por proceso]]="N/A",Tabla7[[#This Row],[Emisión por proceso]]=""),"no","si")</f>
        <v>si</v>
      </c>
      <c r="P63" s="44"/>
      <c r="Q63" s="44"/>
      <c r="R63" s="44"/>
      <c r="S63" s="44"/>
      <c r="T63" s="44"/>
      <c r="U63" s="44"/>
      <c r="V63" s="71"/>
      <c r="W63" s="71"/>
      <c r="X63" s="44"/>
      <c r="Y63" s="71" t="s">
        <v>1916</v>
      </c>
      <c r="Z63" s="71" t="s">
        <v>2000</v>
      </c>
      <c r="AC63"/>
      <c r="AD63"/>
    </row>
    <row r="64" spans="3:30" ht="28.5">
      <c r="C64" s="44" t="s">
        <v>2054</v>
      </c>
      <c r="D64" s="44" t="s">
        <v>1914</v>
      </c>
      <c r="E64" s="44" t="s">
        <v>1989</v>
      </c>
      <c r="F64" s="44" t="s">
        <v>2103</v>
      </c>
      <c r="G64" s="44"/>
      <c r="H64" s="44" t="s">
        <v>1114</v>
      </c>
      <c r="I64" s="44"/>
      <c r="J64" s="44"/>
      <c r="K64" s="44">
        <f>COUNTIF(Tabla7[[#This Row],[Código Quema combustible]:[Emisiones por gestión de estiercol]],("&lt;&gt;N/A"))-COUNTBLANK(Tabla7[[#This Row],[Código Quema combustible]:[Emisiones por gestión de estiercol]])</f>
        <v>2</v>
      </c>
      <c r="L64" s="75" t="s">
        <v>1114</v>
      </c>
      <c r="M64" s="44" t="str">
        <f>IF(OR(Tabla7[[#This Row],[Código Quema combustible]]="N/A",Tabla7[[#This Row],[Código Quema combustible]]=""),"no","si")</f>
        <v>si</v>
      </c>
      <c r="N64" s="44" t="str">
        <f>IF(OR(Tabla7[[#This Row],[Código Venteo]]="N/A",Tabla7[[#This Row],[Código Venteo]]=""),"no","si")</f>
        <v>no</v>
      </c>
      <c r="O64" s="44" t="str">
        <f>IF(OR(Tabla7[[#This Row],[Emisión por proceso]]="N/A",Tabla7[[#This Row],[Emisión por proceso]]=""),"no","si")</f>
        <v>si</v>
      </c>
      <c r="P64" s="44"/>
      <c r="Q64" s="44"/>
      <c r="R64" s="44"/>
      <c r="S64" s="44"/>
      <c r="T64" s="44"/>
      <c r="U64" s="44"/>
      <c r="V64" s="72"/>
      <c r="W64" s="72"/>
      <c r="X64" s="44"/>
      <c r="Y64" s="72" t="s">
        <v>1916</v>
      </c>
      <c r="Z64" s="72" t="s">
        <v>2001</v>
      </c>
      <c r="AC64"/>
      <c r="AD64"/>
    </row>
    <row r="65" spans="3:30" ht="28.5">
      <c r="C65" s="44" t="s">
        <v>2054</v>
      </c>
      <c r="D65" s="44" t="s">
        <v>1914</v>
      </c>
      <c r="E65" s="44" t="s">
        <v>1990</v>
      </c>
      <c r="F65" s="44" t="s">
        <v>2103</v>
      </c>
      <c r="G65" s="44"/>
      <c r="H65" s="44" t="s">
        <v>1114</v>
      </c>
      <c r="I65" s="44"/>
      <c r="J65" s="44"/>
      <c r="K65" s="44">
        <f>COUNTIF(Tabla7[[#This Row],[Código Quema combustible]:[Emisiones por gestión de estiercol]],("&lt;&gt;N/A"))-COUNTBLANK(Tabla7[[#This Row],[Código Quema combustible]:[Emisiones por gestión de estiercol]])</f>
        <v>2</v>
      </c>
      <c r="L65" s="75" t="s">
        <v>1114</v>
      </c>
      <c r="M65" s="44" t="str">
        <f>IF(OR(Tabla7[[#This Row],[Código Quema combustible]]="N/A",Tabla7[[#This Row],[Código Quema combustible]]=""),"no","si")</f>
        <v>si</v>
      </c>
      <c r="N65" s="44" t="str">
        <f>IF(OR(Tabla7[[#This Row],[Código Venteo]]="N/A",Tabla7[[#This Row],[Código Venteo]]=""),"no","si")</f>
        <v>no</v>
      </c>
      <c r="O65" s="44" t="str">
        <f>IF(OR(Tabla7[[#This Row],[Emisión por proceso]]="N/A",Tabla7[[#This Row],[Emisión por proceso]]=""),"no","si")</f>
        <v>si</v>
      </c>
      <c r="P65" s="44"/>
      <c r="Q65" s="44"/>
      <c r="R65" s="44"/>
      <c r="S65" s="44"/>
      <c r="T65" s="44"/>
      <c r="U65" s="44"/>
      <c r="V65" s="71"/>
      <c r="W65" s="71"/>
      <c r="X65" s="44"/>
      <c r="Y65" s="71" t="s">
        <v>1916</v>
      </c>
      <c r="Z65" s="71" t="s">
        <v>2002</v>
      </c>
      <c r="AC65"/>
      <c r="AD65"/>
    </row>
    <row r="66" spans="3:30" ht="28.5">
      <c r="C66" s="44" t="s">
        <v>2054</v>
      </c>
      <c r="D66" s="44" t="s">
        <v>1915</v>
      </c>
      <c r="E66" s="44" t="s">
        <v>1991</v>
      </c>
      <c r="F66" s="44" t="s">
        <v>2103</v>
      </c>
      <c r="G66" s="44"/>
      <c r="H66" s="44" t="s">
        <v>2126</v>
      </c>
      <c r="I66" s="44"/>
      <c r="J66" s="44"/>
      <c r="K66" s="44">
        <f>COUNTIF(Tabla7[[#This Row],[Código Quema combustible]:[Emisiones por gestión de estiercol]],("&lt;&gt;N/A"))-COUNTBLANK(Tabla7[[#This Row],[Código Quema combustible]:[Emisiones por gestión de estiercol]])</f>
        <v>2</v>
      </c>
      <c r="L66" s="75" t="s">
        <v>2126</v>
      </c>
      <c r="M66" s="44" t="str">
        <f>IF(OR(Tabla7[[#This Row],[Código Quema combustible]]="N/A",Tabla7[[#This Row],[Código Quema combustible]]=""),"no","si")</f>
        <v>si</v>
      </c>
      <c r="N66" s="44" t="str">
        <f>IF(OR(Tabla7[[#This Row],[Código Venteo]]="N/A",Tabla7[[#This Row],[Código Venteo]]=""),"no","si")</f>
        <v>no</v>
      </c>
      <c r="O66" s="44" t="str">
        <f>IF(OR(Tabla7[[#This Row],[Emisión por proceso]]="N/A",Tabla7[[#This Row],[Emisión por proceso]]=""),"no","si")</f>
        <v>si</v>
      </c>
      <c r="P66" s="44"/>
      <c r="Q66" s="44"/>
      <c r="R66" s="44"/>
      <c r="S66" s="44"/>
      <c r="T66" s="44"/>
      <c r="U66" s="44"/>
      <c r="V66" s="72"/>
      <c r="W66" s="72"/>
      <c r="X66" s="44"/>
      <c r="Y66" s="72" t="s">
        <v>1916</v>
      </c>
      <c r="Z66" s="72" t="s">
        <v>2003</v>
      </c>
      <c r="AC66"/>
      <c r="AD66"/>
    </row>
    <row r="67" spans="3:30" ht="28.5">
      <c r="C67" s="44" t="s">
        <v>2054</v>
      </c>
      <c r="D67" s="44" t="s">
        <v>1915</v>
      </c>
      <c r="E67" s="44" t="s">
        <v>1992</v>
      </c>
      <c r="F67" s="44" t="s">
        <v>2103</v>
      </c>
      <c r="G67" s="44"/>
      <c r="H67" s="44" t="s">
        <v>2126</v>
      </c>
      <c r="I67" s="44"/>
      <c r="J67" s="44"/>
      <c r="K67" s="44">
        <f>COUNTIF(Tabla7[[#This Row],[Código Quema combustible]:[Emisiones por gestión de estiercol]],("&lt;&gt;N/A"))-COUNTBLANK(Tabla7[[#This Row],[Código Quema combustible]:[Emisiones por gestión de estiercol]])</f>
        <v>2</v>
      </c>
      <c r="L67" s="75" t="s">
        <v>2126</v>
      </c>
      <c r="M67" s="44" t="str">
        <f>IF(OR(Tabla7[[#This Row],[Código Quema combustible]]="N/A",Tabla7[[#This Row],[Código Quema combustible]]=""),"no","si")</f>
        <v>si</v>
      </c>
      <c r="N67" s="44" t="str">
        <f>IF(OR(Tabla7[[#This Row],[Código Venteo]]="N/A",Tabla7[[#This Row],[Código Venteo]]=""),"no","si")</f>
        <v>no</v>
      </c>
      <c r="O67" s="44" t="str">
        <f>IF(OR(Tabla7[[#This Row],[Emisión por proceso]]="N/A",Tabla7[[#This Row],[Emisión por proceso]]=""),"no","si")</f>
        <v>si</v>
      </c>
      <c r="P67" s="44"/>
      <c r="Q67" s="44"/>
      <c r="R67" s="44"/>
      <c r="S67" s="44"/>
      <c r="T67" s="44"/>
      <c r="U67" s="44"/>
      <c r="V67" s="71"/>
      <c r="W67" s="71"/>
      <c r="X67" s="44"/>
      <c r="Y67" s="71" t="s">
        <v>1916</v>
      </c>
      <c r="Z67" s="71" t="s">
        <v>2137</v>
      </c>
      <c r="AC67"/>
      <c r="AD67"/>
    </row>
    <row r="68" spans="3:30" ht="28.5">
      <c r="C68" s="44" t="s">
        <v>2054</v>
      </c>
      <c r="D68" s="44" t="s">
        <v>1915</v>
      </c>
      <c r="E68" s="44" t="s">
        <v>1993</v>
      </c>
      <c r="F68" s="44" t="s">
        <v>2103</v>
      </c>
      <c r="G68" s="44"/>
      <c r="H68" s="44" t="s">
        <v>2126</v>
      </c>
      <c r="I68" s="44"/>
      <c r="J68" s="44"/>
      <c r="K68" s="44">
        <f>COUNTIF(Tabla7[[#This Row],[Código Quema combustible]:[Emisiones por gestión de estiercol]],("&lt;&gt;N/A"))-COUNTBLANK(Tabla7[[#This Row],[Código Quema combustible]:[Emisiones por gestión de estiercol]])</f>
        <v>2</v>
      </c>
      <c r="L68" s="75" t="s">
        <v>2126</v>
      </c>
      <c r="M68" s="44" t="str">
        <f>IF(OR(Tabla7[[#This Row],[Código Quema combustible]]="N/A",Tabla7[[#This Row],[Código Quema combustible]]=""),"no","si")</f>
        <v>si</v>
      </c>
      <c r="N68" s="44" t="str">
        <f>IF(OR(Tabla7[[#This Row],[Código Venteo]]="N/A",Tabla7[[#This Row],[Código Venteo]]=""),"no","si")</f>
        <v>no</v>
      </c>
      <c r="O68" s="44" t="str">
        <f>IF(OR(Tabla7[[#This Row],[Emisión por proceso]]="N/A",Tabla7[[#This Row],[Emisión por proceso]]=""),"no","si")</f>
        <v>si</v>
      </c>
      <c r="P68" s="44"/>
      <c r="Q68" s="44"/>
      <c r="R68" s="44"/>
      <c r="S68" s="44"/>
      <c r="T68" s="44"/>
      <c r="U68" s="44"/>
      <c r="V68" s="72"/>
      <c r="W68" s="72"/>
      <c r="X68" s="44"/>
      <c r="Y68" s="72" t="s">
        <v>1916</v>
      </c>
      <c r="Z68" s="72" t="s">
        <v>2136</v>
      </c>
      <c r="AC68"/>
      <c r="AD68"/>
    </row>
    <row r="69" spans="3:30" ht="28.5">
      <c r="C69" s="44" t="s">
        <v>2054</v>
      </c>
      <c r="D69" s="44" t="s">
        <v>1915</v>
      </c>
      <c r="E69" s="44" t="s">
        <v>1994</v>
      </c>
      <c r="F69" s="44" t="s">
        <v>2102</v>
      </c>
      <c r="G69" s="44"/>
      <c r="H69" s="44" t="s">
        <v>2126</v>
      </c>
      <c r="I69" s="44"/>
      <c r="J69" s="44"/>
      <c r="K69" s="44">
        <f>COUNTIF(Tabla7[[#This Row],[Código Quema combustible]:[Emisiones por gestión de estiercol]],("&lt;&gt;N/A"))-COUNTBLANK(Tabla7[[#This Row],[Código Quema combustible]:[Emisiones por gestión de estiercol]])</f>
        <v>2</v>
      </c>
      <c r="L69" s="75" t="s">
        <v>2126</v>
      </c>
      <c r="M69" s="44" t="str">
        <f>IF(OR(Tabla7[[#This Row],[Código Quema combustible]]="N/A",Tabla7[[#This Row],[Código Quema combustible]]=""),"no","si")</f>
        <v>si</v>
      </c>
      <c r="N69" s="44" t="str">
        <f>IF(OR(Tabla7[[#This Row],[Código Venteo]]="N/A",Tabla7[[#This Row],[Código Venteo]]=""),"no","si")</f>
        <v>no</v>
      </c>
      <c r="O69" s="44" t="str">
        <f>IF(OR(Tabla7[[#This Row],[Emisión por proceso]]="N/A",Tabla7[[#This Row],[Emisión por proceso]]=""),"no","si")</f>
        <v>si</v>
      </c>
      <c r="P69" s="44"/>
      <c r="Q69" s="44"/>
      <c r="R69" s="44"/>
      <c r="S69" s="44"/>
      <c r="T69" s="44"/>
      <c r="U69" s="44"/>
      <c r="V69" s="71"/>
      <c r="W69" s="71"/>
      <c r="X69" s="44"/>
      <c r="Y69" s="71" t="s">
        <v>1909</v>
      </c>
      <c r="Z69" s="71" t="s">
        <v>1975</v>
      </c>
      <c r="AC69"/>
      <c r="AD69"/>
    </row>
    <row r="70" spans="3:30" ht="28.5">
      <c r="C70" s="44" t="s">
        <v>2054</v>
      </c>
      <c r="D70" s="44" t="s">
        <v>1915</v>
      </c>
      <c r="E70" s="44" t="s">
        <v>1995</v>
      </c>
      <c r="F70" s="44" t="s">
        <v>2102</v>
      </c>
      <c r="G70" s="44"/>
      <c r="H70" s="44" t="s">
        <v>2126</v>
      </c>
      <c r="I70" s="44"/>
      <c r="J70" s="44"/>
      <c r="K70" s="44">
        <f>COUNTIF(Tabla7[[#This Row],[Código Quema combustible]:[Emisiones por gestión de estiercol]],("&lt;&gt;N/A"))-COUNTBLANK(Tabla7[[#This Row],[Código Quema combustible]:[Emisiones por gestión de estiercol]])</f>
        <v>2</v>
      </c>
      <c r="L70" s="75" t="s">
        <v>2126</v>
      </c>
      <c r="M70" s="44" t="str">
        <f>IF(OR(Tabla7[[#This Row],[Código Quema combustible]]="N/A",Tabla7[[#This Row],[Código Quema combustible]]=""),"no","si")</f>
        <v>si</v>
      </c>
      <c r="N70" s="44" t="str">
        <f>IF(OR(Tabla7[[#This Row],[Código Venteo]]="N/A",Tabla7[[#This Row],[Código Venteo]]=""),"no","si")</f>
        <v>no</v>
      </c>
      <c r="O70" s="44" t="str">
        <f>IF(OR(Tabla7[[#This Row],[Emisión por proceso]]="N/A",Tabla7[[#This Row],[Emisión por proceso]]=""),"no","si")</f>
        <v>si</v>
      </c>
      <c r="P70" s="44"/>
      <c r="Q70" s="44"/>
      <c r="R70" s="44"/>
      <c r="S70" s="44"/>
      <c r="T70" s="44"/>
      <c r="U70" s="44"/>
      <c r="V70" s="72"/>
      <c r="W70" s="72"/>
      <c r="X70" s="44"/>
      <c r="Y70" s="72" t="s">
        <v>1909</v>
      </c>
      <c r="Z70" s="72" t="s">
        <v>1976</v>
      </c>
      <c r="AC70"/>
      <c r="AD70"/>
    </row>
    <row r="71" spans="3:30" ht="28.5">
      <c r="C71" s="44" t="s">
        <v>2054</v>
      </c>
      <c r="D71" s="44" t="s">
        <v>1916</v>
      </c>
      <c r="E71" s="44" t="s">
        <v>1996</v>
      </c>
      <c r="F71" s="44" t="s">
        <v>2092</v>
      </c>
      <c r="G71" s="44"/>
      <c r="H71" s="44" t="s">
        <v>2128</v>
      </c>
      <c r="I71" s="44"/>
      <c r="J71" s="44"/>
      <c r="K71" s="44">
        <f>COUNTIF(Tabla7[[#This Row],[Código Quema combustible]:[Emisiones por gestión de estiercol]],("&lt;&gt;N/A"))-COUNTBLANK(Tabla7[[#This Row],[Código Quema combustible]:[Emisiones por gestión de estiercol]])</f>
        <v>2</v>
      </c>
      <c r="L71" s="75" t="s">
        <v>2128</v>
      </c>
      <c r="M71" s="44" t="str">
        <f>IF(OR(Tabla7[[#This Row],[Código Quema combustible]]="N/A",Tabla7[[#This Row],[Código Quema combustible]]=""),"no","si")</f>
        <v>si</v>
      </c>
      <c r="N71" s="44" t="str">
        <f>IF(OR(Tabla7[[#This Row],[Código Venteo]]="N/A",Tabla7[[#This Row],[Código Venteo]]=""),"no","si")</f>
        <v>no</v>
      </c>
      <c r="O71" s="44" t="str">
        <f>IF(OR(Tabla7[[#This Row],[Emisión por proceso]]="N/A",Tabla7[[#This Row],[Emisión por proceso]]=""),"no","si")</f>
        <v>si</v>
      </c>
      <c r="P71" s="44"/>
      <c r="Q71" s="44"/>
      <c r="R71" s="44"/>
      <c r="S71" s="44"/>
      <c r="T71" s="44"/>
      <c r="U71" s="44"/>
      <c r="V71" s="71"/>
      <c r="W71" s="71"/>
      <c r="X71" s="44"/>
      <c r="Y71" s="71" t="s">
        <v>1917</v>
      </c>
      <c r="Z71" s="71" t="s">
        <v>2005</v>
      </c>
      <c r="AC71"/>
      <c r="AD71"/>
    </row>
    <row r="72" spans="3:30">
      <c r="C72" s="44" t="s">
        <v>2054</v>
      </c>
      <c r="D72" s="44" t="s">
        <v>1916</v>
      </c>
      <c r="E72" s="44" t="s">
        <v>1997</v>
      </c>
      <c r="F72" s="44" t="s">
        <v>2092</v>
      </c>
      <c r="G72" s="44"/>
      <c r="H72" s="44" t="s">
        <v>2128</v>
      </c>
      <c r="I72" s="44"/>
      <c r="J72" s="44"/>
      <c r="K72" s="44">
        <f>COUNTIF(Tabla7[[#This Row],[Código Quema combustible]:[Emisiones por gestión de estiercol]],("&lt;&gt;N/A"))-COUNTBLANK(Tabla7[[#This Row],[Código Quema combustible]:[Emisiones por gestión de estiercol]])</f>
        <v>2</v>
      </c>
      <c r="L72" s="75" t="s">
        <v>2128</v>
      </c>
      <c r="M72" s="44" t="str">
        <f>IF(OR(Tabla7[[#This Row],[Código Quema combustible]]="N/A",Tabla7[[#This Row],[Código Quema combustible]]=""),"no","si")</f>
        <v>si</v>
      </c>
      <c r="N72" s="44" t="str">
        <f>IF(OR(Tabla7[[#This Row],[Código Venteo]]="N/A",Tabla7[[#This Row],[Código Venteo]]=""),"no","si")</f>
        <v>no</v>
      </c>
      <c r="O72" s="44" t="str">
        <f>IF(OR(Tabla7[[#This Row],[Emisión por proceso]]="N/A",Tabla7[[#This Row],[Emisión por proceso]]=""),"no","si")</f>
        <v>si</v>
      </c>
      <c r="P72" s="44"/>
      <c r="Q72" s="44"/>
      <c r="R72" s="44"/>
      <c r="S72" s="44"/>
      <c r="T72" s="44"/>
      <c r="U72" s="44"/>
      <c r="V72" s="72"/>
      <c r="W72" s="72"/>
      <c r="X72" s="44"/>
      <c r="Y72" s="72" t="s">
        <v>1913</v>
      </c>
      <c r="Z72" s="72" t="s">
        <v>1986</v>
      </c>
      <c r="AC72"/>
      <c r="AD72"/>
    </row>
    <row r="73" spans="3:30">
      <c r="C73" s="44" t="s">
        <v>2054</v>
      </c>
      <c r="D73" s="44" t="s">
        <v>1916</v>
      </c>
      <c r="E73" s="44" t="s">
        <v>1998</v>
      </c>
      <c r="F73" s="44" t="s">
        <v>2092</v>
      </c>
      <c r="G73" s="44"/>
      <c r="H73" s="44" t="s">
        <v>2128</v>
      </c>
      <c r="I73" s="44"/>
      <c r="J73" s="44"/>
      <c r="K73" s="44">
        <f>COUNTIF(Tabla7[[#This Row],[Código Quema combustible]:[Emisiones por gestión de estiercol]],("&lt;&gt;N/A"))-COUNTBLANK(Tabla7[[#This Row],[Código Quema combustible]:[Emisiones por gestión de estiercol]])</f>
        <v>2</v>
      </c>
      <c r="L73" s="75" t="s">
        <v>2128</v>
      </c>
      <c r="M73" s="44" t="str">
        <f>IF(OR(Tabla7[[#This Row],[Código Quema combustible]]="N/A",Tabla7[[#This Row],[Código Quema combustible]]=""),"no","si")</f>
        <v>si</v>
      </c>
      <c r="N73" s="44" t="str">
        <f>IF(OR(Tabla7[[#This Row],[Código Venteo]]="N/A",Tabla7[[#This Row],[Código Venteo]]=""),"no","si")</f>
        <v>no</v>
      </c>
      <c r="O73" s="44" t="str">
        <f>IF(OR(Tabla7[[#This Row],[Emisión por proceso]]="N/A",Tabla7[[#This Row],[Emisión por proceso]]=""),"no","si")</f>
        <v>si</v>
      </c>
      <c r="P73" s="44"/>
      <c r="Q73" s="44"/>
      <c r="R73" s="44"/>
      <c r="S73" s="44"/>
      <c r="T73" s="44"/>
      <c r="U73" s="44"/>
      <c r="V73" s="71"/>
      <c r="W73" s="71"/>
      <c r="X73" s="44"/>
      <c r="Y73" s="71" t="s">
        <v>1913</v>
      </c>
      <c r="Z73" s="71" t="s">
        <v>1987</v>
      </c>
      <c r="AC73"/>
      <c r="AD73"/>
    </row>
    <row r="74" spans="3:30">
      <c r="C74" s="44" t="s">
        <v>2054</v>
      </c>
      <c r="D74" s="44" t="s">
        <v>1916</v>
      </c>
      <c r="E74" s="44" t="s">
        <v>1999</v>
      </c>
      <c r="F74" s="44" t="s">
        <v>2092</v>
      </c>
      <c r="G74" s="44"/>
      <c r="H74" s="44" t="s">
        <v>2128</v>
      </c>
      <c r="I74" s="44"/>
      <c r="J74" s="44"/>
      <c r="K74" s="44">
        <f>COUNTIF(Tabla7[[#This Row],[Código Quema combustible]:[Emisiones por gestión de estiercol]],("&lt;&gt;N/A"))-COUNTBLANK(Tabla7[[#This Row],[Código Quema combustible]:[Emisiones por gestión de estiercol]])</f>
        <v>2</v>
      </c>
      <c r="L74" s="75" t="s">
        <v>2128</v>
      </c>
      <c r="M74" s="44" t="str">
        <f>IF(OR(Tabla7[[#This Row],[Código Quema combustible]]="N/A",Tabla7[[#This Row],[Código Quema combustible]]=""),"no","si")</f>
        <v>si</v>
      </c>
      <c r="N74" s="44" t="str">
        <f>IF(OR(Tabla7[[#This Row],[Código Venteo]]="N/A",Tabla7[[#This Row],[Código Venteo]]=""),"no","si")</f>
        <v>no</v>
      </c>
      <c r="O74" s="44" t="str">
        <f>IF(OR(Tabla7[[#This Row],[Emisión por proceso]]="N/A",Tabla7[[#This Row],[Emisión por proceso]]=""),"no","si")</f>
        <v>si</v>
      </c>
      <c r="P74" s="44"/>
      <c r="Q74" s="44"/>
      <c r="R74" s="44"/>
      <c r="S74" s="44"/>
      <c r="T74" s="44"/>
      <c r="U74" s="44"/>
      <c r="V74" s="72"/>
      <c r="W74" s="72"/>
      <c r="X74" s="44"/>
      <c r="Y74" s="72" t="s">
        <v>1915</v>
      </c>
      <c r="Z74" s="72" t="s">
        <v>1991</v>
      </c>
      <c r="AC74"/>
      <c r="AD74"/>
    </row>
    <row r="75" spans="3:30" ht="28.5">
      <c r="C75" s="44" t="s">
        <v>2054</v>
      </c>
      <c r="D75" s="44" t="s">
        <v>1916</v>
      </c>
      <c r="E75" s="44" t="s">
        <v>2000</v>
      </c>
      <c r="F75" s="44" t="s">
        <v>2092</v>
      </c>
      <c r="G75" s="44"/>
      <c r="H75" s="44" t="s">
        <v>2128</v>
      </c>
      <c r="I75" s="44"/>
      <c r="J75" s="44"/>
      <c r="K75" s="44">
        <f>COUNTIF(Tabla7[[#This Row],[Código Quema combustible]:[Emisiones por gestión de estiercol]],("&lt;&gt;N/A"))-COUNTBLANK(Tabla7[[#This Row],[Código Quema combustible]:[Emisiones por gestión de estiercol]])</f>
        <v>2</v>
      </c>
      <c r="L75" s="75" t="s">
        <v>2128</v>
      </c>
      <c r="M75" s="44" t="str">
        <f>IF(OR(Tabla7[[#This Row],[Código Quema combustible]]="N/A",Tabla7[[#This Row],[Código Quema combustible]]=""),"no","si")</f>
        <v>si</v>
      </c>
      <c r="N75" s="44" t="str">
        <f>IF(OR(Tabla7[[#This Row],[Código Venteo]]="N/A",Tabla7[[#This Row],[Código Venteo]]=""),"no","si")</f>
        <v>no</v>
      </c>
      <c r="O75" s="44" t="str">
        <f>IF(OR(Tabla7[[#This Row],[Emisión por proceso]]="N/A",Tabla7[[#This Row],[Emisión por proceso]]=""),"no","si")</f>
        <v>si</v>
      </c>
      <c r="P75" s="44"/>
      <c r="Q75" s="44"/>
      <c r="R75" s="44"/>
      <c r="S75" s="44"/>
      <c r="T75" s="44"/>
      <c r="U75" s="44"/>
      <c r="V75" s="71"/>
      <c r="W75" s="71"/>
      <c r="X75" s="44"/>
      <c r="Y75" s="71" t="s">
        <v>1915</v>
      </c>
      <c r="Z75" s="71" t="s">
        <v>1992</v>
      </c>
      <c r="AC75"/>
      <c r="AD75"/>
    </row>
    <row r="76" spans="3:30" ht="28.5">
      <c r="C76" s="44" t="s">
        <v>2054</v>
      </c>
      <c r="D76" s="44" t="s">
        <v>1916</v>
      </c>
      <c r="E76" s="44" t="s">
        <v>2001</v>
      </c>
      <c r="F76" s="44" t="s">
        <v>2092</v>
      </c>
      <c r="G76" s="44"/>
      <c r="H76" s="44" t="s">
        <v>2128</v>
      </c>
      <c r="I76" s="44"/>
      <c r="J76" s="44"/>
      <c r="K76" s="44">
        <f>COUNTIF(Tabla7[[#This Row],[Código Quema combustible]:[Emisiones por gestión de estiercol]],("&lt;&gt;N/A"))-COUNTBLANK(Tabla7[[#This Row],[Código Quema combustible]:[Emisiones por gestión de estiercol]])</f>
        <v>2</v>
      </c>
      <c r="L76" s="75" t="s">
        <v>2128</v>
      </c>
      <c r="M76" s="44" t="str">
        <f>IF(OR(Tabla7[[#This Row],[Código Quema combustible]]="N/A",Tabla7[[#This Row],[Código Quema combustible]]=""),"no","si")</f>
        <v>si</v>
      </c>
      <c r="N76" s="44" t="str">
        <f>IF(OR(Tabla7[[#This Row],[Código Venteo]]="N/A",Tabla7[[#This Row],[Código Venteo]]=""),"no","si")</f>
        <v>no</v>
      </c>
      <c r="O76" s="44" t="str">
        <f>IF(OR(Tabla7[[#This Row],[Emisión por proceso]]="N/A",Tabla7[[#This Row],[Emisión por proceso]]=""),"no","si")</f>
        <v>si</v>
      </c>
      <c r="P76" s="44"/>
      <c r="Q76" s="44"/>
      <c r="R76" s="44"/>
      <c r="S76" s="44"/>
      <c r="T76" s="44"/>
      <c r="U76" s="44"/>
      <c r="V76" s="72"/>
      <c r="W76" s="72"/>
      <c r="X76" s="44"/>
      <c r="Y76" s="72" t="s">
        <v>1915</v>
      </c>
      <c r="Z76" s="72" t="s">
        <v>1993</v>
      </c>
      <c r="AC76"/>
      <c r="AD76"/>
    </row>
    <row r="77" spans="3:30" ht="28.5">
      <c r="C77" s="44" t="s">
        <v>2054</v>
      </c>
      <c r="D77" s="44" t="s">
        <v>1916</v>
      </c>
      <c r="E77" s="44" t="s">
        <v>2002</v>
      </c>
      <c r="F77" s="44" t="s">
        <v>2092</v>
      </c>
      <c r="G77" s="44"/>
      <c r="H77" s="44" t="s">
        <v>2128</v>
      </c>
      <c r="I77" s="44"/>
      <c r="J77" s="44"/>
      <c r="K77" s="44">
        <f>COUNTIF(Tabla7[[#This Row],[Código Quema combustible]:[Emisiones por gestión de estiercol]],("&lt;&gt;N/A"))-COUNTBLANK(Tabla7[[#This Row],[Código Quema combustible]:[Emisiones por gestión de estiercol]])</f>
        <v>2</v>
      </c>
      <c r="L77" s="75" t="s">
        <v>2128</v>
      </c>
      <c r="M77" s="44" t="str">
        <f>IF(OR(Tabla7[[#This Row],[Código Quema combustible]]="N/A",Tabla7[[#This Row],[Código Quema combustible]]=""),"no","si")</f>
        <v>si</v>
      </c>
      <c r="N77" s="44" t="str">
        <f>IF(OR(Tabla7[[#This Row],[Código Venteo]]="N/A",Tabla7[[#This Row],[Código Venteo]]=""),"no","si")</f>
        <v>no</v>
      </c>
      <c r="O77" s="44" t="str">
        <f>IF(OR(Tabla7[[#This Row],[Emisión por proceso]]="N/A",Tabla7[[#This Row],[Emisión por proceso]]=""),"no","si")</f>
        <v>si</v>
      </c>
      <c r="P77" s="44"/>
      <c r="Q77" s="44"/>
      <c r="R77" s="44"/>
      <c r="S77" s="44"/>
      <c r="T77" s="44"/>
      <c r="U77" s="44"/>
      <c r="V77" s="71"/>
      <c r="W77" s="71"/>
      <c r="X77" s="44"/>
      <c r="Y77" s="71" t="s">
        <v>1915</v>
      </c>
      <c r="Z77" s="71" t="s">
        <v>1994</v>
      </c>
      <c r="AC77"/>
      <c r="AD77"/>
    </row>
    <row r="78" spans="3:30">
      <c r="C78" s="44" t="s">
        <v>2054</v>
      </c>
      <c r="D78" s="44" t="s">
        <v>1916</v>
      </c>
      <c r="E78" s="44" t="s">
        <v>2003</v>
      </c>
      <c r="F78" s="44" t="s">
        <v>2092</v>
      </c>
      <c r="G78" s="44"/>
      <c r="H78" s="44" t="s">
        <v>2128</v>
      </c>
      <c r="I78" s="44"/>
      <c r="J78" s="44"/>
      <c r="K78" s="44">
        <f>COUNTIF(Tabla7[[#This Row],[Código Quema combustible]:[Emisiones por gestión de estiercol]],("&lt;&gt;N/A"))-COUNTBLANK(Tabla7[[#This Row],[Código Quema combustible]:[Emisiones por gestión de estiercol]])</f>
        <v>2</v>
      </c>
      <c r="L78" s="75" t="s">
        <v>2128</v>
      </c>
      <c r="M78" s="44" t="str">
        <f>IF(OR(Tabla7[[#This Row],[Código Quema combustible]]="N/A",Tabla7[[#This Row],[Código Quema combustible]]=""),"no","si")</f>
        <v>si</v>
      </c>
      <c r="N78" s="44" t="str">
        <f>IF(OR(Tabla7[[#This Row],[Código Venteo]]="N/A",Tabla7[[#This Row],[Código Venteo]]=""),"no","si")</f>
        <v>no</v>
      </c>
      <c r="O78" s="44" t="str">
        <f>IF(OR(Tabla7[[#This Row],[Emisión por proceso]]="N/A",Tabla7[[#This Row],[Emisión por proceso]]=""),"no","si")</f>
        <v>si</v>
      </c>
      <c r="P78" s="44"/>
      <c r="Q78" s="44"/>
      <c r="R78" s="44"/>
      <c r="S78" s="44"/>
      <c r="T78" s="44"/>
      <c r="U78" s="44"/>
      <c r="V78" s="72"/>
      <c r="W78" s="72"/>
      <c r="X78" s="44"/>
      <c r="Y78" s="72" t="s">
        <v>1915</v>
      </c>
      <c r="Z78" s="72" t="s">
        <v>1995</v>
      </c>
      <c r="AC78"/>
      <c r="AD78"/>
    </row>
    <row r="79" spans="3:30" ht="28.5">
      <c r="C79" s="44" t="s">
        <v>2054</v>
      </c>
      <c r="D79" s="44" t="s">
        <v>1916</v>
      </c>
      <c r="E79" s="44" t="s">
        <v>2137</v>
      </c>
      <c r="F79" s="44" t="s">
        <v>2092</v>
      </c>
      <c r="G79" s="44"/>
      <c r="H79" s="44" t="s">
        <v>2128</v>
      </c>
      <c r="I79" s="44"/>
      <c r="J79" s="44"/>
      <c r="K79" s="44">
        <f>COUNTIF(Tabla7[[#This Row],[Código Quema combustible]:[Emisiones por gestión de estiercol]],("&lt;&gt;N/A"))-COUNTBLANK(Tabla7[[#This Row],[Código Quema combustible]:[Emisiones por gestión de estiercol]])</f>
        <v>2</v>
      </c>
      <c r="L79" s="75" t="s">
        <v>2128</v>
      </c>
      <c r="M79" s="44" t="str">
        <f>IF(OR(Tabla7[[#This Row],[Código Quema combustible]]="N/A",Tabla7[[#This Row],[Código Quema combustible]]=""),"no","si")</f>
        <v>si</v>
      </c>
      <c r="N79" s="44" t="str">
        <f>IF(OR(Tabla7[[#This Row],[Código Venteo]]="N/A",Tabla7[[#This Row],[Código Venteo]]=""),"no","si")</f>
        <v>no</v>
      </c>
      <c r="O79" s="44" t="str">
        <f>IF(OR(Tabla7[[#This Row],[Emisión por proceso]]="N/A",Tabla7[[#This Row],[Emisión por proceso]]=""),"no","si")</f>
        <v>si</v>
      </c>
      <c r="P79" s="44"/>
      <c r="Q79" s="44"/>
      <c r="R79" s="44"/>
      <c r="S79" s="44"/>
      <c r="T79" s="44"/>
      <c r="U79" s="44"/>
      <c r="V79" s="71"/>
      <c r="W79" s="71"/>
      <c r="X79" s="44"/>
      <c r="Y79" s="71" t="s">
        <v>1914</v>
      </c>
      <c r="Z79" s="71" t="s">
        <v>1988</v>
      </c>
      <c r="AC79"/>
      <c r="AD79"/>
    </row>
    <row r="80" spans="3:30" ht="28.5">
      <c r="C80" s="44" t="s">
        <v>2054</v>
      </c>
      <c r="D80" s="44" t="s">
        <v>1916</v>
      </c>
      <c r="E80" s="44" t="s">
        <v>2136</v>
      </c>
      <c r="F80" s="44" t="s">
        <v>2092</v>
      </c>
      <c r="G80" s="44"/>
      <c r="H80" s="44" t="s">
        <v>2128</v>
      </c>
      <c r="I80" s="44"/>
      <c r="J80" s="44"/>
      <c r="K80" s="44">
        <f>COUNTIF(Tabla7[[#This Row],[Código Quema combustible]:[Emisiones por gestión de estiercol]],("&lt;&gt;N/A"))-COUNTBLANK(Tabla7[[#This Row],[Código Quema combustible]:[Emisiones por gestión de estiercol]])</f>
        <v>2</v>
      </c>
      <c r="L80" s="75" t="s">
        <v>2128</v>
      </c>
      <c r="M80" s="44" t="str">
        <f>IF(OR(Tabla7[[#This Row],[Código Quema combustible]]="N/A",Tabla7[[#This Row],[Código Quema combustible]]=""),"no","si")</f>
        <v>si</v>
      </c>
      <c r="N80" s="44" t="str">
        <f>IF(OR(Tabla7[[#This Row],[Código Venteo]]="N/A",Tabla7[[#This Row],[Código Venteo]]=""),"no","si")</f>
        <v>no</v>
      </c>
      <c r="O80" s="44" t="str">
        <f>IF(OR(Tabla7[[#This Row],[Emisión por proceso]]="N/A",Tabla7[[#This Row],[Emisión por proceso]]=""),"no","si")</f>
        <v>si</v>
      </c>
      <c r="P80" s="44"/>
      <c r="Q80" s="44"/>
      <c r="R80" s="44"/>
      <c r="S80" s="44"/>
      <c r="T80" s="44"/>
      <c r="U80" s="44"/>
      <c r="V80" s="72"/>
      <c r="W80" s="72"/>
      <c r="X80" s="44"/>
      <c r="Y80" s="72" t="s">
        <v>1914</v>
      </c>
      <c r="Z80" s="72" t="s">
        <v>1989</v>
      </c>
      <c r="AC80"/>
      <c r="AD80"/>
    </row>
    <row r="81" spans="3:30" ht="28.5">
      <c r="C81" s="44" t="s">
        <v>2054</v>
      </c>
      <c r="D81" s="44" t="s">
        <v>1917</v>
      </c>
      <c r="E81" s="44" t="s">
        <v>2005</v>
      </c>
      <c r="F81" s="44" t="s">
        <v>2098</v>
      </c>
      <c r="G81" s="44"/>
      <c r="H81" s="44" t="s">
        <v>2131</v>
      </c>
      <c r="I81" s="44"/>
      <c r="J81" s="44"/>
      <c r="K81" s="44">
        <f>COUNTIF(Tabla7[[#This Row],[Código Quema combustible]:[Emisiones por gestión de estiercol]],("&lt;&gt;N/A"))-COUNTBLANK(Tabla7[[#This Row],[Código Quema combustible]:[Emisiones por gestión de estiercol]])</f>
        <v>2</v>
      </c>
      <c r="L81" s="75" t="s">
        <v>2131</v>
      </c>
      <c r="M81" s="44" t="str">
        <f>IF(OR(Tabla7[[#This Row],[Código Quema combustible]]="N/A",Tabla7[[#This Row],[Código Quema combustible]]=""),"no","si")</f>
        <v>si</v>
      </c>
      <c r="N81" s="44" t="str">
        <f>IF(OR(Tabla7[[#This Row],[Código Venteo]]="N/A",Tabla7[[#This Row],[Código Venteo]]=""),"no","si")</f>
        <v>no</v>
      </c>
      <c r="O81" s="44" t="str">
        <f>IF(OR(Tabla7[[#This Row],[Emisión por proceso]]="N/A",Tabla7[[#This Row],[Emisión por proceso]]=""),"no","si")</f>
        <v>si</v>
      </c>
      <c r="P81" s="44"/>
      <c r="Q81" s="44"/>
      <c r="R81" s="44"/>
      <c r="S81" s="44"/>
      <c r="T81" s="44"/>
      <c r="U81" s="44"/>
      <c r="V81" s="71"/>
      <c r="W81" s="71"/>
      <c r="X81" s="44"/>
      <c r="Y81" s="71" t="s">
        <v>1914</v>
      </c>
      <c r="Z81" s="71" t="s">
        <v>1990</v>
      </c>
      <c r="AC81"/>
      <c r="AD81"/>
    </row>
    <row r="82" spans="3:30" ht="28.5">
      <c r="C82" s="44" t="s">
        <v>2054</v>
      </c>
      <c r="D82" s="44" t="s">
        <v>1918</v>
      </c>
      <c r="E82" s="44" t="s">
        <v>2006</v>
      </c>
      <c r="F82" s="44" t="s">
        <v>2101</v>
      </c>
      <c r="G82" s="44"/>
      <c r="H82" s="44" t="s">
        <v>2139</v>
      </c>
      <c r="I82" s="44"/>
      <c r="J82" s="44"/>
      <c r="K82" s="44">
        <f>COUNTIF(Tabla7[[#This Row],[Código Quema combustible]:[Emisiones por gestión de estiercol]],("&lt;&gt;N/A"))-COUNTBLANK(Tabla7[[#This Row],[Código Quema combustible]:[Emisiones por gestión de estiercol]])</f>
        <v>2</v>
      </c>
      <c r="L82" s="75" t="s">
        <v>2139</v>
      </c>
      <c r="M82" s="44" t="str">
        <f>IF(OR(Tabla7[[#This Row],[Código Quema combustible]]="N/A",Tabla7[[#This Row],[Código Quema combustible]]=""),"no","si")</f>
        <v>si</v>
      </c>
      <c r="N82" s="44" t="str">
        <f>IF(OR(Tabla7[[#This Row],[Código Venteo]]="N/A",Tabla7[[#This Row],[Código Venteo]]=""),"no","si")</f>
        <v>no</v>
      </c>
      <c r="O82" s="44" t="str">
        <f>IF(OR(Tabla7[[#This Row],[Emisión por proceso]]="N/A",Tabla7[[#This Row],[Emisión por proceso]]=""),"no","si")</f>
        <v>si</v>
      </c>
      <c r="P82" s="44"/>
      <c r="Q82" s="44"/>
      <c r="R82" s="44"/>
      <c r="S82" s="44"/>
      <c r="T82" s="44"/>
      <c r="U82" s="44"/>
      <c r="V82" s="72"/>
      <c r="W82" s="72"/>
      <c r="X82" s="44"/>
      <c r="Y82" s="72" t="s">
        <v>1906</v>
      </c>
      <c r="Z82" s="72" t="s">
        <v>1960</v>
      </c>
      <c r="AC82"/>
      <c r="AD82"/>
    </row>
    <row r="83" spans="3:30" ht="28.5">
      <c r="C83" s="44" t="s">
        <v>2054</v>
      </c>
      <c r="D83" s="44" t="s">
        <v>1918</v>
      </c>
      <c r="E83" s="44" t="s">
        <v>2007</v>
      </c>
      <c r="F83" s="44" t="s">
        <v>2101</v>
      </c>
      <c r="G83" s="44"/>
      <c r="H83" s="44" t="s">
        <v>2139</v>
      </c>
      <c r="I83" s="44"/>
      <c r="J83" s="44"/>
      <c r="K83" s="44">
        <f>COUNTIF(Tabla7[[#This Row],[Código Quema combustible]:[Emisiones por gestión de estiercol]],("&lt;&gt;N/A"))-COUNTBLANK(Tabla7[[#This Row],[Código Quema combustible]:[Emisiones por gestión de estiercol]])</f>
        <v>2</v>
      </c>
      <c r="L83" s="75" t="s">
        <v>2139</v>
      </c>
      <c r="M83" s="44" t="str">
        <f>IF(OR(Tabla7[[#This Row],[Código Quema combustible]]="N/A",Tabla7[[#This Row],[Código Quema combustible]]=""),"no","si")</f>
        <v>si</v>
      </c>
      <c r="N83" s="44" t="str">
        <f>IF(OR(Tabla7[[#This Row],[Código Venteo]]="N/A",Tabla7[[#This Row],[Código Venteo]]=""),"no","si")</f>
        <v>no</v>
      </c>
      <c r="O83" s="44" t="str">
        <f>IF(OR(Tabla7[[#This Row],[Emisión por proceso]]="N/A",Tabla7[[#This Row],[Emisión por proceso]]=""),"no","si")</f>
        <v>si</v>
      </c>
      <c r="P83" s="44"/>
      <c r="Q83" s="44"/>
      <c r="R83" s="44"/>
      <c r="S83" s="44"/>
      <c r="T83" s="44"/>
      <c r="U83" s="44"/>
      <c r="V83" s="71"/>
      <c r="W83" s="71"/>
      <c r="X83" s="44"/>
      <c r="Y83" s="71" t="s">
        <v>1906</v>
      </c>
      <c r="Z83" s="71" t="s">
        <v>1961</v>
      </c>
      <c r="AC83"/>
      <c r="AD83"/>
    </row>
    <row r="84" spans="3:30" ht="28.5">
      <c r="C84" s="44" t="s">
        <v>2054</v>
      </c>
      <c r="D84" s="44" t="s">
        <v>1918</v>
      </c>
      <c r="E84" s="44" t="s">
        <v>2008</v>
      </c>
      <c r="F84" s="44" t="s">
        <v>2101</v>
      </c>
      <c r="G84" s="44"/>
      <c r="H84" s="44" t="s">
        <v>2139</v>
      </c>
      <c r="I84" s="44"/>
      <c r="J84" s="44"/>
      <c r="K84" s="44">
        <f>COUNTIF(Tabla7[[#This Row],[Código Quema combustible]:[Emisiones por gestión de estiercol]],("&lt;&gt;N/A"))-COUNTBLANK(Tabla7[[#This Row],[Código Quema combustible]:[Emisiones por gestión de estiercol]])</f>
        <v>2</v>
      </c>
      <c r="L84" s="75" t="s">
        <v>2139</v>
      </c>
      <c r="M84" s="44" t="str">
        <f>IF(OR(Tabla7[[#This Row],[Código Quema combustible]]="N/A",Tabla7[[#This Row],[Código Quema combustible]]=""),"no","si")</f>
        <v>si</v>
      </c>
      <c r="N84" s="44" t="str">
        <f>IF(OR(Tabla7[[#This Row],[Código Venteo]]="N/A",Tabla7[[#This Row],[Código Venteo]]=""),"no","si")</f>
        <v>no</v>
      </c>
      <c r="O84" s="44" t="str">
        <f>IF(OR(Tabla7[[#This Row],[Emisión por proceso]]="N/A",Tabla7[[#This Row],[Emisión por proceso]]=""),"no","si")</f>
        <v>si</v>
      </c>
      <c r="P84" s="44"/>
      <c r="Q84" s="44"/>
      <c r="R84" s="44"/>
      <c r="S84" s="44"/>
      <c r="T84" s="44"/>
      <c r="U84" s="44"/>
      <c r="V84" s="72"/>
      <c r="W84" s="72"/>
      <c r="X84" s="44"/>
      <c r="Y84" s="72" t="s">
        <v>1906</v>
      </c>
      <c r="Z84" s="72" t="s">
        <v>1962</v>
      </c>
      <c r="AC84"/>
      <c r="AD84"/>
    </row>
    <row r="85" spans="3:30" ht="28.5">
      <c r="C85" s="44" t="s">
        <v>2054</v>
      </c>
      <c r="D85" s="44" t="s">
        <v>1918</v>
      </c>
      <c r="E85" s="44" t="s">
        <v>2009</v>
      </c>
      <c r="F85" s="44" t="s">
        <v>2101</v>
      </c>
      <c r="G85" s="44"/>
      <c r="H85" s="44" t="s">
        <v>2139</v>
      </c>
      <c r="I85" s="44"/>
      <c r="J85" s="44"/>
      <c r="K85" s="44">
        <f>COUNTIF(Tabla7[[#This Row],[Código Quema combustible]:[Emisiones por gestión de estiercol]],("&lt;&gt;N/A"))-COUNTBLANK(Tabla7[[#This Row],[Código Quema combustible]:[Emisiones por gestión de estiercol]])</f>
        <v>2</v>
      </c>
      <c r="L85" s="75" t="s">
        <v>2139</v>
      </c>
      <c r="M85" s="44" t="str">
        <f>IF(OR(Tabla7[[#This Row],[Código Quema combustible]]="N/A",Tabla7[[#This Row],[Código Quema combustible]]=""),"no","si")</f>
        <v>si</v>
      </c>
      <c r="N85" s="44" t="str">
        <f>IF(OR(Tabla7[[#This Row],[Código Venteo]]="N/A",Tabla7[[#This Row],[Código Venteo]]=""),"no","si")</f>
        <v>no</v>
      </c>
      <c r="O85" s="44" t="str">
        <f>IF(OR(Tabla7[[#This Row],[Emisión por proceso]]="N/A",Tabla7[[#This Row],[Emisión por proceso]]=""),"no","si")</f>
        <v>si</v>
      </c>
      <c r="P85" s="44"/>
      <c r="Q85" s="44"/>
      <c r="R85" s="44"/>
      <c r="S85" s="44"/>
      <c r="T85" s="44"/>
      <c r="U85" s="44"/>
      <c r="V85" s="71"/>
      <c r="W85" s="71"/>
      <c r="X85" s="44"/>
      <c r="Y85" s="71" t="s">
        <v>1906</v>
      </c>
      <c r="Z85" s="71" t="s">
        <v>1963</v>
      </c>
      <c r="AC85"/>
      <c r="AD85"/>
    </row>
    <row r="86" spans="3:30" ht="28.5">
      <c r="C86" s="44" t="s">
        <v>2054</v>
      </c>
      <c r="D86" s="44" t="s">
        <v>1918</v>
      </c>
      <c r="E86" s="44" t="s">
        <v>2010</v>
      </c>
      <c r="F86" s="44" t="s">
        <v>2101</v>
      </c>
      <c r="G86" s="44"/>
      <c r="H86" s="44" t="s">
        <v>2139</v>
      </c>
      <c r="I86" s="44"/>
      <c r="J86" s="44"/>
      <c r="K86" s="44">
        <f>COUNTIF(Tabla7[[#This Row],[Código Quema combustible]:[Emisiones por gestión de estiercol]],("&lt;&gt;N/A"))-COUNTBLANK(Tabla7[[#This Row],[Código Quema combustible]:[Emisiones por gestión de estiercol]])</f>
        <v>2</v>
      </c>
      <c r="L86" s="75" t="s">
        <v>2139</v>
      </c>
      <c r="M86" s="44" t="str">
        <f>IF(OR(Tabla7[[#This Row],[Código Quema combustible]]="N/A",Tabla7[[#This Row],[Código Quema combustible]]=""),"no","si")</f>
        <v>si</v>
      </c>
      <c r="N86" s="44" t="str">
        <f>IF(OR(Tabla7[[#This Row],[Código Venteo]]="N/A",Tabla7[[#This Row],[Código Venteo]]=""),"no","si")</f>
        <v>no</v>
      </c>
      <c r="O86" s="44" t="str">
        <f>IF(OR(Tabla7[[#This Row],[Emisión por proceso]]="N/A",Tabla7[[#This Row],[Emisión por proceso]]=""),"no","si")</f>
        <v>si</v>
      </c>
      <c r="P86" s="44"/>
      <c r="Q86" s="44"/>
      <c r="R86" s="44"/>
      <c r="S86" s="44"/>
      <c r="T86" s="44"/>
      <c r="U86" s="44"/>
      <c r="V86" s="72"/>
      <c r="W86" s="72"/>
      <c r="X86" s="44"/>
      <c r="Y86" s="72" t="s">
        <v>1906</v>
      </c>
      <c r="Z86" s="72" t="s">
        <v>1964</v>
      </c>
      <c r="AC86"/>
      <c r="AD86"/>
    </row>
    <row r="87" spans="3:30" ht="28.5">
      <c r="C87" s="44" t="s">
        <v>2055</v>
      </c>
      <c r="D87" s="44" t="s">
        <v>1919</v>
      </c>
      <c r="E87" s="44" t="s">
        <v>2011</v>
      </c>
      <c r="F87" s="44" t="s">
        <v>2107</v>
      </c>
      <c r="G87" s="44"/>
      <c r="H87" s="44" t="s">
        <v>2138</v>
      </c>
      <c r="I87" s="44"/>
      <c r="J87" s="44"/>
      <c r="K87" s="44">
        <f>COUNTIF(Tabla7[[#This Row],[Código Quema combustible]:[Emisiones por gestión de estiercol]],("&lt;&gt;N/A"))-COUNTBLANK(Tabla7[[#This Row],[Código Quema combustible]:[Emisiones por gestión de estiercol]])</f>
        <v>2</v>
      </c>
      <c r="L87" s="75" t="s">
        <v>2138</v>
      </c>
      <c r="M87" s="44" t="str">
        <f>IF(OR(Tabla7[[#This Row],[Código Quema combustible]]="N/A",Tabla7[[#This Row],[Código Quema combustible]]=""),"no","si")</f>
        <v>si</v>
      </c>
      <c r="N87" s="44" t="str">
        <f>IF(OR(Tabla7[[#This Row],[Código Venteo]]="N/A",Tabla7[[#This Row],[Código Venteo]]=""),"no","si")</f>
        <v>no</v>
      </c>
      <c r="O87" s="44" t="str">
        <f>IF(OR(Tabla7[[#This Row],[Emisión por proceso]]="N/A",Tabla7[[#This Row],[Emisión por proceso]]=""),"no","si")</f>
        <v>si</v>
      </c>
      <c r="P87" s="44"/>
      <c r="Q87" s="44"/>
      <c r="R87" s="44"/>
      <c r="S87" s="44"/>
      <c r="T87" s="44"/>
      <c r="U87" s="44"/>
      <c r="V87" s="71"/>
      <c r="W87" s="71"/>
      <c r="X87" s="44"/>
      <c r="Y87" s="71" t="s">
        <v>1906</v>
      </c>
      <c r="Z87" s="71" t="s">
        <v>1965</v>
      </c>
      <c r="AC87"/>
      <c r="AD87"/>
    </row>
    <row r="88" spans="3:30" ht="28.5">
      <c r="C88" s="44" t="s">
        <v>2055</v>
      </c>
      <c r="D88" s="44" t="s">
        <v>1919</v>
      </c>
      <c r="E88" s="44" t="s">
        <v>2012</v>
      </c>
      <c r="F88" s="44" t="s">
        <v>2107</v>
      </c>
      <c r="G88" s="44"/>
      <c r="H88" s="44" t="s">
        <v>2138</v>
      </c>
      <c r="I88" s="44"/>
      <c r="J88" s="44"/>
      <c r="K88" s="44">
        <f>COUNTIF(Tabla7[[#This Row],[Código Quema combustible]:[Emisiones por gestión de estiercol]],("&lt;&gt;N/A"))-COUNTBLANK(Tabla7[[#This Row],[Código Quema combustible]:[Emisiones por gestión de estiercol]])</f>
        <v>2</v>
      </c>
      <c r="L88" s="75" t="s">
        <v>2138</v>
      </c>
      <c r="M88" s="44" t="str">
        <f>IF(OR(Tabla7[[#This Row],[Código Quema combustible]]="N/A",Tabla7[[#This Row],[Código Quema combustible]]=""),"no","si")</f>
        <v>si</v>
      </c>
      <c r="N88" s="44" t="str">
        <f>IF(OR(Tabla7[[#This Row],[Código Venteo]]="N/A",Tabla7[[#This Row],[Código Venteo]]=""),"no","si")</f>
        <v>no</v>
      </c>
      <c r="O88" s="44" t="str">
        <f>IF(OR(Tabla7[[#This Row],[Emisión por proceso]]="N/A",Tabla7[[#This Row],[Emisión por proceso]]=""),"no","si")</f>
        <v>si</v>
      </c>
      <c r="P88" s="44"/>
      <c r="Q88" s="44"/>
      <c r="R88" s="44"/>
      <c r="S88" s="44"/>
      <c r="T88" s="44"/>
      <c r="U88" s="44"/>
      <c r="V88" s="72"/>
      <c r="W88" s="72"/>
      <c r="X88" s="44"/>
      <c r="Y88" s="72" t="s">
        <v>1905</v>
      </c>
      <c r="Z88" s="72" t="s">
        <v>1957</v>
      </c>
      <c r="AC88"/>
      <c r="AD88"/>
    </row>
    <row r="89" spans="3:30" ht="28.5">
      <c r="C89" s="44" t="s">
        <v>2055</v>
      </c>
      <c r="D89" s="44" t="s">
        <v>1919</v>
      </c>
      <c r="E89" s="44" t="s">
        <v>2013</v>
      </c>
      <c r="F89" s="44" t="s">
        <v>2107</v>
      </c>
      <c r="G89" s="44"/>
      <c r="H89" s="44" t="s">
        <v>2138</v>
      </c>
      <c r="I89" s="44"/>
      <c r="J89" s="44"/>
      <c r="K89" s="44">
        <f>COUNTIF(Tabla7[[#This Row],[Código Quema combustible]:[Emisiones por gestión de estiercol]],("&lt;&gt;N/A"))-COUNTBLANK(Tabla7[[#This Row],[Código Quema combustible]:[Emisiones por gestión de estiercol]])</f>
        <v>2</v>
      </c>
      <c r="L89" s="75" t="s">
        <v>2138</v>
      </c>
      <c r="M89" s="44" t="str">
        <f>IF(OR(Tabla7[[#This Row],[Código Quema combustible]]="N/A",Tabla7[[#This Row],[Código Quema combustible]]=""),"no","si")</f>
        <v>si</v>
      </c>
      <c r="N89" s="44" t="str">
        <f>IF(OR(Tabla7[[#This Row],[Código Venteo]]="N/A",Tabla7[[#This Row],[Código Venteo]]=""),"no","si")</f>
        <v>no</v>
      </c>
      <c r="O89" s="44" t="str">
        <f>IF(OR(Tabla7[[#This Row],[Emisión por proceso]]="N/A",Tabla7[[#This Row],[Emisión por proceso]]=""),"no","si")</f>
        <v>si</v>
      </c>
      <c r="P89" s="44"/>
      <c r="Q89" s="44"/>
      <c r="R89" s="44"/>
      <c r="S89" s="44"/>
      <c r="T89" s="44"/>
      <c r="U89" s="44"/>
      <c r="V89" s="71"/>
      <c r="W89" s="71"/>
      <c r="X89" s="44"/>
      <c r="Y89" s="71" t="s">
        <v>1905</v>
      </c>
      <c r="Z89" s="71" t="s">
        <v>1958</v>
      </c>
      <c r="AC89"/>
      <c r="AD89"/>
    </row>
    <row r="90" spans="3:30" ht="28.5">
      <c r="C90" s="44" t="s">
        <v>2055</v>
      </c>
      <c r="D90" s="44" t="s">
        <v>1919</v>
      </c>
      <c r="E90" s="44" t="s">
        <v>2014</v>
      </c>
      <c r="F90" s="44" t="s">
        <v>2107</v>
      </c>
      <c r="G90" s="44"/>
      <c r="H90" s="44" t="s">
        <v>2138</v>
      </c>
      <c r="I90" s="44"/>
      <c r="J90" s="44"/>
      <c r="K90" s="44">
        <f>COUNTIF(Tabla7[[#This Row],[Código Quema combustible]:[Emisiones por gestión de estiercol]],("&lt;&gt;N/A"))-COUNTBLANK(Tabla7[[#This Row],[Código Quema combustible]:[Emisiones por gestión de estiercol]])</f>
        <v>2</v>
      </c>
      <c r="L90" s="75" t="s">
        <v>2138</v>
      </c>
      <c r="M90" s="44" t="str">
        <f>IF(OR(Tabla7[[#This Row],[Código Quema combustible]]="N/A",Tabla7[[#This Row],[Código Quema combustible]]=""),"no","si")</f>
        <v>si</v>
      </c>
      <c r="N90" s="44" t="str">
        <f>IF(OR(Tabla7[[#This Row],[Código Venteo]]="N/A",Tabla7[[#This Row],[Código Venteo]]=""),"no","si")</f>
        <v>no</v>
      </c>
      <c r="O90" s="44" t="str">
        <f>IF(OR(Tabla7[[#This Row],[Emisión por proceso]]="N/A",Tabla7[[#This Row],[Emisión por proceso]]=""),"no","si")</f>
        <v>si</v>
      </c>
      <c r="P90" s="44"/>
      <c r="Q90" s="44"/>
      <c r="R90" s="44"/>
      <c r="S90" s="44"/>
      <c r="T90" s="44"/>
      <c r="U90" s="44"/>
      <c r="V90" s="72"/>
      <c r="W90" s="72"/>
      <c r="X90" s="44"/>
      <c r="Y90" s="72" t="s">
        <v>1905</v>
      </c>
      <c r="Z90" s="72" t="s">
        <v>1959</v>
      </c>
      <c r="AC90"/>
      <c r="AD90"/>
    </row>
    <row r="91" spans="3:30">
      <c r="C91" s="44" t="s">
        <v>2055</v>
      </c>
      <c r="D91" s="44" t="s">
        <v>1920</v>
      </c>
      <c r="E91" s="44" t="s">
        <v>2015</v>
      </c>
      <c r="F91" s="44" t="s">
        <v>2107</v>
      </c>
      <c r="G91" s="44"/>
      <c r="H91" s="44" t="s">
        <v>2129</v>
      </c>
      <c r="I91" s="44"/>
      <c r="J91" s="44" t="s">
        <v>1137</v>
      </c>
      <c r="K91" s="44">
        <f>COUNTIF(Tabla7[[#This Row],[Código Quema combustible]:[Emisiones por gestión de estiercol]],("&lt;&gt;N/A"))-COUNTBLANK(Tabla7[[#This Row],[Código Quema combustible]:[Emisiones por gestión de estiercol]])</f>
        <v>3</v>
      </c>
      <c r="L91" s="75" t="s">
        <v>2129</v>
      </c>
      <c r="M91" s="44" t="str">
        <f>IF(OR(Tabla7[[#This Row],[Código Quema combustible]]="N/A",Tabla7[[#This Row],[Código Quema combustible]]=""),"no","si")</f>
        <v>si</v>
      </c>
      <c r="N91" s="44" t="str">
        <f>IF(OR(Tabla7[[#This Row],[Código Venteo]]="N/A",Tabla7[[#This Row],[Código Venteo]]=""),"no","si")</f>
        <v>no</v>
      </c>
      <c r="O91" s="44" t="str">
        <f>IF(OR(Tabla7[[#This Row],[Emisión por proceso]]="N/A",Tabla7[[#This Row],[Emisión por proceso]]=""),"no","si")</f>
        <v>si</v>
      </c>
      <c r="P91" s="44"/>
      <c r="Q91" s="44"/>
      <c r="R91" s="44"/>
      <c r="S91" s="44"/>
      <c r="T91" s="44"/>
      <c r="U91" s="44"/>
      <c r="V91" s="71"/>
      <c r="W91" s="71"/>
      <c r="X91" s="44"/>
      <c r="Y91" s="71" t="s">
        <v>1907</v>
      </c>
      <c r="Z91" s="71" t="s">
        <v>1966</v>
      </c>
      <c r="AC91"/>
      <c r="AD91"/>
    </row>
    <row r="92" spans="3:30">
      <c r="C92" s="44" t="s">
        <v>2055</v>
      </c>
      <c r="D92" s="44" t="s">
        <v>1920</v>
      </c>
      <c r="E92" s="44" t="s">
        <v>2016</v>
      </c>
      <c r="F92" s="44" t="s">
        <v>2107</v>
      </c>
      <c r="G92" s="44"/>
      <c r="H92" s="44" t="s">
        <v>2129</v>
      </c>
      <c r="I92" s="44"/>
      <c r="J92" s="44" t="s">
        <v>1137</v>
      </c>
      <c r="K92" s="44">
        <f>COUNTIF(Tabla7[[#This Row],[Código Quema combustible]:[Emisiones por gestión de estiercol]],("&lt;&gt;N/A"))-COUNTBLANK(Tabla7[[#This Row],[Código Quema combustible]:[Emisiones por gestión de estiercol]])</f>
        <v>3</v>
      </c>
      <c r="L92" s="75" t="s">
        <v>2129</v>
      </c>
      <c r="M92" s="44" t="str">
        <f>IF(OR(Tabla7[[#This Row],[Código Quema combustible]]="N/A",Tabla7[[#This Row],[Código Quema combustible]]=""),"no","si")</f>
        <v>si</v>
      </c>
      <c r="N92" s="44" t="str">
        <f>IF(OR(Tabla7[[#This Row],[Código Venteo]]="N/A",Tabla7[[#This Row],[Código Venteo]]=""),"no","si")</f>
        <v>no</v>
      </c>
      <c r="O92" s="44" t="str">
        <f>IF(OR(Tabla7[[#This Row],[Emisión por proceso]]="N/A",Tabla7[[#This Row],[Emisión por proceso]]=""),"no","si")</f>
        <v>si</v>
      </c>
      <c r="P92" s="44"/>
      <c r="Q92" s="44"/>
      <c r="R92" s="44"/>
      <c r="S92" s="44"/>
      <c r="T92" s="44"/>
      <c r="U92" s="44"/>
      <c r="V92" s="72"/>
      <c r="W92" s="72"/>
      <c r="X92" s="44"/>
      <c r="Y92" s="72" t="s">
        <v>1907</v>
      </c>
      <c r="Z92" s="72" t="s">
        <v>2132</v>
      </c>
      <c r="AC92"/>
      <c r="AD92"/>
    </row>
    <row r="93" spans="3:30">
      <c r="C93" s="44" t="s">
        <v>2055</v>
      </c>
      <c r="D93" s="44" t="s">
        <v>1920</v>
      </c>
      <c r="E93" s="44" t="s">
        <v>2017</v>
      </c>
      <c r="F93" s="44" t="s">
        <v>2107</v>
      </c>
      <c r="G93" s="44"/>
      <c r="H93" s="44" t="s">
        <v>2129</v>
      </c>
      <c r="I93" s="44"/>
      <c r="J93" s="44" t="s">
        <v>1137</v>
      </c>
      <c r="K93" s="44">
        <f>COUNTIF(Tabla7[[#This Row],[Código Quema combustible]:[Emisiones por gestión de estiercol]],("&lt;&gt;N/A"))-COUNTBLANK(Tabla7[[#This Row],[Código Quema combustible]:[Emisiones por gestión de estiercol]])</f>
        <v>3</v>
      </c>
      <c r="L93" s="75" t="s">
        <v>2129</v>
      </c>
      <c r="M93" s="44" t="str">
        <f>IF(OR(Tabla7[[#This Row],[Código Quema combustible]]="N/A",Tabla7[[#This Row],[Código Quema combustible]]=""),"no","si")</f>
        <v>si</v>
      </c>
      <c r="N93" s="44" t="str">
        <f>IF(OR(Tabla7[[#This Row],[Código Venteo]]="N/A",Tabla7[[#This Row],[Código Venteo]]=""),"no","si")</f>
        <v>no</v>
      </c>
      <c r="O93" s="44" t="str">
        <f>IF(OR(Tabla7[[#This Row],[Emisión por proceso]]="N/A",Tabla7[[#This Row],[Emisión por proceso]]=""),"no","si")</f>
        <v>si</v>
      </c>
      <c r="P93" s="44"/>
      <c r="Q93" s="44"/>
      <c r="R93" s="44"/>
      <c r="S93" s="44"/>
      <c r="T93" s="44"/>
      <c r="U93" s="44"/>
      <c r="V93" s="71"/>
      <c r="W93" s="71"/>
      <c r="X93" s="44"/>
      <c r="Y93" s="71" t="s">
        <v>1907</v>
      </c>
      <c r="Z93" s="71" t="s">
        <v>2133</v>
      </c>
      <c r="AC93"/>
      <c r="AD93"/>
    </row>
    <row r="94" spans="3:30">
      <c r="C94" s="44" t="s">
        <v>2055</v>
      </c>
      <c r="D94" s="44" t="s">
        <v>1920</v>
      </c>
      <c r="E94" s="44" t="s">
        <v>2018</v>
      </c>
      <c r="F94" s="44" t="s">
        <v>2107</v>
      </c>
      <c r="G94" s="44"/>
      <c r="H94" s="44" t="s">
        <v>2129</v>
      </c>
      <c r="I94" s="44"/>
      <c r="J94" s="44" t="s">
        <v>1137</v>
      </c>
      <c r="K94" s="44">
        <f>COUNTIF(Tabla7[[#This Row],[Código Quema combustible]:[Emisiones por gestión de estiercol]],("&lt;&gt;N/A"))-COUNTBLANK(Tabla7[[#This Row],[Código Quema combustible]:[Emisiones por gestión de estiercol]])</f>
        <v>3</v>
      </c>
      <c r="L94" s="75" t="s">
        <v>2129</v>
      </c>
      <c r="M94" s="44" t="str">
        <f>IF(OR(Tabla7[[#This Row],[Código Quema combustible]]="N/A",Tabla7[[#This Row],[Código Quema combustible]]=""),"no","si")</f>
        <v>si</v>
      </c>
      <c r="N94" s="44" t="str">
        <f>IF(OR(Tabla7[[#This Row],[Código Venteo]]="N/A",Tabla7[[#This Row],[Código Venteo]]=""),"no","si")</f>
        <v>no</v>
      </c>
      <c r="O94" s="44" t="str">
        <f>IF(OR(Tabla7[[#This Row],[Emisión por proceso]]="N/A",Tabla7[[#This Row],[Emisión por proceso]]=""),"no","si")</f>
        <v>si</v>
      </c>
      <c r="P94" s="44"/>
      <c r="Q94" s="44"/>
      <c r="R94" s="44"/>
      <c r="S94" s="44"/>
      <c r="T94" s="44"/>
      <c r="U94" s="44"/>
      <c r="V94" s="72"/>
      <c r="W94" s="72"/>
      <c r="X94" s="44"/>
      <c r="Y94" s="72" t="s">
        <v>1907</v>
      </c>
      <c r="Z94" s="72" t="s">
        <v>1968</v>
      </c>
      <c r="AC94"/>
      <c r="AD94"/>
    </row>
    <row r="95" spans="3:30">
      <c r="C95" s="44" t="s">
        <v>2055</v>
      </c>
      <c r="D95" s="44" t="s">
        <v>1920</v>
      </c>
      <c r="E95" s="44" t="s">
        <v>2019</v>
      </c>
      <c r="F95" s="44" t="s">
        <v>2107</v>
      </c>
      <c r="G95" s="44"/>
      <c r="H95" s="44" t="s">
        <v>2129</v>
      </c>
      <c r="I95" s="44"/>
      <c r="J95" s="44" t="s">
        <v>1137</v>
      </c>
      <c r="K95" s="44">
        <f>COUNTIF(Tabla7[[#This Row],[Código Quema combustible]:[Emisiones por gestión de estiercol]],("&lt;&gt;N/A"))-COUNTBLANK(Tabla7[[#This Row],[Código Quema combustible]:[Emisiones por gestión de estiercol]])</f>
        <v>3</v>
      </c>
      <c r="L95" s="75" t="s">
        <v>2129</v>
      </c>
      <c r="M95" s="44" t="str">
        <f>IF(OR(Tabla7[[#This Row],[Código Quema combustible]]="N/A",Tabla7[[#This Row],[Código Quema combustible]]=""),"no","si")</f>
        <v>si</v>
      </c>
      <c r="N95" s="44" t="str">
        <f>IF(OR(Tabla7[[#This Row],[Código Venteo]]="N/A",Tabla7[[#This Row],[Código Venteo]]=""),"no","si")</f>
        <v>no</v>
      </c>
      <c r="O95" s="44" t="str">
        <f>IF(OR(Tabla7[[#This Row],[Emisión por proceso]]="N/A",Tabla7[[#This Row],[Emisión por proceso]]=""),"no","si")</f>
        <v>si</v>
      </c>
      <c r="P95" s="44"/>
      <c r="Q95" s="44"/>
      <c r="R95" s="44"/>
      <c r="S95" s="44"/>
      <c r="T95" s="44"/>
      <c r="U95" s="44"/>
      <c r="V95" s="71"/>
      <c r="W95" s="71"/>
      <c r="X95" s="44"/>
      <c r="Y95" s="71" t="s">
        <v>1907</v>
      </c>
      <c r="Z95" s="71" t="s">
        <v>1969</v>
      </c>
      <c r="AC95"/>
      <c r="AD95"/>
    </row>
    <row r="96" spans="3:30">
      <c r="C96" s="44" t="s">
        <v>2056</v>
      </c>
      <c r="D96" s="44" t="s">
        <v>1921</v>
      </c>
      <c r="E96" s="44" t="s">
        <v>2020</v>
      </c>
      <c r="F96" s="44" t="s">
        <v>1633</v>
      </c>
      <c r="G96" s="44"/>
      <c r="H96" s="44" t="s">
        <v>1155</v>
      </c>
      <c r="I96" s="44"/>
      <c r="J96" s="44"/>
      <c r="K96" s="44">
        <f>COUNTIF(Tabla7[[#This Row],[Código Quema combustible]:[Emisiones por gestión de estiercol]],("&lt;&gt;N/A"))-COUNTBLANK(Tabla7[[#This Row],[Código Quema combustible]:[Emisiones por gestión de estiercol]])</f>
        <v>1</v>
      </c>
      <c r="L96" s="75" t="s">
        <v>1155</v>
      </c>
      <c r="M96" s="44" t="str">
        <f>IF(OR(Tabla7[[#This Row],[Código Quema combustible]]="N/A",Tabla7[[#This Row],[Código Quema combustible]]=""),"no","si")</f>
        <v>no</v>
      </c>
      <c r="N96" s="44" t="str">
        <f>IF(OR(Tabla7[[#This Row],[Código Venteo]]="N/A",Tabla7[[#This Row],[Código Venteo]]=""),"no","si")</f>
        <v>no</v>
      </c>
      <c r="O96" s="44" t="str">
        <f>IF(OR(Tabla7[[#This Row],[Emisión por proceso]]="N/A",Tabla7[[#This Row],[Emisión por proceso]]=""),"no","si")</f>
        <v>si</v>
      </c>
      <c r="P96" s="44"/>
      <c r="Q96" s="44"/>
      <c r="R96" s="44"/>
      <c r="S96" s="44"/>
      <c r="T96" s="44"/>
      <c r="U96" s="44"/>
      <c r="V96" s="72"/>
      <c r="W96" s="72"/>
      <c r="X96" s="44"/>
      <c r="Y96" s="72" t="s">
        <v>1903</v>
      </c>
      <c r="Z96" s="72" t="s">
        <v>1947</v>
      </c>
      <c r="AC96"/>
      <c r="AD96"/>
    </row>
    <row r="97" spans="3:30" ht="57">
      <c r="C97" s="44" t="s">
        <v>2056</v>
      </c>
      <c r="D97" s="44" t="s">
        <v>1922</v>
      </c>
      <c r="E97" s="44" t="s">
        <v>2051</v>
      </c>
      <c r="F97" s="44" t="s">
        <v>1633</v>
      </c>
      <c r="G97" s="44"/>
      <c r="H97" s="44" t="s">
        <v>1136</v>
      </c>
      <c r="I97" s="44"/>
      <c r="J97" s="44"/>
      <c r="K97" s="44">
        <f>COUNTIF(Tabla7[[#This Row],[Código Quema combustible]:[Emisiones por gestión de estiercol]],("&lt;&gt;N/A"))-COUNTBLANK(Tabla7[[#This Row],[Código Quema combustible]:[Emisiones por gestión de estiercol]])</f>
        <v>1</v>
      </c>
      <c r="L97" s="75" t="s">
        <v>1136</v>
      </c>
      <c r="M97" s="44" t="str">
        <f>IF(OR(Tabla7[[#This Row],[Código Quema combustible]]="N/A",Tabla7[[#This Row],[Código Quema combustible]]=""),"no","si")</f>
        <v>no</v>
      </c>
      <c r="N97" s="44" t="str">
        <f>IF(OR(Tabla7[[#This Row],[Código Venteo]]="N/A",Tabla7[[#This Row],[Código Venteo]]=""),"no","si")</f>
        <v>no</v>
      </c>
      <c r="O97" s="44" t="str">
        <f>IF(OR(Tabla7[[#This Row],[Emisión por proceso]]="N/A",Tabla7[[#This Row],[Emisión por proceso]]=""),"no","si")</f>
        <v>si</v>
      </c>
      <c r="P97" s="44"/>
      <c r="Q97" s="44"/>
      <c r="R97" s="44"/>
      <c r="S97" s="44"/>
      <c r="T97" s="44"/>
      <c r="U97" s="44"/>
      <c r="V97" s="71"/>
      <c r="W97" s="71"/>
      <c r="X97" s="44"/>
      <c r="Y97" s="71" t="s">
        <v>1903</v>
      </c>
      <c r="Z97" s="71" t="s">
        <v>1948</v>
      </c>
      <c r="AC97"/>
      <c r="AD97"/>
    </row>
    <row r="98" spans="3:30" ht="28.5">
      <c r="C98" s="44" t="s">
        <v>2056</v>
      </c>
      <c r="D98" s="44" t="s">
        <v>1922</v>
      </c>
      <c r="E98" s="44" t="s">
        <v>2021</v>
      </c>
      <c r="F98" s="44" t="s">
        <v>1633</v>
      </c>
      <c r="G98" s="44"/>
      <c r="H98" s="44" t="s">
        <v>1136</v>
      </c>
      <c r="I98" s="44"/>
      <c r="J98" s="44"/>
      <c r="K98" s="44">
        <f>COUNTIF(Tabla7[[#This Row],[Código Quema combustible]:[Emisiones por gestión de estiercol]],("&lt;&gt;N/A"))-COUNTBLANK(Tabla7[[#This Row],[Código Quema combustible]:[Emisiones por gestión de estiercol]])</f>
        <v>1</v>
      </c>
      <c r="L98" s="75" t="s">
        <v>1136</v>
      </c>
      <c r="M98" s="44" t="str">
        <f>IF(OR(Tabla7[[#This Row],[Código Quema combustible]]="N/A",Tabla7[[#This Row],[Código Quema combustible]]=""),"no","si")</f>
        <v>no</v>
      </c>
      <c r="N98" s="44" t="str">
        <f>IF(OR(Tabla7[[#This Row],[Código Venteo]]="N/A",Tabla7[[#This Row],[Código Venteo]]=""),"no","si")</f>
        <v>no</v>
      </c>
      <c r="O98" s="44" t="str">
        <f>IF(OR(Tabla7[[#This Row],[Emisión por proceso]]="N/A",Tabla7[[#This Row],[Emisión por proceso]]=""),"no","si")</f>
        <v>si</v>
      </c>
      <c r="P98" s="44"/>
      <c r="Q98" s="44"/>
      <c r="R98" s="44"/>
      <c r="S98" s="44"/>
      <c r="T98" s="44"/>
      <c r="U98" s="44"/>
      <c r="V98" s="72"/>
      <c r="W98" s="72"/>
      <c r="X98" s="44"/>
      <c r="Y98" s="72" t="s">
        <v>1903</v>
      </c>
      <c r="Z98" s="72" t="s">
        <v>1949</v>
      </c>
      <c r="AC98"/>
      <c r="AD98"/>
    </row>
    <row r="99" spans="3:30" ht="28.5">
      <c r="C99" s="44" t="s">
        <v>2057</v>
      </c>
      <c r="D99" s="44" t="s">
        <v>1923</v>
      </c>
      <c r="E99" s="44" t="s">
        <v>2022</v>
      </c>
      <c r="F99" s="44" t="s">
        <v>2100</v>
      </c>
      <c r="G99" s="44"/>
      <c r="H99" s="44"/>
      <c r="I99" s="44"/>
      <c r="J99" s="44"/>
      <c r="K99" s="44">
        <f>COUNTIF(Tabla7[[#This Row],[Código Quema combustible]:[Emisiones por gestión de estiercol]],("&lt;&gt;N/A"))-COUNTBLANK(Tabla7[[#This Row],[Código Quema combustible]:[Emisiones por gestión de estiercol]])</f>
        <v>1</v>
      </c>
      <c r="L99" s="75" t="s">
        <v>2100</v>
      </c>
      <c r="M99" s="44" t="str">
        <f>IF(OR(Tabla7[[#This Row],[Código Quema combustible]]="N/A",Tabla7[[#This Row],[Código Quema combustible]]=""),"no","si")</f>
        <v>si</v>
      </c>
      <c r="N99" s="44" t="str">
        <f>IF(OR(Tabla7[[#This Row],[Código Venteo]]="N/A",Tabla7[[#This Row],[Código Venteo]]=""),"no","si")</f>
        <v>no</v>
      </c>
      <c r="O99" s="44" t="str">
        <f>IF(OR(Tabla7[[#This Row],[Emisión por proceso]]="N/A",Tabla7[[#This Row],[Emisión por proceso]]=""),"no","si")</f>
        <v>no</v>
      </c>
      <c r="P99" s="44"/>
      <c r="Q99" s="44"/>
      <c r="R99" s="44"/>
      <c r="S99" s="44"/>
      <c r="T99" s="44"/>
      <c r="U99" s="44"/>
      <c r="V99" s="71"/>
      <c r="W99" s="71"/>
      <c r="X99" s="44"/>
      <c r="Y99" s="71" t="s">
        <v>1903</v>
      </c>
      <c r="Z99" s="71" t="s">
        <v>1950</v>
      </c>
      <c r="AC99"/>
      <c r="AD99"/>
    </row>
    <row r="100" spans="3:30" ht="28.5">
      <c r="C100" s="44" t="s">
        <v>2057</v>
      </c>
      <c r="D100" s="44" t="s">
        <v>1923</v>
      </c>
      <c r="E100" s="44" t="s">
        <v>2023</v>
      </c>
      <c r="F100" s="44" t="s">
        <v>2100</v>
      </c>
      <c r="G100" s="44"/>
      <c r="H100" s="44"/>
      <c r="I100" s="44"/>
      <c r="J100" s="44"/>
      <c r="K100" s="44">
        <f>COUNTIF(Tabla7[[#This Row],[Código Quema combustible]:[Emisiones por gestión de estiercol]],("&lt;&gt;N/A"))-COUNTBLANK(Tabla7[[#This Row],[Código Quema combustible]:[Emisiones por gestión de estiercol]])</f>
        <v>1</v>
      </c>
      <c r="L100" s="75" t="s">
        <v>2100</v>
      </c>
      <c r="M100" s="44" t="str">
        <f>IF(OR(Tabla7[[#This Row],[Código Quema combustible]]="N/A",Tabla7[[#This Row],[Código Quema combustible]]=""),"no","si")</f>
        <v>si</v>
      </c>
      <c r="N100" s="44" t="str">
        <f>IF(OR(Tabla7[[#This Row],[Código Venteo]]="N/A",Tabla7[[#This Row],[Código Venteo]]=""),"no","si")</f>
        <v>no</v>
      </c>
      <c r="O100" s="44" t="str">
        <f>IF(OR(Tabla7[[#This Row],[Emisión por proceso]]="N/A",Tabla7[[#This Row],[Emisión por proceso]]=""),"no","si")</f>
        <v>no</v>
      </c>
      <c r="P100" s="44"/>
      <c r="Q100" s="44"/>
      <c r="R100" s="44"/>
      <c r="S100" s="44"/>
      <c r="T100" s="44"/>
      <c r="U100" s="44"/>
      <c r="V100" s="72"/>
      <c r="W100" s="72"/>
      <c r="X100" s="44"/>
      <c r="Y100" s="72" t="s">
        <v>1903</v>
      </c>
      <c r="Z100" s="72" t="s">
        <v>1951</v>
      </c>
      <c r="AC100"/>
      <c r="AD100"/>
    </row>
    <row r="101" spans="3:30" ht="28.5">
      <c r="C101" s="44" t="s">
        <v>2057</v>
      </c>
      <c r="D101" s="44" t="s">
        <v>1923</v>
      </c>
      <c r="E101" s="44" t="s">
        <v>2024</v>
      </c>
      <c r="F101" s="44" t="s">
        <v>2100</v>
      </c>
      <c r="G101" s="44"/>
      <c r="H101" s="44"/>
      <c r="I101" s="44"/>
      <c r="J101" s="44"/>
      <c r="K101" s="44">
        <f>COUNTIF(Tabla7[[#This Row],[Código Quema combustible]:[Emisiones por gestión de estiercol]],("&lt;&gt;N/A"))-COUNTBLANK(Tabla7[[#This Row],[Código Quema combustible]:[Emisiones por gestión de estiercol]])</f>
        <v>1</v>
      </c>
      <c r="L101" s="75" t="s">
        <v>2100</v>
      </c>
      <c r="M101" s="44" t="str">
        <f>IF(OR(Tabla7[[#This Row],[Código Quema combustible]]="N/A",Tabla7[[#This Row],[Código Quema combustible]]=""),"no","si")</f>
        <v>si</v>
      </c>
      <c r="N101" s="44" t="str">
        <f>IF(OR(Tabla7[[#This Row],[Código Venteo]]="N/A",Tabla7[[#This Row],[Código Venteo]]=""),"no","si")</f>
        <v>no</v>
      </c>
      <c r="O101" s="44" t="str">
        <f>IF(OR(Tabla7[[#This Row],[Emisión por proceso]]="N/A",Tabla7[[#This Row],[Emisión por proceso]]=""),"no","si")</f>
        <v>no</v>
      </c>
      <c r="P101" s="44"/>
      <c r="Q101" s="44"/>
      <c r="R101" s="44"/>
      <c r="S101" s="44"/>
      <c r="T101" s="44"/>
      <c r="U101" s="44"/>
      <c r="V101" s="44"/>
      <c r="W101" s="44"/>
      <c r="X101" s="44"/>
      <c r="Y101" s="71" t="s">
        <v>1903</v>
      </c>
      <c r="Z101" s="71" t="s">
        <v>1952</v>
      </c>
      <c r="AC101"/>
      <c r="AD101"/>
    </row>
    <row r="102" spans="3:30" ht="28.5">
      <c r="C102" s="44" t="s">
        <v>2057</v>
      </c>
      <c r="D102" s="44" t="s">
        <v>1923</v>
      </c>
      <c r="E102" s="44" t="s">
        <v>2025</v>
      </c>
      <c r="F102" s="44" t="s">
        <v>2100</v>
      </c>
      <c r="G102" s="44"/>
      <c r="H102" s="44"/>
      <c r="I102" s="44"/>
      <c r="J102" s="44"/>
      <c r="K102" s="44">
        <f>COUNTIF(Tabla7[[#This Row],[Código Quema combustible]:[Emisiones por gestión de estiercol]],("&lt;&gt;N/A"))-COUNTBLANK(Tabla7[[#This Row],[Código Quema combustible]:[Emisiones por gestión de estiercol]])</f>
        <v>1</v>
      </c>
      <c r="L102" s="75" t="s">
        <v>2100</v>
      </c>
      <c r="M102" s="44" t="str">
        <f>IF(OR(Tabla7[[#This Row],[Código Quema combustible]]="N/A",Tabla7[[#This Row],[Código Quema combustible]]=""),"no","si")</f>
        <v>si</v>
      </c>
      <c r="N102" s="44" t="str">
        <f>IF(OR(Tabla7[[#This Row],[Código Venteo]]="N/A",Tabla7[[#This Row],[Código Venteo]]=""),"no","si")</f>
        <v>no</v>
      </c>
      <c r="O102" s="44" t="str">
        <f>IF(OR(Tabla7[[#This Row],[Emisión por proceso]]="N/A",Tabla7[[#This Row],[Emisión por proceso]]=""),"no","si")</f>
        <v>no</v>
      </c>
      <c r="P102" s="44"/>
      <c r="Q102" s="44"/>
      <c r="R102" s="44"/>
      <c r="S102" s="44"/>
      <c r="T102" s="44"/>
      <c r="U102" s="44"/>
      <c r="V102" s="44"/>
      <c r="W102" s="44"/>
      <c r="X102" s="44"/>
      <c r="Y102" s="72" t="s">
        <v>1903</v>
      </c>
      <c r="Z102" s="72" t="s">
        <v>1953</v>
      </c>
      <c r="AC102"/>
      <c r="AD102"/>
    </row>
    <row r="103" spans="3:30" ht="28.5">
      <c r="C103" s="44" t="s">
        <v>2057</v>
      </c>
      <c r="D103" s="44" t="s">
        <v>1923</v>
      </c>
      <c r="E103" s="44" t="s">
        <v>2026</v>
      </c>
      <c r="F103" s="44" t="s">
        <v>2100</v>
      </c>
      <c r="G103" s="44"/>
      <c r="H103" s="44"/>
      <c r="I103" s="44"/>
      <c r="J103" s="44"/>
      <c r="K103" s="44">
        <f>COUNTIF(Tabla7[[#This Row],[Código Quema combustible]:[Emisiones por gestión de estiercol]],("&lt;&gt;N/A"))-COUNTBLANK(Tabla7[[#This Row],[Código Quema combustible]:[Emisiones por gestión de estiercol]])</f>
        <v>1</v>
      </c>
      <c r="L103" s="75" t="s">
        <v>2100</v>
      </c>
      <c r="M103" s="44" t="str">
        <f>IF(OR(Tabla7[[#This Row],[Código Quema combustible]]="N/A",Tabla7[[#This Row],[Código Quema combustible]]=""),"no","si")</f>
        <v>si</v>
      </c>
      <c r="N103" s="44" t="str">
        <f>IF(OR(Tabla7[[#This Row],[Código Venteo]]="N/A",Tabla7[[#This Row],[Código Venteo]]=""),"no","si")</f>
        <v>no</v>
      </c>
      <c r="O103" s="44" t="str">
        <f>IF(OR(Tabla7[[#This Row],[Emisión por proceso]]="N/A",Tabla7[[#This Row],[Emisión por proceso]]=""),"no","si")</f>
        <v>no</v>
      </c>
      <c r="P103" s="44"/>
      <c r="Q103" s="44"/>
      <c r="R103" s="44"/>
      <c r="S103" s="44"/>
      <c r="T103" s="44"/>
      <c r="U103" s="44"/>
      <c r="V103" s="44"/>
      <c r="W103" s="44"/>
      <c r="X103" s="44"/>
      <c r="Y103" s="71" t="s">
        <v>1903</v>
      </c>
      <c r="Z103" s="71" t="s">
        <v>1954</v>
      </c>
      <c r="AC103"/>
      <c r="AD103"/>
    </row>
    <row r="104" spans="3:30" ht="28.5">
      <c r="C104" s="44" t="s">
        <v>2057</v>
      </c>
      <c r="D104" s="44" t="s">
        <v>1923</v>
      </c>
      <c r="E104" s="44" t="s">
        <v>2027</v>
      </c>
      <c r="F104" s="44" t="s">
        <v>2100</v>
      </c>
      <c r="G104" s="44"/>
      <c r="H104" s="44"/>
      <c r="I104" s="44"/>
      <c r="J104" s="44"/>
      <c r="K104" s="44">
        <f>COUNTIF(Tabla7[[#This Row],[Código Quema combustible]:[Emisiones por gestión de estiercol]],("&lt;&gt;N/A"))-COUNTBLANK(Tabla7[[#This Row],[Código Quema combustible]:[Emisiones por gestión de estiercol]])</f>
        <v>1</v>
      </c>
      <c r="L104" s="75" t="s">
        <v>2100</v>
      </c>
      <c r="M104" s="44" t="str">
        <f>IF(OR(Tabla7[[#This Row],[Código Quema combustible]]="N/A",Tabla7[[#This Row],[Código Quema combustible]]=""),"no","si")</f>
        <v>si</v>
      </c>
      <c r="N104" s="44" t="str">
        <f>IF(OR(Tabla7[[#This Row],[Código Venteo]]="N/A",Tabla7[[#This Row],[Código Venteo]]=""),"no","si")</f>
        <v>no</v>
      </c>
      <c r="O104" s="44" t="str">
        <f>IF(OR(Tabla7[[#This Row],[Emisión por proceso]]="N/A",Tabla7[[#This Row],[Emisión por proceso]]=""),"no","si")</f>
        <v>no</v>
      </c>
      <c r="P104" s="44"/>
      <c r="Q104" s="44"/>
      <c r="R104" s="44"/>
      <c r="S104" s="44"/>
      <c r="T104" s="44"/>
      <c r="U104" s="44"/>
      <c r="V104" s="44"/>
      <c r="W104" s="44"/>
      <c r="X104" s="44"/>
      <c r="Y104" s="72" t="s">
        <v>1904</v>
      </c>
      <c r="Z104" s="72" t="s">
        <v>1955</v>
      </c>
      <c r="AC104"/>
      <c r="AD104"/>
    </row>
    <row r="105" spans="3:30" ht="28.5">
      <c r="C105" s="44" t="s">
        <v>2057</v>
      </c>
      <c r="D105" s="44" t="s">
        <v>1923</v>
      </c>
      <c r="E105" s="44" t="s">
        <v>2028</v>
      </c>
      <c r="F105" s="44" t="s">
        <v>2100</v>
      </c>
      <c r="G105" s="44"/>
      <c r="H105" s="44"/>
      <c r="I105" s="44"/>
      <c r="J105" s="44"/>
      <c r="K105" s="44">
        <f>COUNTIF(Tabla7[[#This Row],[Código Quema combustible]:[Emisiones por gestión de estiercol]],("&lt;&gt;N/A"))-COUNTBLANK(Tabla7[[#This Row],[Código Quema combustible]:[Emisiones por gestión de estiercol]])</f>
        <v>1</v>
      </c>
      <c r="L105" s="75" t="s">
        <v>2100</v>
      </c>
      <c r="M105" s="44" t="str">
        <f>IF(OR(Tabla7[[#This Row],[Código Quema combustible]]="N/A",Tabla7[[#This Row],[Código Quema combustible]]=""),"no","si")</f>
        <v>si</v>
      </c>
      <c r="N105" s="44" t="str">
        <f>IF(OR(Tabla7[[#This Row],[Código Venteo]]="N/A",Tabla7[[#This Row],[Código Venteo]]=""),"no","si")</f>
        <v>no</v>
      </c>
      <c r="O105" s="44" t="str">
        <f>IF(OR(Tabla7[[#This Row],[Emisión por proceso]]="N/A",Tabla7[[#This Row],[Emisión por proceso]]=""),"no","si")</f>
        <v>no</v>
      </c>
      <c r="P105" s="44"/>
      <c r="Q105" s="44"/>
      <c r="R105" s="44"/>
      <c r="S105" s="44"/>
      <c r="T105" s="44"/>
      <c r="U105" s="44"/>
      <c r="V105" s="44"/>
      <c r="W105" s="44"/>
      <c r="X105" s="44"/>
      <c r="Y105" s="71" t="s">
        <v>1904</v>
      </c>
      <c r="Z105" s="71" t="s">
        <v>1956</v>
      </c>
      <c r="AC105"/>
      <c r="AD105"/>
    </row>
    <row r="106" spans="3:30" ht="28.5">
      <c r="C106" s="44" t="s">
        <v>2057</v>
      </c>
      <c r="D106" s="44" t="s">
        <v>1923</v>
      </c>
      <c r="E106" s="44" t="s">
        <v>2029</v>
      </c>
      <c r="F106" s="44" t="s">
        <v>2100</v>
      </c>
      <c r="G106" s="44"/>
      <c r="H106" s="44"/>
      <c r="I106" s="44"/>
      <c r="J106" s="44"/>
      <c r="K106" s="44">
        <f>COUNTIF(Tabla7[[#This Row],[Código Quema combustible]:[Emisiones por gestión de estiercol]],("&lt;&gt;N/A"))-COUNTBLANK(Tabla7[[#This Row],[Código Quema combustible]:[Emisiones por gestión de estiercol]])</f>
        <v>1</v>
      </c>
      <c r="L106" s="75" t="s">
        <v>2100</v>
      </c>
      <c r="M106" s="44" t="str">
        <f>IF(OR(Tabla7[[#This Row],[Código Quema combustible]]="N/A",Tabla7[[#This Row],[Código Quema combustible]]=""),"no","si")</f>
        <v>si</v>
      </c>
      <c r="N106" s="44" t="str">
        <f>IF(OR(Tabla7[[#This Row],[Código Venteo]]="N/A",Tabla7[[#This Row],[Código Venteo]]=""),"no","si")</f>
        <v>no</v>
      </c>
      <c r="O106" s="44" t="str">
        <f>IF(OR(Tabla7[[#This Row],[Emisión por proceso]]="N/A",Tabla7[[#This Row],[Emisión por proceso]]=""),"no","si")</f>
        <v>no</v>
      </c>
      <c r="P106" s="44"/>
      <c r="Q106" s="44"/>
      <c r="R106" s="44"/>
      <c r="S106" s="44"/>
      <c r="T106" s="44"/>
      <c r="U106" s="44"/>
      <c r="V106" s="44"/>
      <c r="W106" s="44"/>
      <c r="X106" s="44"/>
      <c r="Y106" s="72" t="s">
        <v>1918</v>
      </c>
      <c r="Z106" s="72" t="s">
        <v>2006</v>
      </c>
      <c r="AC106"/>
      <c r="AD106"/>
    </row>
    <row r="107" spans="3:30" ht="28.5">
      <c r="C107" s="44" t="s">
        <v>2057</v>
      </c>
      <c r="D107" s="44" t="s">
        <v>1923</v>
      </c>
      <c r="E107" s="44" t="s">
        <v>2030</v>
      </c>
      <c r="F107" s="44" t="s">
        <v>2100</v>
      </c>
      <c r="G107" s="44"/>
      <c r="H107" s="44"/>
      <c r="I107" s="44"/>
      <c r="J107" s="44"/>
      <c r="K107" s="44">
        <f>COUNTIF(Tabla7[[#This Row],[Código Quema combustible]:[Emisiones por gestión de estiercol]],("&lt;&gt;N/A"))-COUNTBLANK(Tabla7[[#This Row],[Código Quema combustible]:[Emisiones por gestión de estiercol]])</f>
        <v>1</v>
      </c>
      <c r="L107" s="75" t="s">
        <v>2100</v>
      </c>
      <c r="M107" s="44" t="str">
        <f>IF(OR(Tabla7[[#This Row],[Código Quema combustible]]="N/A",Tabla7[[#This Row],[Código Quema combustible]]=""),"no","si")</f>
        <v>si</v>
      </c>
      <c r="N107" s="44" t="str">
        <f>IF(OR(Tabla7[[#This Row],[Código Venteo]]="N/A",Tabla7[[#This Row],[Código Venteo]]=""),"no","si")</f>
        <v>no</v>
      </c>
      <c r="O107" s="44" t="str">
        <f>IF(OR(Tabla7[[#This Row],[Emisión por proceso]]="N/A",Tabla7[[#This Row],[Emisión por proceso]]=""),"no","si")</f>
        <v>no</v>
      </c>
      <c r="P107" s="44"/>
      <c r="Q107" s="44"/>
      <c r="R107" s="44"/>
      <c r="S107" s="44"/>
      <c r="T107" s="44"/>
      <c r="U107" s="44"/>
      <c r="V107" s="44"/>
      <c r="W107" s="44"/>
      <c r="X107" s="44"/>
      <c r="Y107" s="71" t="s">
        <v>1918</v>
      </c>
      <c r="Z107" s="71" t="s">
        <v>2007</v>
      </c>
      <c r="AC107"/>
      <c r="AD107"/>
    </row>
    <row r="108" spans="3:30" ht="28.5">
      <c r="C108" s="44" t="s">
        <v>2057</v>
      </c>
      <c r="D108" s="44" t="s">
        <v>1923</v>
      </c>
      <c r="E108" s="44" t="s">
        <v>2031</v>
      </c>
      <c r="F108" s="44" t="s">
        <v>2100</v>
      </c>
      <c r="G108" s="44"/>
      <c r="H108" s="44"/>
      <c r="I108" s="44"/>
      <c r="J108" s="44"/>
      <c r="K108" s="44">
        <f>COUNTIF(Tabla7[[#This Row],[Código Quema combustible]:[Emisiones por gestión de estiercol]],("&lt;&gt;N/A"))-COUNTBLANK(Tabla7[[#This Row],[Código Quema combustible]:[Emisiones por gestión de estiercol]])</f>
        <v>1</v>
      </c>
      <c r="L108" s="75" t="s">
        <v>2100</v>
      </c>
      <c r="M108" s="44" t="str">
        <f>IF(OR(Tabla7[[#This Row],[Código Quema combustible]]="N/A",Tabla7[[#This Row],[Código Quema combustible]]=""),"no","si")</f>
        <v>si</v>
      </c>
      <c r="N108" s="44" t="str">
        <f>IF(OR(Tabla7[[#This Row],[Código Venteo]]="N/A",Tabla7[[#This Row],[Código Venteo]]=""),"no","si")</f>
        <v>no</v>
      </c>
      <c r="O108" s="44" t="str">
        <f>IF(OR(Tabla7[[#This Row],[Emisión por proceso]]="N/A",Tabla7[[#This Row],[Emisión por proceso]]=""),"no","si")</f>
        <v>no</v>
      </c>
      <c r="P108" s="44"/>
      <c r="Q108" s="44"/>
      <c r="R108" s="44"/>
      <c r="S108" s="44"/>
      <c r="T108" s="44"/>
      <c r="U108" s="44"/>
      <c r="V108" s="44"/>
      <c r="W108" s="44"/>
      <c r="X108" s="44"/>
      <c r="Y108" s="72" t="s">
        <v>1918</v>
      </c>
      <c r="Z108" s="72" t="s">
        <v>2008</v>
      </c>
      <c r="AC108"/>
      <c r="AD108"/>
    </row>
    <row r="109" spans="3:30" ht="28.5">
      <c r="C109" s="44" t="s">
        <v>2057</v>
      </c>
      <c r="D109" s="44" t="s">
        <v>1924</v>
      </c>
      <c r="E109" s="44" t="s">
        <v>2032</v>
      </c>
      <c r="F109" s="44" t="s">
        <v>2105</v>
      </c>
      <c r="G109" s="44"/>
      <c r="H109" s="44"/>
      <c r="I109" s="44"/>
      <c r="J109" s="44"/>
      <c r="K109" s="44">
        <f>COUNTIF(Tabla7[[#This Row],[Código Quema combustible]:[Emisiones por gestión de estiercol]],("&lt;&gt;N/A"))-COUNTBLANK(Tabla7[[#This Row],[Código Quema combustible]:[Emisiones por gestión de estiercol]])</f>
        <v>1</v>
      </c>
      <c r="L109" s="75" t="s">
        <v>2105</v>
      </c>
      <c r="M109" s="44" t="str">
        <f>IF(OR(Tabla7[[#This Row],[Código Quema combustible]]="N/A",Tabla7[[#This Row],[Código Quema combustible]]=""),"no","si")</f>
        <v>si</v>
      </c>
      <c r="N109" s="44" t="str">
        <f>IF(OR(Tabla7[[#This Row],[Código Venteo]]="N/A",Tabla7[[#This Row],[Código Venteo]]=""),"no","si")</f>
        <v>no</v>
      </c>
      <c r="O109" s="44" t="str">
        <f>IF(OR(Tabla7[[#This Row],[Emisión por proceso]]="N/A",Tabla7[[#This Row],[Emisión por proceso]]=""),"no","si")</f>
        <v>no</v>
      </c>
      <c r="P109" s="44"/>
      <c r="Q109" s="44"/>
      <c r="R109" s="44"/>
      <c r="S109" s="44"/>
      <c r="T109" s="44"/>
      <c r="U109" s="44"/>
      <c r="V109" s="44"/>
      <c r="W109" s="44"/>
      <c r="X109" s="44"/>
      <c r="Y109" s="71" t="s">
        <v>1918</v>
      </c>
      <c r="Z109" s="71" t="s">
        <v>2009</v>
      </c>
      <c r="AC109"/>
      <c r="AD109"/>
    </row>
    <row r="110" spans="3:30" ht="28.5">
      <c r="C110" s="44" t="s">
        <v>2057</v>
      </c>
      <c r="D110" s="44" t="s">
        <v>1924</v>
      </c>
      <c r="E110" s="44" t="s">
        <v>2033</v>
      </c>
      <c r="F110" s="44" t="s">
        <v>2105</v>
      </c>
      <c r="G110" s="44"/>
      <c r="H110" s="44"/>
      <c r="I110" s="44"/>
      <c r="J110" s="44"/>
      <c r="K110" s="44">
        <f>COUNTIF(Tabla7[[#This Row],[Código Quema combustible]:[Emisiones por gestión de estiercol]],("&lt;&gt;N/A"))-COUNTBLANK(Tabla7[[#This Row],[Código Quema combustible]:[Emisiones por gestión de estiercol]])</f>
        <v>1</v>
      </c>
      <c r="L110" s="75" t="s">
        <v>2105</v>
      </c>
      <c r="M110" s="44" t="str">
        <f>IF(OR(Tabla7[[#This Row],[Código Quema combustible]]="N/A",Tabla7[[#This Row],[Código Quema combustible]]=""),"no","si")</f>
        <v>si</v>
      </c>
      <c r="N110" s="44" t="str">
        <f>IF(OR(Tabla7[[#This Row],[Código Venteo]]="N/A",Tabla7[[#This Row],[Código Venteo]]=""),"no","si")</f>
        <v>no</v>
      </c>
      <c r="O110" s="44" t="str">
        <f>IF(OR(Tabla7[[#This Row],[Emisión por proceso]]="N/A",Tabla7[[#This Row],[Emisión por proceso]]=""),"no","si")</f>
        <v>no</v>
      </c>
      <c r="P110" s="44"/>
      <c r="Q110" s="44"/>
      <c r="R110" s="44"/>
      <c r="S110" s="44"/>
      <c r="T110" s="44"/>
      <c r="U110" s="44"/>
      <c r="V110" s="44"/>
      <c r="W110" s="44"/>
      <c r="X110" s="44"/>
      <c r="Y110" s="72" t="s">
        <v>1918</v>
      </c>
      <c r="Z110" s="72" t="s">
        <v>2010</v>
      </c>
      <c r="AC110"/>
      <c r="AD110"/>
    </row>
    <row r="111" spans="3:30" ht="71.25">
      <c r="C111" s="44" t="s">
        <v>2057</v>
      </c>
      <c r="D111" s="44" t="s">
        <v>1924</v>
      </c>
      <c r="E111" s="44" t="s">
        <v>2034</v>
      </c>
      <c r="F111" s="44" t="s">
        <v>2105</v>
      </c>
      <c r="G111" s="44"/>
      <c r="H111" s="44"/>
      <c r="I111" s="44"/>
      <c r="J111" s="44"/>
      <c r="K111" s="44">
        <f>COUNTIF(Tabla7[[#This Row],[Código Quema combustible]:[Emisiones por gestión de estiercol]],("&lt;&gt;N/A"))-COUNTBLANK(Tabla7[[#This Row],[Código Quema combustible]:[Emisiones por gestión de estiercol]])</f>
        <v>1</v>
      </c>
      <c r="L111" s="75" t="s">
        <v>2105</v>
      </c>
      <c r="M111" s="44" t="str">
        <f>IF(OR(Tabla7[[#This Row],[Código Quema combustible]]="N/A",Tabla7[[#This Row],[Código Quema combustible]]=""),"no","si")</f>
        <v>si</v>
      </c>
      <c r="N111" s="44" t="str">
        <f>IF(OR(Tabla7[[#This Row],[Código Venteo]]="N/A",Tabla7[[#This Row],[Código Venteo]]=""),"no","si")</f>
        <v>no</v>
      </c>
      <c r="O111" s="44" t="str">
        <f>IF(OR(Tabla7[[#This Row],[Emisión por proceso]]="N/A",Tabla7[[#This Row],[Emisión por proceso]]=""),"no","si")</f>
        <v>no</v>
      </c>
      <c r="P111" s="44"/>
      <c r="Q111" s="44"/>
      <c r="R111" s="44"/>
      <c r="S111" s="44"/>
      <c r="T111" s="44"/>
      <c r="U111" s="44"/>
      <c r="V111" s="44"/>
      <c r="W111" s="44"/>
      <c r="X111" s="44"/>
      <c r="Y111" s="71" t="s">
        <v>1922</v>
      </c>
      <c r="Z111" s="71" t="s">
        <v>2051</v>
      </c>
      <c r="AC111"/>
      <c r="AD111"/>
    </row>
    <row r="112" spans="3:30" ht="57">
      <c r="C112" s="44" t="s">
        <v>2057</v>
      </c>
      <c r="D112" s="44" t="s">
        <v>1924</v>
      </c>
      <c r="E112" s="44" t="s">
        <v>2035</v>
      </c>
      <c r="F112" s="44" t="s">
        <v>2105</v>
      </c>
      <c r="G112" s="44"/>
      <c r="H112" s="44"/>
      <c r="I112" s="44"/>
      <c r="J112" s="44"/>
      <c r="K112" s="44">
        <f>COUNTIF(Tabla7[[#This Row],[Código Quema combustible]:[Emisiones por gestión de estiercol]],("&lt;&gt;N/A"))-COUNTBLANK(Tabla7[[#This Row],[Código Quema combustible]:[Emisiones por gestión de estiercol]])</f>
        <v>1</v>
      </c>
      <c r="L112" s="75" t="s">
        <v>2105</v>
      </c>
      <c r="M112" s="44" t="str">
        <f>IF(OR(Tabla7[[#This Row],[Código Quema combustible]]="N/A",Tabla7[[#This Row],[Código Quema combustible]]=""),"no","si")</f>
        <v>si</v>
      </c>
      <c r="N112" s="44" t="str">
        <f>IF(OR(Tabla7[[#This Row],[Código Venteo]]="N/A",Tabla7[[#This Row],[Código Venteo]]=""),"no","si")</f>
        <v>no</v>
      </c>
      <c r="O112" s="44" t="str">
        <f>IF(OR(Tabla7[[#This Row],[Emisión por proceso]]="N/A",Tabla7[[#This Row],[Emisión por proceso]]=""),"no","si")</f>
        <v>no</v>
      </c>
      <c r="P112" s="44"/>
      <c r="Q112" s="44"/>
      <c r="R112" s="44"/>
      <c r="S112" s="44"/>
      <c r="T112" s="44"/>
      <c r="U112" s="44"/>
      <c r="V112" s="44"/>
      <c r="W112" s="44"/>
      <c r="X112" s="44"/>
      <c r="Y112" s="72" t="s">
        <v>1922</v>
      </c>
      <c r="Z112" s="72" t="s">
        <v>2021</v>
      </c>
      <c r="AC112"/>
      <c r="AD112"/>
    </row>
    <row r="113" spans="3:30" ht="28.5">
      <c r="C113" s="44" t="s">
        <v>2057</v>
      </c>
      <c r="D113" s="44" t="s">
        <v>1924</v>
      </c>
      <c r="E113" s="44" t="s">
        <v>2036</v>
      </c>
      <c r="F113" s="44" t="s">
        <v>2105</v>
      </c>
      <c r="G113" s="44"/>
      <c r="H113" s="44"/>
      <c r="I113" s="44"/>
      <c r="J113" s="44"/>
      <c r="K113" s="44">
        <f>COUNTIF(Tabla7[[#This Row],[Código Quema combustible]:[Emisiones por gestión de estiercol]],("&lt;&gt;N/A"))-COUNTBLANK(Tabla7[[#This Row],[Código Quema combustible]:[Emisiones por gestión de estiercol]])</f>
        <v>1</v>
      </c>
      <c r="L113" s="75" t="s">
        <v>2105</v>
      </c>
      <c r="M113" s="44" t="str">
        <f>IF(OR(Tabla7[[#This Row],[Código Quema combustible]]="N/A",Tabla7[[#This Row],[Código Quema combustible]]=""),"no","si")</f>
        <v>si</v>
      </c>
      <c r="N113" s="44" t="str">
        <f>IF(OR(Tabla7[[#This Row],[Código Venteo]]="N/A",Tabla7[[#This Row],[Código Venteo]]=""),"no","si")</f>
        <v>no</v>
      </c>
      <c r="O113" s="44" t="str">
        <f>IF(OR(Tabla7[[#This Row],[Emisión por proceso]]="N/A",Tabla7[[#This Row],[Emisión por proceso]]=""),"no","si")</f>
        <v>no</v>
      </c>
      <c r="P113" s="44"/>
      <c r="Q113" s="44"/>
      <c r="R113" s="44"/>
      <c r="S113" s="44"/>
      <c r="T113" s="44"/>
      <c r="U113" s="44"/>
      <c r="V113" s="44"/>
      <c r="W113" s="44"/>
      <c r="X113" s="44"/>
      <c r="Y113" s="71" t="s">
        <v>1925</v>
      </c>
      <c r="Z113" s="71" t="s">
        <v>2044</v>
      </c>
      <c r="AC113"/>
      <c r="AD113"/>
    </row>
    <row r="114" spans="3:30" ht="28.5">
      <c r="C114" s="44" t="s">
        <v>2057</v>
      </c>
      <c r="D114" s="44" t="s">
        <v>1924</v>
      </c>
      <c r="E114" s="44" t="s">
        <v>2037</v>
      </c>
      <c r="F114" s="44" t="s">
        <v>2105</v>
      </c>
      <c r="G114" s="44"/>
      <c r="H114" s="44"/>
      <c r="I114" s="44"/>
      <c r="J114" s="44"/>
      <c r="K114" s="44">
        <f>COUNTIF(Tabla7[[#This Row],[Código Quema combustible]:[Emisiones por gestión de estiercol]],("&lt;&gt;N/A"))-COUNTBLANK(Tabla7[[#This Row],[Código Quema combustible]:[Emisiones por gestión de estiercol]])</f>
        <v>1</v>
      </c>
      <c r="L114" s="75" t="s">
        <v>2105</v>
      </c>
      <c r="M114" s="44" t="str">
        <f>IF(OR(Tabla7[[#This Row],[Código Quema combustible]]="N/A",Tabla7[[#This Row],[Código Quema combustible]]=""),"no","si")</f>
        <v>si</v>
      </c>
      <c r="N114" s="44" t="str">
        <f>IF(OR(Tabla7[[#This Row],[Código Venteo]]="N/A",Tabla7[[#This Row],[Código Venteo]]=""),"no","si")</f>
        <v>no</v>
      </c>
      <c r="O114" s="44" t="str">
        <f>IF(OR(Tabla7[[#This Row],[Emisión por proceso]]="N/A",Tabla7[[#This Row],[Emisión por proceso]]=""),"no","si")</f>
        <v>no</v>
      </c>
      <c r="P114" s="44"/>
      <c r="Q114" s="44"/>
      <c r="R114" s="44"/>
      <c r="S114" s="44"/>
      <c r="T114" s="44"/>
      <c r="U114" s="44"/>
      <c r="V114" s="44"/>
      <c r="W114" s="44"/>
      <c r="X114" s="44"/>
      <c r="Y114" s="72" t="s">
        <v>1930</v>
      </c>
      <c r="Z114" s="72" t="s">
        <v>2049</v>
      </c>
      <c r="AC114"/>
      <c r="AD114"/>
    </row>
    <row r="115" spans="3:30" ht="28.5">
      <c r="C115" s="44" t="s">
        <v>2057</v>
      </c>
      <c r="D115" s="44" t="s">
        <v>1924</v>
      </c>
      <c r="E115" s="44" t="s">
        <v>2038</v>
      </c>
      <c r="F115" s="44" t="s">
        <v>2105</v>
      </c>
      <c r="G115" s="44"/>
      <c r="H115" s="44"/>
      <c r="I115" s="44"/>
      <c r="J115" s="44"/>
      <c r="K115" s="44">
        <f>COUNTIF(Tabla7[[#This Row],[Código Quema combustible]:[Emisiones por gestión de estiercol]],("&lt;&gt;N/A"))-COUNTBLANK(Tabla7[[#This Row],[Código Quema combustible]:[Emisiones por gestión de estiercol]])</f>
        <v>1</v>
      </c>
      <c r="L115" s="75" t="s">
        <v>2105</v>
      </c>
      <c r="M115" s="44" t="str">
        <f>IF(OR(Tabla7[[#This Row],[Código Quema combustible]]="N/A",Tabla7[[#This Row],[Código Quema combustible]]=""),"no","si")</f>
        <v>si</v>
      </c>
      <c r="N115" s="44" t="str">
        <f>IF(OR(Tabla7[[#This Row],[Código Venteo]]="N/A",Tabla7[[#This Row],[Código Venteo]]=""),"no","si")</f>
        <v>no</v>
      </c>
      <c r="O115" s="44" t="str">
        <f>IF(OR(Tabla7[[#This Row],[Emisión por proceso]]="N/A",Tabla7[[#This Row],[Emisión por proceso]]=""),"no","si")</f>
        <v>no</v>
      </c>
      <c r="P115" s="44"/>
      <c r="Q115" s="44"/>
      <c r="R115" s="44"/>
      <c r="S115" s="44"/>
      <c r="T115" s="44"/>
      <c r="U115" s="44"/>
      <c r="V115" s="44"/>
      <c r="W115" s="44"/>
      <c r="X115" s="44"/>
      <c r="Y115" s="71" t="s">
        <v>1930</v>
      </c>
      <c r="Z115" s="71" t="s">
        <v>2050</v>
      </c>
      <c r="AC115"/>
      <c r="AD115"/>
    </row>
    <row r="116" spans="3:30" ht="28.5">
      <c r="C116" s="44" t="s">
        <v>2057</v>
      </c>
      <c r="D116" s="44" t="s">
        <v>1924</v>
      </c>
      <c r="E116" s="44" t="s">
        <v>2039</v>
      </c>
      <c r="F116" s="44" t="s">
        <v>2105</v>
      </c>
      <c r="G116" s="44"/>
      <c r="H116" s="44"/>
      <c r="I116" s="44"/>
      <c r="J116" s="44"/>
      <c r="K116" s="44">
        <f>COUNTIF(Tabla7[[#This Row],[Código Quema combustible]:[Emisiones por gestión de estiercol]],("&lt;&gt;N/A"))-COUNTBLANK(Tabla7[[#This Row],[Código Quema combustible]:[Emisiones por gestión de estiercol]])</f>
        <v>1</v>
      </c>
      <c r="L116" s="75" t="s">
        <v>2105</v>
      </c>
      <c r="M116" s="44" t="str">
        <f>IF(OR(Tabla7[[#This Row],[Código Quema combustible]]="N/A",Tabla7[[#This Row],[Código Quema combustible]]=""),"no","si")</f>
        <v>si</v>
      </c>
      <c r="N116" s="44" t="str">
        <f>IF(OR(Tabla7[[#This Row],[Código Venteo]]="N/A",Tabla7[[#This Row],[Código Venteo]]=""),"no","si")</f>
        <v>no</v>
      </c>
      <c r="O116" s="44" t="str">
        <f>IF(OR(Tabla7[[#This Row],[Emisión por proceso]]="N/A",Tabla7[[#This Row],[Emisión por proceso]]=""),"no","si")</f>
        <v>no</v>
      </c>
      <c r="P116" s="44"/>
      <c r="Q116" s="44"/>
      <c r="R116" s="44"/>
      <c r="S116" s="44"/>
      <c r="T116" s="44"/>
      <c r="U116" s="44"/>
      <c r="V116" s="44"/>
      <c r="W116" s="44"/>
      <c r="X116" s="44"/>
      <c r="Y116" s="72" t="s">
        <v>1930</v>
      </c>
      <c r="Z116" s="72" t="s">
        <v>1896</v>
      </c>
      <c r="AC116"/>
      <c r="AD116"/>
    </row>
    <row r="117" spans="3:30" ht="28.5">
      <c r="C117" s="44" t="s">
        <v>2057</v>
      </c>
      <c r="D117" s="44" t="s">
        <v>1924</v>
      </c>
      <c r="E117" s="44" t="s">
        <v>2040</v>
      </c>
      <c r="F117" s="44" t="s">
        <v>2105</v>
      </c>
      <c r="G117" s="44"/>
      <c r="H117" s="44"/>
      <c r="I117" s="44"/>
      <c r="J117" s="44"/>
      <c r="K117" s="44">
        <f>COUNTIF(Tabla7[[#This Row],[Código Quema combustible]:[Emisiones por gestión de estiercol]],("&lt;&gt;N/A"))-COUNTBLANK(Tabla7[[#This Row],[Código Quema combustible]:[Emisiones por gestión de estiercol]])</f>
        <v>1</v>
      </c>
      <c r="L117" s="75" t="s">
        <v>2105</v>
      </c>
      <c r="M117" s="44" t="str">
        <f>IF(OR(Tabla7[[#This Row],[Código Quema combustible]]="N/A",Tabla7[[#This Row],[Código Quema combustible]]=""),"no","si")</f>
        <v>si</v>
      </c>
      <c r="N117" s="44" t="str">
        <f>IF(OR(Tabla7[[#This Row],[Código Venteo]]="N/A",Tabla7[[#This Row],[Código Venteo]]=""),"no","si")</f>
        <v>no</v>
      </c>
      <c r="O117" s="44" t="str">
        <f>IF(OR(Tabla7[[#This Row],[Emisión por proceso]]="N/A",Tabla7[[#This Row],[Emisión por proceso]]=""),"no","si")</f>
        <v>no</v>
      </c>
      <c r="P117" s="44"/>
      <c r="Q117" s="44"/>
      <c r="R117" s="44"/>
      <c r="S117" s="44"/>
      <c r="T117" s="44"/>
      <c r="U117" s="44"/>
      <c r="V117" s="44"/>
      <c r="W117" s="44"/>
      <c r="X117" s="44"/>
      <c r="Y117" s="71" t="s">
        <v>1928</v>
      </c>
      <c r="Z117" s="71" t="s">
        <v>2047</v>
      </c>
      <c r="AC117"/>
      <c r="AD117"/>
    </row>
    <row r="118" spans="3:30" ht="28.5">
      <c r="C118" s="44" t="s">
        <v>2057</v>
      </c>
      <c r="D118" s="44" t="s">
        <v>1924</v>
      </c>
      <c r="E118" s="44" t="s">
        <v>2041</v>
      </c>
      <c r="F118" s="44" t="s">
        <v>2105</v>
      </c>
      <c r="G118" s="44"/>
      <c r="H118" s="44"/>
      <c r="I118" s="44"/>
      <c r="J118" s="44"/>
      <c r="K118" s="44">
        <f>COUNTIF(Tabla7[[#This Row],[Código Quema combustible]:[Emisiones por gestión de estiercol]],("&lt;&gt;N/A"))-COUNTBLANK(Tabla7[[#This Row],[Código Quema combustible]:[Emisiones por gestión de estiercol]])</f>
        <v>1</v>
      </c>
      <c r="L118" s="75" t="s">
        <v>2105</v>
      </c>
      <c r="M118" s="44" t="str">
        <f>IF(OR(Tabla7[[#This Row],[Código Quema combustible]]="N/A",Tabla7[[#This Row],[Código Quema combustible]]=""),"no","si")</f>
        <v>si</v>
      </c>
      <c r="N118" s="44" t="str">
        <f>IF(OR(Tabla7[[#This Row],[Código Venteo]]="N/A",Tabla7[[#This Row],[Código Venteo]]=""),"no","si")</f>
        <v>no</v>
      </c>
      <c r="O118" s="44" t="str">
        <f>IF(OR(Tabla7[[#This Row],[Emisión por proceso]]="N/A",Tabla7[[#This Row],[Emisión por proceso]]=""),"no","si")</f>
        <v>no</v>
      </c>
      <c r="P118" s="44"/>
      <c r="Q118" s="44"/>
      <c r="R118" s="44"/>
      <c r="S118" s="44"/>
      <c r="T118" s="44"/>
      <c r="U118" s="44"/>
      <c r="V118" s="44"/>
      <c r="W118" s="44"/>
      <c r="X118" s="44"/>
      <c r="Y118" s="72" t="s">
        <v>1899</v>
      </c>
      <c r="Z118" s="72" t="s">
        <v>1938</v>
      </c>
      <c r="AC118"/>
      <c r="AD118"/>
    </row>
    <row r="119" spans="3:30" ht="28.5">
      <c r="C119" s="44" t="s">
        <v>2057</v>
      </c>
      <c r="D119" s="44" t="s">
        <v>1924</v>
      </c>
      <c r="E119" s="44" t="s">
        <v>2042</v>
      </c>
      <c r="F119" s="44" t="s">
        <v>2105</v>
      </c>
      <c r="G119" s="44"/>
      <c r="H119" s="44"/>
      <c r="I119" s="44"/>
      <c r="J119" s="44"/>
      <c r="K119" s="44">
        <f>COUNTIF(Tabla7[[#This Row],[Código Quema combustible]:[Emisiones por gestión de estiercol]],("&lt;&gt;N/A"))-COUNTBLANK(Tabla7[[#This Row],[Código Quema combustible]:[Emisiones por gestión de estiercol]])</f>
        <v>1</v>
      </c>
      <c r="L119" s="75" t="s">
        <v>2105</v>
      </c>
      <c r="M119" s="44" t="str">
        <f>IF(OR(Tabla7[[#This Row],[Código Quema combustible]]="N/A",Tabla7[[#This Row],[Código Quema combustible]]=""),"no","si")</f>
        <v>si</v>
      </c>
      <c r="N119" s="44" t="str">
        <f>IF(OR(Tabla7[[#This Row],[Código Venteo]]="N/A",Tabla7[[#This Row],[Código Venteo]]=""),"no","si")</f>
        <v>no</v>
      </c>
      <c r="O119" s="44" t="str">
        <f>IF(OR(Tabla7[[#This Row],[Emisión por proceso]]="N/A",Tabla7[[#This Row],[Emisión por proceso]]=""),"no","si")</f>
        <v>no</v>
      </c>
      <c r="P119" s="44"/>
      <c r="Q119" s="44"/>
      <c r="R119" s="44"/>
      <c r="S119" s="44"/>
      <c r="T119" s="44"/>
      <c r="U119" s="44"/>
      <c r="V119" s="44"/>
      <c r="W119" s="44"/>
      <c r="X119" s="44"/>
      <c r="Y119" s="71" t="s">
        <v>1899</v>
      </c>
      <c r="Z119" s="71" t="s">
        <v>1939</v>
      </c>
      <c r="AC119"/>
      <c r="AD119"/>
    </row>
    <row r="120" spans="3:30" ht="28.5">
      <c r="C120" s="44" t="s">
        <v>2057</v>
      </c>
      <c r="D120" s="44" t="s">
        <v>1924</v>
      </c>
      <c r="E120" s="44" t="s">
        <v>2043</v>
      </c>
      <c r="F120" s="44" t="s">
        <v>2105</v>
      </c>
      <c r="G120" s="44"/>
      <c r="H120" s="44"/>
      <c r="I120" s="44"/>
      <c r="J120" s="44"/>
      <c r="K120" s="44">
        <f>COUNTIF(Tabla7[[#This Row],[Código Quema combustible]:[Emisiones por gestión de estiercol]],("&lt;&gt;N/A"))-COUNTBLANK(Tabla7[[#This Row],[Código Quema combustible]:[Emisiones por gestión de estiercol]])</f>
        <v>1</v>
      </c>
      <c r="L120" s="75" t="s">
        <v>2105</v>
      </c>
      <c r="M120" s="44" t="str">
        <f>IF(OR(Tabla7[[#This Row],[Código Quema combustible]]="N/A",Tabla7[[#This Row],[Código Quema combustible]]=""),"no","si")</f>
        <v>si</v>
      </c>
      <c r="N120" s="44" t="str">
        <f>IF(OR(Tabla7[[#This Row],[Código Venteo]]="N/A",Tabla7[[#This Row],[Código Venteo]]=""),"no","si")</f>
        <v>no</v>
      </c>
      <c r="O120" s="44" t="str">
        <f>IF(OR(Tabla7[[#This Row],[Emisión por proceso]]="N/A",Tabla7[[#This Row],[Emisión por proceso]]=""),"no","si")</f>
        <v>no</v>
      </c>
      <c r="P120" s="44"/>
      <c r="Q120" s="44"/>
      <c r="R120" s="44"/>
      <c r="S120" s="44"/>
      <c r="T120" s="44"/>
      <c r="U120" s="44"/>
      <c r="V120" s="44"/>
      <c r="W120" s="44"/>
      <c r="X120" s="44"/>
      <c r="Y120" s="72" t="s">
        <v>1899</v>
      </c>
      <c r="Z120" s="72" t="s">
        <v>1940</v>
      </c>
      <c r="AC120"/>
      <c r="AD120"/>
    </row>
    <row r="121" spans="3:30" ht="28.5">
      <c r="C121" s="44" t="s">
        <v>2057</v>
      </c>
      <c r="D121" s="44" t="s">
        <v>1925</v>
      </c>
      <c r="E121" s="44" t="s">
        <v>2044</v>
      </c>
      <c r="F121" s="44" t="s">
        <v>2106</v>
      </c>
      <c r="G121" s="44"/>
      <c r="H121" s="44"/>
      <c r="I121" s="44"/>
      <c r="J121" s="44"/>
      <c r="K121" s="44">
        <f>COUNTIF(Tabla7[[#This Row],[Código Quema combustible]:[Emisiones por gestión de estiercol]],("&lt;&gt;N/A"))-COUNTBLANK(Tabla7[[#This Row],[Código Quema combustible]:[Emisiones por gestión de estiercol]])</f>
        <v>1</v>
      </c>
      <c r="L121" s="75" t="s">
        <v>2106</v>
      </c>
      <c r="M121" s="44" t="str">
        <f>IF(OR(Tabla7[[#This Row],[Código Quema combustible]]="N/A",Tabla7[[#This Row],[Código Quema combustible]]=""),"no","si")</f>
        <v>si</v>
      </c>
      <c r="N121" s="44" t="str">
        <f>IF(OR(Tabla7[[#This Row],[Código Venteo]]="N/A",Tabla7[[#This Row],[Código Venteo]]=""),"no","si")</f>
        <v>no</v>
      </c>
      <c r="O121" s="44" t="str">
        <f>IF(OR(Tabla7[[#This Row],[Emisión por proceso]]="N/A",Tabla7[[#This Row],[Emisión por proceso]]=""),"no","si")</f>
        <v>no</v>
      </c>
      <c r="P121" s="44"/>
      <c r="Q121" s="44"/>
      <c r="R121" s="44"/>
      <c r="S121" s="44"/>
      <c r="T121" s="44"/>
      <c r="U121" s="44"/>
      <c r="V121" s="44"/>
      <c r="W121" s="44"/>
      <c r="X121" s="44"/>
      <c r="Y121" s="71" t="s">
        <v>1900</v>
      </c>
      <c r="Z121" s="71" t="s">
        <v>1941</v>
      </c>
      <c r="AC121"/>
      <c r="AD121"/>
    </row>
    <row r="122" spans="3:30" ht="28.5">
      <c r="C122" s="44" t="s">
        <v>2057</v>
      </c>
      <c r="D122" s="44" t="s">
        <v>1926</v>
      </c>
      <c r="E122" s="44" t="s">
        <v>2045</v>
      </c>
      <c r="F122" s="44" t="s">
        <v>2106</v>
      </c>
      <c r="G122" s="44"/>
      <c r="H122" s="44"/>
      <c r="I122" s="44"/>
      <c r="J122" s="44"/>
      <c r="K122" s="44">
        <f>COUNTIF(Tabla7[[#This Row],[Código Quema combustible]:[Emisiones por gestión de estiercol]],("&lt;&gt;N/A"))-COUNTBLANK(Tabla7[[#This Row],[Código Quema combustible]:[Emisiones por gestión de estiercol]])</f>
        <v>1</v>
      </c>
      <c r="L122" s="75" t="s">
        <v>2106</v>
      </c>
      <c r="M122" s="44" t="str">
        <f>IF(OR(Tabla7[[#This Row],[Código Quema combustible]]="N/A",Tabla7[[#This Row],[Código Quema combustible]]=""),"no","si")</f>
        <v>si</v>
      </c>
      <c r="N122" s="44" t="str">
        <f>IF(OR(Tabla7[[#This Row],[Código Venteo]]="N/A",Tabla7[[#This Row],[Código Venteo]]=""),"no","si")</f>
        <v>no</v>
      </c>
      <c r="O122" s="44" t="str">
        <f>IF(OR(Tabla7[[#This Row],[Emisión por proceso]]="N/A",Tabla7[[#This Row],[Emisión por proceso]]=""),"no","si")</f>
        <v>no</v>
      </c>
      <c r="P122" s="44"/>
      <c r="Q122" s="44"/>
      <c r="R122" s="44"/>
      <c r="S122" s="44"/>
      <c r="T122" s="44"/>
      <c r="U122" s="44"/>
      <c r="V122" s="44"/>
      <c r="W122" s="44"/>
      <c r="X122" s="44"/>
      <c r="Y122" s="72" t="s">
        <v>1901</v>
      </c>
      <c r="Z122" s="72" t="s">
        <v>1942</v>
      </c>
      <c r="AC122"/>
      <c r="AD122"/>
    </row>
    <row r="123" spans="3:30" ht="28.5">
      <c r="C123" s="44" t="s">
        <v>2057</v>
      </c>
      <c r="D123" s="44" t="s">
        <v>1927</v>
      </c>
      <c r="E123" s="44" t="s">
        <v>2046</v>
      </c>
      <c r="F123" s="44" t="s">
        <v>2105</v>
      </c>
      <c r="G123" s="44"/>
      <c r="H123" s="44"/>
      <c r="I123" s="44"/>
      <c r="J123" s="44"/>
      <c r="K123" s="44">
        <f>COUNTIF(Tabla7[[#This Row],[Código Quema combustible]:[Emisiones por gestión de estiercol]],("&lt;&gt;N/A"))-COUNTBLANK(Tabla7[[#This Row],[Código Quema combustible]:[Emisiones por gestión de estiercol]])</f>
        <v>1</v>
      </c>
      <c r="L123" s="75" t="s">
        <v>2105</v>
      </c>
      <c r="M123" s="44" t="str">
        <f>IF(OR(Tabla7[[#This Row],[Código Quema combustible]]="N/A",Tabla7[[#This Row],[Código Quema combustible]]=""),"no","si")</f>
        <v>si</v>
      </c>
      <c r="N123" s="44" t="str">
        <f>IF(OR(Tabla7[[#This Row],[Código Venteo]]="N/A",Tabla7[[#This Row],[Código Venteo]]=""),"no","si")</f>
        <v>no</v>
      </c>
      <c r="O123" s="44" t="str">
        <f>IF(OR(Tabla7[[#This Row],[Emisión por proceso]]="N/A",Tabla7[[#This Row],[Emisión por proceso]]=""),"no","si")</f>
        <v>no</v>
      </c>
      <c r="P123" s="44"/>
      <c r="Q123" s="44"/>
      <c r="R123" s="44"/>
      <c r="S123" s="44"/>
      <c r="T123" s="44"/>
      <c r="U123" s="44"/>
      <c r="V123" s="44"/>
      <c r="W123" s="44"/>
      <c r="X123" s="44"/>
      <c r="Y123" s="71" t="s">
        <v>1902</v>
      </c>
      <c r="Z123" s="71" t="s">
        <v>1943</v>
      </c>
      <c r="AC123"/>
      <c r="AD123"/>
    </row>
    <row r="124" spans="3:30" ht="28.5">
      <c r="C124" s="44" t="s">
        <v>2057</v>
      </c>
      <c r="D124" s="44" t="s">
        <v>1928</v>
      </c>
      <c r="E124" s="44" t="s">
        <v>2047</v>
      </c>
      <c r="F124" s="44" t="s">
        <v>2106</v>
      </c>
      <c r="G124" s="44"/>
      <c r="H124" s="44"/>
      <c r="I124" s="44"/>
      <c r="J124" s="44"/>
      <c r="K124" s="44">
        <f>COUNTIF(Tabla7[[#This Row],[Código Quema combustible]:[Emisiones por gestión de estiercol]],("&lt;&gt;N/A"))-COUNTBLANK(Tabla7[[#This Row],[Código Quema combustible]:[Emisiones por gestión de estiercol]])</f>
        <v>1</v>
      </c>
      <c r="L124" s="75" t="s">
        <v>2106</v>
      </c>
      <c r="M124" s="44" t="str">
        <f>IF(OR(Tabla7[[#This Row],[Código Quema combustible]]="N/A",Tabla7[[#This Row],[Código Quema combustible]]=""),"no","si")</f>
        <v>si</v>
      </c>
      <c r="N124" s="44" t="str">
        <f>IF(OR(Tabla7[[#This Row],[Código Venteo]]="N/A",Tabla7[[#This Row],[Código Venteo]]=""),"no","si")</f>
        <v>no</v>
      </c>
      <c r="O124" s="44" t="str">
        <f>IF(OR(Tabla7[[#This Row],[Emisión por proceso]]="N/A",Tabla7[[#This Row],[Emisión por proceso]]=""),"no","si")</f>
        <v>no</v>
      </c>
      <c r="P124" s="44"/>
      <c r="Q124" s="44"/>
      <c r="R124" s="44"/>
      <c r="S124" s="44"/>
      <c r="T124" s="44"/>
      <c r="U124" s="44"/>
      <c r="V124" s="44"/>
      <c r="W124" s="44"/>
      <c r="X124" s="44"/>
      <c r="Y124" s="72" t="s">
        <v>1902</v>
      </c>
      <c r="Z124" s="72" t="s">
        <v>1944</v>
      </c>
      <c r="AC124"/>
      <c r="AD124"/>
    </row>
    <row r="125" spans="3:30" ht="28.5">
      <c r="C125" s="44" t="s">
        <v>2057</v>
      </c>
      <c r="D125" s="44" t="s">
        <v>1929</v>
      </c>
      <c r="E125" s="44" t="s">
        <v>2048</v>
      </c>
      <c r="F125" s="44" t="s">
        <v>2106</v>
      </c>
      <c r="G125" s="44"/>
      <c r="H125" s="44"/>
      <c r="I125" s="44"/>
      <c r="J125" s="44"/>
      <c r="K125" s="44">
        <f>COUNTIF(Tabla7[[#This Row],[Código Quema combustible]:[Emisiones por gestión de estiercol]],("&lt;&gt;N/A"))-COUNTBLANK(Tabla7[[#This Row],[Código Quema combustible]:[Emisiones por gestión de estiercol]])</f>
        <v>1</v>
      </c>
      <c r="L125" s="75" t="s">
        <v>2106</v>
      </c>
      <c r="M125" s="44" t="str">
        <f>IF(OR(Tabla7[[#This Row],[Código Quema combustible]]="N/A",Tabla7[[#This Row],[Código Quema combustible]]=""),"no","si")</f>
        <v>si</v>
      </c>
      <c r="N125" s="44" t="str">
        <f>IF(OR(Tabla7[[#This Row],[Código Venteo]]="N/A",Tabla7[[#This Row],[Código Venteo]]=""),"no","si")</f>
        <v>no</v>
      </c>
      <c r="O125" s="44" t="str">
        <f>IF(OR(Tabla7[[#This Row],[Emisión por proceso]]="N/A",Tabla7[[#This Row],[Emisión por proceso]]=""),"no","si")</f>
        <v>no</v>
      </c>
      <c r="P125" s="44"/>
      <c r="Q125" s="44"/>
      <c r="R125" s="44"/>
      <c r="S125" s="44"/>
      <c r="T125" s="44"/>
      <c r="U125" s="44"/>
      <c r="V125" s="44"/>
      <c r="W125" s="44"/>
      <c r="X125" s="44"/>
      <c r="Y125" s="71" t="s">
        <v>1902</v>
      </c>
      <c r="Z125" s="71" t="s">
        <v>1945</v>
      </c>
      <c r="AC125"/>
      <c r="AD125"/>
    </row>
    <row r="126" spans="3:30" ht="28.5">
      <c r="C126" s="44" t="s">
        <v>2057</v>
      </c>
      <c r="D126" s="44" t="s">
        <v>1930</v>
      </c>
      <c r="E126" s="44" t="s">
        <v>2049</v>
      </c>
      <c r="F126" s="44" t="s">
        <v>2105</v>
      </c>
      <c r="G126" s="44"/>
      <c r="H126" s="44"/>
      <c r="I126" s="44"/>
      <c r="J126" s="44"/>
      <c r="K126" s="44">
        <f>COUNTIF(Tabla7[[#This Row],[Código Quema combustible]:[Emisiones por gestión de estiercol]],("&lt;&gt;N/A"))-COUNTBLANK(Tabla7[[#This Row],[Código Quema combustible]:[Emisiones por gestión de estiercol]])</f>
        <v>1</v>
      </c>
      <c r="L126" s="75" t="s">
        <v>2105</v>
      </c>
      <c r="M126" s="44" t="str">
        <f>IF(OR(Tabla7[[#This Row],[Código Quema combustible]]="N/A",Tabla7[[#This Row],[Código Quema combustible]]=""),"no","si")</f>
        <v>si</v>
      </c>
      <c r="N126" s="44" t="str">
        <f>IF(OR(Tabla7[[#This Row],[Código Venteo]]="N/A",Tabla7[[#This Row],[Código Venteo]]=""),"no","si")</f>
        <v>no</v>
      </c>
      <c r="O126" s="44" t="str">
        <f>IF(OR(Tabla7[[#This Row],[Emisión por proceso]]="N/A",Tabla7[[#This Row],[Emisión por proceso]]=""),"no","si")</f>
        <v>no</v>
      </c>
      <c r="P126" s="44"/>
      <c r="Q126" s="44"/>
      <c r="R126" s="44"/>
      <c r="S126" s="44"/>
      <c r="T126" s="44"/>
      <c r="U126" s="44"/>
      <c r="V126" s="44"/>
      <c r="W126" s="44"/>
      <c r="X126" s="44"/>
      <c r="Y126" s="72" t="s">
        <v>1902</v>
      </c>
      <c r="Z126" s="72" t="s">
        <v>1946</v>
      </c>
      <c r="AC126"/>
      <c r="AD126"/>
    </row>
    <row r="127" spans="3:30" ht="28.5">
      <c r="C127" s="44" t="s">
        <v>2057</v>
      </c>
      <c r="D127" s="44" t="s">
        <v>1930</v>
      </c>
      <c r="E127" s="44" t="s">
        <v>2050</v>
      </c>
      <c r="F127" s="44" t="s">
        <v>2105</v>
      </c>
      <c r="G127" s="44"/>
      <c r="H127" s="44"/>
      <c r="I127" s="44"/>
      <c r="J127" s="44"/>
      <c r="K127" s="44">
        <f>COUNTIF(Tabla7[[#This Row],[Código Quema combustible]:[Emisiones por gestión de estiercol]],("&lt;&gt;N/A"))-COUNTBLANK(Tabla7[[#This Row],[Código Quema combustible]:[Emisiones por gestión de estiercol]])</f>
        <v>1</v>
      </c>
      <c r="L127" s="75" t="s">
        <v>2105</v>
      </c>
      <c r="M127" s="44" t="str">
        <f>IF(OR(Tabla7[[#This Row],[Código Quema combustible]]="N/A",Tabla7[[#This Row],[Código Quema combustible]]=""),"no","si")</f>
        <v>si</v>
      </c>
      <c r="N127" s="44" t="str">
        <f>IF(OR(Tabla7[[#This Row],[Código Venteo]]="N/A",Tabla7[[#This Row],[Código Venteo]]=""),"no","si")</f>
        <v>no</v>
      </c>
      <c r="O127" s="44" t="str">
        <f>IF(OR(Tabla7[[#This Row],[Emisión por proceso]]="N/A",Tabla7[[#This Row],[Emisión por proceso]]=""),"no","si")</f>
        <v>no</v>
      </c>
      <c r="P127" s="44"/>
      <c r="Q127" s="44"/>
      <c r="R127" s="44"/>
      <c r="S127" s="44"/>
      <c r="T127" s="44"/>
      <c r="U127" s="44"/>
      <c r="V127" s="44"/>
      <c r="W127" s="44"/>
      <c r="X127" s="44"/>
      <c r="Y127" s="71" t="s">
        <v>1927</v>
      </c>
      <c r="Z127" s="71" t="s">
        <v>2046</v>
      </c>
    </row>
    <row r="128" spans="3:30" ht="28.5">
      <c r="C128" s="44" t="s">
        <v>2057</v>
      </c>
      <c r="D128" s="44" t="s">
        <v>1930</v>
      </c>
      <c r="E128" s="44" t="s">
        <v>1896</v>
      </c>
      <c r="F128" s="44" t="s">
        <v>2105</v>
      </c>
      <c r="G128" s="44"/>
      <c r="H128" s="44"/>
      <c r="I128" s="44"/>
      <c r="J128" s="44"/>
      <c r="K128" s="44">
        <f>COUNTIF(Tabla7[[#This Row],[Código Quema combustible]:[Emisiones por gestión de estiercol]],("&lt;&gt;N/A"))-COUNTBLANK(Tabla7[[#This Row],[Código Quema combustible]:[Emisiones por gestión de estiercol]])</f>
        <v>1</v>
      </c>
      <c r="L128" s="75" t="s">
        <v>2105</v>
      </c>
      <c r="M128" s="44" t="str">
        <f>IF(OR(Tabla7[[#This Row],[Código Quema combustible]]="N/A",Tabla7[[#This Row],[Código Quema combustible]]=""),"no","si")</f>
        <v>si</v>
      </c>
      <c r="N128" s="44" t="str">
        <f>IF(OR(Tabla7[[#This Row],[Código Venteo]]="N/A",Tabla7[[#This Row],[Código Venteo]]=""),"no","si")</f>
        <v>no</v>
      </c>
      <c r="O128" s="44" t="str">
        <f>IF(OR(Tabla7[[#This Row],[Emisión por proceso]]="N/A",Tabla7[[#This Row],[Emisión por proceso]]=""),"no","si")</f>
        <v>no</v>
      </c>
      <c r="P128" s="44"/>
      <c r="Q128" s="44"/>
      <c r="R128" s="44"/>
      <c r="S128" s="44"/>
      <c r="Y128" s="72"/>
      <c r="Z128" s="72"/>
    </row>
    <row r="129" spans="3:25">
      <c r="I129" s="44"/>
      <c r="J129" s="44"/>
      <c r="X129" s="71"/>
      <c r="Y129" s="71"/>
    </row>
    <row r="130" spans="3:25">
      <c r="X130" s="72"/>
      <c r="Y130" s="72"/>
    </row>
    <row r="131" spans="3:25">
      <c r="X131" s="71"/>
      <c r="Y131" s="71"/>
    </row>
    <row r="132" spans="3:25">
      <c r="X132" s="72"/>
      <c r="Y132" s="72"/>
    </row>
    <row r="133" spans="3:25">
      <c r="X133" s="71"/>
      <c r="Y133" s="71"/>
    </row>
    <row r="134" spans="3:25">
      <c r="X134" s="72"/>
      <c r="Y134" s="72"/>
    </row>
    <row r="135" spans="3:25">
      <c r="X135" s="71"/>
      <c r="Y135" s="71"/>
    </row>
    <row r="136" spans="3:25">
      <c r="X136" s="72"/>
      <c r="Y136" s="72"/>
    </row>
    <row r="137" spans="3:25">
      <c r="X137" s="71"/>
      <c r="Y137" s="71"/>
    </row>
    <row r="138" spans="3:25">
      <c r="X138" s="72"/>
      <c r="Y138" s="72"/>
    </row>
    <row r="139" spans="3:25">
      <c r="X139" s="71"/>
      <c r="Y139" s="71"/>
    </row>
    <row r="140" spans="3:25">
      <c r="C140" s="59" t="s">
        <v>1</v>
      </c>
      <c r="D140" s="60" t="s">
        <v>2058</v>
      </c>
      <c r="E140" s="61" t="s">
        <v>2074</v>
      </c>
      <c r="X140" s="72"/>
      <c r="Y140" s="72"/>
    </row>
    <row r="141" spans="3:25" ht="25.5">
      <c r="C141" s="130" t="s">
        <v>2052</v>
      </c>
      <c r="D141" s="62" t="s">
        <v>1897</v>
      </c>
      <c r="E141" s="63" t="s">
        <v>1931</v>
      </c>
      <c r="X141" s="71"/>
      <c r="Y141" s="71"/>
    </row>
    <row r="142" spans="3:25">
      <c r="C142" s="131"/>
      <c r="D142" s="133" t="s">
        <v>1898</v>
      </c>
      <c r="E142" s="64" t="s">
        <v>1932</v>
      </c>
      <c r="X142" s="72"/>
      <c r="Y142" s="72"/>
    </row>
    <row r="143" spans="3:25" ht="25.5">
      <c r="C143" s="131"/>
      <c r="D143" s="134"/>
      <c r="E143" s="63" t="s">
        <v>1933</v>
      </c>
      <c r="X143" s="71"/>
      <c r="Y143" s="71"/>
    </row>
    <row r="144" spans="3:25">
      <c r="C144" s="131"/>
      <c r="D144" s="134"/>
      <c r="E144" s="64" t="s">
        <v>1934</v>
      </c>
      <c r="X144" s="72"/>
      <c r="Y144" s="72"/>
    </row>
    <row r="145" spans="3:25">
      <c r="C145" s="131"/>
      <c r="D145" s="134"/>
      <c r="E145" s="63" t="s">
        <v>1935</v>
      </c>
      <c r="X145" s="71"/>
      <c r="Y145" s="71"/>
    </row>
    <row r="146" spans="3:25">
      <c r="C146" s="131"/>
      <c r="D146" s="134"/>
      <c r="E146" s="64" t="s">
        <v>1936</v>
      </c>
      <c r="X146" s="72"/>
      <c r="Y146" s="72"/>
    </row>
    <row r="147" spans="3:25">
      <c r="C147" s="132"/>
      <c r="D147" s="135"/>
      <c r="E147" s="63" t="s">
        <v>1937</v>
      </c>
      <c r="X147" s="71"/>
      <c r="Y147" s="71"/>
    </row>
    <row r="148" spans="3:25">
      <c r="C148" s="139" t="s">
        <v>2053</v>
      </c>
      <c r="D148" s="133" t="s">
        <v>1899</v>
      </c>
      <c r="E148" s="64" t="s">
        <v>1938</v>
      </c>
      <c r="X148" s="72"/>
      <c r="Y148" s="72"/>
    </row>
    <row r="149" spans="3:25">
      <c r="C149" s="140"/>
      <c r="D149" s="134"/>
      <c r="E149" s="63" t="s">
        <v>1939</v>
      </c>
      <c r="X149" s="71"/>
      <c r="Y149" s="71"/>
    </row>
    <row r="150" spans="3:25">
      <c r="C150" s="140"/>
      <c r="D150" s="135"/>
      <c r="E150" s="64" t="s">
        <v>1940</v>
      </c>
      <c r="X150" s="72"/>
      <c r="Y150" s="72"/>
    </row>
    <row r="151" spans="3:25">
      <c r="C151" s="140"/>
      <c r="D151" s="62" t="s">
        <v>1900</v>
      </c>
      <c r="E151" s="63" t="s">
        <v>1941</v>
      </c>
      <c r="X151" s="71"/>
      <c r="Y151" s="71"/>
    </row>
    <row r="152" spans="3:25">
      <c r="C152" s="140"/>
      <c r="D152" s="65" t="s">
        <v>1901</v>
      </c>
      <c r="E152" s="64" t="s">
        <v>1942</v>
      </c>
      <c r="X152" s="72"/>
      <c r="Y152" s="72"/>
    </row>
    <row r="153" spans="3:25">
      <c r="C153" s="140"/>
      <c r="D153" s="136" t="s">
        <v>1902</v>
      </c>
      <c r="E153" s="63" t="s">
        <v>1943</v>
      </c>
      <c r="X153" s="71"/>
      <c r="Y153" s="71"/>
    </row>
    <row r="154" spans="3:25">
      <c r="C154" s="140"/>
      <c r="D154" s="137"/>
      <c r="E154" s="64" t="s">
        <v>1944</v>
      </c>
      <c r="X154" s="72"/>
      <c r="Y154" s="72"/>
    </row>
    <row r="155" spans="3:25">
      <c r="C155" s="140"/>
      <c r="D155" s="137"/>
      <c r="E155" s="63" t="s">
        <v>1945</v>
      </c>
      <c r="X155" s="71"/>
      <c r="Y155" s="71"/>
    </row>
    <row r="156" spans="3:25">
      <c r="C156" s="141"/>
      <c r="D156" s="138"/>
      <c r="E156" s="64" t="s">
        <v>1946</v>
      </c>
      <c r="X156" s="72"/>
      <c r="Y156" s="72"/>
    </row>
    <row r="157" spans="3:25">
      <c r="C157" s="130" t="s">
        <v>2054</v>
      </c>
      <c r="D157" s="136" t="s">
        <v>1903</v>
      </c>
      <c r="E157" s="63" t="s">
        <v>1947</v>
      </c>
      <c r="X157" s="71"/>
      <c r="Y157" s="71"/>
    </row>
    <row r="158" spans="3:25">
      <c r="C158" s="131"/>
      <c r="D158" s="137"/>
      <c r="E158" s="64" t="s">
        <v>1948</v>
      </c>
      <c r="X158" s="72"/>
      <c r="Y158" s="72"/>
    </row>
    <row r="159" spans="3:25">
      <c r="C159" s="131"/>
      <c r="D159" s="137"/>
      <c r="E159" s="63" t="s">
        <v>1949</v>
      </c>
      <c r="X159" s="71"/>
      <c r="Y159" s="71"/>
    </row>
    <row r="160" spans="3:25">
      <c r="C160" s="131"/>
      <c r="D160" s="137"/>
      <c r="E160" s="64" t="s">
        <v>1950</v>
      </c>
      <c r="X160" s="72"/>
      <c r="Y160" s="72"/>
    </row>
    <row r="161" spans="3:25">
      <c r="C161" s="131"/>
      <c r="D161" s="137"/>
      <c r="E161" s="63" t="s">
        <v>1951</v>
      </c>
      <c r="X161" s="71"/>
      <c r="Y161" s="71"/>
    </row>
    <row r="162" spans="3:25">
      <c r="C162" s="131"/>
      <c r="D162" s="137"/>
      <c r="E162" s="64" t="s">
        <v>1952</v>
      </c>
      <c r="X162" s="72"/>
      <c r="Y162" s="72"/>
    </row>
    <row r="163" spans="3:25">
      <c r="C163" s="131"/>
      <c r="D163" s="137"/>
      <c r="E163" s="63" t="s">
        <v>1953</v>
      </c>
      <c r="X163" s="71"/>
      <c r="Y163" s="71"/>
    </row>
    <row r="164" spans="3:25">
      <c r="C164" s="131"/>
      <c r="D164" s="138"/>
      <c r="E164" s="64" t="s">
        <v>1954</v>
      </c>
      <c r="X164" s="72"/>
      <c r="Y164" s="72"/>
    </row>
    <row r="165" spans="3:25">
      <c r="C165" s="131"/>
      <c r="D165" s="136" t="s">
        <v>1904</v>
      </c>
      <c r="E165" s="63" t="s">
        <v>1955</v>
      </c>
      <c r="X165" s="71"/>
      <c r="Y165" s="71"/>
    </row>
    <row r="166" spans="3:25">
      <c r="C166" s="131"/>
      <c r="D166" s="138"/>
      <c r="E166" s="64" t="s">
        <v>1956</v>
      </c>
      <c r="X166" s="72"/>
      <c r="Y166" s="72"/>
    </row>
    <row r="167" spans="3:25">
      <c r="C167" s="131"/>
      <c r="D167" s="136" t="s">
        <v>1905</v>
      </c>
      <c r="E167" s="63" t="s">
        <v>1957</v>
      </c>
      <c r="X167" s="71"/>
      <c r="Y167" s="71"/>
    </row>
    <row r="168" spans="3:25">
      <c r="C168" s="131"/>
      <c r="D168" s="137"/>
      <c r="E168" s="64" t="s">
        <v>1958</v>
      </c>
      <c r="X168" s="72"/>
      <c r="Y168" s="72"/>
    </row>
    <row r="169" spans="3:25">
      <c r="C169" s="131"/>
      <c r="D169" s="138"/>
      <c r="E169" s="63" t="s">
        <v>1959</v>
      </c>
      <c r="X169" s="71"/>
      <c r="Y169" s="71"/>
    </row>
    <row r="170" spans="3:25">
      <c r="C170" s="131"/>
      <c r="D170" s="133" t="s">
        <v>1906</v>
      </c>
      <c r="E170" s="64" t="s">
        <v>1960</v>
      </c>
      <c r="X170" s="72"/>
      <c r="Y170" s="72"/>
    </row>
    <row r="171" spans="3:25">
      <c r="C171" s="131"/>
      <c r="D171" s="134"/>
      <c r="E171" s="63" t="s">
        <v>1961</v>
      </c>
      <c r="X171" s="71"/>
      <c r="Y171" s="71"/>
    </row>
    <row r="172" spans="3:25">
      <c r="C172" s="131"/>
      <c r="D172" s="134"/>
      <c r="E172" s="64" t="s">
        <v>1962</v>
      </c>
      <c r="X172" s="72"/>
      <c r="Y172" s="72"/>
    </row>
    <row r="173" spans="3:25">
      <c r="C173" s="131"/>
      <c r="D173" s="134"/>
      <c r="E173" s="63" t="s">
        <v>1963</v>
      </c>
      <c r="X173" s="71"/>
      <c r="Y173" s="71"/>
    </row>
    <row r="174" spans="3:25">
      <c r="C174" s="131"/>
      <c r="D174" s="134"/>
      <c r="E174" s="64" t="s">
        <v>1964</v>
      </c>
      <c r="X174" s="72"/>
      <c r="Y174" s="72"/>
    </row>
    <row r="175" spans="3:25">
      <c r="C175" s="131"/>
      <c r="D175" s="135"/>
      <c r="E175" s="63" t="s">
        <v>1965</v>
      </c>
      <c r="X175" s="71"/>
      <c r="Y175" s="71"/>
    </row>
    <row r="176" spans="3:25">
      <c r="C176" s="131"/>
      <c r="D176" s="133" t="s">
        <v>1907</v>
      </c>
      <c r="E176" s="64" t="s">
        <v>1966</v>
      </c>
      <c r="X176" s="72"/>
      <c r="Y176" s="72"/>
    </row>
    <row r="177" spans="3:25">
      <c r="C177" s="131"/>
      <c r="D177" s="134"/>
      <c r="E177" s="63" t="s">
        <v>1967</v>
      </c>
      <c r="X177" s="71"/>
      <c r="Y177" s="71"/>
    </row>
    <row r="178" spans="3:25">
      <c r="C178" s="131"/>
      <c r="D178" s="134"/>
      <c r="E178" s="64" t="s">
        <v>1968</v>
      </c>
      <c r="X178" s="72"/>
      <c r="Y178" s="72"/>
    </row>
    <row r="179" spans="3:25">
      <c r="C179" s="131"/>
      <c r="D179" s="135"/>
      <c r="E179" s="63" t="s">
        <v>1969</v>
      </c>
      <c r="X179" s="71"/>
      <c r="Y179" s="71"/>
    </row>
    <row r="180" spans="3:25">
      <c r="C180" s="131"/>
      <c r="D180" s="133" t="s">
        <v>1908</v>
      </c>
      <c r="E180" s="64" t="s">
        <v>1970</v>
      </c>
      <c r="X180" s="72"/>
      <c r="Y180" s="72"/>
    </row>
    <row r="181" spans="3:25">
      <c r="C181" s="131"/>
      <c r="D181" s="134"/>
      <c r="E181" s="63" t="s">
        <v>1971</v>
      </c>
      <c r="X181" s="71"/>
      <c r="Y181" s="71"/>
    </row>
    <row r="182" spans="3:25">
      <c r="C182" s="131"/>
      <c r="D182" s="134"/>
      <c r="E182" s="64" t="s">
        <v>1972</v>
      </c>
      <c r="X182" s="72"/>
      <c r="Y182" s="72"/>
    </row>
    <row r="183" spans="3:25">
      <c r="C183" s="131"/>
      <c r="D183" s="134"/>
      <c r="E183" s="63" t="s">
        <v>1973</v>
      </c>
      <c r="X183" s="71"/>
      <c r="Y183" s="71"/>
    </row>
    <row r="184" spans="3:25">
      <c r="C184" s="131"/>
      <c r="D184" s="135"/>
      <c r="E184" s="64" t="s">
        <v>1974</v>
      </c>
      <c r="X184" s="72"/>
      <c r="Y184" s="72"/>
    </row>
    <row r="185" spans="3:25">
      <c r="C185" s="131"/>
      <c r="D185" s="136" t="s">
        <v>1909</v>
      </c>
      <c r="E185" s="63" t="s">
        <v>1975</v>
      </c>
      <c r="X185" s="71"/>
      <c r="Y185" s="71"/>
    </row>
    <row r="186" spans="3:25">
      <c r="C186" s="131"/>
      <c r="D186" s="138"/>
      <c r="E186" s="64" t="s">
        <v>1976</v>
      </c>
      <c r="X186" s="72"/>
      <c r="Y186" s="72"/>
    </row>
    <row r="187" spans="3:25" ht="25.5">
      <c r="C187" s="131"/>
      <c r="D187" s="136" t="s">
        <v>1910</v>
      </c>
      <c r="E187" s="63" t="s">
        <v>1977</v>
      </c>
      <c r="X187" s="71"/>
      <c r="Y187" s="71"/>
    </row>
    <row r="188" spans="3:25">
      <c r="C188" s="131"/>
      <c r="D188" s="137"/>
      <c r="E188" s="64" t="s">
        <v>1978</v>
      </c>
      <c r="X188" s="72"/>
      <c r="Y188" s="72"/>
    </row>
    <row r="189" spans="3:25">
      <c r="C189" s="131"/>
      <c r="D189" s="137"/>
      <c r="E189" s="63" t="s">
        <v>1979</v>
      </c>
      <c r="X189" s="71"/>
      <c r="Y189" s="71"/>
    </row>
    <row r="190" spans="3:25">
      <c r="C190" s="131"/>
      <c r="D190" s="138"/>
      <c r="E190" s="64" t="s">
        <v>1980</v>
      </c>
      <c r="X190" s="72"/>
      <c r="Y190" s="72"/>
    </row>
    <row r="191" spans="3:25">
      <c r="C191" s="131"/>
      <c r="D191" s="136" t="s">
        <v>1911</v>
      </c>
      <c r="E191" s="63" t="s">
        <v>49</v>
      </c>
      <c r="X191" s="71"/>
      <c r="Y191" s="71"/>
    </row>
    <row r="192" spans="3:25">
      <c r="C192" s="131"/>
      <c r="D192" s="137"/>
      <c r="E192" s="64" t="s">
        <v>1981</v>
      </c>
      <c r="X192" s="72"/>
      <c r="Y192" s="72"/>
    </row>
    <row r="193" spans="3:25">
      <c r="C193" s="131"/>
      <c r="D193" s="137"/>
      <c r="E193" s="63" t="s">
        <v>1982</v>
      </c>
      <c r="X193" s="71"/>
      <c r="Y193" s="71"/>
    </row>
    <row r="194" spans="3:25">
      <c r="C194" s="131"/>
      <c r="D194" s="138"/>
      <c r="E194" s="64" t="s">
        <v>1983</v>
      </c>
      <c r="X194" s="72"/>
      <c r="Y194" s="72"/>
    </row>
    <row r="195" spans="3:25">
      <c r="C195" s="131"/>
      <c r="D195" s="136" t="s">
        <v>1912</v>
      </c>
      <c r="E195" s="63" t="s">
        <v>1984</v>
      </c>
      <c r="X195" s="71"/>
      <c r="Y195" s="71"/>
    </row>
    <row r="196" spans="3:25">
      <c r="C196" s="131"/>
      <c r="D196" s="138"/>
      <c r="E196" s="64" t="s">
        <v>1985</v>
      </c>
      <c r="X196" s="72"/>
      <c r="Y196" s="72"/>
    </row>
    <row r="197" spans="3:25">
      <c r="C197" s="131"/>
      <c r="D197" s="136" t="s">
        <v>1913</v>
      </c>
      <c r="E197" s="63" t="s">
        <v>1986</v>
      </c>
      <c r="X197" s="71"/>
      <c r="Y197" s="71"/>
    </row>
    <row r="198" spans="3:25">
      <c r="C198" s="131"/>
      <c r="D198" s="138"/>
      <c r="E198" s="64" t="s">
        <v>1987</v>
      </c>
      <c r="X198" s="72"/>
      <c r="Y198" s="72"/>
    </row>
    <row r="199" spans="3:25">
      <c r="C199" s="131"/>
      <c r="D199" s="136" t="s">
        <v>1914</v>
      </c>
      <c r="E199" s="63" t="s">
        <v>1988</v>
      </c>
      <c r="X199" s="71"/>
      <c r="Y199" s="71"/>
    </row>
    <row r="200" spans="3:25">
      <c r="C200" s="131"/>
      <c r="D200" s="137"/>
      <c r="E200" s="64" t="s">
        <v>1989</v>
      </c>
      <c r="X200" s="72"/>
      <c r="Y200" s="72"/>
    </row>
    <row r="201" spans="3:25">
      <c r="C201" s="131"/>
      <c r="D201" s="138"/>
      <c r="E201" s="63" t="s">
        <v>1990</v>
      </c>
    </row>
    <row r="202" spans="3:25">
      <c r="C202" s="131"/>
      <c r="D202" s="133" t="s">
        <v>1915</v>
      </c>
      <c r="E202" s="64" t="s">
        <v>1991</v>
      </c>
    </row>
    <row r="203" spans="3:25">
      <c r="C203" s="131"/>
      <c r="D203" s="134"/>
      <c r="E203" s="63" t="s">
        <v>1992</v>
      </c>
    </row>
    <row r="204" spans="3:25">
      <c r="C204" s="131"/>
      <c r="D204" s="134"/>
      <c r="E204" s="64" t="s">
        <v>1993</v>
      </c>
    </row>
    <row r="205" spans="3:25">
      <c r="C205" s="131"/>
      <c r="D205" s="134"/>
      <c r="E205" s="63" t="s">
        <v>1994</v>
      </c>
    </row>
    <row r="206" spans="3:25">
      <c r="C206" s="131"/>
      <c r="D206" s="135"/>
      <c r="E206" s="64" t="s">
        <v>1995</v>
      </c>
    </row>
    <row r="207" spans="3:25">
      <c r="C207" s="131"/>
      <c r="D207" s="136" t="s">
        <v>1916</v>
      </c>
      <c r="E207" s="63" t="s">
        <v>1996</v>
      </c>
    </row>
    <row r="208" spans="3:25">
      <c r="C208" s="131"/>
      <c r="D208" s="137"/>
      <c r="E208" s="64" t="s">
        <v>1997</v>
      </c>
    </row>
    <row r="209" spans="3:5">
      <c r="C209" s="131"/>
      <c r="D209" s="137"/>
      <c r="E209" s="63" t="s">
        <v>1998</v>
      </c>
    </row>
    <row r="210" spans="3:5">
      <c r="C210" s="131"/>
      <c r="D210" s="137"/>
      <c r="E210" s="64" t="s">
        <v>1999</v>
      </c>
    </row>
    <row r="211" spans="3:5">
      <c r="C211" s="131"/>
      <c r="D211" s="137"/>
      <c r="E211" s="63" t="s">
        <v>2000</v>
      </c>
    </row>
    <row r="212" spans="3:5">
      <c r="C212" s="131"/>
      <c r="D212" s="137"/>
      <c r="E212" s="64" t="s">
        <v>2001</v>
      </c>
    </row>
    <row r="213" spans="3:5">
      <c r="C213" s="131"/>
      <c r="D213" s="137"/>
      <c r="E213" s="63" t="s">
        <v>2002</v>
      </c>
    </row>
    <row r="214" spans="3:5">
      <c r="C214" s="131"/>
      <c r="D214" s="137"/>
      <c r="E214" s="64" t="s">
        <v>2003</v>
      </c>
    </row>
    <row r="215" spans="3:5" ht="25.5">
      <c r="C215" s="131"/>
      <c r="D215" s="138"/>
      <c r="E215" s="63" t="s">
        <v>2004</v>
      </c>
    </row>
    <row r="216" spans="3:5">
      <c r="C216" s="131"/>
      <c r="D216" s="65" t="s">
        <v>1917</v>
      </c>
      <c r="E216" s="64" t="s">
        <v>2005</v>
      </c>
    </row>
    <row r="217" spans="3:5">
      <c r="C217" s="131"/>
      <c r="D217" s="136" t="s">
        <v>1918</v>
      </c>
      <c r="E217" s="63" t="s">
        <v>2006</v>
      </c>
    </row>
    <row r="218" spans="3:5">
      <c r="C218" s="131"/>
      <c r="D218" s="137"/>
      <c r="E218" s="64" t="s">
        <v>2007</v>
      </c>
    </row>
    <row r="219" spans="3:5">
      <c r="C219" s="131"/>
      <c r="D219" s="137"/>
      <c r="E219" s="63" t="s">
        <v>2008</v>
      </c>
    </row>
    <row r="220" spans="3:5">
      <c r="C220" s="131"/>
      <c r="D220" s="137"/>
      <c r="E220" s="64" t="s">
        <v>2009</v>
      </c>
    </row>
    <row r="221" spans="3:5">
      <c r="C221" s="132"/>
      <c r="D221" s="138"/>
      <c r="E221" s="63" t="s">
        <v>2010</v>
      </c>
    </row>
    <row r="222" spans="3:5">
      <c r="C222" s="139" t="s">
        <v>2055</v>
      </c>
      <c r="D222" s="133" t="s">
        <v>1919</v>
      </c>
      <c r="E222" s="64" t="s">
        <v>2011</v>
      </c>
    </row>
    <row r="223" spans="3:5">
      <c r="C223" s="140"/>
      <c r="D223" s="134"/>
      <c r="E223" s="63" t="s">
        <v>2012</v>
      </c>
    </row>
    <row r="224" spans="3:5">
      <c r="C224" s="140"/>
      <c r="D224" s="134"/>
      <c r="E224" s="64" t="s">
        <v>2013</v>
      </c>
    </row>
    <row r="225" spans="3:5">
      <c r="C225" s="140"/>
      <c r="D225" s="135"/>
      <c r="E225" s="63" t="s">
        <v>2014</v>
      </c>
    </row>
    <row r="226" spans="3:5">
      <c r="C226" s="140"/>
      <c r="D226" s="133" t="s">
        <v>1920</v>
      </c>
      <c r="E226" s="64" t="s">
        <v>2015</v>
      </c>
    </row>
    <row r="227" spans="3:5">
      <c r="C227" s="140"/>
      <c r="D227" s="134"/>
      <c r="E227" s="63" t="s">
        <v>2016</v>
      </c>
    </row>
    <row r="228" spans="3:5">
      <c r="C228" s="140"/>
      <c r="D228" s="134"/>
      <c r="E228" s="64" t="s">
        <v>2017</v>
      </c>
    </row>
    <row r="229" spans="3:5">
      <c r="C229" s="140"/>
      <c r="D229" s="134"/>
      <c r="E229" s="63" t="s">
        <v>2018</v>
      </c>
    </row>
    <row r="230" spans="3:5">
      <c r="C230" s="141"/>
      <c r="D230" s="135"/>
      <c r="E230" s="64" t="s">
        <v>2019</v>
      </c>
    </row>
    <row r="231" spans="3:5">
      <c r="C231" s="130" t="s">
        <v>2056</v>
      </c>
      <c r="D231" s="62" t="s">
        <v>1921</v>
      </c>
      <c r="E231" s="63" t="s">
        <v>2020</v>
      </c>
    </row>
    <row r="232" spans="3:5" ht="51">
      <c r="C232" s="131"/>
      <c r="D232" s="133" t="s">
        <v>1922</v>
      </c>
      <c r="E232" s="64" t="s">
        <v>2051</v>
      </c>
    </row>
    <row r="233" spans="3:5">
      <c r="C233" s="132"/>
      <c r="D233" s="135"/>
      <c r="E233" s="63" t="s">
        <v>2021</v>
      </c>
    </row>
    <row r="234" spans="3:5">
      <c r="C234" s="139" t="s">
        <v>2057</v>
      </c>
      <c r="D234" s="133" t="s">
        <v>1923</v>
      </c>
      <c r="E234" s="64" t="s">
        <v>2022</v>
      </c>
    </row>
    <row r="235" spans="3:5">
      <c r="C235" s="140"/>
      <c r="D235" s="134"/>
      <c r="E235" s="63" t="s">
        <v>2023</v>
      </c>
    </row>
    <row r="236" spans="3:5" ht="25.5">
      <c r="C236" s="140"/>
      <c r="D236" s="134"/>
      <c r="E236" s="64" t="s">
        <v>2024</v>
      </c>
    </row>
    <row r="237" spans="3:5">
      <c r="C237" s="140"/>
      <c r="D237" s="134"/>
      <c r="E237" s="63" t="s">
        <v>2025</v>
      </c>
    </row>
    <row r="238" spans="3:5">
      <c r="C238" s="140"/>
      <c r="D238" s="134"/>
      <c r="E238" s="64" t="s">
        <v>2026</v>
      </c>
    </row>
    <row r="239" spans="3:5">
      <c r="C239" s="140"/>
      <c r="D239" s="134"/>
      <c r="E239" s="63" t="s">
        <v>2027</v>
      </c>
    </row>
    <row r="240" spans="3:5">
      <c r="C240" s="140"/>
      <c r="D240" s="134"/>
      <c r="E240" s="64" t="s">
        <v>2028</v>
      </c>
    </row>
    <row r="241" spans="3:5">
      <c r="C241" s="140"/>
      <c r="D241" s="134"/>
      <c r="E241" s="63" t="s">
        <v>2029</v>
      </c>
    </row>
    <row r="242" spans="3:5">
      <c r="C242" s="140"/>
      <c r="D242" s="134"/>
      <c r="E242" s="64" t="s">
        <v>2030</v>
      </c>
    </row>
    <row r="243" spans="3:5">
      <c r="C243" s="140"/>
      <c r="D243" s="135"/>
      <c r="E243" s="63" t="s">
        <v>2031</v>
      </c>
    </row>
    <row r="244" spans="3:5">
      <c r="C244" s="140"/>
      <c r="D244" s="133" t="s">
        <v>1924</v>
      </c>
      <c r="E244" s="64" t="s">
        <v>2032</v>
      </c>
    </row>
    <row r="245" spans="3:5">
      <c r="C245" s="140"/>
      <c r="D245" s="134"/>
      <c r="E245" s="63" t="s">
        <v>2033</v>
      </c>
    </row>
    <row r="246" spans="3:5">
      <c r="C246" s="140"/>
      <c r="D246" s="134"/>
      <c r="E246" s="64" t="s">
        <v>2034</v>
      </c>
    </row>
    <row r="247" spans="3:5">
      <c r="C247" s="140"/>
      <c r="D247" s="134"/>
      <c r="E247" s="63" t="s">
        <v>2035</v>
      </c>
    </row>
    <row r="248" spans="3:5">
      <c r="C248" s="140"/>
      <c r="D248" s="134"/>
      <c r="E248" s="64" t="s">
        <v>2036</v>
      </c>
    </row>
    <row r="249" spans="3:5">
      <c r="C249" s="140"/>
      <c r="D249" s="134"/>
      <c r="E249" s="63" t="s">
        <v>2037</v>
      </c>
    </row>
    <row r="250" spans="3:5" ht="25.5">
      <c r="C250" s="140"/>
      <c r="D250" s="134"/>
      <c r="E250" s="64" t="s">
        <v>2038</v>
      </c>
    </row>
    <row r="251" spans="3:5">
      <c r="C251" s="140"/>
      <c r="D251" s="134"/>
      <c r="E251" s="63" t="s">
        <v>2039</v>
      </c>
    </row>
    <row r="252" spans="3:5">
      <c r="C252" s="140"/>
      <c r="D252" s="134"/>
      <c r="E252" s="64" t="s">
        <v>2040</v>
      </c>
    </row>
    <row r="253" spans="3:5">
      <c r="C253" s="140"/>
      <c r="D253" s="134"/>
      <c r="E253" s="63" t="s">
        <v>2041</v>
      </c>
    </row>
    <row r="254" spans="3:5">
      <c r="C254" s="140"/>
      <c r="D254" s="134"/>
      <c r="E254" s="64" t="s">
        <v>2042</v>
      </c>
    </row>
    <row r="255" spans="3:5">
      <c r="C255" s="140"/>
      <c r="D255" s="135"/>
      <c r="E255" s="63" t="s">
        <v>2043</v>
      </c>
    </row>
    <row r="256" spans="3:5">
      <c r="C256" s="140"/>
      <c r="D256" s="65" t="s">
        <v>1925</v>
      </c>
      <c r="E256" s="64" t="s">
        <v>2044</v>
      </c>
    </row>
    <row r="257" spans="3:5">
      <c r="C257" s="140"/>
      <c r="D257" s="62" t="s">
        <v>1926</v>
      </c>
      <c r="E257" s="63" t="s">
        <v>2045</v>
      </c>
    </row>
    <row r="258" spans="3:5">
      <c r="C258" s="140"/>
      <c r="D258" s="65" t="s">
        <v>1927</v>
      </c>
      <c r="E258" s="64" t="s">
        <v>2046</v>
      </c>
    </row>
    <row r="259" spans="3:5">
      <c r="C259" s="140"/>
      <c r="D259" s="62" t="s">
        <v>1928</v>
      </c>
      <c r="E259" s="63" t="s">
        <v>2047</v>
      </c>
    </row>
    <row r="260" spans="3:5" ht="25.5">
      <c r="C260" s="140"/>
      <c r="D260" s="65" t="s">
        <v>1929</v>
      </c>
      <c r="E260" s="64" t="s">
        <v>2048</v>
      </c>
    </row>
    <row r="261" spans="3:5">
      <c r="C261" s="140"/>
      <c r="D261" s="136" t="s">
        <v>1930</v>
      </c>
      <c r="E261" s="63" t="s">
        <v>2049</v>
      </c>
    </row>
    <row r="262" spans="3:5">
      <c r="C262" s="140"/>
      <c r="D262" s="137"/>
      <c r="E262" s="64" t="s">
        <v>2050</v>
      </c>
    </row>
    <row r="263" spans="3:5">
      <c r="C263" s="141"/>
      <c r="D263" s="138"/>
      <c r="E263" s="66" t="s">
        <v>2075</v>
      </c>
    </row>
  </sheetData>
  <mergeCells count="32">
    <mergeCell ref="D234:D243"/>
    <mergeCell ref="D244:D255"/>
    <mergeCell ref="C234:C263"/>
    <mergeCell ref="D261:D263"/>
    <mergeCell ref="F1:G1"/>
    <mergeCell ref="D222:D225"/>
    <mergeCell ref="D226:D230"/>
    <mergeCell ref="D232:D233"/>
    <mergeCell ref="C222:C230"/>
    <mergeCell ref="C231:C233"/>
    <mergeCell ref="D170:D175"/>
    <mergeCell ref="C157:C221"/>
    <mergeCell ref="D176:D179"/>
    <mergeCell ref="D180:D184"/>
    <mergeCell ref="D185:D186"/>
    <mergeCell ref="D187:D190"/>
    <mergeCell ref="D217:D221"/>
    <mergeCell ref="D153:D156"/>
    <mergeCell ref="C148:C156"/>
    <mergeCell ref="D157:D164"/>
    <mergeCell ref="D165:D166"/>
    <mergeCell ref="D167:D169"/>
    <mergeCell ref="D191:D194"/>
    <mergeCell ref="D195:D196"/>
    <mergeCell ref="D197:D198"/>
    <mergeCell ref="D199:D201"/>
    <mergeCell ref="D202:D206"/>
    <mergeCell ref="AB2:AG2"/>
    <mergeCell ref="C141:C147"/>
    <mergeCell ref="D142:D147"/>
    <mergeCell ref="D148:D150"/>
    <mergeCell ref="D207:D215"/>
  </mergeCell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63"/>
  <sheetViews>
    <sheetView showGridLines="0" zoomScale="51" zoomScaleNormal="51" workbookViewId="0">
      <pane xSplit="1" ySplit="1" topLeftCell="J59" activePane="bottomRight" state="frozen"/>
      <selection pane="topRight" activeCell="B1" sqref="B1"/>
      <selection pane="bottomLeft" activeCell="A2" sqref="A2"/>
      <selection pane="bottomRight" activeCell="N1" sqref="N1"/>
    </sheetView>
  </sheetViews>
  <sheetFormatPr baseColWidth="10" defaultColWidth="10.875" defaultRowHeight="11.25"/>
  <cols>
    <col min="1" max="1" width="12" style="5" customWidth="1"/>
    <col min="2" max="2" width="6.75" style="27" customWidth="1"/>
    <col min="3" max="3" width="8.875" style="27" customWidth="1"/>
    <col min="4" max="7" width="8.25" style="27" customWidth="1"/>
    <col min="8" max="8" width="19" style="5" customWidth="1"/>
    <col min="9" max="9" width="61.375" style="5" customWidth="1"/>
    <col min="10" max="10" width="22.75" style="27" customWidth="1"/>
    <col min="11" max="11" width="22.125" style="27" customWidth="1"/>
    <col min="12" max="12" width="22.75" style="27" customWidth="1"/>
    <col min="13" max="13" width="19.625" style="27" customWidth="1"/>
    <col min="14" max="14" width="17.75" style="27" customWidth="1"/>
    <col min="15" max="15" width="17.375" style="28" customWidth="1"/>
    <col min="16" max="16" width="6.125" style="28" customWidth="1"/>
    <col min="17" max="16384" width="10.875" style="5"/>
  </cols>
  <sheetData>
    <row r="1" spans="1:16" ht="42" customHeight="1">
      <c r="A1" s="81" t="s">
        <v>11</v>
      </c>
      <c r="B1" s="82" t="s">
        <v>1</v>
      </c>
      <c r="C1" s="79" t="s">
        <v>4</v>
      </c>
      <c r="D1" s="79" t="s">
        <v>5</v>
      </c>
      <c r="E1" s="79" t="s">
        <v>12</v>
      </c>
      <c r="F1" s="79" t="s">
        <v>13</v>
      </c>
      <c r="G1" s="79" t="s">
        <v>14</v>
      </c>
      <c r="H1" s="79" t="s">
        <v>15</v>
      </c>
      <c r="I1" s="79" t="s">
        <v>16</v>
      </c>
      <c r="J1" s="79" t="s">
        <v>17</v>
      </c>
      <c r="K1" s="83" t="s">
        <v>18</v>
      </c>
      <c r="L1" s="82" t="s">
        <v>1082</v>
      </c>
      <c r="M1" s="79" t="s">
        <v>1083</v>
      </c>
      <c r="N1" s="79" t="s">
        <v>1084</v>
      </c>
      <c r="O1" s="84" t="s">
        <v>1085</v>
      </c>
      <c r="P1" s="79" t="s">
        <v>1086</v>
      </c>
    </row>
    <row r="2" spans="1:16" ht="45">
      <c r="A2" s="11" t="str">
        <f>+CONCATENATE(B2,C2,D2,E2,F2,G2)</f>
        <v>1</v>
      </c>
      <c r="B2" s="6">
        <v>1</v>
      </c>
      <c r="C2" s="7"/>
      <c r="D2" s="8"/>
      <c r="E2" s="7"/>
      <c r="F2" s="7"/>
      <c r="G2" s="7"/>
      <c r="H2" s="9" t="s">
        <v>19</v>
      </c>
      <c r="I2" s="9" t="s">
        <v>20</v>
      </c>
      <c r="J2" s="7"/>
      <c r="K2" s="10" t="s">
        <v>21</v>
      </c>
      <c r="L2" s="6" t="str">
        <f>IF(B2=B1,L1,$H2)</f>
        <v xml:space="preserve">ENERGIA </v>
      </c>
      <c r="M2" s="6" t="str">
        <f>IF(C2="","",IF(C2=C1,M1,$H2))</f>
        <v/>
      </c>
      <c r="N2" s="6" t="str">
        <f>IF(D2="","",IF(D2=D1,N1,$H2))</f>
        <v/>
      </c>
      <c r="O2" s="6" t="str">
        <f>IF(E2="","",IF(E2=E1,O1,$H2))</f>
        <v/>
      </c>
      <c r="P2" s="40">
        <v>1</v>
      </c>
    </row>
    <row r="3" spans="1:16" ht="33.75">
      <c r="A3" s="29" t="str">
        <f t="shared" ref="A3:A70" si="0">+CONCATENATE(B3,C3,D3,E3,F3,G3)</f>
        <v>1A</v>
      </c>
      <c r="B3" s="12">
        <v>1</v>
      </c>
      <c r="C3" s="13" t="s">
        <v>23</v>
      </c>
      <c r="D3" s="13"/>
      <c r="E3" s="13"/>
      <c r="F3" s="14"/>
      <c r="G3" s="14"/>
      <c r="H3" s="15" t="s">
        <v>24</v>
      </c>
      <c r="I3" s="15" t="s">
        <v>25</v>
      </c>
      <c r="J3" s="13" t="s">
        <v>26</v>
      </c>
      <c r="K3" s="16" t="s">
        <v>21</v>
      </c>
      <c r="L3" s="6" t="str">
        <f t="shared" ref="L3:L66" si="1">IF(B3=B2,L2,$H3)</f>
        <v xml:space="preserve">ENERGIA </v>
      </c>
      <c r="M3" s="6" t="str">
        <f t="shared" ref="M3:M66" si="2">IF(C3="","",IF(C3=C2,M2,$H3))</f>
        <v xml:space="preserve">Actividades de quema de combustible </v>
      </c>
      <c r="N3" s="6" t="str">
        <f t="shared" ref="N3:N66" si="3">IF(D3="","",IF(D3=D2,N2,$H3))</f>
        <v/>
      </c>
      <c r="O3" s="6" t="str">
        <f t="shared" ref="O3:O66" si="4">IF(E3="","",IF(E3=E2,O2,$H3))</f>
        <v/>
      </c>
      <c r="P3" s="40">
        <v>2</v>
      </c>
    </row>
    <row r="4" spans="1:16" ht="22.5">
      <c r="A4" s="29" t="str">
        <f t="shared" si="0"/>
        <v>1A1</v>
      </c>
      <c r="B4" s="12">
        <v>1</v>
      </c>
      <c r="C4" s="13" t="s">
        <v>23</v>
      </c>
      <c r="D4" s="13">
        <v>1</v>
      </c>
      <c r="E4" s="13"/>
      <c r="F4" s="13"/>
      <c r="G4" s="13"/>
      <c r="H4" s="15" t="s">
        <v>27</v>
      </c>
      <c r="I4" s="15" t="s">
        <v>28</v>
      </c>
      <c r="J4" s="13" t="s">
        <v>29</v>
      </c>
      <c r="K4" s="16" t="s">
        <v>21</v>
      </c>
      <c r="L4" s="6" t="str">
        <f t="shared" si="1"/>
        <v xml:space="preserve">ENERGIA </v>
      </c>
      <c r="M4" s="6" t="str">
        <f t="shared" si="2"/>
        <v xml:space="preserve">Actividades de quema de combustible </v>
      </c>
      <c r="N4" s="6" t="str">
        <f t="shared" si="3"/>
        <v xml:space="preserve">Industrias de la energía </v>
      </c>
      <c r="O4" s="6" t="str">
        <f t="shared" si="4"/>
        <v/>
      </c>
      <c r="P4" s="40">
        <v>3</v>
      </c>
    </row>
    <row r="5" spans="1:16" ht="101.25">
      <c r="A5" s="29" t="str">
        <f t="shared" si="0"/>
        <v>1A1a</v>
      </c>
      <c r="B5" s="12">
        <v>1</v>
      </c>
      <c r="C5" s="13" t="s">
        <v>23</v>
      </c>
      <c r="D5" s="13">
        <v>1</v>
      </c>
      <c r="E5" s="13" t="s">
        <v>30</v>
      </c>
      <c r="F5" s="13"/>
      <c r="G5" s="13"/>
      <c r="H5" s="15" t="s">
        <v>31</v>
      </c>
      <c r="I5" s="15" t="s">
        <v>32</v>
      </c>
      <c r="J5" s="13"/>
      <c r="K5" s="16" t="s">
        <v>21</v>
      </c>
      <c r="L5" s="6" t="str">
        <f t="shared" si="1"/>
        <v xml:space="preserve">ENERGIA </v>
      </c>
      <c r="M5" s="6" t="str">
        <f t="shared" si="2"/>
        <v xml:space="preserve">Actividades de quema de combustible </v>
      </c>
      <c r="N5" s="6" t="str">
        <f t="shared" si="3"/>
        <v xml:space="preserve">Industrias de la energía </v>
      </c>
      <c r="O5" s="6" t="str">
        <f t="shared" si="4"/>
        <v xml:space="preserve">Producción de electricidad y calor como actividad principal </v>
      </c>
      <c r="P5" s="40">
        <v>4</v>
      </c>
    </row>
    <row r="6" spans="1:16" ht="33.75">
      <c r="A6" s="29" t="str">
        <f t="shared" si="0"/>
        <v>1A1ai</v>
      </c>
      <c r="B6" s="12">
        <v>1</v>
      </c>
      <c r="C6" s="13" t="s">
        <v>23</v>
      </c>
      <c r="D6" s="13">
        <v>1</v>
      </c>
      <c r="E6" s="13" t="s">
        <v>30</v>
      </c>
      <c r="F6" s="13" t="s">
        <v>33</v>
      </c>
      <c r="G6" s="13"/>
      <c r="H6" s="15" t="s">
        <v>34</v>
      </c>
      <c r="I6" s="15" t="s">
        <v>35</v>
      </c>
      <c r="J6" s="13" t="s">
        <v>36</v>
      </c>
      <c r="K6" s="16" t="s">
        <v>21</v>
      </c>
      <c r="L6" s="6" t="str">
        <f t="shared" si="1"/>
        <v xml:space="preserve">ENERGIA </v>
      </c>
      <c r="M6" s="6" t="str">
        <f t="shared" si="2"/>
        <v xml:space="preserve">Actividades de quema de combustible </v>
      </c>
      <c r="N6" s="6" t="str">
        <f t="shared" si="3"/>
        <v xml:space="preserve">Industrias de la energía </v>
      </c>
      <c r="O6" s="6" t="str">
        <f t="shared" si="4"/>
        <v xml:space="preserve">Producción de electricidad y calor como actividad principal </v>
      </c>
      <c r="P6" s="40">
        <v>5</v>
      </c>
    </row>
    <row r="7" spans="1:16" ht="33.75">
      <c r="A7" s="29" t="str">
        <f t="shared" si="0"/>
        <v>1A1aii</v>
      </c>
      <c r="B7" s="12">
        <v>1</v>
      </c>
      <c r="C7" s="13" t="s">
        <v>23</v>
      </c>
      <c r="D7" s="13">
        <v>1</v>
      </c>
      <c r="E7" s="13" t="s">
        <v>30</v>
      </c>
      <c r="F7" s="13" t="s">
        <v>37</v>
      </c>
      <c r="G7" s="13"/>
      <c r="H7" s="15" t="s">
        <v>38</v>
      </c>
      <c r="I7" s="15" t="s">
        <v>39</v>
      </c>
      <c r="J7" s="13" t="s">
        <v>40</v>
      </c>
      <c r="K7" s="16" t="s">
        <v>21</v>
      </c>
      <c r="L7" s="6" t="str">
        <f t="shared" si="1"/>
        <v xml:space="preserve">ENERGIA </v>
      </c>
      <c r="M7" s="6" t="str">
        <f t="shared" si="2"/>
        <v xml:space="preserve">Actividades de quema de combustible </v>
      </c>
      <c r="N7" s="6" t="str">
        <f t="shared" si="3"/>
        <v xml:space="preserve">Industrias de la energía </v>
      </c>
      <c r="O7" s="6" t="str">
        <f t="shared" si="4"/>
        <v xml:space="preserve">Producción de electricidad y calor como actividad principal </v>
      </c>
      <c r="P7" s="40">
        <v>6</v>
      </c>
    </row>
    <row r="8" spans="1:16" ht="33.75">
      <c r="A8" s="29" t="str">
        <f t="shared" si="0"/>
        <v>1A1aiii</v>
      </c>
      <c r="B8" s="12">
        <v>1</v>
      </c>
      <c r="C8" s="13" t="s">
        <v>23</v>
      </c>
      <c r="D8" s="13">
        <v>1</v>
      </c>
      <c r="E8" s="13" t="s">
        <v>30</v>
      </c>
      <c r="F8" s="13" t="s">
        <v>41</v>
      </c>
      <c r="G8" s="13"/>
      <c r="H8" s="15" t="s">
        <v>42</v>
      </c>
      <c r="I8" s="15" t="s">
        <v>43</v>
      </c>
      <c r="J8" s="13" t="s">
        <v>44</v>
      </c>
      <c r="K8" s="16" t="s">
        <v>21</v>
      </c>
      <c r="L8" s="6" t="str">
        <f t="shared" si="1"/>
        <v xml:space="preserve">ENERGIA </v>
      </c>
      <c r="M8" s="6" t="str">
        <f t="shared" si="2"/>
        <v xml:space="preserve">Actividades de quema de combustible </v>
      </c>
      <c r="N8" s="6" t="str">
        <f t="shared" si="3"/>
        <v xml:space="preserve">Industrias de la energía </v>
      </c>
      <c r="O8" s="6" t="str">
        <f t="shared" si="4"/>
        <v xml:space="preserve">Producción de electricidad y calor como actividad principal </v>
      </c>
      <c r="P8" s="40">
        <v>7</v>
      </c>
    </row>
    <row r="9" spans="1:16" ht="45">
      <c r="A9" s="29" t="str">
        <f t="shared" si="0"/>
        <v>1A1b</v>
      </c>
      <c r="B9" s="12">
        <v>1</v>
      </c>
      <c r="C9" s="13" t="s">
        <v>23</v>
      </c>
      <c r="D9" s="13">
        <v>1</v>
      </c>
      <c r="E9" s="13" t="s">
        <v>45</v>
      </c>
      <c r="F9" s="13"/>
      <c r="G9" s="13"/>
      <c r="H9" s="15" t="s">
        <v>46</v>
      </c>
      <c r="I9" s="15" t="s">
        <v>47</v>
      </c>
      <c r="J9" s="13" t="s">
        <v>48</v>
      </c>
      <c r="K9" s="16" t="s">
        <v>21</v>
      </c>
      <c r="L9" s="6" t="str">
        <f t="shared" si="1"/>
        <v xml:space="preserve">ENERGIA </v>
      </c>
      <c r="M9" s="6" t="str">
        <f t="shared" si="2"/>
        <v xml:space="preserve">Actividades de quema de combustible </v>
      </c>
      <c r="N9" s="6" t="str">
        <f t="shared" si="3"/>
        <v xml:space="preserve">Industrias de la energía </v>
      </c>
      <c r="O9" s="6" t="str">
        <f t="shared" si="4"/>
        <v xml:space="preserve">Refinación del petróleo </v>
      </c>
      <c r="P9" s="40">
        <v>8</v>
      </c>
    </row>
    <row r="10" spans="1:16" ht="45">
      <c r="A10" s="67" t="str">
        <f t="shared" si="0"/>
        <v>1A1c</v>
      </c>
      <c r="B10" s="68">
        <v>1</v>
      </c>
      <c r="C10" s="69" t="s">
        <v>23</v>
      </c>
      <c r="D10" s="69">
        <v>1</v>
      </c>
      <c r="E10" s="69" t="s">
        <v>50</v>
      </c>
      <c r="F10" s="13"/>
      <c r="G10" s="13"/>
      <c r="H10" s="80" t="s">
        <v>51</v>
      </c>
      <c r="I10" s="15" t="s">
        <v>52</v>
      </c>
      <c r="J10" s="13" t="s">
        <v>53</v>
      </c>
      <c r="K10" s="16" t="s">
        <v>21</v>
      </c>
      <c r="L10" s="6" t="str">
        <f t="shared" si="1"/>
        <v xml:space="preserve">ENERGIA </v>
      </c>
      <c r="M10" s="6" t="str">
        <f t="shared" si="2"/>
        <v xml:space="preserve">Actividades de quema de combustible </v>
      </c>
      <c r="N10" s="6" t="str">
        <f t="shared" si="3"/>
        <v xml:space="preserve">Industrias de la energía </v>
      </c>
      <c r="O10" s="6" t="str">
        <f t="shared" si="4"/>
        <v xml:space="preserve">Fabricación de combustibles sólidos y otras industrias energéticas </v>
      </c>
      <c r="P10" s="40">
        <v>9</v>
      </c>
    </row>
    <row r="11" spans="1:16" ht="45">
      <c r="A11" s="29" t="str">
        <f t="shared" si="0"/>
        <v>1A1ci</v>
      </c>
      <c r="B11" s="12">
        <v>1</v>
      </c>
      <c r="C11" s="13" t="s">
        <v>23</v>
      </c>
      <c r="D11" s="13">
        <v>1</v>
      </c>
      <c r="E11" s="13" t="s">
        <v>50</v>
      </c>
      <c r="F11" s="13" t="s">
        <v>33</v>
      </c>
      <c r="G11" s="13"/>
      <c r="H11" s="15" t="s">
        <v>54</v>
      </c>
      <c r="I11" s="15" t="s">
        <v>55</v>
      </c>
      <c r="J11" s="13" t="s">
        <v>56</v>
      </c>
      <c r="K11" s="16" t="s">
        <v>21</v>
      </c>
      <c r="L11" s="6" t="str">
        <f t="shared" si="1"/>
        <v xml:space="preserve">ENERGIA </v>
      </c>
      <c r="M11" s="6" t="str">
        <f t="shared" si="2"/>
        <v xml:space="preserve">Actividades de quema de combustible </v>
      </c>
      <c r="N11" s="6" t="str">
        <f t="shared" si="3"/>
        <v xml:space="preserve">Industrias de la energía </v>
      </c>
      <c r="O11" s="6" t="str">
        <f t="shared" si="4"/>
        <v xml:space="preserve">Fabricación de combustibles sólidos y otras industrias energéticas </v>
      </c>
      <c r="P11" s="40">
        <v>10</v>
      </c>
    </row>
    <row r="12" spans="1:16" ht="90">
      <c r="A12" s="29" t="str">
        <f t="shared" si="0"/>
        <v>1A1cii</v>
      </c>
      <c r="B12" s="12">
        <v>1</v>
      </c>
      <c r="C12" s="13" t="s">
        <v>23</v>
      </c>
      <c r="D12" s="13">
        <v>1</v>
      </c>
      <c r="E12" s="13" t="s">
        <v>50</v>
      </c>
      <c r="F12" s="13" t="s">
        <v>37</v>
      </c>
      <c r="G12" s="13"/>
      <c r="H12" s="15" t="s">
        <v>57</v>
      </c>
      <c r="I12" s="15" t="s">
        <v>58</v>
      </c>
      <c r="J12" s="13" t="s">
        <v>59</v>
      </c>
      <c r="K12" s="16" t="s">
        <v>21</v>
      </c>
      <c r="L12" s="6" t="str">
        <f t="shared" si="1"/>
        <v xml:space="preserve">ENERGIA </v>
      </c>
      <c r="M12" s="6" t="str">
        <f t="shared" si="2"/>
        <v xml:space="preserve">Actividades de quema de combustible </v>
      </c>
      <c r="N12" s="6" t="str">
        <f t="shared" si="3"/>
        <v xml:space="preserve">Industrias de la energía </v>
      </c>
      <c r="O12" s="6" t="str">
        <f t="shared" si="4"/>
        <v xml:space="preserve">Fabricación de combustibles sólidos y otras industrias energéticas </v>
      </c>
      <c r="P12" s="40">
        <v>11</v>
      </c>
    </row>
    <row r="13" spans="1:16" ht="123.75">
      <c r="A13" s="29" t="str">
        <f t="shared" si="0"/>
        <v>1A2</v>
      </c>
      <c r="B13" s="12">
        <v>1</v>
      </c>
      <c r="C13" s="13" t="s">
        <v>23</v>
      </c>
      <c r="D13" s="13">
        <v>2</v>
      </c>
      <c r="E13" s="17"/>
      <c r="F13" s="13"/>
      <c r="G13" s="13"/>
      <c r="H13" s="15" t="s">
        <v>60</v>
      </c>
      <c r="I13" s="15" t="s">
        <v>61</v>
      </c>
      <c r="J13" s="13" t="s">
        <v>62</v>
      </c>
      <c r="K13" s="16" t="s">
        <v>21</v>
      </c>
      <c r="L13" s="6" t="str">
        <f t="shared" si="1"/>
        <v xml:space="preserve">ENERGIA </v>
      </c>
      <c r="M13" s="6" t="str">
        <f t="shared" si="2"/>
        <v xml:space="preserve">Actividades de quema de combustible </v>
      </c>
      <c r="N13" s="6" t="str">
        <f t="shared" si="3"/>
        <v xml:space="preserve">Industrias manufactureras y de la construcción </v>
      </c>
      <c r="O13" s="6" t="str">
        <f t="shared" si="4"/>
        <v/>
      </c>
      <c r="P13" s="40">
        <v>12</v>
      </c>
    </row>
    <row r="14" spans="1:16" ht="22.5">
      <c r="A14" s="29" t="str">
        <f t="shared" si="0"/>
        <v>1A2a</v>
      </c>
      <c r="B14" s="12">
        <v>1</v>
      </c>
      <c r="C14" s="13" t="s">
        <v>23</v>
      </c>
      <c r="D14" s="13">
        <v>2</v>
      </c>
      <c r="E14" s="13" t="s">
        <v>30</v>
      </c>
      <c r="F14" s="13"/>
      <c r="G14" s="13"/>
      <c r="H14" s="15" t="s">
        <v>63</v>
      </c>
      <c r="I14" s="15" t="s">
        <v>64</v>
      </c>
      <c r="J14" s="13"/>
      <c r="K14" s="16" t="s">
        <v>21</v>
      </c>
      <c r="L14" s="6" t="str">
        <f t="shared" si="1"/>
        <v xml:space="preserve">ENERGIA </v>
      </c>
      <c r="M14" s="6" t="str">
        <f t="shared" si="2"/>
        <v xml:space="preserve">Actividades de quema de combustible </v>
      </c>
      <c r="N14" s="6" t="str">
        <f t="shared" si="3"/>
        <v xml:space="preserve">Industrias manufactureras y de la construcción </v>
      </c>
      <c r="O14" s="6" t="str">
        <f t="shared" si="4"/>
        <v xml:space="preserve">Hierro y acero </v>
      </c>
      <c r="P14" s="40">
        <v>13</v>
      </c>
    </row>
    <row r="15" spans="1:16" ht="22.5">
      <c r="A15" s="29" t="str">
        <f t="shared" si="0"/>
        <v>1A2b</v>
      </c>
      <c r="B15" s="12">
        <v>1</v>
      </c>
      <c r="C15" s="13" t="s">
        <v>23</v>
      </c>
      <c r="D15" s="13">
        <v>2</v>
      </c>
      <c r="E15" s="13" t="s">
        <v>45</v>
      </c>
      <c r="F15" s="14"/>
      <c r="G15" s="14"/>
      <c r="H15" s="15" t="s">
        <v>66</v>
      </c>
      <c r="I15" s="15" t="s">
        <v>67</v>
      </c>
      <c r="J15" s="13" t="s">
        <v>68</v>
      </c>
      <c r="K15" s="16" t="s">
        <v>21</v>
      </c>
      <c r="L15" s="6" t="str">
        <f t="shared" si="1"/>
        <v xml:space="preserve">ENERGIA </v>
      </c>
      <c r="M15" s="6" t="str">
        <f t="shared" si="2"/>
        <v xml:space="preserve">Actividades de quema de combustible </v>
      </c>
      <c r="N15" s="6" t="str">
        <f t="shared" si="3"/>
        <v xml:space="preserve">Industrias manufactureras y de la construcción </v>
      </c>
      <c r="O15" s="6" t="str">
        <f t="shared" si="4"/>
        <v xml:space="preserve">Metales no ferrosos </v>
      </c>
      <c r="P15" s="40">
        <v>14</v>
      </c>
    </row>
    <row r="16" spans="1:16" ht="22.5">
      <c r="A16" s="29" t="str">
        <f t="shared" si="0"/>
        <v>1A2c</v>
      </c>
      <c r="B16" s="12">
        <v>1</v>
      </c>
      <c r="C16" s="13" t="s">
        <v>23</v>
      </c>
      <c r="D16" s="13">
        <v>2</v>
      </c>
      <c r="E16" s="13" t="s">
        <v>50</v>
      </c>
      <c r="F16" s="14"/>
      <c r="G16" s="14"/>
      <c r="H16" s="15" t="s">
        <v>69</v>
      </c>
      <c r="I16" s="15" t="s">
        <v>70</v>
      </c>
      <c r="J16" s="13" t="s">
        <v>71</v>
      </c>
      <c r="K16" s="16" t="s">
        <v>21</v>
      </c>
      <c r="L16" s="6" t="str">
        <f t="shared" si="1"/>
        <v xml:space="preserve">ENERGIA </v>
      </c>
      <c r="M16" s="6" t="str">
        <f t="shared" si="2"/>
        <v xml:space="preserve">Actividades de quema de combustible </v>
      </c>
      <c r="N16" s="6" t="str">
        <f t="shared" si="3"/>
        <v xml:space="preserve">Industrias manufactureras y de la construcción </v>
      </c>
      <c r="O16" s="6" t="str">
        <f t="shared" si="4"/>
        <v xml:space="preserve">Productos químicos </v>
      </c>
      <c r="P16" s="40">
        <v>15</v>
      </c>
    </row>
    <row r="17" spans="1:16" ht="22.5">
      <c r="A17" s="29" t="str">
        <f t="shared" si="0"/>
        <v>1A2d</v>
      </c>
      <c r="B17" s="12">
        <v>1</v>
      </c>
      <c r="C17" s="13" t="s">
        <v>23</v>
      </c>
      <c r="D17" s="13">
        <v>2</v>
      </c>
      <c r="E17" s="13" t="s">
        <v>72</v>
      </c>
      <c r="F17" s="14"/>
      <c r="G17" s="14"/>
      <c r="H17" s="15" t="s">
        <v>73</v>
      </c>
      <c r="I17" s="15" t="s">
        <v>74</v>
      </c>
      <c r="J17" s="13" t="s">
        <v>75</v>
      </c>
      <c r="K17" s="16" t="s">
        <v>21</v>
      </c>
      <c r="L17" s="6" t="str">
        <f t="shared" si="1"/>
        <v xml:space="preserve">ENERGIA </v>
      </c>
      <c r="M17" s="6" t="str">
        <f t="shared" si="2"/>
        <v xml:space="preserve">Actividades de quema de combustible </v>
      </c>
      <c r="N17" s="6" t="str">
        <f t="shared" si="3"/>
        <v xml:space="preserve">Industrias manufactureras y de la construcción </v>
      </c>
      <c r="O17" s="6" t="str">
        <f t="shared" si="4"/>
        <v xml:space="preserve">Pulpa, papel e imprenta </v>
      </c>
      <c r="P17" s="40">
        <v>16</v>
      </c>
    </row>
    <row r="18" spans="1:16" ht="22.5">
      <c r="A18" s="29" t="str">
        <f t="shared" si="0"/>
        <v>1A2e</v>
      </c>
      <c r="B18" s="12">
        <v>1</v>
      </c>
      <c r="C18" s="13" t="s">
        <v>23</v>
      </c>
      <c r="D18" s="13">
        <v>2</v>
      </c>
      <c r="E18" s="13" t="s">
        <v>76</v>
      </c>
      <c r="F18" s="14"/>
      <c r="G18" s="14"/>
      <c r="H18" s="15" t="s">
        <v>77</v>
      </c>
      <c r="I18" s="15" t="s">
        <v>78</v>
      </c>
      <c r="J18" s="13" t="s">
        <v>79</v>
      </c>
      <c r="K18" s="16" t="s">
        <v>21</v>
      </c>
      <c r="L18" s="6" t="str">
        <f t="shared" si="1"/>
        <v xml:space="preserve">ENERGIA </v>
      </c>
      <c r="M18" s="6" t="str">
        <f t="shared" si="2"/>
        <v xml:space="preserve">Actividades de quema de combustible </v>
      </c>
      <c r="N18" s="6" t="str">
        <f t="shared" si="3"/>
        <v xml:space="preserve">Industrias manufactureras y de la construcción </v>
      </c>
      <c r="O18" s="6" t="str">
        <f t="shared" si="4"/>
        <v xml:space="preserve">Procesamiento de los alimentos, bebida y tabaco </v>
      </c>
      <c r="P18" s="40">
        <v>17</v>
      </c>
    </row>
    <row r="19" spans="1:16" ht="22.5">
      <c r="A19" s="29" t="str">
        <f t="shared" si="0"/>
        <v>1A2f</v>
      </c>
      <c r="B19" s="12">
        <v>1</v>
      </c>
      <c r="C19" s="13" t="s">
        <v>23</v>
      </c>
      <c r="D19" s="13">
        <v>2</v>
      </c>
      <c r="E19" s="13" t="s">
        <v>80</v>
      </c>
      <c r="F19" s="14"/>
      <c r="G19" s="14"/>
      <c r="H19" s="15" t="s">
        <v>81</v>
      </c>
      <c r="I19" s="15" t="s">
        <v>82</v>
      </c>
      <c r="J19" s="13" t="s">
        <v>83</v>
      </c>
      <c r="K19" s="16" t="s">
        <v>21</v>
      </c>
      <c r="L19" s="6" t="str">
        <f t="shared" si="1"/>
        <v xml:space="preserve">ENERGIA </v>
      </c>
      <c r="M19" s="6" t="str">
        <f t="shared" si="2"/>
        <v xml:space="preserve">Actividades de quema de combustible </v>
      </c>
      <c r="N19" s="6" t="str">
        <f t="shared" si="3"/>
        <v xml:space="preserve">Industrias manufactureras y de la construcción </v>
      </c>
      <c r="O19" s="6" t="str">
        <f t="shared" si="4"/>
        <v xml:space="preserve">Minerales no metálicos </v>
      </c>
      <c r="P19" s="40">
        <v>18</v>
      </c>
    </row>
    <row r="20" spans="1:16" ht="22.5">
      <c r="A20" s="29" t="str">
        <f t="shared" si="0"/>
        <v>1A2g</v>
      </c>
      <c r="B20" s="12">
        <v>1</v>
      </c>
      <c r="C20" s="13" t="s">
        <v>23</v>
      </c>
      <c r="D20" s="13">
        <v>2</v>
      </c>
      <c r="E20" s="13" t="s">
        <v>84</v>
      </c>
      <c r="F20" s="13"/>
      <c r="G20" s="13"/>
      <c r="H20" s="15" t="s">
        <v>85</v>
      </c>
      <c r="I20" s="15" t="s">
        <v>86</v>
      </c>
      <c r="J20" s="13"/>
      <c r="K20" s="16" t="s">
        <v>87</v>
      </c>
      <c r="L20" s="6" t="str">
        <f t="shared" si="1"/>
        <v xml:space="preserve">ENERGIA </v>
      </c>
      <c r="M20" s="6" t="str">
        <f t="shared" si="2"/>
        <v xml:space="preserve">Actividades de quema de combustible </v>
      </c>
      <c r="N20" s="6" t="str">
        <f t="shared" si="3"/>
        <v xml:space="preserve">Industrias manufactureras y de la construcción </v>
      </c>
      <c r="O20" s="6" t="str">
        <f t="shared" si="4"/>
        <v xml:space="preserve">Equipo de transporte </v>
      </c>
      <c r="P20" s="40">
        <v>19</v>
      </c>
    </row>
    <row r="21" spans="1:16" ht="22.5">
      <c r="A21" s="29" t="str">
        <f t="shared" si="0"/>
        <v>1A2h</v>
      </c>
      <c r="B21" s="12">
        <v>1</v>
      </c>
      <c r="C21" s="13" t="s">
        <v>23</v>
      </c>
      <c r="D21" s="13">
        <v>2</v>
      </c>
      <c r="E21" s="13" t="s">
        <v>88</v>
      </c>
      <c r="F21" s="14"/>
      <c r="G21" s="14"/>
      <c r="H21" s="15" t="s">
        <v>89</v>
      </c>
      <c r="I21" s="15" t="s">
        <v>90</v>
      </c>
      <c r="J21" s="13" t="s">
        <v>83</v>
      </c>
      <c r="K21" s="16" t="s">
        <v>21</v>
      </c>
      <c r="L21" s="6" t="str">
        <f t="shared" si="1"/>
        <v xml:space="preserve">ENERGIA </v>
      </c>
      <c r="M21" s="6" t="str">
        <f t="shared" si="2"/>
        <v xml:space="preserve">Actividades de quema de combustible </v>
      </c>
      <c r="N21" s="6" t="str">
        <f t="shared" si="3"/>
        <v xml:space="preserve">Industrias manufactureras y de la construcción </v>
      </c>
      <c r="O21" s="6" t="str">
        <f t="shared" si="4"/>
        <v xml:space="preserve">Maquinaria </v>
      </c>
      <c r="P21" s="40">
        <v>20</v>
      </c>
    </row>
    <row r="22" spans="1:16" ht="22.5">
      <c r="A22" s="29" t="str">
        <f t="shared" si="0"/>
        <v>1A2i</v>
      </c>
      <c r="B22" s="12">
        <v>1</v>
      </c>
      <c r="C22" s="13" t="s">
        <v>23</v>
      </c>
      <c r="D22" s="13">
        <v>2</v>
      </c>
      <c r="E22" s="13" t="s">
        <v>33</v>
      </c>
      <c r="F22" s="13"/>
      <c r="G22" s="13"/>
      <c r="H22" s="15" t="s">
        <v>91</v>
      </c>
      <c r="I22" s="15" t="s">
        <v>92</v>
      </c>
      <c r="J22" s="13" t="s">
        <v>93</v>
      </c>
      <c r="K22" s="16" t="s">
        <v>21</v>
      </c>
      <c r="L22" s="6" t="str">
        <f t="shared" si="1"/>
        <v xml:space="preserve">ENERGIA </v>
      </c>
      <c r="M22" s="6" t="str">
        <f t="shared" si="2"/>
        <v xml:space="preserve">Actividades de quema de combustible </v>
      </c>
      <c r="N22" s="6" t="str">
        <f t="shared" si="3"/>
        <v xml:space="preserve">Industrias manufactureras y de la construcción </v>
      </c>
      <c r="O22" s="6" t="str">
        <f t="shared" si="4"/>
        <v xml:space="preserve">Minería (con excepción de combustibles) y cantería </v>
      </c>
      <c r="P22" s="40">
        <v>21</v>
      </c>
    </row>
    <row r="23" spans="1:16" ht="22.5">
      <c r="A23" s="29" t="str">
        <f t="shared" si="0"/>
        <v>1A2j</v>
      </c>
      <c r="B23" s="12">
        <v>1</v>
      </c>
      <c r="C23" s="13" t="s">
        <v>23</v>
      </c>
      <c r="D23" s="13">
        <v>2</v>
      </c>
      <c r="E23" s="13" t="s">
        <v>94</v>
      </c>
      <c r="F23" s="13"/>
      <c r="G23" s="13"/>
      <c r="H23" s="15" t="s">
        <v>95</v>
      </c>
      <c r="I23" s="15" t="s">
        <v>96</v>
      </c>
      <c r="J23" s="13" t="s">
        <v>93</v>
      </c>
      <c r="K23" s="16" t="s">
        <v>21</v>
      </c>
      <c r="L23" s="6" t="str">
        <f t="shared" si="1"/>
        <v xml:space="preserve">ENERGIA </v>
      </c>
      <c r="M23" s="6" t="str">
        <f t="shared" si="2"/>
        <v xml:space="preserve">Actividades de quema de combustible </v>
      </c>
      <c r="N23" s="6" t="str">
        <f t="shared" si="3"/>
        <v xml:space="preserve">Industrias manufactureras y de la construcción </v>
      </c>
      <c r="O23" s="6" t="str">
        <f t="shared" si="4"/>
        <v xml:space="preserve">Madera y productos de madera </v>
      </c>
      <c r="P23" s="40">
        <v>22</v>
      </c>
    </row>
    <row r="24" spans="1:16" ht="22.5">
      <c r="A24" s="29" t="str">
        <f t="shared" si="0"/>
        <v>1A2k</v>
      </c>
      <c r="B24" s="12">
        <v>1</v>
      </c>
      <c r="C24" s="13" t="s">
        <v>23</v>
      </c>
      <c r="D24" s="13">
        <v>2</v>
      </c>
      <c r="E24" s="13" t="s">
        <v>97</v>
      </c>
      <c r="F24" s="13"/>
      <c r="G24" s="13"/>
      <c r="H24" s="15" t="s">
        <v>98</v>
      </c>
      <c r="I24" s="15" t="s">
        <v>99</v>
      </c>
      <c r="J24" s="13" t="s">
        <v>83</v>
      </c>
      <c r="K24" s="16" t="s">
        <v>21</v>
      </c>
      <c r="L24" s="6" t="str">
        <f t="shared" si="1"/>
        <v xml:space="preserve">ENERGIA </v>
      </c>
      <c r="M24" s="6" t="str">
        <f t="shared" si="2"/>
        <v xml:space="preserve">Actividades de quema de combustible </v>
      </c>
      <c r="N24" s="6" t="str">
        <f t="shared" si="3"/>
        <v xml:space="preserve">Industrias manufactureras y de la construcción </v>
      </c>
      <c r="O24" s="6" t="str">
        <f t="shared" si="4"/>
        <v xml:space="preserve">Construcción </v>
      </c>
      <c r="P24" s="40">
        <v>23</v>
      </c>
    </row>
    <row r="25" spans="1:16" ht="22.5">
      <c r="A25" s="29" t="str">
        <f t="shared" si="0"/>
        <v>1A2l</v>
      </c>
      <c r="B25" s="12">
        <v>1</v>
      </c>
      <c r="C25" s="13" t="s">
        <v>23</v>
      </c>
      <c r="D25" s="13">
        <v>2</v>
      </c>
      <c r="E25" s="13" t="s">
        <v>100</v>
      </c>
      <c r="F25" s="13"/>
      <c r="G25" s="13"/>
      <c r="H25" s="15" t="s">
        <v>101</v>
      </c>
      <c r="I25" s="15" t="s">
        <v>102</v>
      </c>
      <c r="J25" s="13" t="s">
        <v>93</v>
      </c>
      <c r="K25" s="16" t="s">
        <v>21</v>
      </c>
      <c r="L25" s="6" t="str">
        <f t="shared" si="1"/>
        <v xml:space="preserve">ENERGIA </v>
      </c>
      <c r="M25" s="6" t="str">
        <f t="shared" si="2"/>
        <v xml:space="preserve">Actividades de quema de combustible </v>
      </c>
      <c r="N25" s="6" t="str">
        <f t="shared" si="3"/>
        <v xml:space="preserve">Industrias manufactureras y de la construcción </v>
      </c>
      <c r="O25" s="6" t="str">
        <f t="shared" si="4"/>
        <v xml:space="preserve">Textiles y cuero </v>
      </c>
      <c r="P25" s="40">
        <v>24</v>
      </c>
    </row>
    <row r="26" spans="1:16" ht="22.5">
      <c r="A26" s="29" t="str">
        <f t="shared" si="0"/>
        <v>1A2m</v>
      </c>
      <c r="B26" s="12">
        <v>1</v>
      </c>
      <c r="C26" s="13" t="s">
        <v>23</v>
      </c>
      <c r="D26" s="13">
        <v>2</v>
      </c>
      <c r="E26" s="13" t="s">
        <v>103</v>
      </c>
      <c r="F26" s="13"/>
      <c r="G26" s="13"/>
      <c r="H26" s="15" t="s">
        <v>104</v>
      </c>
      <c r="I26" s="15" t="s">
        <v>105</v>
      </c>
      <c r="J26" s="13" t="s">
        <v>93</v>
      </c>
      <c r="K26" s="16" t="s">
        <v>21</v>
      </c>
      <c r="L26" s="6" t="str">
        <f t="shared" si="1"/>
        <v xml:space="preserve">ENERGIA </v>
      </c>
      <c r="M26" s="6" t="str">
        <f t="shared" si="2"/>
        <v xml:space="preserve">Actividades de quema de combustible </v>
      </c>
      <c r="N26" s="6" t="str">
        <f t="shared" si="3"/>
        <v xml:space="preserve">Industrias manufactureras y de la construcción </v>
      </c>
      <c r="O26" s="6" t="str">
        <f t="shared" si="4"/>
        <v xml:space="preserve">Industria no especificada: </v>
      </c>
      <c r="P26" s="40">
        <v>25</v>
      </c>
    </row>
    <row r="27" spans="1:16" ht="67.5">
      <c r="A27" s="29" t="str">
        <f t="shared" si="0"/>
        <v>1A3</v>
      </c>
      <c r="B27" s="12">
        <v>1</v>
      </c>
      <c r="C27" s="13" t="s">
        <v>23</v>
      </c>
      <c r="D27" s="13">
        <v>3</v>
      </c>
      <c r="E27" s="14"/>
      <c r="F27" s="13"/>
      <c r="G27" s="13"/>
      <c r="H27" s="15" t="s">
        <v>106</v>
      </c>
      <c r="I27" s="15" t="s">
        <v>107</v>
      </c>
      <c r="J27" s="13" t="s">
        <v>108</v>
      </c>
      <c r="K27" s="16" t="s">
        <v>21</v>
      </c>
      <c r="L27" s="6" t="str">
        <f t="shared" si="1"/>
        <v xml:space="preserve">ENERGIA </v>
      </c>
      <c r="M27" s="6" t="str">
        <f t="shared" si="2"/>
        <v xml:space="preserve">Actividades de quema de combustible </v>
      </c>
      <c r="N27" s="6" t="str">
        <f t="shared" si="3"/>
        <v xml:space="preserve">Transporte </v>
      </c>
      <c r="O27" s="6" t="str">
        <f t="shared" si="4"/>
        <v/>
      </c>
      <c r="P27" s="40">
        <v>26</v>
      </c>
    </row>
    <row r="28" spans="1:16" ht="90">
      <c r="A28" s="29" t="str">
        <f t="shared" si="0"/>
        <v>1A3a</v>
      </c>
      <c r="B28" s="12">
        <v>1</v>
      </c>
      <c r="C28" s="13" t="s">
        <v>23</v>
      </c>
      <c r="D28" s="13">
        <v>3</v>
      </c>
      <c r="E28" s="13" t="s">
        <v>30</v>
      </c>
      <c r="F28" s="13"/>
      <c r="G28" s="13"/>
      <c r="H28" s="15" t="s">
        <v>109</v>
      </c>
      <c r="I28" s="15" t="s">
        <v>110</v>
      </c>
      <c r="J28" s="13" t="s">
        <v>111</v>
      </c>
      <c r="K28" s="16" t="s">
        <v>21</v>
      </c>
      <c r="L28" s="6" t="str">
        <f t="shared" si="1"/>
        <v xml:space="preserve">ENERGIA </v>
      </c>
      <c r="M28" s="6" t="str">
        <f t="shared" si="2"/>
        <v xml:space="preserve">Actividades de quema de combustible </v>
      </c>
      <c r="N28" s="6" t="str">
        <f t="shared" si="3"/>
        <v xml:space="preserve">Transporte </v>
      </c>
      <c r="O28" s="6" t="str">
        <f t="shared" si="4"/>
        <v xml:space="preserve">Aviación civil </v>
      </c>
      <c r="P28" s="40">
        <v>27</v>
      </c>
    </row>
    <row r="29" spans="1:16" ht="45">
      <c r="A29" s="29" t="str">
        <f t="shared" si="0"/>
        <v>1A3ai</v>
      </c>
      <c r="B29" s="12">
        <v>1</v>
      </c>
      <c r="C29" s="13" t="s">
        <v>23</v>
      </c>
      <c r="D29" s="13">
        <v>3</v>
      </c>
      <c r="E29" s="13" t="s">
        <v>30</v>
      </c>
      <c r="F29" s="13" t="s">
        <v>33</v>
      </c>
      <c r="G29" s="13"/>
      <c r="H29" s="15" t="s">
        <v>112</v>
      </c>
      <c r="I29" s="15" t="s">
        <v>113</v>
      </c>
      <c r="J29" s="13" t="s">
        <v>114</v>
      </c>
      <c r="K29" s="16" t="s">
        <v>21</v>
      </c>
      <c r="L29" s="6" t="str">
        <f t="shared" si="1"/>
        <v xml:space="preserve">ENERGIA </v>
      </c>
      <c r="M29" s="6" t="str">
        <f t="shared" si="2"/>
        <v xml:space="preserve">Actividades de quema de combustible </v>
      </c>
      <c r="N29" s="6" t="str">
        <f t="shared" si="3"/>
        <v xml:space="preserve">Transporte </v>
      </c>
      <c r="O29" s="6" t="str">
        <f t="shared" si="4"/>
        <v xml:space="preserve">Aviación civil </v>
      </c>
      <c r="P29" s="40">
        <v>28</v>
      </c>
    </row>
    <row r="30" spans="1:16" ht="56.25">
      <c r="A30" s="29" t="str">
        <f t="shared" si="0"/>
        <v>1A3aii</v>
      </c>
      <c r="B30" s="12">
        <v>1</v>
      </c>
      <c r="C30" s="13" t="s">
        <v>23</v>
      </c>
      <c r="D30" s="13">
        <v>3</v>
      </c>
      <c r="E30" s="13" t="s">
        <v>30</v>
      </c>
      <c r="F30" s="13" t="s">
        <v>37</v>
      </c>
      <c r="G30" s="13"/>
      <c r="H30" s="15" t="s">
        <v>115</v>
      </c>
      <c r="I30" s="15" t="s">
        <v>116</v>
      </c>
      <c r="J30" s="13" t="s">
        <v>117</v>
      </c>
      <c r="K30" s="16" t="s">
        <v>87</v>
      </c>
      <c r="L30" s="6" t="str">
        <f t="shared" si="1"/>
        <v xml:space="preserve">ENERGIA </v>
      </c>
      <c r="M30" s="6" t="str">
        <f t="shared" si="2"/>
        <v xml:space="preserve">Actividades de quema de combustible </v>
      </c>
      <c r="N30" s="6" t="str">
        <f t="shared" si="3"/>
        <v xml:space="preserve">Transporte </v>
      </c>
      <c r="O30" s="6" t="str">
        <f t="shared" si="4"/>
        <v xml:space="preserve">Aviación civil </v>
      </c>
      <c r="P30" s="40">
        <v>29</v>
      </c>
    </row>
    <row r="31" spans="1:16" ht="22.5">
      <c r="A31" s="29" t="str">
        <f t="shared" si="0"/>
        <v>1A3b</v>
      </c>
      <c r="B31" s="12">
        <v>1</v>
      </c>
      <c r="C31" s="13" t="s">
        <v>23</v>
      </c>
      <c r="D31" s="13">
        <v>3</v>
      </c>
      <c r="E31" s="13" t="s">
        <v>45</v>
      </c>
      <c r="F31" s="14"/>
      <c r="G31" s="14"/>
      <c r="H31" s="15" t="s">
        <v>118</v>
      </c>
      <c r="I31" s="15" t="s">
        <v>119</v>
      </c>
      <c r="J31" s="13" t="s">
        <v>120</v>
      </c>
      <c r="K31" s="16" t="s">
        <v>21</v>
      </c>
      <c r="L31" s="6" t="str">
        <f t="shared" si="1"/>
        <v xml:space="preserve">ENERGIA </v>
      </c>
      <c r="M31" s="6" t="str">
        <f t="shared" si="2"/>
        <v xml:space="preserve">Actividades de quema de combustible </v>
      </c>
      <c r="N31" s="6" t="str">
        <f t="shared" si="3"/>
        <v xml:space="preserve">Transporte </v>
      </c>
      <c r="O31" s="6" t="str">
        <f t="shared" si="4"/>
        <v xml:space="preserve">Transporte terrestre </v>
      </c>
      <c r="P31" s="40">
        <v>30</v>
      </c>
    </row>
    <row r="32" spans="1:16" ht="22.5">
      <c r="A32" s="29" t="str">
        <f t="shared" si="0"/>
        <v>1A3bi</v>
      </c>
      <c r="B32" s="12">
        <v>1</v>
      </c>
      <c r="C32" s="13" t="s">
        <v>23</v>
      </c>
      <c r="D32" s="13">
        <v>3</v>
      </c>
      <c r="E32" s="13" t="s">
        <v>45</v>
      </c>
      <c r="F32" s="13" t="s">
        <v>33</v>
      </c>
      <c r="G32" s="13"/>
      <c r="H32" s="15" t="s">
        <v>121</v>
      </c>
      <c r="I32" s="15" t="s">
        <v>122</v>
      </c>
      <c r="J32" s="13" t="s">
        <v>123</v>
      </c>
      <c r="K32" s="16" t="s">
        <v>21</v>
      </c>
      <c r="L32" s="6" t="str">
        <f t="shared" si="1"/>
        <v xml:space="preserve">ENERGIA </v>
      </c>
      <c r="M32" s="6" t="str">
        <f t="shared" si="2"/>
        <v xml:space="preserve">Actividades de quema de combustible </v>
      </c>
      <c r="N32" s="6" t="str">
        <f t="shared" si="3"/>
        <v xml:space="preserve">Transporte </v>
      </c>
      <c r="O32" s="6" t="str">
        <f t="shared" si="4"/>
        <v xml:space="preserve">Transporte terrestre </v>
      </c>
      <c r="P32" s="40">
        <v>31</v>
      </c>
    </row>
    <row r="33" spans="1:16" ht="33.75">
      <c r="A33" s="29" t="str">
        <f t="shared" si="0"/>
        <v>1A3bi1</v>
      </c>
      <c r="B33" s="12">
        <v>1</v>
      </c>
      <c r="C33" s="13" t="s">
        <v>23</v>
      </c>
      <c r="D33" s="13">
        <v>3</v>
      </c>
      <c r="E33" s="13" t="s">
        <v>45</v>
      </c>
      <c r="F33" s="13" t="s">
        <v>33</v>
      </c>
      <c r="G33" s="13">
        <v>1</v>
      </c>
      <c r="H33" s="15" t="s">
        <v>124</v>
      </c>
      <c r="I33" s="15" t="s">
        <v>125</v>
      </c>
      <c r="J33" s="13" t="s">
        <v>123</v>
      </c>
      <c r="K33" s="16" t="s">
        <v>21</v>
      </c>
      <c r="L33" s="6" t="str">
        <f t="shared" si="1"/>
        <v xml:space="preserve">ENERGIA </v>
      </c>
      <c r="M33" s="6" t="str">
        <f t="shared" si="2"/>
        <v xml:space="preserve">Actividades de quema de combustible </v>
      </c>
      <c r="N33" s="6" t="str">
        <f t="shared" si="3"/>
        <v xml:space="preserve">Transporte </v>
      </c>
      <c r="O33" s="6" t="str">
        <f t="shared" si="4"/>
        <v xml:space="preserve">Transporte terrestre </v>
      </c>
      <c r="P33" s="40">
        <v>32</v>
      </c>
    </row>
    <row r="34" spans="1:16" ht="22.5">
      <c r="A34" s="29" t="str">
        <f t="shared" si="0"/>
        <v>1A3bi2</v>
      </c>
      <c r="B34" s="12">
        <v>1</v>
      </c>
      <c r="C34" s="13" t="s">
        <v>23</v>
      </c>
      <c r="D34" s="13">
        <v>3</v>
      </c>
      <c r="E34" s="13" t="s">
        <v>45</v>
      </c>
      <c r="F34" s="13" t="s">
        <v>33</v>
      </c>
      <c r="G34" s="13">
        <v>2</v>
      </c>
      <c r="H34" s="15" t="s">
        <v>126</v>
      </c>
      <c r="I34" s="15" t="s">
        <v>127</v>
      </c>
      <c r="J34" s="13" t="s">
        <v>123</v>
      </c>
      <c r="K34" s="16" t="s">
        <v>21</v>
      </c>
      <c r="L34" s="6" t="str">
        <f t="shared" si="1"/>
        <v xml:space="preserve">ENERGIA </v>
      </c>
      <c r="M34" s="6" t="str">
        <f t="shared" si="2"/>
        <v xml:space="preserve">Actividades de quema de combustible </v>
      </c>
      <c r="N34" s="6" t="str">
        <f t="shared" si="3"/>
        <v xml:space="preserve">Transporte </v>
      </c>
      <c r="O34" s="6" t="str">
        <f t="shared" si="4"/>
        <v xml:space="preserve">Transporte terrestre </v>
      </c>
      <c r="P34" s="40">
        <v>33</v>
      </c>
    </row>
    <row r="35" spans="1:16" ht="45">
      <c r="A35" s="29" t="str">
        <f t="shared" si="0"/>
        <v>1A3bii</v>
      </c>
      <c r="B35" s="12">
        <v>1</v>
      </c>
      <c r="C35" s="13" t="s">
        <v>23</v>
      </c>
      <c r="D35" s="13">
        <v>3</v>
      </c>
      <c r="E35" s="13" t="s">
        <v>45</v>
      </c>
      <c r="F35" s="13" t="s">
        <v>37</v>
      </c>
      <c r="G35" s="13"/>
      <c r="H35" s="15" t="s">
        <v>128</v>
      </c>
      <c r="I35" s="15" t="s">
        <v>129</v>
      </c>
      <c r="J35" s="13" t="s">
        <v>130</v>
      </c>
      <c r="K35" s="16" t="s">
        <v>21</v>
      </c>
      <c r="L35" s="6" t="str">
        <f t="shared" si="1"/>
        <v xml:space="preserve">ENERGIA </v>
      </c>
      <c r="M35" s="6" t="str">
        <f t="shared" si="2"/>
        <v xml:space="preserve">Actividades de quema de combustible </v>
      </c>
      <c r="N35" s="6" t="str">
        <f t="shared" si="3"/>
        <v xml:space="preserve">Transporte </v>
      </c>
      <c r="O35" s="6" t="str">
        <f t="shared" si="4"/>
        <v xml:space="preserve">Transporte terrestre </v>
      </c>
      <c r="P35" s="40">
        <v>34</v>
      </c>
    </row>
    <row r="36" spans="1:16" ht="33.75">
      <c r="A36" s="29" t="str">
        <f t="shared" si="0"/>
        <v>1A3bii1</v>
      </c>
      <c r="B36" s="12">
        <v>1</v>
      </c>
      <c r="C36" s="13" t="s">
        <v>23</v>
      </c>
      <c r="D36" s="13">
        <v>3</v>
      </c>
      <c r="E36" s="13" t="s">
        <v>45</v>
      </c>
      <c r="F36" s="13" t="s">
        <v>37</v>
      </c>
      <c r="G36" s="13">
        <v>1</v>
      </c>
      <c r="H36" s="15" t="s">
        <v>131</v>
      </c>
      <c r="I36" s="15" t="s">
        <v>132</v>
      </c>
      <c r="J36" s="13" t="s">
        <v>133</v>
      </c>
      <c r="K36" s="16" t="s">
        <v>21</v>
      </c>
      <c r="L36" s="6" t="str">
        <f t="shared" si="1"/>
        <v xml:space="preserve">ENERGIA </v>
      </c>
      <c r="M36" s="6" t="str">
        <f t="shared" si="2"/>
        <v xml:space="preserve">Actividades de quema de combustible </v>
      </c>
      <c r="N36" s="6" t="str">
        <f t="shared" si="3"/>
        <v xml:space="preserve">Transporte </v>
      </c>
      <c r="O36" s="6" t="str">
        <f t="shared" si="4"/>
        <v xml:space="preserve">Transporte terrestre </v>
      </c>
      <c r="P36" s="40">
        <v>35</v>
      </c>
    </row>
    <row r="37" spans="1:16" ht="33.75">
      <c r="A37" s="29" t="str">
        <f t="shared" si="0"/>
        <v>1A3bii2</v>
      </c>
      <c r="B37" s="12">
        <v>1</v>
      </c>
      <c r="C37" s="13" t="s">
        <v>23</v>
      </c>
      <c r="D37" s="13">
        <v>3</v>
      </c>
      <c r="E37" s="13" t="s">
        <v>45</v>
      </c>
      <c r="F37" s="13" t="s">
        <v>37</v>
      </c>
      <c r="G37" s="13">
        <v>2</v>
      </c>
      <c r="H37" s="15" t="s">
        <v>134</v>
      </c>
      <c r="I37" s="15" t="s">
        <v>135</v>
      </c>
      <c r="J37" s="13" t="s">
        <v>133</v>
      </c>
      <c r="K37" s="16" t="s">
        <v>21</v>
      </c>
      <c r="L37" s="6" t="str">
        <f t="shared" si="1"/>
        <v xml:space="preserve">ENERGIA </v>
      </c>
      <c r="M37" s="6" t="str">
        <f t="shared" si="2"/>
        <v xml:space="preserve">Actividades de quema de combustible </v>
      </c>
      <c r="N37" s="6" t="str">
        <f t="shared" si="3"/>
        <v xml:space="preserve">Transporte </v>
      </c>
      <c r="O37" s="6" t="str">
        <f t="shared" si="4"/>
        <v xml:space="preserve">Transporte terrestre </v>
      </c>
      <c r="P37" s="40">
        <v>36</v>
      </c>
    </row>
    <row r="38" spans="1:16" ht="33.75">
      <c r="A38" s="29" t="str">
        <f t="shared" si="0"/>
        <v>1A3biii</v>
      </c>
      <c r="B38" s="12">
        <v>1</v>
      </c>
      <c r="C38" s="13" t="s">
        <v>23</v>
      </c>
      <c r="D38" s="13">
        <v>3</v>
      </c>
      <c r="E38" s="13" t="s">
        <v>45</v>
      </c>
      <c r="F38" s="13" t="s">
        <v>41</v>
      </c>
      <c r="G38" s="13"/>
      <c r="H38" s="15" t="s">
        <v>136</v>
      </c>
      <c r="I38" s="15" t="s">
        <v>137</v>
      </c>
      <c r="J38" s="13" t="s">
        <v>138</v>
      </c>
      <c r="K38" s="16" t="s">
        <v>21</v>
      </c>
      <c r="L38" s="6" t="str">
        <f t="shared" si="1"/>
        <v xml:space="preserve">ENERGIA </v>
      </c>
      <c r="M38" s="6" t="str">
        <f t="shared" si="2"/>
        <v xml:space="preserve">Actividades de quema de combustible </v>
      </c>
      <c r="N38" s="6" t="str">
        <f t="shared" si="3"/>
        <v xml:space="preserve">Transporte </v>
      </c>
      <c r="O38" s="6" t="str">
        <f t="shared" si="4"/>
        <v xml:space="preserve">Transporte terrestre </v>
      </c>
      <c r="P38" s="40">
        <v>37</v>
      </c>
    </row>
    <row r="39" spans="1:16" ht="22.5">
      <c r="A39" s="29" t="str">
        <f t="shared" si="0"/>
        <v>1A3biv</v>
      </c>
      <c r="B39" s="12">
        <v>1</v>
      </c>
      <c r="C39" s="13" t="s">
        <v>23</v>
      </c>
      <c r="D39" s="13">
        <v>3</v>
      </c>
      <c r="E39" s="13" t="s">
        <v>45</v>
      </c>
      <c r="F39" s="13" t="s">
        <v>139</v>
      </c>
      <c r="G39" s="13"/>
      <c r="H39" s="15" t="s">
        <v>140</v>
      </c>
      <c r="I39" s="15" t="s">
        <v>141</v>
      </c>
      <c r="J39" s="13" t="s">
        <v>142</v>
      </c>
      <c r="K39" s="16" t="s">
        <v>21</v>
      </c>
      <c r="L39" s="6" t="str">
        <f t="shared" si="1"/>
        <v xml:space="preserve">ENERGIA </v>
      </c>
      <c r="M39" s="6" t="str">
        <f t="shared" si="2"/>
        <v xml:space="preserve">Actividades de quema de combustible </v>
      </c>
      <c r="N39" s="6" t="str">
        <f t="shared" si="3"/>
        <v xml:space="preserve">Transporte </v>
      </c>
      <c r="O39" s="6" t="str">
        <f t="shared" si="4"/>
        <v xml:space="preserve">Transporte terrestre </v>
      </c>
      <c r="P39" s="40">
        <v>38</v>
      </c>
    </row>
    <row r="40" spans="1:16" ht="22.5">
      <c r="A40" s="29" t="str">
        <f t="shared" si="0"/>
        <v>1A3bv</v>
      </c>
      <c r="B40" s="12">
        <v>1</v>
      </c>
      <c r="C40" s="13" t="s">
        <v>23</v>
      </c>
      <c r="D40" s="13">
        <v>3</v>
      </c>
      <c r="E40" s="13" t="s">
        <v>45</v>
      </c>
      <c r="F40" s="13" t="s">
        <v>143</v>
      </c>
      <c r="G40" s="13"/>
      <c r="H40" s="15" t="s">
        <v>144</v>
      </c>
      <c r="I40" s="15" t="s">
        <v>145</v>
      </c>
      <c r="J40" s="13" t="s">
        <v>146</v>
      </c>
      <c r="K40" s="16" t="s">
        <v>21</v>
      </c>
      <c r="L40" s="6" t="str">
        <f t="shared" si="1"/>
        <v xml:space="preserve">ENERGIA </v>
      </c>
      <c r="M40" s="6" t="str">
        <f t="shared" si="2"/>
        <v xml:space="preserve">Actividades de quema de combustible </v>
      </c>
      <c r="N40" s="6" t="str">
        <f t="shared" si="3"/>
        <v xml:space="preserve">Transporte </v>
      </c>
      <c r="O40" s="6" t="str">
        <f t="shared" si="4"/>
        <v xml:space="preserve">Transporte terrestre </v>
      </c>
      <c r="P40" s="40">
        <v>39</v>
      </c>
    </row>
    <row r="41" spans="1:16" ht="22.5">
      <c r="A41" s="29" t="str">
        <f t="shared" si="0"/>
        <v>1A3bvi</v>
      </c>
      <c r="B41" s="12">
        <v>1</v>
      </c>
      <c r="C41" s="13" t="s">
        <v>23</v>
      </c>
      <c r="D41" s="13">
        <v>3</v>
      </c>
      <c r="E41" s="13" t="s">
        <v>45</v>
      </c>
      <c r="F41" s="13" t="s">
        <v>147</v>
      </c>
      <c r="G41" s="13"/>
      <c r="H41" s="15" t="s">
        <v>148</v>
      </c>
      <c r="I41" s="15" t="s">
        <v>149</v>
      </c>
      <c r="J41" s="14"/>
      <c r="K41" s="16" t="s">
        <v>21</v>
      </c>
      <c r="L41" s="6" t="str">
        <f t="shared" si="1"/>
        <v xml:space="preserve">ENERGIA </v>
      </c>
      <c r="M41" s="6" t="str">
        <f t="shared" si="2"/>
        <v xml:space="preserve">Actividades de quema de combustible </v>
      </c>
      <c r="N41" s="6" t="str">
        <f t="shared" si="3"/>
        <v xml:space="preserve">Transporte </v>
      </c>
      <c r="O41" s="6" t="str">
        <f t="shared" si="4"/>
        <v xml:space="preserve">Transporte terrestre </v>
      </c>
      <c r="P41" s="40">
        <v>40</v>
      </c>
    </row>
    <row r="42" spans="1:16" ht="22.5">
      <c r="A42" s="29" t="str">
        <f t="shared" si="0"/>
        <v>1A3bvii</v>
      </c>
      <c r="B42" s="12">
        <v>1</v>
      </c>
      <c r="C42" s="13" t="s">
        <v>23</v>
      </c>
      <c r="D42" s="13">
        <v>3</v>
      </c>
      <c r="E42" s="13" t="s">
        <v>45</v>
      </c>
      <c r="F42" s="13" t="s">
        <v>150</v>
      </c>
      <c r="G42" s="13"/>
      <c r="H42" s="15" t="s">
        <v>151</v>
      </c>
      <c r="I42" s="15" t="s">
        <v>152</v>
      </c>
      <c r="J42" s="13" t="s">
        <v>120</v>
      </c>
      <c r="K42" s="16" t="s">
        <v>21</v>
      </c>
      <c r="L42" s="6" t="str">
        <f t="shared" si="1"/>
        <v xml:space="preserve">ENERGIA </v>
      </c>
      <c r="M42" s="6" t="str">
        <f t="shared" si="2"/>
        <v xml:space="preserve">Actividades de quema de combustible </v>
      </c>
      <c r="N42" s="6" t="str">
        <f t="shared" si="3"/>
        <v xml:space="preserve">Transporte </v>
      </c>
      <c r="O42" s="6" t="str">
        <f t="shared" si="4"/>
        <v xml:space="preserve">Transporte terrestre </v>
      </c>
      <c r="P42" s="40">
        <v>41</v>
      </c>
    </row>
    <row r="43" spans="1:16" ht="22.5">
      <c r="A43" s="29" t="str">
        <f t="shared" si="0"/>
        <v>1A3c</v>
      </c>
      <c r="B43" s="12">
        <v>1</v>
      </c>
      <c r="C43" s="13" t="s">
        <v>23</v>
      </c>
      <c r="D43" s="13">
        <v>3</v>
      </c>
      <c r="E43" s="13" t="s">
        <v>50</v>
      </c>
      <c r="F43" s="13"/>
      <c r="G43" s="13"/>
      <c r="H43" s="15" t="s">
        <v>153</v>
      </c>
      <c r="I43" s="15" t="s">
        <v>154</v>
      </c>
      <c r="J43" s="13" t="s">
        <v>155</v>
      </c>
      <c r="K43" s="16" t="s">
        <v>87</v>
      </c>
      <c r="L43" s="6" t="str">
        <f t="shared" si="1"/>
        <v xml:space="preserve">ENERGIA </v>
      </c>
      <c r="M43" s="6" t="str">
        <f t="shared" si="2"/>
        <v xml:space="preserve">Actividades de quema de combustible </v>
      </c>
      <c r="N43" s="6" t="str">
        <f t="shared" si="3"/>
        <v xml:space="preserve">Transporte </v>
      </c>
      <c r="O43" s="6" t="str">
        <f t="shared" si="4"/>
        <v xml:space="preserve">Ferrocarriles </v>
      </c>
      <c r="P43" s="40">
        <v>42</v>
      </c>
    </row>
    <row r="44" spans="1:16" ht="45">
      <c r="A44" s="29" t="str">
        <f t="shared" si="0"/>
        <v>1A3d</v>
      </c>
      <c r="B44" s="12">
        <v>1</v>
      </c>
      <c r="C44" s="13" t="s">
        <v>23</v>
      </c>
      <c r="D44" s="13">
        <v>3</v>
      </c>
      <c r="E44" s="13" t="s">
        <v>72</v>
      </c>
      <c r="F44" s="13"/>
      <c r="G44" s="13"/>
      <c r="H44" s="15" t="s">
        <v>157</v>
      </c>
      <c r="I44" s="15" t="s">
        <v>158</v>
      </c>
      <c r="J44" s="13" t="s">
        <v>159</v>
      </c>
      <c r="K44" s="16" t="s">
        <v>21</v>
      </c>
      <c r="L44" s="6" t="str">
        <f t="shared" si="1"/>
        <v xml:space="preserve">ENERGIA </v>
      </c>
      <c r="M44" s="6" t="str">
        <f t="shared" si="2"/>
        <v xml:space="preserve">Actividades de quema de combustible </v>
      </c>
      <c r="N44" s="6" t="str">
        <f t="shared" si="3"/>
        <v xml:space="preserve">Transporte </v>
      </c>
      <c r="O44" s="6" t="str">
        <f t="shared" si="4"/>
        <v xml:space="preserve">Navegación marítima y fluvial </v>
      </c>
      <c r="P44" s="40">
        <v>43</v>
      </c>
    </row>
    <row r="45" spans="1:16" ht="78.75">
      <c r="A45" s="29" t="str">
        <f t="shared" si="0"/>
        <v>1A3di</v>
      </c>
      <c r="B45" s="12">
        <v>1</v>
      </c>
      <c r="C45" s="13" t="s">
        <v>23</v>
      </c>
      <c r="D45" s="13">
        <v>3</v>
      </c>
      <c r="E45" s="13" t="s">
        <v>72</v>
      </c>
      <c r="F45" s="13" t="s">
        <v>33</v>
      </c>
      <c r="G45" s="14"/>
      <c r="H45" s="15" t="s">
        <v>160</v>
      </c>
      <c r="I45" s="15" t="s">
        <v>161</v>
      </c>
      <c r="J45" s="13" t="s">
        <v>162</v>
      </c>
      <c r="K45" s="16" t="s">
        <v>21</v>
      </c>
      <c r="L45" s="6" t="str">
        <f t="shared" si="1"/>
        <v xml:space="preserve">ENERGIA </v>
      </c>
      <c r="M45" s="6" t="str">
        <f t="shared" si="2"/>
        <v xml:space="preserve">Actividades de quema de combustible </v>
      </c>
      <c r="N45" s="6" t="str">
        <f t="shared" si="3"/>
        <v xml:space="preserve">Transporte </v>
      </c>
      <c r="O45" s="6" t="str">
        <f t="shared" si="4"/>
        <v xml:space="preserve">Navegación marítima y fluvial </v>
      </c>
      <c r="P45" s="40">
        <v>44</v>
      </c>
    </row>
    <row r="46" spans="1:16" ht="45">
      <c r="A46" s="29" t="str">
        <f t="shared" si="0"/>
        <v>1A3dii</v>
      </c>
      <c r="B46" s="12">
        <v>1</v>
      </c>
      <c r="C46" s="13" t="s">
        <v>23</v>
      </c>
      <c r="D46" s="13">
        <v>3</v>
      </c>
      <c r="E46" s="13" t="s">
        <v>72</v>
      </c>
      <c r="F46" s="13" t="s">
        <v>37</v>
      </c>
      <c r="G46" s="14"/>
      <c r="H46" s="15" t="s">
        <v>163</v>
      </c>
      <c r="I46" s="15" t="s">
        <v>164</v>
      </c>
      <c r="J46" s="13" t="s">
        <v>165</v>
      </c>
      <c r="K46" s="16" t="s">
        <v>21</v>
      </c>
      <c r="L46" s="6" t="str">
        <f t="shared" si="1"/>
        <v xml:space="preserve">ENERGIA </v>
      </c>
      <c r="M46" s="6" t="str">
        <f t="shared" si="2"/>
        <v xml:space="preserve">Actividades de quema de combustible </v>
      </c>
      <c r="N46" s="6" t="str">
        <f t="shared" si="3"/>
        <v xml:space="preserve">Transporte </v>
      </c>
      <c r="O46" s="6" t="str">
        <f t="shared" si="4"/>
        <v xml:space="preserve">Navegación marítima y fluvial </v>
      </c>
      <c r="P46" s="40">
        <v>45</v>
      </c>
    </row>
    <row r="47" spans="1:16" ht="45">
      <c r="A47" s="29" t="str">
        <f t="shared" si="0"/>
        <v>1A3e</v>
      </c>
      <c r="B47" s="12">
        <v>1</v>
      </c>
      <c r="C47" s="13" t="s">
        <v>23</v>
      </c>
      <c r="D47" s="13">
        <v>3</v>
      </c>
      <c r="E47" s="13" t="s">
        <v>76</v>
      </c>
      <c r="F47" s="13"/>
      <c r="G47" s="14"/>
      <c r="H47" s="15" t="s">
        <v>166</v>
      </c>
      <c r="I47" s="15" t="s">
        <v>167</v>
      </c>
      <c r="J47" s="13" t="s">
        <v>168</v>
      </c>
      <c r="K47" s="16" t="s">
        <v>21</v>
      </c>
      <c r="L47" s="6" t="str">
        <f t="shared" si="1"/>
        <v xml:space="preserve">ENERGIA </v>
      </c>
      <c r="M47" s="6" t="str">
        <f t="shared" si="2"/>
        <v xml:space="preserve">Actividades de quema de combustible </v>
      </c>
      <c r="N47" s="6" t="str">
        <f t="shared" si="3"/>
        <v xml:space="preserve">Transporte </v>
      </c>
      <c r="O47" s="6" t="str">
        <f t="shared" si="4"/>
        <v xml:space="preserve">Otro tipo de transporte </v>
      </c>
      <c r="P47" s="40">
        <v>46</v>
      </c>
    </row>
    <row r="48" spans="1:16" ht="56.25">
      <c r="A48" s="29" t="str">
        <f t="shared" si="0"/>
        <v>1A3ei</v>
      </c>
      <c r="B48" s="12">
        <v>1</v>
      </c>
      <c r="C48" s="13" t="s">
        <v>23</v>
      </c>
      <c r="D48" s="13">
        <v>3</v>
      </c>
      <c r="E48" s="13" t="s">
        <v>76</v>
      </c>
      <c r="F48" s="13" t="s">
        <v>33</v>
      </c>
      <c r="G48" s="13"/>
      <c r="H48" s="15" t="s">
        <v>169</v>
      </c>
      <c r="I48" s="15" t="s">
        <v>170</v>
      </c>
      <c r="J48" s="13" t="s">
        <v>171</v>
      </c>
      <c r="K48" s="16" t="s">
        <v>21</v>
      </c>
      <c r="L48" s="6" t="str">
        <f t="shared" si="1"/>
        <v xml:space="preserve">ENERGIA </v>
      </c>
      <c r="M48" s="6" t="str">
        <f t="shared" si="2"/>
        <v xml:space="preserve">Actividades de quema de combustible </v>
      </c>
      <c r="N48" s="6" t="str">
        <f t="shared" si="3"/>
        <v xml:space="preserve">Transporte </v>
      </c>
      <c r="O48" s="6" t="str">
        <f t="shared" si="4"/>
        <v xml:space="preserve">Otro tipo de transporte </v>
      </c>
      <c r="P48" s="40">
        <v>47</v>
      </c>
    </row>
    <row r="49" spans="1:16" ht="22.5">
      <c r="A49" s="29" t="str">
        <f t="shared" si="0"/>
        <v>1A3eii</v>
      </c>
      <c r="B49" s="12">
        <v>1</v>
      </c>
      <c r="C49" s="13" t="s">
        <v>23</v>
      </c>
      <c r="D49" s="13">
        <v>3</v>
      </c>
      <c r="E49" s="13" t="s">
        <v>76</v>
      </c>
      <c r="F49" s="13" t="s">
        <v>37</v>
      </c>
      <c r="G49" s="14"/>
      <c r="H49" s="15" t="s">
        <v>172</v>
      </c>
      <c r="I49" s="15" t="s">
        <v>173</v>
      </c>
      <c r="J49" s="13" t="s">
        <v>171</v>
      </c>
      <c r="K49" s="16" t="s">
        <v>21</v>
      </c>
      <c r="L49" s="6" t="str">
        <f t="shared" si="1"/>
        <v xml:space="preserve">ENERGIA </v>
      </c>
      <c r="M49" s="6" t="str">
        <f t="shared" si="2"/>
        <v xml:space="preserve">Actividades de quema de combustible </v>
      </c>
      <c r="N49" s="6" t="str">
        <f t="shared" si="3"/>
        <v xml:space="preserve">Transporte </v>
      </c>
      <c r="O49" s="6" t="str">
        <f t="shared" si="4"/>
        <v xml:space="preserve">Otro tipo de transporte </v>
      </c>
      <c r="P49" s="40">
        <v>48</v>
      </c>
    </row>
    <row r="50" spans="1:16" ht="22.5">
      <c r="A50" s="29" t="str">
        <f t="shared" si="0"/>
        <v>1A4</v>
      </c>
      <c r="B50" s="12">
        <v>1</v>
      </c>
      <c r="C50" s="13" t="s">
        <v>23</v>
      </c>
      <c r="D50" s="13">
        <v>4</v>
      </c>
      <c r="E50" s="13"/>
      <c r="F50" s="14"/>
      <c r="G50" s="13"/>
      <c r="H50" s="15" t="s">
        <v>174</v>
      </c>
      <c r="I50" s="15" t="s">
        <v>175</v>
      </c>
      <c r="J50" s="13" t="s">
        <v>176</v>
      </c>
      <c r="K50" s="16" t="s">
        <v>21</v>
      </c>
      <c r="L50" s="6" t="str">
        <f t="shared" si="1"/>
        <v xml:space="preserve">ENERGIA </v>
      </c>
      <c r="M50" s="6" t="str">
        <f t="shared" si="2"/>
        <v xml:space="preserve">Actividades de quema de combustible </v>
      </c>
      <c r="N50" s="6" t="str">
        <f t="shared" si="3"/>
        <v xml:space="preserve">Otros sectores </v>
      </c>
      <c r="O50" s="6" t="str">
        <f t="shared" si="4"/>
        <v/>
      </c>
      <c r="P50" s="40">
        <v>49</v>
      </c>
    </row>
    <row r="51" spans="1:16" ht="33.75">
      <c r="A51" s="29" t="str">
        <f t="shared" si="0"/>
        <v>1A4a</v>
      </c>
      <c r="B51" s="12">
        <v>1</v>
      </c>
      <c r="C51" s="13" t="s">
        <v>23</v>
      </c>
      <c r="D51" s="13">
        <v>4</v>
      </c>
      <c r="E51" s="13" t="s">
        <v>30</v>
      </c>
      <c r="F51" s="14"/>
      <c r="G51" s="13"/>
      <c r="H51" s="15" t="s">
        <v>177</v>
      </c>
      <c r="I51" s="15" t="s">
        <v>178</v>
      </c>
      <c r="J51" s="13" t="s">
        <v>179</v>
      </c>
      <c r="K51" s="16" t="s">
        <v>21</v>
      </c>
      <c r="L51" s="6" t="str">
        <f t="shared" si="1"/>
        <v xml:space="preserve">ENERGIA </v>
      </c>
      <c r="M51" s="6" t="str">
        <f t="shared" si="2"/>
        <v xml:space="preserve">Actividades de quema de combustible </v>
      </c>
      <c r="N51" s="6" t="str">
        <f t="shared" si="3"/>
        <v xml:space="preserve">Otros sectores </v>
      </c>
      <c r="O51" s="6" t="str">
        <f t="shared" si="4"/>
        <v xml:space="preserve">Comercial/Institucional </v>
      </c>
      <c r="P51" s="40">
        <v>50</v>
      </c>
    </row>
    <row r="52" spans="1:16" ht="22.5">
      <c r="A52" s="30" t="str">
        <f t="shared" si="0"/>
        <v>1A4ai</v>
      </c>
      <c r="B52" s="18">
        <v>1</v>
      </c>
      <c r="C52" s="19" t="s">
        <v>23</v>
      </c>
      <c r="D52" s="19">
        <v>4</v>
      </c>
      <c r="E52" s="19" t="s">
        <v>30</v>
      </c>
      <c r="F52" s="20" t="s">
        <v>33</v>
      </c>
      <c r="G52" s="19"/>
      <c r="H52" s="15" t="s">
        <v>180</v>
      </c>
      <c r="I52" s="21" t="s">
        <v>181</v>
      </c>
      <c r="J52" s="19" t="s">
        <v>179</v>
      </c>
      <c r="K52" s="22" t="s">
        <v>21</v>
      </c>
      <c r="L52" s="6" t="str">
        <f t="shared" si="1"/>
        <v xml:space="preserve">ENERGIA </v>
      </c>
      <c r="M52" s="6" t="str">
        <f t="shared" si="2"/>
        <v xml:space="preserve">Actividades de quema de combustible </v>
      </c>
      <c r="N52" s="6" t="str">
        <f t="shared" si="3"/>
        <v xml:space="preserve">Otros sectores </v>
      </c>
      <c r="O52" s="6" t="str">
        <f t="shared" si="4"/>
        <v xml:space="preserve">Comercial/Institucional </v>
      </c>
      <c r="P52" s="40">
        <v>51</v>
      </c>
    </row>
    <row r="53" spans="1:16" ht="22.5">
      <c r="A53" s="30" t="str">
        <f t="shared" si="0"/>
        <v>1A4aii</v>
      </c>
      <c r="B53" s="18">
        <v>1</v>
      </c>
      <c r="C53" s="19" t="s">
        <v>23</v>
      </c>
      <c r="D53" s="19">
        <v>4</v>
      </c>
      <c r="E53" s="19" t="s">
        <v>30</v>
      </c>
      <c r="F53" s="20" t="s">
        <v>37</v>
      </c>
      <c r="G53" s="19"/>
      <c r="H53" s="15" t="s">
        <v>182</v>
      </c>
      <c r="I53" s="21" t="s">
        <v>183</v>
      </c>
      <c r="J53" s="19" t="s">
        <v>179</v>
      </c>
      <c r="K53" s="22" t="s">
        <v>21</v>
      </c>
      <c r="L53" s="6" t="str">
        <f t="shared" si="1"/>
        <v xml:space="preserve">ENERGIA </v>
      </c>
      <c r="M53" s="6" t="str">
        <f t="shared" si="2"/>
        <v xml:space="preserve">Actividades de quema de combustible </v>
      </c>
      <c r="N53" s="6" t="str">
        <f t="shared" si="3"/>
        <v xml:space="preserve">Otros sectores </v>
      </c>
      <c r="O53" s="6" t="str">
        <f t="shared" si="4"/>
        <v xml:space="preserve">Comercial/Institucional </v>
      </c>
      <c r="P53" s="40">
        <v>52</v>
      </c>
    </row>
    <row r="54" spans="1:16" ht="22.5">
      <c r="A54" s="30" t="str">
        <f t="shared" si="0"/>
        <v>1A4aiii</v>
      </c>
      <c r="B54" s="18">
        <v>1</v>
      </c>
      <c r="C54" s="19" t="s">
        <v>23</v>
      </c>
      <c r="D54" s="19">
        <v>4</v>
      </c>
      <c r="E54" s="19" t="s">
        <v>30</v>
      </c>
      <c r="F54" s="20" t="s">
        <v>41</v>
      </c>
      <c r="G54" s="19"/>
      <c r="H54" s="15" t="s">
        <v>177</v>
      </c>
      <c r="I54" s="21" t="s">
        <v>184</v>
      </c>
      <c r="J54" s="19" t="s">
        <v>179</v>
      </c>
      <c r="K54" s="22" t="s">
        <v>21</v>
      </c>
      <c r="L54" s="6" t="str">
        <f t="shared" si="1"/>
        <v xml:space="preserve">ENERGIA </v>
      </c>
      <c r="M54" s="6" t="str">
        <f t="shared" si="2"/>
        <v xml:space="preserve">Actividades de quema de combustible </v>
      </c>
      <c r="N54" s="6" t="str">
        <f t="shared" si="3"/>
        <v xml:space="preserve">Otros sectores </v>
      </c>
      <c r="O54" s="6" t="str">
        <f t="shared" si="4"/>
        <v xml:space="preserve">Comercial/Institucional </v>
      </c>
      <c r="P54" s="40">
        <v>53</v>
      </c>
    </row>
    <row r="55" spans="1:16" ht="22.5">
      <c r="A55" s="29" t="str">
        <f t="shared" si="0"/>
        <v>1A4b</v>
      </c>
      <c r="B55" s="12">
        <v>1</v>
      </c>
      <c r="C55" s="13" t="s">
        <v>23</v>
      </c>
      <c r="D55" s="13">
        <v>4</v>
      </c>
      <c r="E55" s="13" t="s">
        <v>45</v>
      </c>
      <c r="F55" s="14"/>
      <c r="G55" s="13"/>
      <c r="H55" s="15" t="s">
        <v>185</v>
      </c>
      <c r="I55" s="15" t="s">
        <v>186</v>
      </c>
      <c r="J55" s="13" t="s">
        <v>187</v>
      </c>
      <c r="K55" s="16" t="s">
        <v>21</v>
      </c>
      <c r="L55" s="6" t="str">
        <f t="shared" si="1"/>
        <v xml:space="preserve">ENERGIA </v>
      </c>
      <c r="M55" s="6" t="str">
        <f t="shared" si="2"/>
        <v xml:space="preserve">Actividades de quema de combustible </v>
      </c>
      <c r="N55" s="6" t="str">
        <f t="shared" si="3"/>
        <v xml:space="preserve">Otros sectores </v>
      </c>
      <c r="O55" s="6" t="str">
        <f t="shared" si="4"/>
        <v xml:space="preserve">Residencial </v>
      </c>
      <c r="P55" s="40">
        <v>54</v>
      </c>
    </row>
    <row r="56" spans="1:16" ht="33.75">
      <c r="A56" s="29" t="str">
        <f t="shared" si="0"/>
        <v>1A4c</v>
      </c>
      <c r="B56" s="12">
        <v>1</v>
      </c>
      <c r="C56" s="13" t="s">
        <v>23</v>
      </c>
      <c r="D56" s="13">
        <v>4</v>
      </c>
      <c r="E56" s="13" t="s">
        <v>50</v>
      </c>
      <c r="F56" s="14"/>
      <c r="G56" s="13"/>
      <c r="H56" s="15" t="s">
        <v>188</v>
      </c>
      <c r="I56" s="15" t="s">
        <v>189</v>
      </c>
      <c r="J56" s="13" t="s">
        <v>190</v>
      </c>
      <c r="K56" s="16" t="s">
        <v>87</v>
      </c>
      <c r="L56" s="6" t="str">
        <f t="shared" si="1"/>
        <v xml:space="preserve">ENERGIA </v>
      </c>
      <c r="M56" s="6" t="str">
        <f t="shared" si="2"/>
        <v xml:space="preserve">Actividades de quema de combustible </v>
      </c>
      <c r="N56" s="6" t="str">
        <f t="shared" si="3"/>
        <v xml:space="preserve">Otros sectores </v>
      </c>
      <c r="O56" s="6" t="str">
        <f t="shared" si="4"/>
        <v xml:space="preserve">Agricultura/Silvicultura/Pesca/Piscifactorías </v>
      </c>
      <c r="P56" s="40">
        <v>55</v>
      </c>
    </row>
    <row r="57" spans="1:16" ht="22.5">
      <c r="A57" s="29" t="str">
        <f t="shared" si="0"/>
        <v>1A4ci</v>
      </c>
      <c r="B57" s="12">
        <v>1</v>
      </c>
      <c r="C57" s="13" t="s">
        <v>23</v>
      </c>
      <c r="D57" s="13">
        <v>4</v>
      </c>
      <c r="E57" s="13" t="s">
        <v>50</v>
      </c>
      <c r="F57" s="13" t="s">
        <v>33</v>
      </c>
      <c r="G57" s="13"/>
      <c r="H57" s="15" t="s">
        <v>191</v>
      </c>
      <c r="I57" s="15" t="s">
        <v>192</v>
      </c>
      <c r="J57" s="13" t="s">
        <v>193</v>
      </c>
      <c r="K57" s="16" t="s">
        <v>21</v>
      </c>
      <c r="L57" s="6" t="str">
        <f t="shared" si="1"/>
        <v xml:space="preserve">ENERGIA </v>
      </c>
      <c r="M57" s="6" t="str">
        <f t="shared" si="2"/>
        <v xml:space="preserve">Actividades de quema de combustible </v>
      </c>
      <c r="N57" s="6" t="str">
        <f t="shared" si="3"/>
        <v xml:space="preserve">Otros sectores </v>
      </c>
      <c r="O57" s="6" t="str">
        <f t="shared" si="4"/>
        <v xml:space="preserve">Agricultura/Silvicultura/Pesca/Piscifactorías </v>
      </c>
      <c r="P57" s="40">
        <v>56</v>
      </c>
    </row>
    <row r="58" spans="1:16" ht="22.5">
      <c r="A58" s="29" t="str">
        <f t="shared" si="0"/>
        <v>1A4cii</v>
      </c>
      <c r="B58" s="12">
        <v>1</v>
      </c>
      <c r="C58" s="13" t="s">
        <v>23</v>
      </c>
      <c r="D58" s="13">
        <v>4</v>
      </c>
      <c r="E58" s="13" t="s">
        <v>50</v>
      </c>
      <c r="F58" s="13" t="s">
        <v>37</v>
      </c>
      <c r="G58" s="13"/>
      <c r="H58" s="15" t="s">
        <v>194</v>
      </c>
      <c r="I58" s="15" t="s">
        <v>195</v>
      </c>
      <c r="J58" s="13" t="s">
        <v>171</v>
      </c>
      <c r="K58" s="16" t="s">
        <v>21</v>
      </c>
      <c r="L58" s="6" t="str">
        <f t="shared" si="1"/>
        <v xml:space="preserve">ENERGIA </v>
      </c>
      <c r="M58" s="6" t="str">
        <f t="shared" si="2"/>
        <v xml:space="preserve">Actividades de quema de combustible </v>
      </c>
      <c r="N58" s="6" t="str">
        <f t="shared" si="3"/>
        <v xml:space="preserve">Otros sectores </v>
      </c>
      <c r="O58" s="6" t="str">
        <f t="shared" si="4"/>
        <v xml:space="preserve">Agricultura/Silvicultura/Pesca/Piscifactorías </v>
      </c>
      <c r="P58" s="40">
        <v>57</v>
      </c>
    </row>
    <row r="59" spans="1:16" ht="33.75">
      <c r="A59" s="29" t="str">
        <f t="shared" si="0"/>
        <v>1A4ciii</v>
      </c>
      <c r="B59" s="12">
        <v>1</v>
      </c>
      <c r="C59" s="13" t="s">
        <v>23</v>
      </c>
      <c r="D59" s="13">
        <v>4</v>
      </c>
      <c r="E59" s="13" t="s">
        <v>50</v>
      </c>
      <c r="F59" s="13" t="s">
        <v>41</v>
      </c>
      <c r="G59" s="13"/>
      <c r="H59" s="15" t="s">
        <v>196</v>
      </c>
      <c r="I59" s="15" t="s">
        <v>197</v>
      </c>
      <c r="J59" s="13" t="s">
        <v>198</v>
      </c>
      <c r="K59" s="16" t="s">
        <v>21</v>
      </c>
      <c r="L59" s="6" t="str">
        <f t="shared" si="1"/>
        <v xml:space="preserve">ENERGIA </v>
      </c>
      <c r="M59" s="6" t="str">
        <f t="shared" si="2"/>
        <v xml:space="preserve">Actividades de quema de combustible </v>
      </c>
      <c r="N59" s="6" t="str">
        <f t="shared" si="3"/>
        <v xml:space="preserve">Otros sectores </v>
      </c>
      <c r="O59" s="6" t="str">
        <f t="shared" si="4"/>
        <v xml:space="preserve">Agricultura/Silvicultura/Pesca/Piscifactorías </v>
      </c>
      <c r="P59" s="40">
        <v>58</v>
      </c>
    </row>
    <row r="60" spans="1:16" ht="67.5">
      <c r="A60" s="29" t="str">
        <f t="shared" si="0"/>
        <v>1A5</v>
      </c>
      <c r="B60" s="12">
        <v>1</v>
      </c>
      <c r="C60" s="13" t="s">
        <v>23</v>
      </c>
      <c r="D60" s="13">
        <v>5</v>
      </c>
      <c r="E60" s="14"/>
      <c r="F60" s="13"/>
      <c r="G60" s="13"/>
      <c r="H60" s="15" t="s">
        <v>199</v>
      </c>
      <c r="I60" s="15" t="s">
        <v>200</v>
      </c>
      <c r="J60" s="13" t="s">
        <v>201</v>
      </c>
      <c r="K60" s="16" t="s">
        <v>21</v>
      </c>
      <c r="L60" s="6" t="str">
        <f t="shared" si="1"/>
        <v xml:space="preserve">ENERGIA </v>
      </c>
      <c r="M60" s="6" t="str">
        <f t="shared" si="2"/>
        <v xml:space="preserve">Actividades de quema de combustible </v>
      </c>
      <c r="N60" s="6" t="str">
        <f t="shared" si="3"/>
        <v xml:space="preserve">No especificado </v>
      </c>
      <c r="O60" s="6" t="str">
        <f t="shared" si="4"/>
        <v/>
      </c>
      <c r="P60" s="40">
        <v>59</v>
      </c>
    </row>
    <row r="61" spans="1:16" ht="22.5">
      <c r="A61" s="29" t="str">
        <f t="shared" si="0"/>
        <v>1A5a</v>
      </c>
      <c r="B61" s="12">
        <v>1</v>
      </c>
      <c r="C61" s="13" t="s">
        <v>23</v>
      </c>
      <c r="D61" s="13">
        <v>5</v>
      </c>
      <c r="E61" s="13" t="s">
        <v>30</v>
      </c>
      <c r="F61" s="13"/>
      <c r="G61" s="14"/>
      <c r="H61" s="15" t="s">
        <v>191</v>
      </c>
      <c r="I61" s="15" t="s">
        <v>202</v>
      </c>
      <c r="J61" s="13" t="s">
        <v>203</v>
      </c>
      <c r="K61" s="16" t="s">
        <v>21</v>
      </c>
      <c r="L61" s="6" t="str">
        <f t="shared" si="1"/>
        <v xml:space="preserve">ENERGIA </v>
      </c>
      <c r="M61" s="6" t="str">
        <f t="shared" si="2"/>
        <v xml:space="preserve">Actividades de quema de combustible </v>
      </c>
      <c r="N61" s="6" t="str">
        <f t="shared" si="3"/>
        <v xml:space="preserve">No especificado </v>
      </c>
      <c r="O61" s="6" t="str">
        <f t="shared" si="4"/>
        <v xml:space="preserve">Estacionario </v>
      </c>
      <c r="P61" s="40">
        <v>60</v>
      </c>
    </row>
    <row r="62" spans="1:16" ht="22.5">
      <c r="A62" s="29" t="str">
        <f t="shared" si="0"/>
        <v>1A5b</v>
      </c>
      <c r="B62" s="12">
        <v>1</v>
      </c>
      <c r="C62" s="13" t="s">
        <v>23</v>
      </c>
      <c r="D62" s="13">
        <v>5</v>
      </c>
      <c r="E62" s="13" t="s">
        <v>45</v>
      </c>
      <c r="F62" s="13"/>
      <c r="G62" s="14"/>
      <c r="H62" s="15" t="s">
        <v>204</v>
      </c>
      <c r="I62" s="15" t="s">
        <v>205</v>
      </c>
      <c r="J62" s="13" t="s">
        <v>206</v>
      </c>
      <c r="K62" s="16" t="s">
        <v>21</v>
      </c>
      <c r="L62" s="6" t="str">
        <f t="shared" si="1"/>
        <v xml:space="preserve">ENERGIA </v>
      </c>
      <c r="M62" s="6" t="str">
        <f t="shared" si="2"/>
        <v xml:space="preserve">Actividades de quema de combustible </v>
      </c>
      <c r="N62" s="6" t="str">
        <f t="shared" si="3"/>
        <v xml:space="preserve">No especificado </v>
      </c>
      <c r="O62" s="6" t="str">
        <f t="shared" si="4"/>
        <v xml:space="preserve">Móvil </v>
      </c>
      <c r="P62" s="40">
        <v>61</v>
      </c>
    </row>
    <row r="63" spans="1:16" ht="56.25">
      <c r="A63" s="29" t="str">
        <f t="shared" si="0"/>
        <v>1A5bi</v>
      </c>
      <c r="B63" s="12">
        <v>1</v>
      </c>
      <c r="C63" s="13" t="s">
        <v>23</v>
      </c>
      <c r="D63" s="13">
        <v>5</v>
      </c>
      <c r="E63" s="13" t="s">
        <v>45</v>
      </c>
      <c r="F63" s="13" t="s">
        <v>33</v>
      </c>
      <c r="G63" s="14"/>
      <c r="H63" s="15" t="s">
        <v>207</v>
      </c>
      <c r="I63" s="15" t="s">
        <v>208</v>
      </c>
      <c r="J63" s="14"/>
      <c r="K63" s="16" t="s">
        <v>21</v>
      </c>
      <c r="L63" s="6" t="str">
        <f t="shared" si="1"/>
        <v xml:space="preserve">ENERGIA </v>
      </c>
      <c r="M63" s="6" t="str">
        <f t="shared" si="2"/>
        <v xml:space="preserve">Actividades de quema de combustible </v>
      </c>
      <c r="N63" s="6" t="str">
        <f t="shared" si="3"/>
        <v xml:space="preserve">No especificado </v>
      </c>
      <c r="O63" s="6" t="str">
        <f t="shared" si="4"/>
        <v xml:space="preserve">Móvil </v>
      </c>
      <c r="P63" s="40">
        <v>62</v>
      </c>
    </row>
    <row r="64" spans="1:16" ht="56.25">
      <c r="A64" s="29" t="str">
        <f t="shared" si="0"/>
        <v>1A5bii</v>
      </c>
      <c r="B64" s="12">
        <v>1</v>
      </c>
      <c r="C64" s="13" t="s">
        <v>23</v>
      </c>
      <c r="D64" s="13">
        <v>5</v>
      </c>
      <c r="E64" s="13" t="s">
        <v>45</v>
      </c>
      <c r="F64" s="13" t="s">
        <v>37</v>
      </c>
      <c r="G64" s="14"/>
      <c r="H64" s="15" t="s">
        <v>209</v>
      </c>
      <c r="I64" s="15" t="s">
        <v>210</v>
      </c>
      <c r="J64" s="14"/>
      <c r="K64" s="16" t="s">
        <v>21</v>
      </c>
      <c r="L64" s="6" t="str">
        <f t="shared" si="1"/>
        <v xml:space="preserve">ENERGIA </v>
      </c>
      <c r="M64" s="6" t="str">
        <f t="shared" si="2"/>
        <v xml:space="preserve">Actividades de quema de combustible </v>
      </c>
      <c r="N64" s="6" t="str">
        <f t="shared" si="3"/>
        <v xml:space="preserve">No especificado </v>
      </c>
      <c r="O64" s="6" t="str">
        <f t="shared" si="4"/>
        <v xml:space="preserve">Móvil </v>
      </c>
      <c r="P64" s="40">
        <v>63</v>
      </c>
    </row>
    <row r="65" spans="1:16" ht="22.5">
      <c r="A65" s="29" t="str">
        <f t="shared" si="0"/>
        <v>1A5biii</v>
      </c>
      <c r="B65" s="12">
        <v>1</v>
      </c>
      <c r="C65" s="13" t="s">
        <v>23</v>
      </c>
      <c r="D65" s="13">
        <v>5</v>
      </c>
      <c r="E65" s="13" t="s">
        <v>45</v>
      </c>
      <c r="F65" s="13" t="s">
        <v>41</v>
      </c>
      <c r="G65" s="14"/>
      <c r="H65" s="15" t="s">
        <v>211</v>
      </c>
      <c r="I65" s="15" t="s">
        <v>212</v>
      </c>
      <c r="J65" s="14"/>
      <c r="K65" s="16" t="s">
        <v>21</v>
      </c>
      <c r="L65" s="6" t="str">
        <f t="shared" si="1"/>
        <v xml:space="preserve">ENERGIA </v>
      </c>
      <c r="M65" s="6" t="str">
        <f t="shared" si="2"/>
        <v xml:space="preserve">Actividades de quema de combustible </v>
      </c>
      <c r="N65" s="6" t="str">
        <f t="shared" si="3"/>
        <v xml:space="preserve">No especificado </v>
      </c>
      <c r="O65" s="6" t="str">
        <f t="shared" si="4"/>
        <v xml:space="preserve">Móvil </v>
      </c>
      <c r="P65" s="40">
        <v>64</v>
      </c>
    </row>
    <row r="66" spans="1:16" ht="33.75">
      <c r="A66" s="29" t="str">
        <f t="shared" si="0"/>
        <v>1A5c</v>
      </c>
      <c r="B66" s="12">
        <v>1</v>
      </c>
      <c r="C66" s="13" t="s">
        <v>23</v>
      </c>
      <c r="D66" s="13">
        <v>5</v>
      </c>
      <c r="E66" s="13" t="s">
        <v>50</v>
      </c>
      <c r="F66" s="13"/>
      <c r="G66" s="13"/>
      <c r="H66" s="15" t="s">
        <v>213</v>
      </c>
      <c r="I66" s="15" t="s">
        <v>214</v>
      </c>
      <c r="J66" s="13"/>
      <c r="K66" s="16" t="s">
        <v>21</v>
      </c>
      <c r="L66" s="6" t="str">
        <f t="shared" si="1"/>
        <v xml:space="preserve">ENERGIA </v>
      </c>
      <c r="M66" s="6" t="str">
        <f t="shared" si="2"/>
        <v xml:space="preserve">Actividades de quema de combustible </v>
      </c>
      <c r="N66" s="6" t="str">
        <f t="shared" si="3"/>
        <v xml:space="preserve">No especificado </v>
      </c>
      <c r="O66" s="6" t="str">
        <f t="shared" si="4"/>
        <v xml:space="preserve">Operaciones multilaterales </v>
      </c>
      <c r="P66" s="40">
        <v>65</v>
      </c>
    </row>
    <row r="67" spans="1:16" ht="33.75">
      <c r="A67" s="29" t="str">
        <f t="shared" si="0"/>
        <v>1A6</v>
      </c>
      <c r="B67" s="12">
        <v>1</v>
      </c>
      <c r="C67" s="13" t="s">
        <v>23</v>
      </c>
      <c r="D67" s="13">
        <v>6</v>
      </c>
      <c r="E67" s="13"/>
      <c r="F67" s="13"/>
      <c r="G67" s="13"/>
      <c r="H67" s="15" t="s">
        <v>215</v>
      </c>
      <c r="I67" s="15" t="s">
        <v>216</v>
      </c>
      <c r="J67" s="13"/>
      <c r="K67" s="16" t="s">
        <v>217</v>
      </c>
      <c r="L67" s="6" t="str">
        <f t="shared" ref="L67:L110" si="5">IF(B67=B66,L66,$H67)</f>
        <v xml:space="preserve">ENERGIA </v>
      </c>
      <c r="M67" s="6" t="str">
        <f t="shared" ref="M67:M110" si="6">IF(C67="","",IF(C67=C66,M66,$H67))</f>
        <v xml:space="preserve">Actividades de quema de combustible </v>
      </c>
      <c r="N67" s="6" t="str">
        <f t="shared" ref="N67:N110" si="7">IF(D67="","",IF(D67=D66,N66,$H67))</f>
        <v>Emisiones de CO2 provenientes del uso de biomasa como combustible</v>
      </c>
      <c r="O67" s="6" t="str">
        <f t="shared" ref="O67:O110" si="8">IF(E67="","",IF(E67=E66,O66,$H67))</f>
        <v/>
      </c>
      <c r="P67" s="40">
        <v>66</v>
      </c>
    </row>
    <row r="68" spans="1:16" ht="33.75">
      <c r="A68" s="29" t="str">
        <f t="shared" si="0"/>
        <v>1B</v>
      </c>
      <c r="B68" s="12">
        <v>1</v>
      </c>
      <c r="C68" s="13" t="s">
        <v>218</v>
      </c>
      <c r="D68" s="13"/>
      <c r="E68" s="13"/>
      <c r="F68" s="13"/>
      <c r="G68" s="13"/>
      <c r="H68" s="15" t="s">
        <v>219</v>
      </c>
      <c r="I68" s="15" t="s">
        <v>220</v>
      </c>
      <c r="J68" s="13" t="s">
        <v>221</v>
      </c>
      <c r="K68" s="16" t="s">
        <v>222</v>
      </c>
      <c r="L68" s="6" t="str">
        <f t="shared" si="5"/>
        <v xml:space="preserve">ENERGIA </v>
      </c>
      <c r="M68" s="6" t="str">
        <f t="shared" si="6"/>
        <v xml:space="preserve">Emisiones fugitivas provenientes de la fabricación de combustibles </v>
      </c>
      <c r="N68" s="6" t="str">
        <f t="shared" si="7"/>
        <v/>
      </c>
      <c r="O68" s="6" t="str">
        <f t="shared" si="8"/>
        <v/>
      </c>
      <c r="P68" s="40">
        <v>67</v>
      </c>
    </row>
    <row r="69" spans="1:16" ht="33.75">
      <c r="A69" s="29" t="str">
        <f t="shared" si="0"/>
        <v>1B1</v>
      </c>
      <c r="B69" s="12">
        <v>1</v>
      </c>
      <c r="C69" s="13" t="s">
        <v>218</v>
      </c>
      <c r="D69" s="13">
        <v>1</v>
      </c>
      <c r="E69" s="13"/>
      <c r="F69" s="13"/>
      <c r="G69" s="13"/>
      <c r="H69" s="15" t="s">
        <v>223</v>
      </c>
      <c r="I69" s="15" t="s">
        <v>220</v>
      </c>
      <c r="J69" s="13" t="s">
        <v>224</v>
      </c>
      <c r="K69" s="16" t="s">
        <v>225</v>
      </c>
      <c r="L69" s="6" t="str">
        <f t="shared" si="5"/>
        <v xml:space="preserve">ENERGIA </v>
      </c>
      <c r="M69" s="6" t="str">
        <f t="shared" si="6"/>
        <v xml:space="preserve">Emisiones fugitivas provenientes de la fabricación de combustibles </v>
      </c>
      <c r="N69" s="6" t="str">
        <f t="shared" si="7"/>
        <v xml:space="preserve">Combustibles sólidos </v>
      </c>
      <c r="O69" s="6" t="str">
        <f t="shared" si="8"/>
        <v/>
      </c>
      <c r="P69" s="40">
        <v>68</v>
      </c>
    </row>
    <row r="70" spans="1:16" ht="33.75">
      <c r="A70" s="29" t="str">
        <f t="shared" si="0"/>
        <v>1B1a</v>
      </c>
      <c r="B70" s="12">
        <v>1</v>
      </c>
      <c r="C70" s="13" t="s">
        <v>218</v>
      </c>
      <c r="D70" s="13">
        <v>1</v>
      </c>
      <c r="E70" s="13" t="s">
        <v>30</v>
      </c>
      <c r="F70" s="13"/>
      <c r="G70" s="13"/>
      <c r="H70" s="15" t="s">
        <v>226</v>
      </c>
      <c r="I70" s="15" t="s">
        <v>227</v>
      </c>
      <c r="J70" s="13" t="s">
        <v>228</v>
      </c>
      <c r="K70" s="16" t="s">
        <v>225</v>
      </c>
      <c r="L70" s="6" t="str">
        <f t="shared" si="5"/>
        <v xml:space="preserve">ENERGIA </v>
      </c>
      <c r="M70" s="6" t="str">
        <f t="shared" si="6"/>
        <v xml:space="preserve">Emisiones fugitivas provenientes de la fabricación de combustibles </v>
      </c>
      <c r="N70" s="6" t="str">
        <f t="shared" si="7"/>
        <v xml:space="preserve">Combustibles sólidos </v>
      </c>
      <c r="O70" s="6" t="str">
        <f t="shared" si="8"/>
        <v xml:space="preserve">Minería carbonífera y manejo del carbón </v>
      </c>
      <c r="P70" s="40">
        <v>69</v>
      </c>
    </row>
    <row r="71" spans="1:16" ht="33.75">
      <c r="A71" s="29" t="str">
        <f t="shared" ref="A71:A141" si="9">+CONCATENATE(B71,C71,D71,E71,F71,G71)</f>
        <v>1B1ai</v>
      </c>
      <c r="B71" s="12">
        <v>1</v>
      </c>
      <c r="C71" s="13" t="s">
        <v>218</v>
      </c>
      <c r="D71" s="13">
        <v>1</v>
      </c>
      <c r="E71" s="13" t="s">
        <v>30</v>
      </c>
      <c r="F71" s="13" t="s">
        <v>33</v>
      </c>
      <c r="G71" s="14"/>
      <c r="H71" s="15" t="s">
        <v>229</v>
      </c>
      <c r="I71" s="15" t="s">
        <v>230</v>
      </c>
      <c r="J71" s="13" t="s">
        <v>231</v>
      </c>
      <c r="K71" s="16" t="s">
        <v>225</v>
      </c>
      <c r="L71" s="6" t="str">
        <f t="shared" si="5"/>
        <v xml:space="preserve">ENERGIA </v>
      </c>
      <c r="M71" s="6" t="str">
        <f t="shared" si="6"/>
        <v xml:space="preserve">Emisiones fugitivas provenientes de la fabricación de combustibles </v>
      </c>
      <c r="N71" s="6" t="str">
        <f t="shared" si="7"/>
        <v xml:space="preserve">Combustibles sólidos </v>
      </c>
      <c r="O71" s="6" t="str">
        <f t="shared" si="8"/>
        <v xml:space="preserve">Minería carbonífera y manejo del carbón </v>
      </c>
      <c r="P71" s="40">
        <v>70</v>
      </c>
    </row>
    <row r="72" spans="1:16" ht="33.75">
      <c r="A72" s="29" t="str">
        <f t="shared" si="9"/>
        <v>1B1ai1</v>
      </c>
      <c r="B72" s="12">
        <v>1</v>
      </c>
      <c r="C72" s="13" t="s">
        <v>218</v>
      </c>
      <c r="D72" s="13">
        <v>1</v>
      </c>
      <c r="E72" s="13" t="s">
        <v>30</v>
      </c>
      <c r="F72" s="13" t="s">
        <v>33</v>
      </c>
      <c r="G72" s="13">
        <v>1</v>
      </c>
      <c r="H72" s="15" t="s">
        <v>232</v>
      </c>
      <c r="I72" s="15" t="s">
        <v>233</v>
      </c>
      <c r="J72" s="13" t="s">
        <v>231</v>
      </c>
      <c r="K72" s="16" t="s">
        <v>225</v>
      </c>
      <c r="L72" s="6" t="str">
        <f t="shared" si="5"/>
        <v xml:space="preserve">ENERGIA </v>
      </c>
      <c r="M72" s="6" t="str">
        <f t="shared" si="6"/>
        <v xml:space="preserve">Emisiones fugitivas provenientes de la fabricación de combustibles </v>
      </c>
      <c r="N72" s="6" t="str">
        <f t="shared" si="7"/>
        <v xml:space="preserve">Combustibles sólidos </v>
      </c>
      <c r="O72" s="6" t="str">
        <f t="shared" si="8"/>
        <v xml:space="preserve">Minería carbonífera y manejo del carbón </v>
      </c>
      <c r="P72" s="40">
        <v>71</v>
      </c>
    </row>
    <row r="73" spans="1:16" ht="33.75">
      <c r="A73" s="29" t="str">
        <f t="shared" si="9"/>
        <v>1B1ai2</v>
      </c>
      <c r="B73" s="12">
        <v>1</v>
      </c>
      <c r="C73" s="13" t="s">
        <v>218</v>
      </c>
      <c r="D73" s="13">
        <v>1</v>
      </c>
      <c r="E73" s="13" t="s">
        <v>30</v>
      </c>
      <c r="F73" s="13" t="s">
        <v>33</v>
      </c>
      <c r="G73" s="13">
        <v>2</v>
      </c>
      <c r="H73" s="15" t="s">
        <v>234</v>
      </c>
      <c r="I73" s="15" t="s">
        <v>235</v>
      </c>
      <c r="J73" s="13" t="s">
        <v>231</v>
      </c>
      <c r="K73" s="16" t="s">
        <v>225</v>
      </c>
      <c r="L73" s="6" t="str">
        <f t="shared" si="5"/>
        <v xml:space="preserve">ENERGIA </v>
      </c>
      <c r="M73" s="6" t="str">
        <f t="shared" si="6"/>
        <v xml:space="preserve">Emisiones fugitivas provenientes de la fabricación de combustibles </v>
      </c>
      <c r="N73" s="6" t="str">
        <f t="shared" si="7"/>
        <v xml:space="preserve">Combustibles sólidos </v>
      </c>
      <c r="O73" s="6" t="str">
        <f t="shared" si="8"/>
        <v xml:space="preserve">Minería carbonífera y manejo del carbón </v>
      </c>
      <c r="P73" s="40">
        <v>72</v>
      </c>
    </row>
    <row r="74" spans="1:16" ht="33.75">
      <c r="A74" s="29" t="str">
        <f t="shared" si="9"/>
        <v>1B1ai3</v>
      </c>
      <c r="B74" s="12">
        <v>1</v>
      </c>
      <c r="C74" s="13" t="s">
        <v>218</v>
      </c>
      <c r="D74" s="13">
        <v>1</v>
      </c>
      <c r="E74" s="13" t="s">
        <v>30</v>
      </c>
      <c r="F74" s="13" t="s">
        <v>33</v>
      </c>
      <c r="G74" s="13">
        <v>3</v>
      </c>
      <c r="H74" s="15" t="s">
        <v>236</v>
      </c>
      <c r="I74" s="15" t="s">
        <v>237</v>
      </c>
      <c r="J74" s="13" t="s">
        <v>231</v>
      </c>
      <c r="K74" s="16" t="s">
        <v>225</v>
      </c>
      <c r="L74" s="6" t="str">
        <f t="shared" si="5"/>
        <v xml:space="preserve">ENERGIA </v>
      </c>
      <c r="M74" s="6" t="str">
        <f t="shared" si="6"/>
        <v xml:space="preserve">Emisiones fugitivas provenientes de la fabricación de combustibles </v>
      </c>
      <c r="N74" s="6" t="str">
        <f t="shared" si="7"/>
        <v xml:space="preserve">Combustibles sólidos </v>
      </c>
      <c r="O74" s="6" t="str">
        <f t="shared" si="8"/>
        <v xml:space="preserve">Minería carbonífera y manejo del carbón </v>
      </c>
      <c r="P74" s="40">
        <v>73</v>
      </c>
    </row>
    <row r="75" spans="1:16" ht="33.75">
      <c r="A75" s="29" t="str">
        <f t="shared" si="9"/>
        <v>1B1ai4</v>
      </c>
      <c r="B75" s="12">
        <v>1</v>
      </c>
      <c r="C75" s="13" t="s">
        <v>218</v>
      </c>
      <c r="D75" s="13">
        <v>1</v>
      </c>
      <c r="E75" s="13" t="s">
        <v>30</v>
      </c>
      <c r="F75" s="13" t="s">
        <v>33</v>
      </c>
      <c r="G75" s="13">
        <v>4</v>
      </c>
      <c r="H75" s="15" t="s">
        <v>238</v>
      </c>
      <c r="I75" s="15" t="s">
        <v>239</v>
      </c>
      <c r="J75" s="13" t="s">
        <v>231</v>
      </c>
      <c r="K75" s="16" t="s">
        <v>225</v>
      </c>
      <c r="L75" s="6" t="str">
        <f t="shared" si="5"/>
        <v xml:space="preserve">ENERGIA </v>
      </c>
      <c r="M75" s="6" t="str">
        <f t="shared" si="6"/>
        <v xml:space="preserve">Emisiones fugitivas provenientes de la fabricación de combustibles </v>
      </c>
      <c r="N75" s="6" t="str">
        <f t="shared" si="7"/>
        <v xml:space="preserve">Combustibles sólidos </v>
      </c>
      <c r="O75" s="6" t="str">
        <f t="shared" si="8"/>
        <v xml:space="preserve">Minería carbonífera y manejo del carbón </v>
      </c>
      <c r="P75" s="40">
        <v>74</v>
      </c>
    </row>
    <row r="76" spans="1:16" ht="33.75">
      <c r="A76" s="29" t="str">
        <f t="shared" si="9"/>
        <v>1B1aii</v>
      </c>
      <c r="B76" s="12">
        <v>1</v>
      </c>
      <c r="C76" s="13" t="s">
        <v>218</v>
      </c>
      <c r="D76" s="13">
        <v>1</v>
      </c>
      <c r="E76" s="13" t="s">
        <v>30</v>
      </c>
      <c r="F76" s="13" t="s">
        <v>37</v>
      </c>
      <c r="G76" s="13"/>
      <c r="H76" s="15" t="s">
        <v>240</v>
      </c>
      <c r="I76" s="15" t="s">
        <v>241</v>
      </c>
      <c r="J76" s="13" t="s">
        <v>242</v>
      </c>
      <c r="K76" s="16" t="s">
        <v>225</v>
      </c>
      <c r="L76" s="6" t="str">
        <f t="shared" si="5"/>
        <v xml:space="preserve">ENERGIA </v>
      </c>
      <c r="M76" s="6" t="str">
        <f t="shared" si="6"/>
        <v xml:space="preserve">Emisiones fugitivas provenientes de la fabricación de combustibles </v>
      </c>
      <c r="N76" s="6" t="str">
        <f t="shared" si="7"/>
        <v xml:space="preserve">Combustibles sólidos </v>
      </c>
      <c r="O76" s="6" t="str">
        <f t="shared" si="8"/>
        <v xml:space="preserve">Minería carbonífera y manejo del carbón </v>
      </c>
      <c r="P76" s="40">
        <v>75</v>
      </c>
    </row>
    <row r="77" spans="1:16" ht="33.75">
      <c r="A77" s="29" t="str">
        <f t="shared" si="9"/>
        <v>1B1aii1</v>
      </c>
      <c r="B77" s="12">
        <v>1</v>
      </c>
      <c r="C77" s="13" t="s">
        <v>218</v>
      </c>
      <c r="D77" s="13">
        <v>1</v>
      </c>
      <c r="E77" s="13" t="s">
        <v>30</v>
      </c>
      <c r="F77" s="13" t="s">
        <v>37</v>
      </c>
      <c r="G77" s="13">
        <v>1</v>
      </c>
      <c r="H77" s="15" t="s">
        <v>232</v>
      </c>
      <c r="I77" s="15" t="s">
        <v>243</v>
      </c>
      <c r="J77" s="13"/>
      <c r="K77" s="16" t="s">
        <v>225</v>
      </c>
      <c r="L77" s="6" t="str">
        <f t="shared" si="5"/>
        <v xml:space="preserve">ENERGIA </v>
      </c>
      <c r="M77" s="6" t="str">
        <f t="shared" si="6"/>
        <v xml:space="preserve">Emisiones fugitivas provenientes de la fabricación de combustibles </v>
      </c>
      <c r="N77" s="6" t="str">
        <f t="shared" si="7"/>
        <v xml:space="preserve">Combustibles sólidos </v>
      </c>
      <c r="O77" s="6" t="str">
        <f t="shared" si="8"/>
        <v xml:space="preserve">Minería carbonífera y manejo del carbón </v>
      </c>
      <c r="P77" s="40">
        <v>76</v>
      </c>
    </row>
    <row r="78" spans="1:16" ht="33.75">
      <c r="A78" s="29" t="str">
        <f t="shared" si="9"/>
        <v>1B1aii2</v>
      </c>
      <c r="B78" s="12">
        <v>1</v>
      </c>
      <c r="C78" s="13" t="s">
        <v>218</v>
      </c>
      <c r="D78" s="13">
        <v>1</v>
      </c>
      <c r="E78" s="13" t="s">
        <v>30</v>
      </c>
      <c r="F78" s="13" t="s">
        <v>37</v>
      </c>
      <c r="G78" s="13">
        <v>2</v>
      </c>
      <c r="H78" s="15" t="s">
        <v>234</v>
      </c>
      <c r="I78" s="15" t="s">
        <v>244</v>
      </c>
      <c r="J78" s="13" t="s">
        <v>242</v>
      </c>
      <c r="K78" s="16" t="s">
        <v>225</v>
      </c>
      <c r="L78" s="6" t="str">
        <f t="shared" si="5"/>
        <v xml:space="preserve">ENERGIA </v>
      </c>
      <c r="M78" s="6" t="str">
        <f t="shared" si="6"/>
        <v xml:space="preserve">Emisiones fugitivas provenientes de la fabricación de combustibles </v>
      </c>
      <c r="N78" s="6" t="str">
        <f t="shared" si="7"/>
        <v xml:space="preserve">Combustibles sólidos </v>
      </c>
      <c r="O78" s="6" t="str">
        <f t="shared" si="8"/>
        <v xml:space="preserve">Minería carbonífera y manejo del carbón </v>
      </c>
      <c r="P78" s="40">
        <v>77</v>
      </c>
    </row>
    <row r="79" spans="1:16" ht="33.75">
      <c r="A79" s="29" t="str">
        <f t="shared" si="9"/>
        <v>1B1b</v>
      </c>
      <c r="B79" s="12">
        <v>1</v>
      </c>
      <c r="C79" s="13" t="s">
        <v>218</v>
      </c>
      <c r="D79" s="13">
        <v>1</v>
      </c>
      <c r="E79" s="13" t="s">
        <v>45</v>
      </c>
      <c r="F79" s="14"/>
      <c r="G79" s="14"/>
      <c r="H79" s="15" t="s">
        <v>245</v>
      </c>
      <c r="I79" s="15" t="s">
        <v>246</v>
      </c>
      <c r="J79" s="13" t="s">
        <v>247</v>
      </c>
      <c r="K79" s="16" t="s">
        <v>21</v>
      </c>
      <c r="L79" s="6" t="str">
        <f t="shared" si="5"/>
        <v xml:space="preserve">ENERGIA </v>
      </c>
      <c r="M79" s="6" t="str">
        <f t="shared" si="6"/>
        <v xml:space="preserve">Emisiones fugitivas provenientes de la fabricación de combustibles </v>
      </c>
      <c r="N79" s="6" t="str">
        <f t="shared" si="7"/>
        <v xml:space="preserve">Combustibles sólidos </v>
      </c>
      <c r="O79" s="6" t="str">
        <f t="shared" si="8"/>
        <v xml:space="preserve">Combustión no controlada y vertederos para quema de carbón </v>
      </c>
      <c r="P79" s="40">
        <v>78</v>
      </c>
    </row>
    <row r="80" spans="1:16" ht="33.75">
      <c r="A80" s="29" t="str">
        <f t="shared" si="9"/>
        <v>1B1c</v>
      </c>
      <c r="B80" s="12">
        <v>1</v>
      </c>
      <c r="C80" s="13" t="s">
        <v>218</v>
      </c>
      <c r="D80" s="13">
        <v>1</v>
      </c>
      <c r="E80" s="13" t="s">
        <v>50</v>
      </c>
      <c r="F80" s="13"/>
      <c r="G80" s="13"/>
      <c r="H80" s="15" t="s">
        <v>248</v>
      </c>
      <c r="I80" s="15" t="s">
        <v>249</v>
      </c>
      <c r="J80" s="13" t="s">
        <v>250</v>
      </c>
      <c r="K80" s="16" t="s">
        <v>21</v>
      </c>
      <c r="L80" s="6" t="str">
        <f t="shared" si="5"/>
        <v xml:space="preserve">ENERGIA </v>
      </c>
      <c r="M80" s="6" t="str">
        <f t="shared" si="6"/>
        <v xml:space="preserve">Emisiones fugitivas provenientes de la fabricación de combustibles </v>
      </c>
      <c r="N80" s="6" t="str">
        <f t="shared" si="7"/>
        <v xml:space="preserve">Combustibles sólidos </v>
      </c>
      <c r="O80" s="6" t="str">
        <f t="shared" si="8"/>
        <v xml:space="preserve">Transformación de combustibles sólidos </v>
      </c>
      <c r="P80" s="40">
        <v>79</v>
      </c>
    </row>
    <row r="81" spans="1:16" ht="33.75">
      <c r="A81" s="29" t="str">
        <f t="shared" si="9"/>
        <v>1B2</v>
      </c>
      <c r="B81" s="12">
        <v>1</v>
      </c>
      <c r="C81" s="13" t="s">
        <v>218</v>
      </c>
      <c r="D81" s="13">
        <v>2</v>
      </c>
      <c r="E81" s="13"/>
      <c r="F81" s="13"/>
      <c r="G81" s="13"/>
      <c r="H81" s="15" t="s">
        <v>251</v>
      </c>
      <c r="I81" s="15" t="s">
        <v>252</v>
      </c>
      <c r="J81" s="13" t="s">
        <v>253</v>
      </c>
      <c r="K81" s="16" t="s">
        <v>254</v>
      </c>
      <c r="L81" s="6" t="str">
        <f t="shared" si="5"/>
        <v xml:space="preserve">ENERGIA </v>
      </c>
      <c r="M81" s="6" t="str">
        <f t="shared" si="6"/>
        <v xml:space="preserve">Emisiones fugitivas provenientes de la fabricación de combustibles </v>
      </c>
      <c r="N81" s="6" t="str">
        <f t="shared" si="7"/>
        <v xml:space="preserve">Petróleo y gas natural </v>
      </c>
      <c r="O81" s="6" t="str">
        <f t="shared" si="8"/>
        <v/>
      </c>
      <c r="P81" s="40">
        <v>80</v>
      </c>
    </row>
    <row r="82" spans="1:16" ht="33.75">
      <c r="A82" s="29" t="str">
        <f t="shared" si="9"/>
        <v>1B2a</v>
      </c>
      <c r="B82" s="12">
        <v>1</v>
      </c>
      <c r="C82" s="13" t="s">
        <v>218</v>
      </c>
      <c r="D82" s="13">
        <v>2</v>
      </c>
      <c r="E82" s="13" t="s">
        <v>30</v>
      </c>
      <c r="F82" s="13"/>
      <c r="G82" s="13"/>
      <c r="H82" s="15" t="s">
        <v>255</v>
      </c>
      <c r="I82" s="15" t="s">
        <v>256</v>
      </c>
      <c r="J82" s="13" t="s">
        <v>257</v>
      </c>
      <c r="K82" s="16" t="s">
        <v>258</v>
      </c>
      <c r="L82" s="6" t="str">
        <f t="shared" si="5"/>
        <v xml:space="preserve">ENERGIA </v>
      </c>
      <c r="M82" s="6" t="str">
        <f t="shared" si="6"/>
        <v xml:space="preserve">Emisiones fugitivas provenientes de la fabricación de combustibles </v>
      </c>
      <c r="N82" s="6" t="str">
        <f t="shared" si="7"/>
        <v xml:space="preserve">Petróleo y gas natural </v>
      </c>
      <c r="O82" s="6" t="str">
        <f t="shared" si="8"/>
        <v xml:space="preserve">Petróleo </v>
      </c>
      <c r="P82" s="40">
        <v>81</v>
      </c>
    </row>
    <row r="83" spans="1:16" ht="33.75">
      <c r="A83" s="29" t="str">
        <f t="shared" si="9"/>
        <v>1B2ai</v>
      </c>
      <c r="B83" s="12">
        <v>1</v>
      </c>
      <c r="C83" s="13" t="s">
        <v>218</v>
      </c>
      <c r="D83" s="13">
        <v>2</v>
      </c>
      <c r="E83" s="13" t="s">
        <v>30</v>
      </c>
      <c r="F83" s="13" t="s">
        <v>33</v>
      </c>
      <c r="G83" s="13"/>
      <c r="H83" s="15" t="s">
        <v>259</v>
      </c>
      <c r="I83" s="15" t="s">
        <v>260</v>
      </c>
      <c r="J83" s="13"/>
      <c r="K83" s="16" t="s">
        <v>261</v>
      </c>
      <c r="L83" s="6" t="str">
        <f t="shared" si="5"/>
        <v xml:space="preserve">ENERGIA </v>
      </c>
      <c r="M83" s="6" t="str">
        <f t="shared" si="6"/>
        <v xml:space="preserve">Emisiones fugitivas provenientes de la fabricación de combustibles </v>
      </c>
      <c r="N83" s="6" t="str">
        <f t="shared" si="7"/>
        <v xml:space="preserve">Petróleo y gas natural </v>
      </c>
      <c r="O83" s="6" t="str">
        <f t="shared" si="8"/>
        <v xml:space="preserve">Petróleo </v>
      </c>
      <c r="P83" s="40">
        <v>82</v>
      </c>
    </row>
    <row r="84" spans="1:16" ht="33.75">
      <c r="A84" s="29" t="str">
        <f t="shared" si="9"/>
        <v>1B2aii</v>
      </c>
      <c r="B84" s="12">
        <v>1</v>
      </c>
      <c r="C84" s="13" t="s">
        <v>218</v>
      </c>
      <c r="D84" s="13">
        <v>2</v>
      </c>
      <c r="E84" s="13" t="s">
        <v>30</v>
      </c>
      <c r="F84" s="13" t="s">
        <v>37</v>
      </c>
      <c r="G84" s="13"/>
      <c r="H84" s="15" t="s">
        <v>262</v>
      </c>
      <c r="I84" s="15" t="s">
        <v>263</v>
      </c>
      <c r="J84" s="13"/>
      <c r="K84" s="16" t="s">
        <v>254</v>
      </c>
      <c r="L84" s="6" t="str">
        <f t="shared" si="5"/>
        <v xml:space="preserve">ENERGIA </v>
      </c>
      <c r="M84" s="6" t="str">
        <f t="shared" si="6"/>
        <v xml:space="preserve">Emisiones fugitivas provenientes de la fabricación de combustibles </v>
      </c>
      <c r="N84" s="6" t="str">
        <f t="shared" si="7"/>
        <v xml:space="preserve">Petróleo y gas natural </v>
      </c>
      <c r="O84" s="6" t="str">
        <f t="shared" si="8"/>
        <v xml:space="preserve">Petróleo </v>
      </c>
      <c r="P84" s="40">
        <v>83</v>
      </c>
    </row>
    <row r="85" spans="1:16" ht="56.25">
      <c r="A85" s="29" t="str">
        <f t="shared" si="9"/>
        <v>1B2aiii</v>
      </c>
      <c r="B85" s="12">
        <v>1</v>
      </c>
      <c r="C85" s="13" t="s">
        <v>218</v>
      </c>
      <c r="D85" s="13">
        <v>2</v>
      </c>
      <c r="E85" s="13" t="s">
        <v>30</v>
      </c>
      <c r="F85" s="13" t="s">
        <v>41</v>
      </c>
      <c r="G85" s="13"/>
      <c r="H85" s="15" t="s">
        <v>264</v>
      </c>
      <c r="I85" s="15" t="s">
        <v>265</v>
      </c>
      <c r="J85" s="13"/>
      <c r="K85" s="16" t="s">
        <v>222</v>
      </c>
      <c r="L85" s="6" t="str">
        <f t="shared" si="5"/>
        <v xml:space="preserve">ENERGIA </v>
      </c>
      <c r="M85" s="6" t="str">
        <f t="shared" si="6"/>
        <v xml:space="preserve">Emisiones fugitivas provenientes de la fabricación de combustibles </v>
      </c>
      <c r="N85" s="6" t="str">
        <f t="shared" si="7"/>
        <v xml:space="preserve">Petróleo y gas natural </v>
      </c>
      <c r="O85" s="6" t="str">
        <f t="shared" si="8"/>
        <v xml:space="preserve">Petróleo </v>
      </c>
      <c r="P85" s="40">
        <v>84</v>
      </c>
    </row>
    <row r="86" spans="1:16" ht="33.75">
      <c r="A86" s="29" t="str">
        <f t="shared" si="9"/>
        <v>1B2aiii1</v>
      </c>
      <c r="B86" s="12">
        <v>1</v>
      </c>
      <c r="C86" s="13" t="s">
        <v>218</v>
      </c>
      <c r="D86" s="13">
        <v>2</v>
      </c>
      <c r="E86" s="13" t="s">
        <v>30</v>
      </c>
      <c r="F86" s="13" t="s">
        <v>41</v>
      </c>
      <c r="G86" s="13">
        <v>1</v>
      </c>
      <c r="H86" s="15" t="s">
        <v>266</v>
      </c>
      <c r="I86" s="15" t="s">
        <v>267</v>
      </c>
      <c r="J86" s="13" t="s">
        <v>268</v>
      </c>
      <c r="K86" s="16" t="s">
        <v>261</v>
      </c>
      <c r="L86" s="6" t="str">
        <f t="shared" si="5"/>
        <v xml:space="preserve">ENERGIA </v>
      </c>
      <c r="M86" s="6" t="str">
        <f t="shared" si="6"/>
        <v xml:space="preserve">Emisiones fugitivas provenientes de la fabricación de combustibles </v>
      </c>
      <c r="N86" s="6" t="str">
        <f t="shared" si="7"/>
        <v xml:space="preserve">Petróleo y gas natural </v>
      </c>
      <c r="O86" s="6" t="str">
        <f t="shared" si="8"/>
        <v xml:space="preserve">Petróleo </v>
      </c>
      <c r="P86" s="40">
        <v>85</v>
      </c>
    </row>
    <row r="87" spans="1:16" ht="146.25">
      <c r="A87" s="29" t="str">
        <f t="shared" si="9"/>
        <v>1B2aiii2</v>
      </c>
      <c r="B87" s="12">
        <v>1</v>
      </c>
      <c r="C87" s="13" t="s">
        <v>218</v>
      </c>
      <c r="D87" s="13">
        <v>2</v>
      </c>
      <c r="E87" s="13" t="s">
        <v>30</v>
      </c>
      <c r="F87" s="13" t="s">
        <v>41</v>
      </c>
      <c r="G87" s="13">
        <v>2</v>
      </c>
      <c r="H87" s="15" t="s">
        <v>269</v>
      </c>
      <c r="I87" s="15" t="s">
        <v>270</v>
      </c>
      <c r="J87" s="13" t="s">
        <v>271</v>
      </c>
      <c r="K87" s="16" t="s">
        <v>222</v>
      </c>
      <c r="L87" s="6" t="str">
        <f t="shared" si="5"/>
        <v xml:space="preserve">ENERGIA </v>
      </c>
      <c r="M87" s="6" t="str">
        <f t="shared" si="6"/>
        <v xml:space="preserve">Emisiones fugitivas provenientes de la fabricación de combustibles </v>
      </c>
      <c r="N87" s="6" t="str">
        <f t="shared" si="7"/>
        <v xml:space="preserve">Petróleo y gas natural </v>
      </c>
      <c r="O87" s="6" t="str">
        <f t="shared" si="8"/>
        <v xml:space="preserve">Petróleo </v>
      </c>
      <c r="P87" s="40">
        <v>86</v>
      </c>
    </row>
    <row r="88" spans="1:16" ht="67.5">
      <c r="A88" s="29" t="str">
        <f t="shared" si="9"/>
        <v>1B2aiii3</v>
      </c>
      <c r="B88" s="12">
        <v>1</v>
      </c>
      <c r="C88" s="13" t="s">
        <v>218</v>
      </c>
      <c r="D88" s="13">
        <v>2</v>
      </c>
      <c r="E88" s="13" t="s">
        <v>30</v>
      </c>
      <c r="F88" s="13" t="s">
        <v>41</v>
      </c>
      <c r="G88" s="13">
        <v>3</v>
      </c>
      <c r="H88" s="15" t="s">
        <v>106</v>
      </c>
      <c r="I88" s="15" t="s">
        <v>272</v>
      </c>
      <c r="J88" s="13" t="s">
        <v>273</v>
      </c>
      <c r="K88" s="16" t="s">
        <v>261</v>
      </c>
      <c r="L88" s="6" t="str">
        <f t="shared" si="5"/>
        <v xml:space="preserve">ENERGIA </v>
      </c>
      <c r="M88" s="6" t="str">
        <f t="shared" si="6"/>
        <v xml:space="preserve">Emisiones fugitivas provenientes de la fabricación de combustibles </v>
      </c>
      <c r="N88" s="6" t="str">
        <f t="shared" si="7"/>
        <v xml:space="preserve">Petróleo y gas natural </v>
      </c>
      <c r="O88" s="6" t="str">
        <f t="shared" si="8"/>
        <v xml:space="preserve">Petróleo </v>
      </c>
      <c r="P88" s="40">
        <v>87</v>
      </c>
    </row>
    <row r="89" spans="1:16" ht="56.25">
      <c r="A89" s="29" t="str">
        <f t="shared" si="9"/>
        <v>1B2aiii4</v>
      </c>
      <c r="B89" s="12">
        <v>1</v>
      </c>
      <c r="C89" s="13" t="s">
        <v>218</v>
      </c>
      <c r="D89" s="13">
        <v>2</v>
      </c>
      <c r="E89" s="13" t="s">
        <v>30</v>
      </c>
      <c r="F89" s="13" t="s">
        <v>41</v>
      </c>
      <c r="G89" s="13">
        <v>4</v>
      </c>
      <c r="H89" s="15" t="s">
        <v>274</v>
      </c>
      <c r="I89" s="15" t="s">
        <v>275</v>
      </c>
      <c r="J89" s="13" t="s">
        <v>276</v>
      </c>
      <c r="K89" s="16" t="s">
        <v>261</v>
      </c>
      <c r="L89" s="6" t="str">
        <f t="shared" si="5"/>
        <v xml:space="preserve">ENERGIA </v>
      </c>
      <c r="M89" s="6" t="str">
        <f t="shared" si="6"/>
        <v xml:space="preserve">Emisiones fugitivas provenientes de la fabricación de combustibles </v>
      </c>
      <c r="N89" s="6" t="str">
        <f t="shared" si="7"/>
        <v xml:space="preserve">Petróleo y gas natural </v>
      </c>
      <c r="O89" s="6" t="str">
        <f t="shared" si="8"/>
        <v xml:space="preserve">Petróleo </v>
      </c>
      <c r="P89" s="40">
        <v>88</v>
      </c>
    </row>
    <row r="90" spans="1:16" ht="56.25">
      <c r="A90" s="29" t="str">
        <f t="shared" si="9"/>
        <v>1B2aiii5</v>
      </c>
      <c r="B90" s="12">
        <v>1</v>
      </c>
      <c r="C90" s="13" t="s">
        <v>218</v>
      </c>
      <c r="D90" s="13">
        <v>2</v>
      </c>
      <c r="E90" s="13" t="s">
        <v>30</v>
      </c>
      <c r="F90" s="13" t="s">
        <v>41</v>
      </c>
      <c r="G90" s="13">
        <v>5</v>
      </c>
      <c r="H90" s="15" t="s">
        <v>277</v>
      </c>
      <c r="I90" s="15" t="s">
        <v>278</v>
      </c>
      <c r="J90" s="13" t="s">
        <v>279</v>
      </c>
      <c r="K90" s="16" t="s">
        <v>261</v>
      </c>
      <c r="L90" s="6" t="str">
        <f t="shared" si="5"/>
        <v xml:space="preserve">ENERGIA </v>
      </c>
      <c r="M90" s="6" t="str">
        <f t="shared" si="6"/>
        <v xml:space="preserve">Emisiones fugitivas provenientes de la fabricación de combustibles </v>
      </c>
      <c r="N90" s="6" t="str">
        <f t="shared" si="7"/>
        <v xml:space="preserve">Petróleo y gas natural </v>
      </c>
      <c r="O90" s="6" t="str">
        <f t="shared" si="8"/>
        <v xml:space="preserve">Petróleo </v>
      </c>
      <c r="P90" s="40">
        <v>89</v>
      </c>
    </row>
    <row r="91" spans="1:16" ht="45">
      <c r="A91" s="29" t="str">
        <f t="shared" si="9"/>
        <v>1B2aiii6</v>
      </c>
      <c r="B91" s="12">
        <v>1</v>
      </c>
      <c r="C91" s="13" t="s">
        <v>218</v>
      </c>
      <c r="D91" s="13">
        <v>2</v>
      </c>
      <c r="E91" s="13" t="s">
        <v>30</v>
      </c>
      <c r="F91" s="13" t="s">
        <v>41</v>
      </c>
      <c r="G91" s="13">
        <v>6</v>
      </c>
      <c r="H91" s="15" t="s">
        <v>280</v>
      </c>
      <c r="I91" s="15" t="s">
        <v>281</v>
      </c>
      <c r="J91" s="13" t="s">
        <v>282</v>
      </c>
      <c r="K91" s="16" t="s">
        <v>261</v>
      </c>
      <c r="L91" s="6" t="str">
        <f t="shared" si="5"/>
        <v xml:space="preserve">ENERGIA </v>
      </c>
      <c r="M91" s="6" t="str">
        <f t="shared" si="6"/>
        <v xml:space="preserve">Emisiones fugitivas provenientes de la fabricación de combustibles </v>
      </c>
      <c r="N91" s="6" t="str">
        <f t="shared" si="7"/>
        <v xml:space="preserve">Petróleo y gas natural </v>
      </c>
      <c r="O91" s="6" t="str">
        <f t="shared" si="8"/>
        <v xml:space="preserve">Petróleo </v>
      </c>
      <c r="P91" s="40">
        <v>90</v>
      </c>
    </row>
    <row r="92" spans="1:16" ht="33.75">
      <c r="A92" s="29" t="str">
        <f t="shared" si="9"/>
        <v>1B2b</v>
      </c>
      <c r="B92" s="12">
        <v>1</v>
      </c>
      <c r="C92" s="13" t="s">
        <v>218</v>
      </c>
      <c r="D92" s="13">
        <v>2</v>
      </c>
      <c r="E92" s="13" t="s">
        <v>45</v>
      </c>
      <c r="F92" s="14"/>
      <c r="G92" s="13"/>
      <c r="H92" s="15" t="s">
        <v>283</v>
      </c>
      <c r="I92" s="15" t="s">
        <v>284</v>
      </c>
      <c r="J92" s="13" t="s">
        <v>285</v>
      </c>
      <c r="K92" s="16" t="s">
        <v>261</v>
      </c>
      <c r="L92" s="6" t="str">
        <f t="shared" si="5"/>
        <v xml:space="preserve">ENERGIA </v>
      </c>
      <c r="M92" s="6" t="str">
        <f t="shared" si="6"/>
        <v xml:space="preserve">Emisiones fugitivas provenientes de la fabricación de combustibles </v>
      </c>
      <c r="N92" s="6" t="str">
        <f t="shared" si="7"/>
        <v xml:space="preserve">Petróleo y gas natural </v>
      </c>
      <c r="O92" s="6" t="str">
        <f t="shared" si="8"/>
        <v xml:space="preserve">Gas natural </v>
      </c>
      <c r="P92" s="40">
        <v>91</v>
      </c>
    </row>
    <row r="93" spans="1:16" ht="33.75">
      <c r="A93" s="29" t="str">
        <f t="shared" si="9"/>
        <v>1B2bi</v>
      </c>
      <c r="B93" s="12">
        <v>1</v>
      </c>
      <c r="C93" s="13" t="s">
        <v>218</v>
      </c>
      <c r="D93" s="13">
        <v>2</v>
      </c>
      <c r="E93" s="13" t="s">
        <v>45</v>
      </c>
      <c r="F93" s="13" t="s">
        <v>33</v>
      </c>
      <c r="G93" s="13"/>
      <c r="H93" s="15" t="s">
        <v>259</v>
      </c>
      <c r="I93" s="15" t="s">
        <v>286</v>
      </c>
      <c r="J93" s="13"/>
      <c r="K93" s="16" t="s">
        <v>261</v>
      </c>
      <c r="L93" s="6" t="str">
        <f t="shared" si="5"/>
        <v xml:space="preserve">ENERGIA </v>
      </c>
      <c r="M93" s="6" t="str">
        <f t="shared" si="6"/>
        <v xml:space="preserve">Emisiones fugitivas provenientes de la fabricación de combustibles </v>
      </c>
      <c r="N93" s="6" t="str">
        <f t="shared" si="7"/>
        <v xml:space="preserve">Petróleo y gas natural </v>
      </c>
      <c r="O93" s="6" t="str">
        <f t="shared" si="8"/>
        <v xml:space="preserve">Gas natural </v>
      </c>
      <c r="P93" s="40">
        <v>92</v>
      </c>
    </row>
    <row r="94" spans="1:16" ht="33.75">
      <c r="A94" s="29" t="str">
        <f t="shared" si="9"/>
        <v>1B2bi1</v>
      </c>
      <c r="B94" s="12">
        <v>1</v>
      </c>
      <c r="C94" s="13" t="s">
        <v>218</v>
      </c>
      <c r="D94" s="13">
        <v>2</v>
      </c>
      <c r="E94" s="13" t="s">
        <v>45</v>
      </c>
      <c r="F94" s="13" t="s">
        <v>33</v>
      </c>
      <c r="G94" s="13">
        <v>1</v>
      </c>
      <c r="H94" s="15" t="s">
        <v>287</v>
      </c>
      <c r="I94" s="15" t="s">
        <v>288</v>
      </c>
      <c r="J94" s="13"/>
      <c r="K94" s="16" t="s">
        <v>261</v>
      </c>
      <c r="L94" s="6" t="str">
        <f t="shared" si="5"/>
        <v xml:space="preserve">ENERGIA </v>
      </c>
      <c r="M94" s="6" t="str">
        <f t="shared" si="6"/>
        <v xml:space="preserve">Emisiones fugitivas provenientes de la fabricación de combustibles </v>
      </c>
      <c r="N94" s="6" t="str">
        <f t="shared" si="7"/>
        <v xml:space="preserve">Petróleo y gas natural </v>
      </c>
      <c r="O94" s="6" t="str">
        <f t="shared" si="8"/>
        <v xml:space="preserve">Gas natural </v>
      </c>
      <c r="P94" s="40">
        <v>93</v>
      </c>
    </row>
    <row r="95" spans="1:16" ht="33.75">
      <c r="A95" s="29" t="str">
        <f t="shared" si="9"/>
        <v>1B2bi2</v>
      </c>
      <c r="B95" s="12">
        <v>1</v>
      </c>
      <c r="C95" s="13" t="s">
        <v>218</v>
      </c>
      <c r="D95" s="13">
        <v>2</v>
      </c>
      <c r="E95" s="13" t="s">
        <v>45</v>
      </c>
      <c r="F95" s="13" t="s">
        <v>33</v>
      </c>
      <c r="G95" s="13">
        <v>2</v>
      </c>
      <c r="H95" s="15" t="s">
        <v>289</v>
      </c>
      <c r="I95" s="15" t="s">
        <v>288</v>
      </c>
      <c r="J95" s="13"/>
      <c r="K95" s="16" t="s">
        <v>261</v>
      </c>
      <c r="L95" s="6" t="str">
        <f t="shared" si="5"/>
        <v xml:space="preserve">ENERGIA </v>
      </c>
      <c r="M95" s="6" t="str">
        <f t="shared" si="6"/>
        <v xml:space="preserve">Emisiones fugitivas provenientes de la fabricación de combustibles </v>
      </c>
      <c r="N95" s="6" t="str">
        <f t="shared" si="7"/>
        <v xml:space="preserve">Petróleo y gas natural </v>
      </c>
      <c r="O95" s="6" t="str">
        <f t="shared" si="8"/>
        <v xml:space="preserve">Gas natural </v>
      </c>
      <c r="P95" s="40">
        <v>94</v>
      </c>
    </row>
    <row r="96" spans="1:16" ht="33.75">
      <c r="A96" s="29" t="str">
        <f t="shared" si="9"/>
        <v>1B2bi3</v>
      </c>
      <c r="B96" s="12">
        <v>1</v>
      </c>
      <c r="C96" s="13" t="s">
        <v>218</v>
      </c>
      <c r="D96" s="13">
        <v>2</v>
      </c>
      <c r="E96" s="13" t="s">
        <v>45</v>
      </c>
      <c r="F96" s="13" t="s">
        <v>33</v>
      </c>
      <c r="G96" s="13">
        <v>3</v>
      </c>
      <c r="H96" s="15" t="s">
        <v>290</v>
      </c>
      <c r="I96" s="15" t="s">
        <v>288</v>
      </c>
      <c r="J96" s="13"/>
      <c r="K96" s="16" t="s">
        <v>261</v>
      </c>
      <c r="L96" s="6" t="str">
        <f t="shared" si="5"/>
        <v xml:space="preserve">ENERGIA </v>
      </c>
      <c r="M96" s="6" t="str">
        <f t="shared" si="6"/>
        <v xml:space="preserve">Emisiones fugitivas provenientes de la fabricación de combustibles </v>
      </c>
      <c r="N96" s="6" t="str">
        <f t="shared" si="7"/>
        <v xml:space="preserve">Petróleo y gas natural </v>
      </c>
      <c r="O96" s="6" t="str">
        <f t="shared" si="8"/>
        <v xml:space="preserve">Gas natural </v>
      </c>
      <c r="P96" s="40">
        <v>95</v>
      </c>
    </row>
    <row r="97" spans="1:16" ht="33.75">
      <c r="A97" s="29" t="str">
        <f t="shared" si="9"/>
        <v>1B2bi4</v>
      </c>
      <c r="B97" s="12">
        <v>1</v>
      </c>
      <c r="C97" s="13" t="s">
        <v>218</v>
      </c>
      <c r="D97" s="13">
        <v>2</v>
      </c>
      <c r="E97" s="13" t="s">
        <v>45</v>
      </c>
      <c r="F97" s="13" t="s">
        <v>33</v>
      </c>
      <c r="G97" s="13">
        <v>4</v>
      </c>
      <c r="H97" s="15" t="s">
        <v>291</v>
      </c>
      <c r="I97" s="15" t="s">
        <v>288</v>
      </c>
      <c r="J97" s="13"/>
      <c r="K97" s="16" t="s">
        <v>261</v>
      </c>
      <c r="L97" s="6" t="str">
        <f t="shared" si="5"/>
        <v xml:space="preserve">ENERGIA </v>
      </c>
      <c r="M97" s="6" t="str">
        <f t="shared" si="6"/>
        <v xml:space="preserve">Emisiones fugitivas provenientes de la fabricación de combustibles </v>
      </c>
      <c r="N97" s="6" t="str">
        <f t="shared" si="7"/>
        <v xml:space="preserve">Petróleo y gas natural </v>
      </c>
      <c r="O97" s="6" t="str">
        <f t="shared" si="8"/>
        <v xml:space="preserve">Gas natural </v>
      </c>
      <c r="P97" s="40">
        <v>96</v>
      </c>
    </row>
    <row r="98" spans="1:16" ht="33.75">
      <c r="A98" s="29" t="str">
        <f t="shared" si="9"/>
        <v>1B2bii</v>
      </c>
      <c r="B98" s="12">
        <v>1</v>
      </c>
      <c r="C98" s="13" t="s">
        <v>218</v>
      </c>
      <c r="D98" s="13">
        <v>2</v>
      </c>
      <c r="E98" s="13" t="s">
        <v>45</v>
      </c>
      <c r="F98" s="13" t="s">
        <v>37</v>
      </c>
      <c r="G98" s="13"/>
      <c r="H98" s="15" t="s">
        <v>262</v>
      </c>
      <c r="I98" s="15" t="s">
        <v>292</v>
      </c>
      <c r="J98" s="13"/>
      <c r="K98" s="16" t="s">
        <v>254</v>
      </c>
      <c r="L98" s="6" t="str">
        <f t="shared" si="5"/>
        <v xml:space="preserve">ENERGIA </v>
      </c>
      <c r="M98" s="6" t="str">
        <f t="shared" si="6"/>
        <v xml:space="preserve">Emisiones fugitivas provenientes de la fabricación de combustibles </v>
      </c>
      <c r="N98" s="6" t="str">
        <f t="shared" si="7"/>
        <v xml:space="preserve">Petróleo y gas natural </v>
      </c>
      <c r="O98" s="6" t="str">
        <f t="shared" si="8"/>
        <v xml:space="preserve">Gas natural </v>
      </c>
      <c r="P98" s="40">
        <v>97</v>
      </c>
    </row>
    <row r="99" spans="1:16" ht="33.75">
      <c r="A99" s="29" t="str">
        <f t="shared" si="9"/>
        <v>1B2bii1</v>
      </c>
      <c r="B99" s="12">
        <v>1</v>
      </c>
      <c r="C99" s="13" t="s">
        <v>218</v>
      </c>
      <c r="D99" s="13">
        <v>2</v>
      </c>
      <c r="E99" s="13" t="s">
        <v>45</v>
      </c>
      <c r="F99" s="13" t="s">
        <v>37</v>
      </c>
      <c r="G99" s="13">
        <v>1</v>
      </c>
      <c r="H99" s="15" t="s">
        <v>293</v>
      </c>
      <c r="I99" s="15"/>
      <c r="J99" s="13"/>
      <c r="K99" s="16" t="s">
        <v>254</v>
      </c>
      <c r="L99" s="6" t="str">
        <f t="shared" si="5"/>
        <v xml:space="preserve">ENERGIA </v>
      </c>
      <c r="M99" s="6" t="str">
        <f t="shared" si="6"/>
        <v xml:space="preserve">Emisiones fugitivas provenientes de la fabricación de combustibles </v>
      </c>
      <c r="N99" s="6" t="str">
        <f t="shared" si="7"/>
        <v xml:space="preserve">Petróleo y gas natural </v>
      </c>
      <c r="O99" s="6" t="str">
        <f t="shared" si="8"/>
        <v xml:space="preserve">Gas natural </v>
      </c>
      <c r="P99" s="40">
        <v>98</v>
      </c>
    </row>
    <row r="100" spans="1:16" ht="33.75">
      <c r="A100" s="29" t="str">
        <f t="shared" si="9"/>
        <v>1B2bii2</v>
      </c>
      <c r="B100" s="12">
        <v>1</v>
      </c>
      <c r="C100" s="13" t="s">
        <v>218</v>
      </c>
      <c r="D100" s="13">
        <v>2</v>
      </c>
      <c r="E100" s="13" t="s">
        <v>45</v>
      </c>
      <c r="F100" s="13" t="s">
        <v>37</v>
      </c>
      <c r="G100" s="13">
        <v>2</v>
      </c>
      <c r="H100" s="15" t="s">
        <v>294</v>
      </c>
      <c r="I100" s="15"/>
      <c r="J100" s="13"/>
      <c r="K100" s="16" t="s">
        <v>254</v>
      </c>
      <c r="L100" s="6" t="str">
        <f t="shared" si="5"/>
        <v xml:space="preserve">ENERGIA </v>
      </c>
      <c r="M100" s="6" t="str">
        <f t="shared" si="6"/>
        <v xml:space="preserve">Emisiones fugitivas provenientes de la fabricación de combustibles </v>
      </c>
      <c r="N100" s="6" t="str">
        <f t="shared" si="7"/>
        <v xml:space="preserve">Petróleo y gas natural </v>
      </c>
      <c r="O100" s="6" t="str">
        <f t="shared" si="8"/>
        <v xml:space="preserve">Gas natural </v>
      </c>
      <c r="P100" s="40">
        <v>99</v>
      </c>
    </row>
    <row r="101" spans="1:16" ht="33.75">
      <c r="A101" s="29" t="str">
        <f t="shared" si="9"/>
        <v>1B2bii3</v>
      </c>
      <c r="B101" s="12">
        <v>1</v>
      </c>
      <c r="C101" s="13" t="s">
        <v>218</v>
      </c>
      <c r="D101" s="13">
        <v>2</v>
      </c>
      <c r="E101" s="13" t="s">
        <v>45</v>
      </c>
      <c r="F101" s="13" t="s">
        <v>37</v>
      </c>
      <c r="G101" s="13">
        <v>3</v>
      </c>
      <c r="H101" s="15" t="s">
        <v>295</v>
      </c>
      <c r="I101" s="15"/>
      <c r="J101" s="13"/>
      <c r="K101" s="16" t="s">
        <v>254</v>
      </c>
      <c r="L101" s="6" t="str">
        <f t="shared" si="5"/>
        <v xml:space="preserve">ENERGIA </v>
      </c>
      <c r="M101" s="6" t="str">
        <f t="shared" si="6"/>
        <v xml:space="preserve">Emisiones fugitivas provenientes de la fabricación de combustibles </v>
      </c>
      <c r="N101" s="6" t="str">
        <f t="shared" si="7"/>
        <v xml:space="preserve">Petróleo y gas natural </v>
      </c>
      <c r="O101" s="6" t="str">
        <f t="shared" si="8"/>
        <v xml:space="preserve">Gas natural </v>
      </c>
      <c r="P101" s="40">
        <v>100</v>
      </c>
    </row>
    <row r="102" spans="1:16" ht="45">
      <c r="A102" s="29" t="str">
        <f t="shared" si="9"/>
        <v>1B2biii</v>
      </c>
      <c r="B102" s="12">
        <v>1</v>
      </c>
      <c r="C102" s="13" t="s">
        <v>218</v>
      </c>
      <c r="D102" s="13">
        <v>2</v>
      </c>
      <c r="E102" s="13" t="s">
        <v>45</v>
      </c>
      <c r="F102" s="13" t="s">
        <v>41</v>
      </c>
      <c r="G102" s="13"/>
      <c r="H102" s="15" t="s">
        <v>264</v>
      </c>
      <c r="I102" s="15" t="s">
        <v>296</v>
      </c>
      <c r="J102" s="13"/>
      <c r="K102" s="16" t="s">
        <v>222</v>
      </c>
      <c r="L102" s="6" t="str">
        <f t="shared" si="5"/>
        <v xml:space="preserve">ENERGIA </v>
      </c>
      <c r="M102" s="6" t="str">
        <f t="shared" si="6"/>
        <v xml:space="preserve">Emisiones fugitivas provenientes de la fabricación de combustibles </v>
      </c>
      <c r="N102" s="6" t="str">
        <f t="shared" si="7"/>
        <v xml:space="preserve">Petróleo y gas natural </v>
      </c>
      <c r="O102" s="6" t="str">
        <f t="shared" si="8"/>
        <v xml:space="preserve">Gas natural </v>
      </c>
      <c r="P102" s="40">
        <v>101</v>
      </c>
    </row>
    <row r="103" spans="1:16" ht="33.75">
      <c r="A103" s="29" t="str">
        <f t="shared" si="9"/>
        <v>1B2biii1</v>
      </c>
      <c r="B103" s="12">
        <v>1</v>
      </c>
      <c r="C103" s="13" t="s">
        <v>218</v>
      </c>
      <c r="D103" s="13">
        <v>2</v>
      </c>
      <c r="E103" s="13" t="s">
        <v>45</v>
      </c>
      <c r="F103" s="13" t="s">
        <v>41</v>
      </c>
      <c r="G103" s="13">
        <v>1</v>
      </c>
      <c r="H103" s="15" t="s">
        <v>266</v>
      </c>
      <c r="I103" s="15" t="s">
        <v>297</v>
      </c>
      <c r="J103" s="13" t="s">
        <v>298</v>
      </c>
      <c r="K103" s="16" t="s">
        <v>261</v>
      </c>
      <c r="L103" s="6" t="str">
        <f t="shared" si="5"/>
        <v xml:space="preserve">ENERGIA </v>
      </c>
      <c r="M103" s="6" t="str">
        <f t="shared" si="6"/>
        <v xml:space="preserve">Emisiones fugitivas provenientes de la fabricación de combustibles </v>
      </c>
      <c r="N103" s="6" t="str">
        <f t="shared" si="7"/>
        <v xml:space="preserve">Petróleo y gas natural </v>
      </c>
      <c r="O103" s="6" t="str">
        <f t="shared" si="8"/>
        <v xml:space="preserve">Gas natural </v>
      </c>
      <c r="P103" s="40">
        <v>102</v>
      </c>
    </row>
    <row r="104" spans="1:16" ht="56.25">
      <c r="A104" s="29" t="str">
        <f t="shared" si="9"/>
        <v>1B2biii2</v>
      </c>
      <c r="B104" s="12">
        <v>1</v>
      </c>
      <c r="C104" s="13" t="s">
        <v>218</v>
      </c>
      <c r="D104" s="13">
        <v>2</v>
      </c>
      <c r="E104" s="13" t="s">
        <v>45</v>
      </c>
      <c r="F104" s="13" t="s">
        <v>41</v>
      </c>
      <c r="G104" s="13">
        <v>2</v>
      </c>
      <c r="H104" s="15" t="s">
        <v>299</v>
      </c>
      <c r="I104" s="15" t="s">
        <v>300</v>
      </c>
      <c r="J104" s="13" t="s">
        <v>301</v>
      </c>
      <c r="K104" s="16" t="s">
        <v>261</v>
      </c>
      <c r="L104" s="6" t="str">
        <f t="shared" si="5"/>
        <v xml:space="preserve">ENERGIA </v>
      </c>
      <c r="M104" s="6" t="str">
        <f t="shared" si="6"/>
        <v xml:space="preserve">Emisiones fugitivas provenientes de la fabricación de combustibles </v>
      </c>
      <c r="N104" s="6" t="str">
        <f t="shared" si="7"/>
        <v xml:space="preserve">Petróleo y gas natural </v>
      </c>
      <c r="O104" s="6" t="str">
        <f t="shared" si="8"/>
        <v xml:space="preserve">Gas natural </v>
      </c>
      <c r="P104" s="40">
        <v>103</v>
      </c>
    </row>
    <row r="105" spans="1:16" ht="33.75">
      <c r="A105" s="29" t="str">
        <f t="shared" si="9"/>
        <v>1B2biii3</v>
      </c>
      <c r="B105" s="12">
        <v>1</v>
      </c>
      <c r="C105" s="13" t="s">
        <v>218</v>
      </c>
      <c r="D105" s="13">
        <v>2</v>
      </c>
      <c r="E105" s="13" t="s">
        <v>45</v>
      </c>
      <c r="F105" s="13" t="s">
        <v>41</v>
      </c>
      <c r="G105" s="13">
        <v>3</v>
      </c>
      <c r="H105" s="15" t="s">
        <v>302</v>
      </c>
      <c r="I105" s="15" t="s">
        <v>303</v>
      </c>
      <c r="J105" s="13" t="s">
        <v>304</v>
      </c>
      <c r="K105" s="16" t="s">
        <v>261</v>
      </c>
      <c r="L105" s="6" t="str">
        <f t="shared" si="5"/>
        <v xml:space="preserve">ENERGIA </v>
      </c>
      <c r="M105" s="6" t="str">
        <f t="shared" si="6"/>
        <v xml:space="preserve">Emisiones fugitivas provenientes de la fabricación de combustibles </v>
      </c>
      <c r="N105" s="6" t="str">
        <f t="shared" si="7"/>
        <v xml:space="preserve">Petróleo y gas natural </v>
      </c>
      <c r="O105" s="6" t="str">
        <f t="shared" si="8"/>
        <v xml:space="preserve">Gas natural </v>
      </c>
      <c r="P105" s="40">
        <v>104</v>
      </c>
    </row>
    <row r="106" spans="1:16" ht="78.75">
      <c r="A106" s="29" t="str">
        <f t="shared" si="9"/>
        <v>1B2biii4</v>
      </c>
      <c r="B106" s="12">
        <v>1</v>
      </c>
      <c r="C106" s="13" t="s">
        <v>218</v>
      </c>
      <c r="D106" s="13">
        <v>2</v>
      </c>
      <c r="E106" s="13" t="s">
        <v>45</v>
      </c>
      <c r="F106" s="13" t="s">
        <v>41</v>
      </c>
      <c r="G106" s="13">
        <v>4</v>
      </c>
      <c r="H106" s="15" t="s">
        <v>305</v>
      </c>
      <c r="I106" s="15" t="s">
        <v>306</v>
      </c>
      <c r="J106" s="13" t="s">
        <v>307</v>
      </c>
      <c r="K106" s="16" t="s">
        <v>261</v>
      </c>
      <c r="L106" s="6" t="str">
        <f t="shared" si="5"/>
        <v xml:space="preserve">ENERGIA </v>
      </c>
      <c r="M106" s="6" t="str">
        <f t="shared" si="6"/>
        <v xml:space="preserve">Emisiones fugitivas provenientes de la fabricación de combustibles </v>
      </c>
      <c r="N106" s="6" t="str">
        <f t="shared" si="7"/>
        <v xml:space="preserve">Petróleo y gas natural </v>
      </c>
      <c r="O106" s="6" t="str">
        <f t="shared" si="8"/>
        <v xml:space="preserve">Gas natural </v>
      </c>
      <c r="P106" s="40">
        <v>105</v>
      </c>
    </row>
    <row r="107" spans="1:16" ht="33.75">
      <c r="A107" s="29" t="str">
        <f t="shared" si="9"/>
        <v>1B2biii5</v>
      </c>
      <c r="B107" s="12">
        <v>1</v>
      </c>
      <c r="C107" s="13" t="s">
        <v>218</v>
      </c>
      <c r="D107" s="13">
        <v>2</v>
      </c>
      <c r="E107" s="13" t="s">
        <v>45</v>
      </c>
      <c r="F107" s="13" t="s">
        <v>41</v>
      </c>
      <c r="G107" s="13">
        <v>5</v>
      </c>
      <c r="H107" s="15" t="s">
        <v>308</v>
      </c>
      <c r="I107" s="15" t="s">
        <v>309</v>
      </c>
      <c r="J107" s="13" t="s">
        <v>93</v>
      </c>
      <c r="K107" s="16" t="s">
        <v>261</v>
      </c>
      <c r="L107" s="6" t="str">
        <f t="shared" si="5"/>
        <v xml:space="preserve">ENERGIA </v>
      </c>
      <c r="M107" s="6" t="str">
        <f t="shared" si="6"/>
        <v xml:space="preserve">Emisiones fugitivas provenientes de la fabricación de combustibles </v>
      </c>
      <c r="N107" s="6" t="str">
        <f t="shared" si="7"/>
        <v xml:space="preserve">Petróleo y gas natural </v>
      </c>
      <c r="O107" s="6" t="str">
        <f t="shared" si="8"/>
        <v xml:space="preserve">Gas natural </v>
      </c>
      <c r="P107" s="40">
        <v>106</v>
      </c>
    </row>
    <row r="108" spans="1:16" ht="33.75">
      <c r="A108" s="29" t="str">
        <f t="shared" si="9"/>
        <v>1B2biii6</v>
      </c>
      <c r="B108" s="12">
        <v>1</v>
      </c>
      <c r="C108" s="13" t="s">
        <v>218</v>
      </c>
      <c r="D108" s="13">
        <v>2</v>
      </c>
      <c r="E108" s="13" t="s">
        <v>45</v>
      </c>
      <c r="F108" s="13" t="s">
        <v>41</v>
      </c>
      <c r="G108" s="13">
        <v>6</v>
      </c>
      <c r="H108" s="15" t="s">
        <v>280</v>
      </c>
      <c r="I108" s="15" t="s">
        <v>310</v>
      </c>
      <c r="J108" s="13" t="s">
        <v>311</v>
      </c>
      <c r="K108" s="16" t="s">
        <v>261</v>
      </c>
      <c r="L108" s="6" t="str">
        <f t="shared" si="5"/>
        <v xml:space="preserve">ENERGIA </v>
      </c>
      <c r="M108" s="6" t="str">
        <f t="shared" si="6"/>
        <v xml:space="preserve">Emisiones fugitivas provenientes de la fabricación de combustibles </v>
      </c>
      <c r="N108" s="6" t="str">
        <f t="shared" si="7"/>
        <v xml:space="preserve">Petróleo y gas natural </v>
      </c>
      <c r="O108" s="6" t="str">
        <f t="shared" si="8"/>
        <v xml:space="preserve">Gas natural </v>
      </c>
      <c r="P108" s="40">
        <v>107</v>
      </c>
    </row>
    <row r="109" spans="1:16" ht="33.75">
      <c r="A109" s="29" t="str">
        <f t="shared" si="9"/>
        <v>1B3</v>
      </c>
      <c r="B109" s="12">
        <v>1</v>
      </c>
      <c r="C109" s="13" t="s">
        <v>218</v>
      </c>
      <c r="D109" s="13">
        <v>3</v>
      </c>
      <c r="E109" s="17"/>
      <c r="F109" s="13"/>
      <c r="G109" s="13"/>
      <c r="H109" s="15" t="s">
        <v>312</v>
      </c>
      <c r="I109" s="15" t="s">
        <v>313</v>
      </c>
      <c r="J109" s="13"/>
      <c r="K109" s="16" t="s">
        <v>222</v>
      </c>
      <c r="L109" s="6" t="str">
        <f t="shared" si="5"/>
        <v xml:space="preserve">ENERGIA </v>
      </c>
      <c r="M109" s="6" t="str">
        <f t="shared" si="6"/>
        <v xml:space="preserve">Emisiones fugitivas provenientes de la fabricación de combustibles </v>
      </c>
      <c r="N109" s="6" t="str">
        <f t="shared" si="7"/>
        <v xml:space="preserve">Otras emisiones provenientes de la producción de energía </v>
      </c>
      <c r="O109" s="6" t="str">
        <f t="shared" si="8"/>
        <v/>
      </c>
      <c r="P109" s="40">
        <v>108</v>
      </c>
    </row>
    <row r="110" spans="1:16" ht="67.5">
      <c r="A110" s="29" t="str">
        <f t="shared" si="9"/>
        <v>1C</v>
      </c>
      <c r="B110" s="12">
        <v>1</v>
      </c>
      <c r="C110" s="13" t="s">
        <v>314</v>
      </c>
      <c r="D110" s="14"/>
      <c r="E110" s="13"/>
      <c r="F110" s="13"/>
      <c r="G110" s="13"/>
      <c r="H110" s="15" t="s">
        <v>315</v>
      </c>
      <c r="I110" s="15" t="s">
        <v>316</v>
      </c>
      <c r="J110" s="13"/>
      <c r="K110" s="16" t="s">
        <v>317</v>
      </c>
      <c r="L110" s="6" t="str">
        <f t="shared" si="5"/>
        <v xml:space="preserve">ENERGIA </v>
      </c>
      <c r="M110" s="6" t="str">
        <f t="shared" si="6"/>
        <v xml:space="preserve">Transporte y almacenamiento de dióxido de carbono </v>
      </c>
      <c r="N110" s="6" t="str">
        <f t="shared" si="7"/>
        <v/>
      </c>
      <c r="O110" s="6" t="str">
        <f t="shared" si="8"/>
        <v/>
      </c>
      <c r="P110" s="40">
        <v>109</v>
      </c>
    </row>
    <row r="111" spans="1:16" ht="45">
      <c r="A111" s="29" t="str">
        <f t="shared" si="9"/>
        <v>1C1</v>
      </c>
      <c r="B111" s="12">
        <v>1</v>
      </c>
      <c r="C111" s="13" t="s">
        <v>314</v>
      </c>
      <c r="D111" s="13">
        <v>1</v>
      </c>
      <c r="E111" s="13"/>
      <c r="F111" s="13"/>
      <c r="G111" s="13"/>
      <c r="H111" s="15" t="s">
        <v>318</v>
      </c>
      <c r="I111" s="15" t="s">
        <v>319</v>
      </c>
      <c r="J111" s="13"/>
      <c r="K111" s="16" t="s">
        <v>317</v>
      </c>
      <c r="L111" s="12" t="s">
        <v>22</v>
      </c>
      <c r="M111" s="13" t="s">
        <v>315</v>
      </c>
      <c r="N111" s="13"/>
      <c r="O111" s="31" t="s">
        <v>318</v>
      </c>
      <c r="P111" s="40">
        <v>110</v>
      </c>
    </row>
    <row r="112" spans="1:16" ht="22.5">
      <c r="A112" s="29" t="str">
        <f t="shared" si="9"/>
        <v>1C1a</v>
      </c>
      <c r="B112" s="12">
        <v>1</v>
      </c>
      <c r="C112" s="13" t="s">
        <v>314</v>
      </c>
      <c r="D112" s="13">
        <v>1</v>
      </c>
      <c r="E112" s="13" t="s">
        <v>30</v>
      </c>
      <c r="F112" s="13"/>
      <c r="G112" s="13"/>
      <c r="H112" s="15" t="s">
        <v>320</v>
      </c>
      <c r="I112" s="15" t="s">
        <v>321</v>
      </c>
      <c r="J112" s="13"/>
      <c r="K112" s="16" t="s">
        <v>317</v>
      </c>
      <c r="L112" s="12" t="s">
        <v>22</v>
      </c>
      <c r="M112" s="13" t="s">
        <v>315</v>
      </c>
      <c r="N112" s="13"/>
      <c r="O112" s="31" t="s">
        <v>320</v>
      </c>
      <c r="P112" s="40">
        <v>111</v>
      </c>
    </row>
    <row r="113" spans="1:16" ht="22.5">
      <c r="A113" s="29" t="str">
        <f t="shared" si="9"/>
        <v>1C1b</v>
      </c>
      <c r="B113" s="12">
        <v>1</v>
      </c>
      <c r="C113" s="13" t="s">
        <v>314</v>
      </c>
      <c r="D113" s="13">
        <v>1</v>
      </c>
      <c r="E113" s="13" t="s">
        <v>45</v>
      </c>
      <c r="F113" s="13"/>
      <c r="G113" s="13"/>
      <c r="H113" s="15" t="s">
        <v>322</v>
      </c>
      <c r="I113" s="15" t="s">
        <v>323</v>
      </c>
      <c r="J113" s="13"/>
      <c r="K113" s="16" t="s">
        <v>317</v>
      </c>
      <c r="L113" s="12" t="s">
        <v>22</v>
      </c>
      <c r="M113" s="13" t="s">
        <v>315</v>
      </c>
      <c r="N113" s="13"/>
      <c r="O113" s="31" t="s">
        <v>322</v>
      </c>
      <c r="P113" s="40">
        <v>112</v>
      </c>
    </row>
    <row r="114" spans="1:16" ht="22.5">
      <c r="A114" s="29" t="str">
        <f t="shared" si="9"/>
        <v>1C1c</v>
      </c>
      <c r="B114" s="12">
        <v>1</v>
      </c>
      <c r="C114" s="13" t="s">
        <v>314</v>
      </c>
      <c r="D114" s="13">
        <v>1</v>
      </c>
      <c r="E114" s="13" t="s">
        <v>50</v>
      </c>
      <c r="F114" s="13"/>
      <c r="G114" s="13"/>
      <c r="H114" s="15" t="s">
        <v>324</v>
      </c>
      <c r="I114" s="15" t="s">
        <v>325</v>
      </c>
      <c r="J114" s="13"/>
      <c r="K114" s="16" t="s">
        <v>317</v>
      </c>
      <c r="L114" s="12" t="s">
        <v>22</v>
      </c>
      <c r="M114" s="13" t="s">
        <v>315</v>
      </c>
      <c r="N114" s="13"/>
      <c r="O114" s="31" t="s">
        <v>324</v>
      </c>
      <c r="P114" s="40">
        <v>113</v>
      </c>
    </row>
    <row r="115" spans="1:16" ht="22.5">
      <c r="A115" s="29" t="str">
        <f t="shared" si="9"/>
        <v>1C2</v>
      </c>
      <c r="B115" s="12">
        <v>1</v>
      </c>
      <c r="C115" s="13" t="s">
        <v>314</v>
      </c>
      <c r="D115" s="13">
        <v>2</v>
      </c>
      <c r="E115" s="13"/>
      <c r="F115" s="14"/>
      <c r="G115" s="13"/>
      <c r="H115" s="15" t="s">
        <v>326</v>
      </c>
      <c r="I115" s="15" t="s">
        <v>327</v>
      </c>
      <c r="J115" s="14"/>
      <c r="K115" s="16" t="s">
        <v>317</v>
      </c>
      <c r="L115" s="12" t="s">
        <v>22</v>
      </c>
      <c r="M115" s="13" t="s">
        <v>315</v>
      </c>
      <c r="N115" s="13"/>
      <c r="O115" s="31" t="s">
        <v>326</v>
      </c>
      <c r="P115" s="40">
        <v>114</v>
      </c>
    </row>
    <row r="116" spans="1:16" ht="22.5">
      <c r="A116" s="29" t="str">
        <f t="shared" si="9"/>
        <v>1C2a</v>
      </c>
      <c r="B116" s="12">
        <v>1</v>
      </c>
      <c r="C116" s="13" t="s">
        <v>314</v>
      </c>
      <c r="D116" s="13">
        <v>2</v>
      </c>
      <c r="E116" s="13" t="s">
        <v>30</v>
      </c>
      <c r="F116" s="13"/>
      <c r="G116" s="14"/>
      <c r="H116" s="15" t="s">
        <v>328</v>
      </c>
      <c r="I116" s="15" t="s">
        <v>329</v>
      </c>
      <c r="J116" s="13"/>
      <c r="K116" s="16" t="s">
        <v>317</v>
      </c>
      <c r="L116" s="12" t="s">
        <v>22</v>
      </c>
      <c r="M116" s="13" t="s">
        <v>315</v>
      </c>
      <c r="N116" s="13"/>
      <c r="O116" s="31" t="s">
        <v>328</v>
      </c>
      <c r="P116" s="40">
        <v>115</v>
      </c>
    </row>
    <row r="117" spans="1:16" ht="22.5">
      <c r="A117" s="29" t="str">
        <f t="shared" si="9"/>
        <v>1C2b</v>
      </c>
      <c r="B117" s="12">
        <v>1</v>
      </c>
      <c r="C117" s="13" t="s">
        <v>314</v>
      </c>
      <c r="D117" s="13">
        <v>2</v>
      </c>
      <c r="E117" s="13" t="s">
        <v>45</v>
      </c>
      <c r="F117" s="13"/>
      <c r="G117" s="14"/>
      <c r="H117" s="15" t="s">
        <v>330</v>
      </c>
      <c r="I117" s="15" t="s">
        <v>331</v>
      </c>
      <c r="J117" s="13"/>
      <c r="K117" s="16" t="s">
        <v>317</v>
      </c>
      <c r="L117" s="12" t="s">
        <v>22</v>
      </c>
      <c r="M117" s="13" t="s">
        <v>315</v>
      </c>
      <c r="N117" s="13"/>
      <c r="O117" s="31" t="s">
        <v>330</v>
      </c>
      <c r="P117" s="40">
        <v>116</v>
      </c>
    </row>
    <row r="118" spans="1:16" ht="22.5">
      <c r="A118" s="29" t="str">
        <f t="shared" si="9"/>
        <v>1C3</v>
      </c>
      <c r="B118" s="12">
        <v>1</v>
      </c>
      <c r="C118" s="13" t="s">
        <v>314</v>
      </c>
      <c r="D118" s="13">
        <v>3</v>
      </c>
      <c r="E118" s="13"/>
      <c r="F118" s="13"/>
      <c r="G118" s="13"/>
      <c r="H118" s="15" t="s">
        <v>280</v>
      </c>
      <c r="I118" s="15" t="s">
        <v>332</v>
      </c>
      <c r="J118" s="13"/>
      <c r="K118" s="16" t="s">
        <v>333</v>
      </c>
      <c r="L118" s="12" t="s">
        <v>22</v>
      </c>
      <c r="M118" s="13" t="s">
        <v>315</v>
      </c>
      <c r="N118" s="13"/>
      <c r="O118" s="31" t="s">
        <v>280</v>
      </c>
      <c r="P118" s="40">
        <v>117</v>
      </c>
    </row>
    <row r="119" spans="1:16" ht="45">
      <c r="A119" s="29" t="str">
        <f t="shared" si="9"/>
        <v>2</v>
      </c>
      <c r="B119" s="12">
        <v>2</v>
      </c>
      <c r="C119" s="23"/>
      <c r="D119" s="13"/>
      <c r="E119" s="13"/>
      <c r="F119" s="13"/>
      <c r="G119" s="13"/>
      <c r="H119" s="15" t="s">
        <v>334</v>
      </c>
      <c r="I119" s="15" t="s">
        <v>335</v>
      </c>
      <c r="J119" s="13"/>
      <c r="K119" s="16" t="s">
        <v>336</v>
      </c>
      <c r="L119" s="12" t="s">
        <v>337</v>
      </c>
      <c r="M119" s="13"/>
      <c r="N119" s="13"/>
      <c r="O119" s="31" t="s">
        <v>337</v>
      </c>
      <c r="P119" s="40">
        <v>118</v>
      </c>
    </row>
    <row r="120" spans="1:16" ht="22.5">
      <c r="A120" s="29" t="str">
        <f t="shared" si="9"/>
        <v>2A</v>
      </c>
      <c r="B120" s="12">
        <v>2</v>
      </c>
      <c r="C120" s="13" t="s">
        <v>23</v>
      </c>
      <c r="D120" s="13"/>
      <c r="E120" s="13"/>
      <c r="F120" s="23"/>
      <c r="G120" s="13"/>
      <c r="H120" s="15" t="s">
        <v>338</v>
      </c>
      <c r="I120" s="15"/>
      <c r="J120" s="13" t="s">
        <v>339</v>
      </c>
      <c r="K120" s="16" t="s">
        <v>21</v>
      </c>
      <c r="L120" s="12" t="s">
        <v>337</v>
      </c>
      <c r="M120" s="13" t="s">
        <v>340</v>
      </c>
      <c r="N120" s="13"/>
      <c r="O120" s="31" t="s">
        <v>338</v>
      </c>
      <c r="P120" s="40">
        <v>119</v>
      </c>
    </row>
    <row r="121" spans="1:16" ht="22.5">
      <c r="A121" s="29" t="str">
        <f t="shared" si="9"/>
        <v>2A1</v>
      </c>
      <c r="B121" s="12">
        <v>2</v>
      </c>
      <c r="C121" s="13" t="s">
        <v>23</v>
      </c>
      <c r="D121" s="13">
        <v>1</v>
      </c>
      <c r="E121" s="23"/>
      <c r="F121" s="13"/>
      <c r="G121" s="13"/>
      <c r="H121" s="15" t="s">
        <v>341</v>
      </c>
      <c r="I121" s="15" t="s">
        <v>342</v>
      </c>
      <c r="J121" s="13" t="s">
        <v>343</v>
      </c>
      <c r="K121" s="16" t="s">
        <v>225</v>
      </c>
      <c r="L121" s="12" t="s">
        <v>337</v>
      </c>
      <c r="M121" s="13" t="s">
        <v>340</v>
      </c>
      <c r="N121" s="13" t="s">
        <v>344</v>
      </c>
      <c r="O121" s="31" t="s">
        <v>344</v>
      </c>
      <c r="P121" s="40">
        <v>120</v>
      </c>
    </row>
    <row r="122" spans="1:16" ht="22.5">
      <c r="A122" s="29" t="str">
        <f t="shared" si="9"/>
        <v>2A2</v>
      </c>
      <c r="B122" s="12">
        <v>2</v>
      </c>
      <c r="C122" s="13" t="s">
        <v>23</v>
      </c>
      <c r="D122" s="13">
        <v>2</v>
      </c>
      <c r="E122" s="23"/>
      <c r="F122" s="13"/>
      <c r="G122" s="13"/>
      <c r="H122" s="15" t="s">
        <v>345</v>
      </c>
      <c r="I122" s="15" t="s">
        <v>346</v>
      </c>
      <c r="J122" s="13" t="s">
        <v>347</v>
      </c>
      <c r="K122" s="16" t="s">
        <v>348</v>
      </c>
      <c r="L122" s="12" t="s">
        <v>337</v>
      </c>
      <c r="M122" s="13" t="s">
        <v>340</v>
      </c>
      <c r="N122" s="13" t="s">
        <v>349</v>
      </c>
      <c r="O122" s="31" t="s">
        <v>349</v>
      </c>
      <c r="P122" s="40">
        <v>121</v>
      </c>
    </row>
    <row r="123" spans="1:16" ht="22.5">
      <c r="A123" s="29" t="str">
        <f t="shared" si="9"/>
        <v>2A3</v>
      </c>
      <c r="B123" s="12">
        <v>2</v>
      </c>
      <c r="C123" s="13" t="s">
        <v>23</v>
      </c>
      <c r="D123" s="13">
        <v>3</v>
      </c>
      <c r="E123" s="23"/>
      <c r="F123" s="13"/>
      <c r="G123" s="13"/>
      <c r="H123" s="15" t="s">
        <v>350</v>
      </c>
      <c r="I123" s="15" t="s">
        <v>351</v>
      </c>
      <c r="J123" s="13" t="s">
        <v>352</v>
      </c>
      <c r="K123" s="16" t="s">
        <v>348</v>
      </c>
      <c r="L123" s="12" t="s">
        <v>337</v>
      </c>
      <c r="M123" s="13" t="s">
        <v>340</v>
      </c>
      <c r="N123" s="13" t="s">
        <v>353</v>
      </c>
      <c r="O123" s="31" t="s">
        <v>350</v>
      </c>
      <c r="P123" s="40">
        <v>122</v>
      </c>
    </row>
    <row r="124" spans="1:16" ht="56.25">
      <c r="A124" s="29" t="str">
        <f t="shared" si="9"/>
        <v>2A4</v>
      </c>
      <c r="B124" s="12">
        <v>2</v>
      </c>
      <c r="C124" s="13" t="s">
        <v>23</v>
      </c>
      <c r="D124" s="13">
        <v>4</v>
      </c>
      <c r="E124" s="23"/>
      <c r="F124" s="13"/>
      <c r="G124" s="13"/>
      <c r="H124" s="15" t="s">
        <v>354</v>
      </c>
      <c r="I124" s="15" t="s">
        <v>355</v>
      </c>
      <c r="J124" s="13" t="s">
        <v>352</v>
      </c>
      <c r="K124" s="16" t="s">
        <v>356</v>
      </c>
      <c r="L124" s="12" t="s">
        <v>337</v>
      </c>
      <c r="M124" s="13" t="s">
        <v>340</v>
      </c>
      <c r="N124" s="13" t="s">
        <v>357</v>
      </c>
      <c r="O124" s="31" t="s">
        <v>357</v>
      </c>
      <c r="P124" s="40">
        <v>123</v>
      </c>
    </row>
    <row r="125" spans="1:16" ht="45">
      <c r="A125" s="29" t="str">
        <f t="shared" si="9"/>
        <v>2A4a</v>
      </c>
      <c r="B125" s="12">
        <v>2</v>
      </c>
      <c r="C125" s="13" t="s">
        <v>23</v>
      </c>
      <c r="D125" s="13">
        <v>4</v>
      </c>
      <c r="E125" s="13" t="s">
        <v>30</v>
      </c>
      <c r="F125" s="13"/>
      <c r="G125" s="13"/>
      <c r="H125" s="15" t="s">
        <v>358</v>
      </c>
      <c r="I125" s="15" t="s">
        <v>359</v>
      </c>
      <c r="J125" s="13" t="s">
        <v>360</v>
      </c>
      <c r="K125" s="16" t="s">
        <v>348</v>
      </c>
      <c r="L125" s="12" t="s">
        <v>337</v>
      </c>
      <c r="M125" s="13" t="s">
        <v>340</v>
      </c>
      <c r="N125" s="13" t="s">
        <v>357</v>
      </c>
      <c r="O125" s="31" t="s">
        <v>357</v>
      </c>
      <c r="P125" s="40">
        <v>124</v>
      </c>
    </row>
    <row r="126" spans="1:16" ht="22.5">
      <c r="A126" s="29" t="str">
        <f t="shared" si="9"/>
        <v>2A4b</v>
      </c>
      <c r="B126" s="12">
        <v>2</v>
      </c>
      <c r="C126" s="13" t="s">
        <v>23</v>
      </c>
      <c r="D126" s="13">
        <v>4</v>
      </c>
      <c r="E126" s="13" t="s">
        <v>45</v>
      </c>
      <c r="F126" s="13"/>
      <c r="G126" s="23"/>
      <c r="H126" s="15" t="s">
        <v>361</v>
      </c>
      <c r="I126" s="15" t="s">
        <v>362</v>
      </c>
      <c r="J126" s="13" t="s">
        <v>363</v>
      </c>
      <c r="K126" s="16" t="s">
        <v>356</v>
      </c>
      <c r="L126" s="12" t="s">
        <v>337</v>
      </c>
      <c r="M126" s="13" t="s">
        <v>340</v>
      </c>
      <c r="N126" s="13" t="s">
        <v>357</v>
      </c>
      <c r="O126" s="31" t="s">
        <v>357</v>
      </c>
      <c r="P126" s="40">
        <v>125</v>
      </c>
    </row>
    <row r="127" spans="1:16" ht="45">
      <c r="A127" s="29" t="str">
        <f t="shared" si="9"/>
        <v>2A4c</v>
      </c>
      <c r="B127" s="12">
        <v>2</v>
      </c>
      <c r="C127" s="13" t="s">
        <v>23</v>
      </c>
      <c r="D127" s="13">
        <v>4</v>
      </c>
      <c r="E127" s="13" t="s">
        <v>50</v>
      </c>
      <c r="F127" s="13"/>
      <c r="G127" s="23"/>
      <c r="H127" s="15" t="s">
        <v>364</v>
      </c>
      <c r="I127" s="15" t="s">
        <v>365</v>
      </c>
      <c r="J127" s="13" t="s">
        <v>360</v>
      </c>
      <c r="K127" s="16" t="s">
        <v>348</v>
      </c>
      <c r="L127" s="12" t="s">
        <v>337</v>
      </c>
      <c r="M127" s="13" t="s">
        <v>340</v>
      </c>
      <c r="N127" s="13" t="s">
        <v>357</v>
      </c>
      <c r="O127" s="31" t="s">
        <v>357</v>
      </c>
      <c r="P127" s="40">
        <v>126</v>
      </c>
    </row>
    <row r="128" spans="1:16" ht="56.25">
      <c r="A128" s="29" t="str">
        <f t="shared" si="9"/>
        <v>2A4d</v>
      </c>
      <c r="B128" s="12">
        <v>2</v>
      </c>
      <c r="C128" s="13" t="s">
        <v>23</v>
      </c>
      <c r="D128" s="13">
        <v>4</v>
      </c>
      <c r="E128" s="13" t="s">
        <v>72</v>
      </c>
      <c r="F128" s="13"/>
      <c r="G128" s="13"/>
      <c r="H128" s="15" t="s">
        <v>324</v>
      </c>
      <c r="I128" s="15" t="s">
        <v>366</v>
      </c>
      <c r="J128" s="13" t="s">
        <v>360</v>
      </c>
      <c r="K128" s="16" t="s">
        <v>356</v>
      </c>
      <c r="L128" s="12" t="s">
        <v>337</v>
      </c>
      <c r="M128" s="13" t="s">
        <v>340</v>
      </c>
      <c r="N128" s="13" t="s">
        <v>357</v>
      </c>
      <c r="O128" s="31" t="s">
        <v>357</v>
      </c>
      <c r="P128" s="40">
        <v>127</v>
      </c>
    </row>
    <row r="129" spans="1:16" ht="22.5">
      <c r="A129" s="29" t="str">
        <f t="shared" si="9"/>
        <v>2A5</v>
      </c>
      <c r="B129" s="12">
        <v>2</v>
      </c>
      <c r="C129" s="13" t="s">
        <v>23</v>
      </c>
      <c r="D129" s="13">
        <v>5</v>
      </c>
      <c r="E129" s="23"/>
      <c r="F129" s="13"/>
      <c r="G129" s="23"/>
      <c r="H129" s="15" t="s">
        <v>324</v>
      </c>
      <c r="I129" s="15"/>
      <c r="J129" s="13" t="s">
        <v>367</v>
      </c>
      <c r="K129" s="16" t="s">
        <v>21</v>
      </c>
      <c r="L129" s="12" t="s">
        <v>337</v>
      </c>
      <c r="M129" s="13" t="s">
        <v>340</v>
      </c>
      <c r="N129" s="13" t="s">
        <v>368</v>
      </c>
      <c r="O129" s="31" t="s">
        <v>324</v>
      </c>
      <c r="P129" s="40">
        <v>128</v>
      </c>
    </row>
    <row r="130" spans="1:16" ht="33.75">
      <c r="A130" s="29" t="str">
        <f t="shared" si="9"/>
        <v>2B</v>
      </c>
      <c r="B130" s="12">
        <v>2</v>
      </c>
      <c r="C130" s="13" t="s">
        <v>218</v>
      </c>
      <c r="D130" s="17"/>
      <c r="E130" s="13"/>
      <c r="F130" s="23"/>
      <c r="G130" s="13"/>
      <c r="H130" s="15" t="s">
        <v>369</v>
      </c>
      <c r="I130" s="15" t="s">
        <v>370</v>
      </c>
      <c r="J130" s="13"/>
      <c r="K130" s="16" t="s">
        <v>371</v>
      </c>
      <c r="L130" s="12" t="s">
        <v>337</v>
      </c>
      <c r="M130" s="13" t="s">
        <v>372</v>
      </c>
      <c r="N130" s="13" t="s">
        <v>372</v>
      </c>
      <c r="O130" s="31" t="s">
        <v>369</v>
      </c>
      <c r="P130" s="40">
        <v>129</v>
      </c>
    </row>
    <row r="131" spans="1:16" ht="90">
      <c r="A131" s="29" t="str">
        <f t="shared" si="9"/>
        <v>2B1</v>
      </c>
      <c r="B131" s="12">
        <v>2</v>
      </c>
      <c r="C131" s="13" t="s">
        <v>218</v>
      </c>
      <c r="D131" s="13">
        <v>1</v>
      </c>
      <c r="E131" s="23"/>
      <c r="F131" s="13"/>
      <c r="G131" s="23"/>
      <c r="H131" s="78" t="s">
        <v>373</v>
      </c>
      <c r="I131" s="15" t="s">
        <v>374</v>
      </c>
      <c r="J131" s="13" t="s">
        <v>375</v>
      </c>
      <c r="K131" s="16" t="s">
        <v>21</v>
      </c>
      <c r="L131" s="12" t="s">
        <v>337</v>
      </c>
      <c r="M131" s="13" t="s">
        <v>372</v>
      </c>
      <c r="N131" s="13" t="s">
        <v>376</v>
      </c>
      <c r="O131" s="31" t="s">
        <v>376</v>
      </c>
      <c r="P131" s="40">
        <v>130</v>
      </c>
    </row>
    <row r="132" spans="1:16" ht="56.25">
      <c r="A132" s="29" t="str">
        <f t="shared" si="9"/>
        <v>2B2</v>
      </c>
      <c r="B132" s="12">
        <v>2</v>
      </c>
      <c r="C132" s="13" t="s">
        <v>218</v>
      </c>
      <c r="D132" s="13">
        <v>2</v>
      </c>
      <c r="E132" s="23"/>
      <c r="F132" s="13"/>
      <c r="G132" s="23"/>
      <c r="H132" s="78" t="s">
        <v>377</v>
      </c>
      <c r="I132" s="15" t="s">
        <v>378</v>
      </c>
      <c r="J132" s="13" t="s">
        <v>379</v>
      </c>
      <c r="K132" s="16" t="s">
        <v>254</v>
      </c>
      <c r="L132" s="12" t="s">
        <v>337</v>
      </c>
      <c r="M132" s="13" t="s">
        <v>372</v>
      </c>
      <c r="N132" s="13" t="s">
        <v>380</v>
      </c>
      <c r="O132" s="31" t="s">
        <v>380</v>
      </c>
      <c r="P132" s="40">
        <v>131</v>
      </c>
    </row>
    <row r="133" spans="1:16" ht="56.25">
      <c r="A133" s="29" t="str">
        <f t="shared" si="9"/>
        <v>2B3</v>
      </c>
      <c r="B133" s="12">
        <v>2</v>
      </c>
      <c r="C133" s="13" t="s">
        <v>218</v>
      </c>
      <c r="D133" s="13">
        <v>3</v>
      </c>
      <c r="E133" s="23"/>
      <c r="F133" s="13"/>
      <c r="G133" s="23"/>
      <c r="H133" s="78" t="s">
        <v>381</v>
      </c>
      <c r="I133" s="15" t="s">
        <v>382</v>
      </c>
      <c r="J133" s="13" t="s">
        <v>383</v>
      </c>
      <c r="K133" s="16" t="s">
        <v>384</v>
      </c>
      <c r="L133" s="12" t="s">
        <v>337</v>
      </c>
      <c r="M133" s="13" t="s">
        <v>372</v>
      </c>
      <c r="N133" s="13" t="s">
        <v>385</v>
      </c>
      <c r="O133" s="31" t="s">
        <v>381</v>
      </c>
      <c r="P133" s="40">
        <v>132</v>
      </c>
    </row>
    <row r="134" spans="1:16" ht="67.5">
      <c r="A134" s="29" t="str">
        <f t="shared" si="9"/>
        <v>2B4</v>
      </c>
      <c r="B134" s="12">
        <v>2</v>
      </c>
      <c r="C134" s="13" t="s">
        <v>218</v>
      </c>
      <c r="D134" s="13">
        <v>4</v>
      </c>
      <c r="E134" s="23"/>
      <c r="F134" s="13"/>
      <c r="G134" s="23"/>
      <c r="H134" s="15" t="s">
        <v>386</v>
      </c>
      <c r="I134" s="15" t="s">
        <v>387</v>
      </c>
      <c r="J134" s="13" t="s">
        <v>388</v>
      </c>
      <c r="K134" s="16" t="s">
        <v>254</v>
      </c>
      <c r="L134" s="12" t="s">
        <v>337</v>
      </c>
      <c r="M134" s="13" t="s">
        <v>372</v>
      </c>
      <c r="N134" s="13" t="s">
        <v>389</v>
      </c>
      <c r="O134" s="31" t="s">
        <v>386</v>
      </c>
      <c r="P134" s="40">
        <v>133</v>
      </c>
    </row>
    <row r="135" spans="1:16" ht="67.5">
      <c r="A135" s="29" t="str">
        <f t="shared" si="9"/>
        <v>2B5</v>
      </c>
      <c r="B135" s="12">
        <v>2</v>
      </c>
      <c r="C135" s="13" t="s">
        <v>218</v>
      </c>
      <c r="D135" s="13">
        <v>5</v>
      </c>
      <c r="E135" s="23"/>
      <c r="F135" s="13"/>
      <c r="G135" s="23"/>
      <c r="H135" s="78" t="s">
        <v>390</v>
      </c>
      <c r="I135" s="15" t="s">
        <v>391</v>
      </c>
      <c r="J135" s="13" t="s">
        <v>392</v>
      </c>
      <c r="K135" s="16" t="s">
        <v>254</v>
      </c>
      <c r="L135" s="12" t="s">
        <v>337</v>
      </c>
      <c r="M135" s="13" t="s">
        <v>372</v>
      </c>
      <c r="N135" s="13" t="s">
        <v>393</v>
      </c>
      <c r="O135" s="31" t="s">
        <v>393</v>
      </c>
      <c r="P135" s="40">
        <v>134</v>
      </c>
    </row>
    <row r="136" spans="1:16" ht="90">
      <c r="A136" s="29" t="str">
        <f t="shared" si="9"/>
        <v>2B6</v>
      </c>
      <c r="B136" s="12">
        <v>2</v>
      </c>
      <c r="C136" s="13" t="s">
        <v>218</v>
      </c>
      <c r="D136" s="13">
        <v>6</v>
      </c>
      <c r="E136" s="23"/>
      <c r="F136" s="13"/>
      <c r="G136" s="23"/>
      <c r="H136" s="78" t="s">
        <v>394</v>
      </c>
      <c r="I136" s="15" t="s">
        <v>395</v>
      </c>
      <c r="J136" s="13" t="s">
        <v>388</v>
      </c>
      <c r="K136" s="16" t="s">
        <v>254</v>
      </c>
      <c r="L136" s="12" t="s">
        <v>337</v>
      </c>
      <c r="M136" s="13" t="s">
        <v>372</v>
      </c>
      <c r="N136" s="13" t="s">
        <v>396</v>
      </c>
      <c r="O136" s="31" t="s">
        <v>394</v>
      </c>
      <c r="P136" s="40">
        <v>135</v>
      </c>
    </row>
    <row r="137" spans="1:16" ht="90">
      <c r="A137" s="29" t="str">
        <f t="shared" si="9"/>
        <v>2B7</v>
      </c>
      <c r="B137" s="12">
        <v>2</v>
      </c>
      <c r="C137" s="13" t="s">
        <v>218</v>
      </c>
      <c r="D137" s="13">
        <v>7</v>
      </c>
      <c r="E137" s="23"/>
      <c r="F137" s="13"/>
      <c r="G137" s="23"/>
      <c r="H137" s="15" t="s">
        <v>397</v>
      </c>
      <c r="I137" s="15" t="s">
        <v>398</v>
      </c>
      <c r="J137" s="13" t="s">
        <v>363</v>
      </c>
      <c r="K137" s="16" t="s">
        <v>254</v>
      </c>
      <c r="L137" s="12" t="s">
        <v>337</v>
      </c>
      <c r="M137" s="13" t="s">
        <v>372</v>
      </c>
      <c r="N137" s="13" t="s">
        <v>399</v>
      </c>
      <c r="O137" s="31" t="s">
        <v>399</v>
      </c>
      <c r="P137" s="40">
        <v>136</v>
      </c>
    </row>
    <row r="138" spans="1:16" ht="22.5">
      <c r="A138" s="29" t="str">
        <f t="shared" si="9"/>
        <v>2B8</v>
      </c>
      <c r="B138" s="12">
        <v>2</v>
      </c>
      <c r="C138" s="13" t="s">
        <v>218</v>
      </c>
      <c r="D138" s="13">
        <v>8</v>
      </c>
      <c r="E138" s="23"/>
      <c r="F138" s="23"/>
      <c r="G138" s="13"/>
      <c r="H138" s="15" t="s">
        <v>400</v>
      </c>
      <c r="I138" s="15"/>
      <c r="J138" s="13" t="s">
        <v>388</v>
      </c>
      <c r="K138" s="16" t="s">
        <v>21</v>
      </c>
      <c r="L138" s="12" t="s">
        <v>337</v>
      </c>
      <c r="M138" s="13" t="s">
        <v>372</v>
      </c>
      <c r="N138" s="13" t="s">
        <v>401</v>
      </c>
      <c r="O138" s="31" t="s">
        <v>401</v>
      </c>
      <c r="P138" s="40">
        <v>137</v>
      </c>
    </row>
    <row r="139" spans="1:16" ht="45">
      <c r="A139" s="29" t="str">
        <f t="shared" si="9"/>
        <v>2B8a</v>
      </c>
      <c r="B139" s="12">
        <v>2</v>
      </c>
      <c r="C139" s="13" t="s">
        <v>218</v>
      </c>
      <c r="D139" s="13">
        <v>8</v>
      </c>
      <c r="E139" s="13" t="s">
        <v>30</v>
      </c>
      <c r="F139" s="13"/>
      <c r="G139" s="23"/>
      <c r="H139" s="78" t="s">
        <v>402</v>
      </c>
      <c r="I139" s="15" t="s">
        <v>403</v>
      </c>
      <c r="J139" s="13" t="s">
        <v>388</v>
      </c>
      <c r="K139" s="16" t="s">
        <v>404</v>
      </c>
      <c r="L139" s="12" t="s">
        <v>337</v>
      </c>
      <c r="M139" s="13" t="s">
        <v>372</v>
      </c>
      <c r="N139" s="13" t="s">
        <v>401</v>
      </c>
      <c r="O139" s="31" t="s">
        <v>401</v>
      </c>
      <c r="P139" s="40">
        <v>138</v>
      </c>
    </row>
    <row r="140" spans="1:16" ht="56.25">
      <c r="A140" s="29" t="str">
        <f t="shared" si="9"/>
        <v>2B8b</v>
      </c>
      <c r="B140" s="12">
        <v>2</v>
      </c>
      <c r="C140" s="13" t="s">
        <v>218</v>
      </c>
      <c r="D140" s="13">
        <v>8</v>
      </c>
      <c r="E140" s="13" t="s">
        <v>45</v>
      </c>
      <c r="F140" s="23"/>
      <c r="G140" s="23"/>
      <c r="H140" s="78" t="s">
        <v>405</v>
      </c>
      <c r="I140" s="15" t="s">
        <v>406</v>
      </c>
      <c r="J140" s="13" t="s">
        <v>388</v>
      </c>
      <c r="K140" s="16" t="s">
        <v>21</v>
      </c>
      <c r="L140" s="12" t="s">
        <v>337</v>
      </c>
      <c r="M140" s="13" t="s">
        <v>372</v>
      </c>
      <c r="N140" s="13" t="s">
        <v>401</v>
      </c>
      <c r="O140" s="31" t="s">
        <v>401</v>
      </c>
      <c r="P140" s="40">
        <v>139</v>
      </c>
    </row>
    <row r="141" spans="1:16" ht="56.25">
      <c r="A141" s="29" t="str">
        <f t="shared" si="9"/>
        <v>2B8c</v>
      </c>
      <c r="B141" s="12">
        <v>2</v>
      </c>
      <c r="C141" s="13" t="s">
        <v>218</v>
      </c>
      <c r="D141" s="13">
        <v>8</v>
      </c>
      <c r="E141" s="13" t="s">
        <v>50</v>
      </c>
      <c r="F141" s="13"/>
      <c r="G141" s="23"/>
      <c r="H141" s="15" t="s">
        <v>407</v>
      </c>
      <c r="I141" s="15" t="s">
        <v>408</v>
      </c>
      <c r="J141" s="13" t="s">
        <v>388</v>
      </c>
      <c r="K141" s="16" t="s">
        <v>409</v>
      </c>
      <c r="L141" s="12" t="s">
        <v>337</v>
      </c>
      <c r="M141" s="13" t="s">
        <v>372</v>
      </c>
      <c r="N141" s="13" t="s">
        <v>401</v>
      </c>
      <c r="O141" s="31" t="s">
        <v>401</v>
      </c>
      <c r="P141" s="40">
        <v>140</v>
      </c>
    </row>
    <row r="142" spans="1:16" ht="33.75">
      <c r="A142" s="29" t="str">
        <f t="shared" ref="A142:A205" si="10">+CONCATENATE(B142,C142,D142,E142,F142,G142)</f>
        <v>2B8d</v>
      </c>
      <c r="B142" s="12">
        <v>2</v>
      </c>
      <c r="C142" s="13" t="s">
        <v>218</v>
      </c>
      <c r="D142" s="13">
        <v>8</v>
      </c>
      <c r="E142" s="13" t="s">
        <v>72</v>
      </c>
      <c r="F142" s="13"/>
      <c r="G142" s="23"/>
      <c r="H142" s="78" t="s">
        <v>410</v>
      </c>
      <c r="I142" s="15" t="s">
        <v>411</v>
      </c>
      <c r="J142" s="13" t="s">
        <v>388</v>
      </c>
      <c r="K142" s="16" t="s">
        <v>21</v>
      </c>
      <c r="L142" s="12" t="s">
        <v>337</v>
      </c>
      <c r="M142" s="13" t="s">
        <v>372</v>
      </c>
      <c r="N142" s="13" t="s">
        <v>401</v>
      </c>
      <c r="O142" s="31" t="s">
        <v>401</v>
      </c>
      <c r="P142" s="40">
        <v>141</v>
      </c>
    </row>
    <row r="143" spans="1:16" ht="45">
      <c r="A143" s="29" t="str">
        <f t="shared" si="10"/>
        <v>2B8e</v>
      </c>
      <c r="B143" s="12">
        <v>2</v>
      </c>
      <c r="C143" s="13" t="s">
        <v>218</v>
      </c>
      <c r="D143" s="13">
        <v>8</v>
      </c>
      <c r="E143" s="13" t="s">
        <v>76</v>
      </c>
      <c r="F143" s="13"/>
      <c r="G143" s="23"/>
      <c r="H143" s="78" t="s">
        <v>412</v>
      </c>
      <c r="I143" s="15" t="s">
        <v>413</v>
      </c>
      <c r="J143" s="13" t="s">
        <v>388</v>
      </c>
      <c r="K143" s="16" t="s">
        <v>404</v>
      </c>
      <c r="L143" s="12" t="s">
        <v>337</v>
      </c>
      <c r="M143" s="13" t="s">
        <v>372</v>
      </c>
      <c r="N143" s="13" t="s">
        <v>401</v>
      </c>
      <c r="O143" s="31" t="s">
        <v>401</v>
      </c>
      <c r="P143" s="40">
        <v>142</v>
      </c>
    </row>
    <row r="144" spans="1:16" ht="45">
      <c r="A144" s="29" t="str">
        <f t="shared" si="10"/>
        <v>2B8f</v>
      </c>
      <c r="B144" s="12">
        <v>2</v>
      </c>
      <c r="C144" s="13" t="s">
        <v>218</v>
      </c>
      <c r="D144" s="13">
        <v>8</v>
      </c>
      <c r="E144" s="13" t="s">
        <v>80</v>
      </c>
      <c r="F144" s="13"/>
      <c r="G144" s="23"/>
      <c r="H144" s="78" t="s">
        <v>414</v>
      </c>
      <c r="I144" s="15" t="s">
        <v>415</v>
      </c>
      <c r="J144" s="13" t="s">
        <v>416</v>
      </c>
      <c r="K144" s="16" t="s">
        <v>21</v>
      </c>
      <c r="L144" s="12" t="s">
        <v>337</v>
      </c>
      <c r="M144" s="13" t="s">
        <v>372</v>
      </c>
      <c r="N144" s="13" t="s">
        <v>401</v>
      </c>
      <c r="O144" s="31" t="s">
        <v>401</v>
      </c>
      <c r="P144" s="40">
        <v>143</v>
      </c>
    </row>
    <row r="145" spans="1:16" ht="22.5">
      <c r="A145" s="29" t="str">
        <f t="shared" si="10"/>
        <v>2B9</v>
      </c>
      <c r="B145" s="12">
        <v>2</v>
      </c>
      <c r="C145" s="13" t="s">
        <v>218</v>
      </c>
      <c r="D145" s="13">
        <v>9</v>
      </c>
      <c r="E145" s="23"/>
      <c r="F145" s="23"/>
      <c r="G145" s="13"/>
      <c r="H145" s="15" t="s">
        <v>417</v>
      </c>
      <c r="I145" s="15"/>
      <c r="J145" s="13" t="s">
        <v>418</v>
      </c>
      <c r="K145" s="16" t="s">
        <v>419</v>
      </c>
      <c r="L145" s="12" t="s">
        <v>337</v>
      </c>
      <c r="M145" s="13" t="s">
        <v>372</v>
      </c>
      <c r="N145" s="13" t="s">
        <v>420</v>
      </c>
      <c r="O145" s="31" t="s">
        <v>420</v>
      </c>
      <c r="P145" s="40">
        <v>144</v>
      </c>
    </row>
    <row r="146" spans="1:16" ht="67.5">
      <c r="A146" s="29" t="str">
        <f t="shared" si="10"/>
        <v>2B9a</v>
      </c>
      <c r="B146" s="12">
        <v>2</v>
      </c>
      <c r="C146" s="13" t="s">
        <v>218</v>
      </c>
      <c r="D146" s="13">
        <v>9</v>
      </c>
      <c r="E146" s="13" t="s">
        <v>30</v>
      </c>
      <c r="F146" s="23"/>
      <c r="G146" s="23"/>
      <c r="H146" s="15" t="s">
        <v>421</v>
      </c>
      <c r="I146" s="15" t="s">
        <v>422</v>
      </c>
      <c r="J146" s="24" t="s">
        <v>423</v>
      </c>
      <c r="K146" s="16" t="s">
        <v>424</v>
      </c>
      <c r="L146" s="12" t="s">
        <v>337</v>
      </c>
      <c r="M146" s="13" t="s">
        <v>372</v>
      </c>
      <c r="N146" s="13" t="s">
        <v>420</v>
      </c>
      <c r="O146" s="31" t="s">
        <v>420</v>
      </c>
      <c r="P146" s="40">
        <v>145</v>
      </c>
    </row>
    <row r="147" spans="1:16" ht="33.75">
      <c r="A147" s="29" t="str">
        <f t="shared" si="10"/>
        <v>2B9b</v>
      </c>
      <c r="B147" s="12">
        <v>2</v>
      </c>
      <c r="C147" s="13" t="s">
        <v>218</v>
      </c>
      <c r="D147" s="13">
        <v>9</v>
      </c>
      <c r="E147" s="13" t="s">
        <v>45</v>
      </c>
      <c r="F147" s="13"/>
      <c r="G147" s="23"/>
      <c r="H147" s="78" t="s">
        <v>425</v>
      </c>
      <c r="I147" s="15" t="s">
        <v>426</v>
      </c>
      <c r="J147" s="24" t="s">
        <v>427</v>
      </c>
      <c r="K147" s="16" t="s">
        <v>424</v>
      </c>
      <c r="L147" s="12" t="s">
        <v>337</v>
      </c>
      <c r="M147" s="13" t="s">
        <v>372</v>
      </c>
      <c r="N147" s="13" t="s">
        <v>420</v>
      </c>
      <c r="O147" s="31" t="s">
        <v>428</v>
      </c>
      <c r="P147" s="40">
        <v>146</v>
      </c>
    </row>
    <row r="148" spans="1:16" ht="33.75">
      <c r="A148" s="29" t="str">
        <f t="shared" si="10"/>
        <v>2B10</v>
      </c>
      <c r="B148" s="12">
        <v>2</v>
      </c>
      <c r="C148" s="13" t="s">
        <v>218</v>
      </c>
      <c r="D148" s="13">
        <v>10</v>
      </c>
      <c r="E148" s="23"/>
      <c r="F148" s="13"/>
      <c r="G148" s="23"/>
      <c r="H148" s="15" t="s">
        <v>324</v>
      </c>
      <c r="I148" s="15" t="s">
        <v>429</v>
      </c>
      <c r="J148" s="13" t="s">
        <v>388</v>
      </c>
      <c r="K148" s="16" t="s">
        <v>336</v>
      </c>
      <c r="L148" s="12" t="s">
        <v>337</v>
      </c>
      <c r="M148" s="13" t="s">
        <v>372</v>
      </c>
      <c r="N148" s="13" t="s">
        <v>368</v>
      </c>
      <c r="O148" s="31" t="s">
        <v>324</v>
      </c>
      <c r="P148" s="40">
        <v>147</v>
      </c>
    </row>
    <row r="149" spans="1:16" ht="33.75">
      <c r="A149" s="29" t="str">
        <f t="shared" si="10"/>
        <v>2C</v>
      </c>
      <c r="B149" s="12">
        <v>2</v>
      </c>
      <c r="C149" s="13" t="s">
        <v>314</v>
      </c>
      <c r="D149" s="23"/>
      <c r="E149" s="13"/>
      <c r="F149" s="23"/>
      <c r="G149" s="13"/>
      <c r="H149" s="15" t="s">
        <v>430</v>
      </c>
      <c r="I149" s="15"/>
      <c r="J149" s="13" t="s">
        <v>431</v>
      </c>
      <c r="K149" s="16" t="s">
        <v>432</v>
      </c>
      <c r="L149" s="12" t="s">
        <v>337</v>
      </c>
      <c r="M149" s="13" t="s">
        <v>433</v>
      </c>
      <c r="N149" s="13" t="s">
        <v>433</v>
      </c>
      <c r="O149" s="31" t="s">
        <v>430</v>
      </c>
      <c r="P149" s="40">
        <v>148</v>
      </c>
    </row>
    <row r="150" spans="1:16" ht="45">
      <c r="A150" s="29" t="str">
        <f t="shared" si="10"/>
        <v>2C1</v>
      </c>
      <c r="B150" s="12">
        <v>2</v>
      </c>
      <c r="C150" s="13" t="s">
        <v>314</v>
      </c>
      <c r="D150" s="13">
        <v>1</v>
      </c>
      <c r="E150" s="23"/>
      <c r="F150" s="13"/>
      <c r="G150" s="23"/>
      <c r="H150" s="15" t="s">
        <v>434</v>
      </c>
      <c r="I150" s="15" t="s">
        <v>435</v>
      </c>
      <c r="J150" s="13" t="s">
        <v>436</v>
      </c>
      <c r="K150" s="16" t="s">
        <v>21</v>
      </c>
      <c r="L150" s="12" t="s">
        <v>337</v>
      </c>
      <c r="M150" s="13" t="s">
        <v>433</v>
      </c>
      <c r="N150" s="13" t="s">
        <v>437</v>
      </c>
      <c r="O150" s="31" t="s">
        <v>437</v>
      </c>
      <c r="P150" s="40">
        <v>149</v>
      </c>
    </row>
    <row r="151" spans="1:16" ht="56.25">
      <c r="A151" s="29" t="str">
        <f t="shared" si="10"/>
        <v>2C2</v>
      </c>
      <c r="B151" s="12">
        <v>2</v>
      </c>
      <c r="C151" s="13" t="s">
        <v>314</v>
      </c>
      <c r="D151" s="13">
        <v>2</v>
      </c>
      <c r="E151" s="23"/>
      <c r="F151" s="13"/>
      <c r="G151" s="23"/>
      <c r="H151" s="15" t="s">
        <v>438</v>
      </c>
      <c r="I151" s="15" t="s">
        <v>439</v>
      </c>
      <c r="J151" s="13" t="s">
        <v>440</v>
      </c>
      <c r="K151" s="16" t="s">
        <v>21</v>
      </c>
      <c r="L151" s="12" t="s">
        <v>337</v>
      </c>
      <c r="M151" s="13" t="s">
        <v>433</v>
      </c>
      <c r="N151" s="13" t="s">
        <v>441</v>
      </c>
      <c r="O151" s="31" t="s">
        <v>441</v>
      </c>
      <c r="P151" s="40">
        <v>150</v>
      </c>
    </row>
    <row r="152" spans="1:16" ht="101.25">
      <c r="A152" s="29" t="str">
        <f t="shared" si="10"/>
        <v>2C3</v>
      </c>
      <c r="B152" s="12">
        <v>2</v>
      </c>
      <c r="C152" s="13" t="s">
        <v>314</v>
      </c>
      <c r="D152" s="13">
        <v>3</v>
      </c>
      <c r="E152" s="13"/>
      <c r="F152" s="23"/>
      <c r="G152" s="13"/>
      <c r="H152" s="15" t="s">
        <v>442</v>
      </c>
      <c r="I152" s="15" t="s">
        <v>443</v>
      </c>
      <c r="J152" s="13" t="s">
        <v>444</v>
      </c>
      <c r="K152" s="16" t="s">
        <v>445</v>
      </c>
      <c r="L152" s="12" t="s">
        <v>337</v>
      </c>
      <c r="M152" s="13" t="s">
        <v>433</v>
      </c>
      <c r="N152" s="13" t="s">
        <v>446</v>
      </c>
      <c r="O152" s="31" t="s">
        <v>446</v>
      </c>
      <c r="P152" s="40">
        <v>151</v>
      </c>
    </row>
    <row r="153" spans="1:16" ht="123.75">
      <c r="A153" s="29" t="str">
        <f t="shared" si="10"/>
        <v>2C4</v>
      </c>
      <c r="B153" s="12">
        <v>2</v>
      </c>
      <c r="C153" s="13" t="s">
        <v>314</v>
      </c>
      <c r="D153" s="13">
        <v>4</v>
      </c>
      <c r="E153" s="23"/>
      <c r="F153" s="13"/>
      <c r="G153" s="23"/>
      <c r="H153" s="15" t="s">
        <v>447</v>
      </c>
      <c r="I153" s="15" t="s">
        <v>448</v>
      </c>
      <c r="J153" s="13" t="s">
        <v>449</v>
      </c>
      <c r="K153" s="16" t="s">
        <v>450</v>
      </c>
      <c r="L153" s="12" t="s">
        <v>337</v>
      </c>
      <c r="M153" s="13" t="s">
        <v>433</v>
      </c>
      <c r="N153" s="13" t="s">
        <v>451</v>
      </c>
      <c r="O153" s="31" t="s">
        <v>447</v>
      </c>
      <c r="P153" s="40">
        <v>152</v>
      </c>
    </row>
    <row r="154" spans="1:16" ht="45">
      <c r="A154" s="29" t="str">
        <f t="shared" si="10"/>
        <v>2C5</v>
      </c>
      <c r="B154" s="12">
        <v>2</v>
      </c>
      <c r="C154" s="13" t="s">
        <v>314</v>
      </c>
      <c r="D154" s="13">
        <v>5</v>
      </c>
      <c r="E154" s="13"/>
      <c r="F154" s="23"/>
      <c r="G154" s="13"/>
      <c r="H154" s="15" t="s">
        <v>452</v>
      </c>
      <c r="I154" s="15" t="s">
        <v>453</v>
      </c>
      <c r="J154" s="13" t="s">
        <v>454</v>
      </c>
      <c r="K154" s="16" t="s">
        <v>455</v>
      </c>
      <c r="L154" s="12" t="s">
        <v>337</v>
      </c>
      <c r="M154" s="13" t="s">
        <v>433</v>
      </c>
      <c r="N154" s="13" t="s">
        <v>456</v>
      </c>
      <c r="O154" s="31" t="s">
        <v>452</v>
      </c>
      <c r="P154" s="40">
        <v>153</v>
      </c>
    </row>
    <row r="155" spans="1:16" ht="90">
      <c r="A155" s="29" t="str">
        <f t="shared" si="10"/>
        <v>2C6</v>
      </c>
      <c r="B155" s="12">
        <v>2</v>
      </c>
      <c r="C155" s="13" t="s">
        <v>314</v>
      </c>
      <c r="D155" s="13">
        <v>6</v>
      </c>
      <c r="E155" s="13"/>
      <c r="F155" s="23"/>
      <c r="G155" s="13"/>
      <c r="H155" s="15" t="s">
        <v>457</v>
      </c>
      <c r="I155" s="15" t="s">
        <v>458</v>
      </c>
      <c r="J155" s="13" t="s">
        <v>454</v>
      </c>
      <c r="K155" s="16" t="s">
        <v>455</v>
      </c>
      <c r="L155" s="12" t="s">
        <v>337</v>
      </c>
      <c r="M155" s="13" t="s">
        <v>433</v>
      </c>
      <c r="N155" s="13" t="s">
        <v>459</v>
      </c>
      <c r="O155" s="31" t="s">
        <v>459</v>
      </c>
      <c r="P155" s="40">
        <v>154</v>
      </c>
    </row>
    <row r="156" spans="1:16" ht="33.75">
      <c r="A156" s="29" t="str">
        <f t="shared" si="10"/>
        <v>2C7</v>
      </c>
      <c r="B156" s="12">
        <v>2</v>
      </c>
      <c r="C156" s="13" t="s">
        <v>314</v>
      </c>
      <c r="D156" s="13">
        <v>7</v>
      </c>
      <c r="E156" s="23"/>
      <c r="F156" s="13"/>
      <c r="G156" s="23"/>
      <c r="H156" s="15" t="s">
        <v>324</v>
      </c>
      <c r="I156" s="15"/>
      <c r="J156" s="13" t="s">
        <v>454</v>
      </c>
      <c r="K156" s="16" t="s">
        <v>336</v>
      </c>
      <c r="L156" s="12" t="s">
        <v>337</v>
      </c>
      <c r="M156" s="13" t="s">
        <v>433</v>
      </c>
      <c r="N156" s="13" t="s">
        <v>368</v>
      </c>
      <c r="O156" s="31" t="s">
        <v>324</v>
      </c>
      <c r="P156" s="40">
        <v>155</v>
      </c>
    </row>
    <row r="157" spans="1:16" ht="33.75">
      <c r="A157" s="29" t="str">
        <f t="shared" si="10"/>
        <v>2D</v>
      </c>
      <c r="B157" s="12">
        <v>2</v>
      </c>
      <c r="C157" s="13" t="s">
        <v>460</v>
      </c>
      <c r="D157" s="23"/>
      <c r="E157" s="13"/>
      <c r="F157" s="13"/>
      <c r="G157" s="23"/>
      <c r="H157" s="15" t="s">
        <v>461</v>
      </c>
      <c r="I157" s="15" t="s">
        <v>462</v>
      </c>
      <c r="J157" s="13" t="s">
        <v>463</v>
      </c>
      <c r="K157" s="16" t="s">
        <v>21</v>
      </c>
      <c r="L157" s="12" t="s">
        <v>337</v>
      </c>
      <c r="M157" s="13" t="s">
        <v>433</v>
      </c>
      <c r="N157" s="13" t="s">
        <v>464</v>
      </c>
      <c r="O157" s="31" t="s">
        <v>464</v>
      </c>
      <c r="P157" s="40">
        <v>156</v>
      </c>
    </row>
    <row r="158" spans="1:16" ht="33.75">
      <c r="A158" s="29" t="str">
        <f t="shared" si="10"/>
        <v>2D1</v>
      </c>
      <c r="B158" s="12">
        <v>2</v>
      </c>
      <c r="C158" s="13" t="s">
        <v>460</v>
      </c>
      <c r="D158" s="13">
        <v>1</v>
      </c>
      <c r="E158" s="13"/>
      <c r="F158" s="23"/>
      <c r="G158" s="13"/>
      <c r="H158" s="15" t="s">
        <v>465</v>
      </c>
      <c r="I158" s="15" t="s">
        <v>466</v>
      </c>
      <c r="J158" s="13" t="s">
        <v>467</v>
      </c>
      <c r="K158" s="16" t="s">
        <v>455</v>
      </c>
      <c r="L158" s="12" t="s">
        <v>337</v>
      </c>
      <c r="M158" s="13" t="s">
        <v>464</v>
      </c>
      <c r="N158" s="13" t="s">
        <v>464</v>
      </c>
      <c r="O158" s="31" t="s">
        <v>464</v>
      </c>
      <c r="P158" s="40">
        <v>157</v>
      </c>
    </row>
    <row r="159" spans="1:16" ht="33.75">
      <c r="A159" s="29" t="str">
        <f t="shared" si="10"/>
        <v>2D2</v>
      </c>
      <c r="B159" s="12">
        <v>2</v>
      </c>
      <c r="C159" s="13" t="s">
        <v>460</v>
      </c>
      <c r="D159" s="13">
        <v>2</v>
      </c>
      <c r="E159" s="13"/>
      <c r="F159" s="23"/>
      <c r="G159" s="13"/>
      <c r="H159" s="15" t="s">
        <v>468</v>
      </c>
      <c r="I159" s="15" t="s">
        <v>469</v>
      </c>
      <c r="J159" s="13" t="s">
        <v>467</v>
      </c>
      <c r="K159" s="16" t="s">
        <v>470</v>
      </c>
      <c r="L159" s="12" t="s">
        <v>337</v>
      </c>
      <c r="M159" s="13" t="s">
        <v>464</v>
      </c>
      <c r="N159" s="13" t="s">
        <v>464</v>
      </c>
      <c r="O159" s="31" t="s">
        <v>464</v>
      </c>
      <c r="P159" s="40">
        <v>158</v>
      </c>
    </row>
    <row r="160" spans="1:16" ht="33.75">
      <c r="A160" s="29" t="str">
        <f t="shared" si="10"/>
        <v>2D3</v>
      </c>
      <c r="B160" s="12">
        <v>2</v>
      </c>
      <c r="C160" s="13" t="s">
        <v>460</v>
      </c>
      <c r="D160" s="13">
        <v>3</v>
      </c>
      <c r="E160" s="13"/>
      <c r="F160" s="23"/>
      <c r="G160" s="13"/>
      <c r="H160" s="15" t="s">
        <v>471</v>
      </c>
      <c r="I160" s="15" t="s">
        <v>472</v>
      </c>
      <c r="J160" s="13" t="s">
        <v>473</v>
      </c>
      <c r="K160" s="16" t="s">
        <v>474</v>
      </c>
      <c r="L160" s="12" t="s">
        <v>337</v>
      </c>
      <c r="M160" s="13" t="s">
        <v>464</v>
      </c>
      <c r="N160" s="13" t="s">
        <v>464</v>
      </c>
      <c r="O160" s="31" t="s">
        <v>464</v>
      </c>
      <c r="P160" s="40">
        <v>159</v>
      </c>
    </row>
    <row r="161" spans="1:16" ht="33.75">
      <c r="A161" s="29" t="str">
        <f t="shared" si="10"/>
        <v>2D4</v>
      </c>
      <c r="B161" s="12">
        <v>2</v>
      </c>
      <c r="C161" s="13" t="s">
        <v>460</v>
      </c>
      <c r="D161" s="13">
        <v>4</v>
      </c>
      <c r="E161" s="13"/>
      <c r="F161" s="23"/>
      <c r="G161" s="13"/>
      <c r="H161" s="15" t="s">
        <v>324</v>
      </c>
      <c r="I161" s="15" t="s">
        <v>475</v>
      </c>
      <c r="J161" s="13" t="s">
        <v>476</v>
      </c>
      <c r="K161" s="16" t="s">
        <v>21</v>
      </c>
      <c r="L161" s="12" t="s">
        <v>337</v>
      </c>
      <c r="M161" s="13" t="s">
        <v>464</v>
      </c>
      <c r="N161" s="13" t="s">
        <v>464</v>
      </c>
      <c r="O161" s="31" t="s">
        <v>464</v>
      </c>
      <c r="P161" s="40">
        <v>160</v>
      </c>
    </row>
    <row r="162" spans="1:16" ht="22.5">
      <c r="A162" s="29" t="str">
        <f t="shared" si="10"/>
        <v>2E</v>
      </c>
      <c r="B162" s="12">
        <v>2</v>
      </c>
      <c r="C162" s="13" t="s">
        <v>477</v>
      </c>
      <c r="D162" s="13"/>
      <c r="E162" s="23"/>
      <c r="F162" s="13"/>
      <c r="G162" s="13"/>
      <c r="H162" s="15" t="s">
        <v>478</v>
      </c>
      <c r="I162" s="15"/>
      <c r="J162" s="13" t="s">
        <v>479</v>
      </c>
      <c r="K162" s="16" t="s">
        <v>480</v>
      </c>
      <c r="L162" s="12" t="s">
        <v>337</v>
      </c>
      <c r="M162" s="13" t="s">
        <v>481</v>
      </c>
      <c r="N162" s="13"/>
      <c r="O162" s="31" t="s">
        <v>481</v>
      </c>
      <c r="P162" s="40">
        <v>161</v>
      </c>
    </row>
    <row r="163" spans="1:16" ht="45">
      <c r="A163" s="29" t="str">
        <f t="shared" si="10"/>
        <v>2E1</v>
      </c>
      <c r="B163" s="12">
        <v>2</v>
      </c>
      <c r="C163" s="13" t="s">
        <v>477</v>
      </c>
      <c r="D163" s="13">
        <v>1</v>
      </c>
      <c r="E163" s="13"/>
      <c r="F163" s="23"/>
      <c r="G163" s="13"/>
      <c r="H163" s="15" t="s">
        <v>482</v>
      </c>
      <c r="I163" s="15" t="s">
        <v>483</v>
      </c>
      <c r="J163" s="13" t="s">
        <v>479</v>
      </c>
      <c r="K163" s="16" t="s">
        <v>484</v>
      </c>
      <c r="L163" s="12" t="s">
        <v>337</v>
      </c>
      <c r="M163" s="13" t="s">
        <v>481</v>
      </c>
      <c r="N163" s="13"/>
      <c r="O163" s="31" t="s">
        <v>485</v>
      </c>
      <c r="P163" s="40">
        <v>162</v>
      </c>
    </row>
    <row r="164" spans="1:16" ht="45">
      <c r="A164" s="29" t="str">
        <f t="shared" si="10"/>
        <v>2E2</v>
      </c>
      <c r="B164" s="12">
        <v>2</v>
      </c>
      <c r="C164" s="13" t="s">
        <v>477</v>
      </c>
      <c r="D164" s="13">
        <v>2</v>
      </c>
      <c r="E164" s="13"/>
      <c r="F164" s="23"/>
      <c r="G164" s="13"/>
      <c r="H164" s="15" t="s">
        <v>486</v>
      </c>
      <c r="I164" s="15" t="s">
        <v>487</v>
      </c>
      <c r="J164" s="13" t="s">
        <v>479</v>
      </c>
      <c r="K164" s="16" t="s">
        <v>488</v>
      </c>
      <c r="L164" s="12" t="s">
        <v>337</v>
      </c>
      <c r="M164" s="13" t="s">
        <v>481</v>
      </c>
      <c r="N164" s="13"/>
      <c r="O164" s="31" t="s">
        <v>489</v>
      </c>
      <c r="P164" s="40">
        <v>163</v>
      </c>
    </row>
    <row r="165" spans="1:16" ht="22.5">
      <c r="A165" s="29" t="str">
        <f t="shared" si="10"/>
        <v>2E3</v>
      </c>
      <c r="B165" s="12">
        <v>2</v>
      </c>
      <c r="C165" s="13" t="s">
        <v>477</v>
      </c>
      <c r="D165" s="13">
        <v>3</v>
      </c>
      <c r="E165" s="13"/>
      <c r="F165" s="23"/>
      <c r="G165" s="13"/>
      <c r="H165" s="15" t="s">
        <v>490</v>
      </c>
      <c r="I165" s="15" t="s">
        <v>491</v>
      </c>
      <c r="J165" s="13" t="s">
        <v>479</v>
      </c>
      <c r="K165" s="16" t="s">
        <v>492</v>
      </c>
      <c r="L165" s="12" t="s">
        <v>337</v>
      </c>
      <c r="M165" s="13" t="s">
        <v>481</v>
      </c>
      <c r="N165" s="13"/>
      <c r="O165" s="31" t="s">
        <v>493</v>
      </c>
      <c r="P165" s="40">
        <v>164</v>
      </c>
    </row>
    <row r="166" spans="1:16" ht="45">
      <c r="A166" s="29" t="str">
        <f t="shared" si="10"/>
        <v>2E4</v>
      </c>
      <c r="B166" s="12">
        <v>2</v>
      </c>
      <c r="C166" s="13" t="s">
        <v>477</v>
      </c>
      <c r="D166" s="13">
        <v>4</v>
      </c>
      <c r="E166" s="13"/>
      <c r="F166" s="23"/>
      <c r="G166" s="13"/>
      <c r="H166" s="15" t="s">
        <v>494</v>
      </c>
      <c r="I166" s="15" t="s">
        <v>495</v>
      </c>
      <c r="J166" s="13" t="s">
        <v>479</v>
      </c>
      <c r="K166" s="16" t="s">
        <v>496</v>
      </c>
      <c r="L166" s="12" t="s">
        <v>337</v>
      </c>
      <c r="M166" s="13" t="s">
        <v>481</v>
      </c>
      <c r="N166" s="13"/>
      <c r="O166" s="31" t="s">
        <v>497</v>
      </c>
      <c r="P166" s="40">
        <v>165</v>
      </c>
    </row>
    <row r="167" spans="1:16" ht="22.5">
      <c r="A167" s="29" t="str">
        <f t="shared" si="10"/>
        <v>2E5</v>
      </c>
      <c r="B167" s="12">
        <v>2</v>
      </c>
      <c r="C167" s="13" t="s">
        <v>477</v>
      </c>
      <c r="D167" s="13">
        <v>5</v>
      </c>
      <c r="E167" s="13"/>
      <c r="F167" s="23"/>
      <c r="G167" s="23"/>
      <c r="H167" s="15" t="s">
        <v>324</v>
      </c>
      <c r="I167" s="15"/>
      <c r="J167" s="13" t="s">
        <v>479</v>
      </c>
      <c r="K167" s="16" t="s">
        <v>498</v>
      </c>
      <c r="L167" s="12" t="s">
        <v>337</v>
      </c>
      <c r="M167" s="13" t="s">
        <v>481</v>
      </c>
      <c r="N167" s="13"/>
      <c r="O167" s="31" t="s">
        <v>368</v>
      </c>
      <c r="P167" s="40">
        <v>166</v>
      </c>
    </row>
    <row r="168" spans="1:16" ht="45">
      <c r="A168" s="29" t="str">
        <f t="shared" si="10"/>
        <v>2F</v>
      </c>
      <c r="B168" s="12">
        <v>2</v>
      </c>
      <c r="C168" s="13" t="s">
        <v>499</v>
      </c>
      <c r="D168" s="13"/>
      <c r="E168" s="23"/>
      <c r="F168" s="13"/>
      <c r="G168" s="13"/>
      <c r="H168" s="15" t="s">
        <v>500</v>
      </c>
      <c r="I168" s="15"/>
      <c r="J168" s="13" t="s">
        <v>501</v>
      </c>
      <c r="K168" s="16" t="s">
        <v>502</v>
      </c>
      <c r="L168" s="12" t="s">
        <v>337</v>
      </c>
      <c r="M168" s="13" t="s">
        <v>503</v>
      </c>
      <c r="N168" s="13" t="s">
        <v>503</v>
      </c>
      <c r="O168" s="31" t="s">
        <v>503</v>
      </c>
      <c r="P168" s="40">
        <v>167</v>
      </c>
    </row>
    <row r="169" spans="1:16" ht="146.25">
      <c r="A169" s="29" t="str">
        <f t="shared" si="10"/>
        <v>2F1</v>
      </c>
      <c r="B169" s="12">
        <v>2</v>
      </c>
      <c r="C169" s="13" t="s">
        <v>499</v>
      </c>
      <c r="D169" s="13">
        <v>1</v>
      </c>
      <c r="E169" s="13"/>
      <c r="F169" s="23"/>
      <c r="G169" s="13"/>
      <c r="H169" s="15" t="s">
        <v>504</v>
      </c>
      <c r="I169" s="15" t="s">
        <v>505</v>
      </c>
      <c r="J169" s="13" t="s">
        <v>506</v>
      </c>
      <c r="K169" s="16" t="s">
        <v>507</v>
      </c>
      <c r="L169" s="12" t="s">
        <v>337</v>
      </c>
      <c r="M169" s="13" t="s">
        <v>503</v>
      </c>
      <c r="N169" s="13" t="s">
        <v>503</v>
      </c>
      <c r="O169" s="31" t="s">
        <v>503</v>
      </c>
      <c r="P169" s="40">
        <v>168</v>
      </c>
    </row>
    <row r="170" spans="1:16" ht="45">
      <c r="A170" s="29" t="str">
        <f t="shared" si="10"/>
        <v>2F1a</v>
      </c>
      <c r="B170" s="12">
        <v>2</v>
      </c>
      <c r="C170" s="13" t="s">
        <v>499</v>
      </c>
      <c r="D170" s="13">
        <v>1</v>
      </c>
      <c r="E170" s="13" t="s">
        <v>30</v>
      </c>
      <c r="F170" s="13"/>
      <c r="G170" s="23"/>
      <c r="H170" s="15" t="s">
        <v>508</v>
      </c>
      <c r="I170" s="15" t="s">
        <v>509</v>
      </c>
      <c r="J170" s="13" t="s">
        <v>506</v>
      </c>
      <c r="K170" s="16" t="s">
        <v>507</v>
      </c>
      <c r="L170" s="12" t="s">
        <v>337</v>
      </c>
      <c r="M170" s="13" t="s">
        <v>503</v>
      </c>
      <c r="N170" s="13" t="s">
        <v>503</v>
      </c>
      <c r="O170" s="31" t="s">
        <v>503</v>
      </c>
      <c r="P170" s="40">
        <v>169</v>
      </c>
    </row>
    <row r="171" spans="1:16" ht="45">
      <c r="A171" s="29" t="str">
        <f t="shared" si="10"/>
        <v>2F1b</v>
      </c>
      <c r="B171" s="12">
        <v>2</v>
      </c>
      <c r="C171" s="13" t="s">
        <v>499</v>
      </c>
      <c r="D171" s="13">
        <v>1</v>
      </c>
      <c r="E171" s="13" t="s">
        <v>45</v>
      </c>
      <c r="F171" s="13"/>
      <c r="G171" s="23"/>
      <c r="H171" s="78" t="s">
        <v>510</v>
      </c>
      <c r="I171" s="15" t="s">
        <v>511</v>
      </c>
      <c r="J171" s="13" t="s">
        <v>506</v>
      </c>
      <c r="K171" s="16" t="s">
        <v>502</v>
      </c>
      <c r="L171" s="12" t="s">
        <v>337</v>
      </c>
      <c r="M171" s="13" t="s">
        <v>503</v>
      </c>
      <c r="N171" s="13" t="s">
        <v>503</v>
      </c>
      <c r="O171" s="31" t="s">
        <v>503</v>
      </c>
      <c r="P171" s="40">
        <v>170</v>
      </c>
    </row>
    <row r="172" spans="1:16" ht="45">
      <c r="A172" s="29" t="str">
        <f>+CONCATENATE(B172,C172,D172,E172,F172,G172)</f>
        <v>2F1c</v>
      </c>
      <c r="B172" s="12">
        <v>2</v>
      </c>
      <c r="C172" s="13" t="s">
        <v>499</v>
      </c>
      <c r="D172" s="13">
        <v>1</v>
      </c>
      <c r="E172" s="23" t="s">
        <v>50</v>
      </c>
      <c r="F172" s="23"/>
      <c r="G172" s="23"/>
      <c r="H172" s="15" t="s">
        <v>512</v>
      </c>
      <c r="I172" s="15" t="s">
        <v>513</v>
      </c>
      <c r="J172" s="13" t="s">
        <v>506</v>
      </c>
      <c r="K172" s="16" t="s">
        <v>502</v>
      </c>
      <c r="L172" s="12" t="s">
        <v>337</v>
      </c>
      <c r="M172" s="13" t="s">
        <v>503</v>
      </c>
      <c r="N172" s="13" t="s">
        <v>503</v>
      </c>
      <c r="O172" s="31" t="s">
        <v>503</v>
      </c>
      <c r="P172" s="40">
        <v>171</v>
      </c>
    </row>
    <row r="173" spans="1:16" ht="123.75">
      <c r="A173" s="29" t="str">
        <f t="shared" si="10"/>
        <v>2F2</v>
      </c>
      <c r="B173" s="12">
        <v>2</v>
      </c>
      <c r="C173" s="13" t="s">
        <v>499</v>
      </c>
      <c r="D173" s="13">
        <v>2</v>
      </c>
      <c r="E173" s="23"/>
      <c r="F173" s="23"/>
      <c r="G173" s="23"/>
      <c r="H173" s="78" t="s">
        <v>514</v>
      </c>
      <c r="I173" s="15" t="s">
        <v>515</v>
      </c>
      <c r="J173" s="13" t="s">
        <v>516</v>
      </c>
      <c r="K173" s="16" t="s">
        <v>507</v>
      </c>
      <c r="L173" s="12" t="s">
        <v>337</v>
      </c>
      <c r="M173" s="13" t="s">
        <v>503</v>
      </c>
      <c r="N173" s="13" t="s">
        <v>503</v>
      </c>
      <c r="O173" s="31" t="s">
        <v>503</v>
      </c>
      <c r="P173" s="40">
        <v>172</v>
      </c>
    </row>
    <row r="174" spans="1:16" ht="112.5">
      <c r="A174" s="29" t="str">
        <f t="shared" si="10"/>
        <v>2F3</v>
      </c>
      <c r="B174" s="12">
        <v>2</v>
      </c>
      <c r="C174" s="13" t="s">
        <v>499</v>
      </c>
      <c r="D174" s="13">
        <v>3</v>
      </c>
      <c r="E174" s="23"/>
      <c r="F174" s="23"/>
      <c r="G174" s="23"/>
      <c r="H174" s="78" t="s">
        <v>517</v>
      </c>
      <c r="I174" s="15" t="s">
        <v>518</v>
      </c>
      <c r="J174" s="13" t="s">
        <v>519</v>
      </c>
      <c r="K174" s="16" t="s">
        <v>507</v>
      </c>
      <c r="L174" s="12" t="s">
        <v>337</v>
      </c>
      <c r="M174" s="13" t="s">
        <v>503</v>
      </c>
      <c r="N174" s="13" t="s">
        <v>503</v>
      </c>
      <c r="O174" s="31" t="s">
        <v>503</v>
      </c>
      <c r="P174" s="40">
        <v>173</v>
      </c>
    </row>
    <row r="175" spans="1:16" ht="146.25">
      <c r="A175" s="29" t="str">
        <f t="shared" si="10"/>
        <v>2F4</v>
      </c>
      <c r="B175" s="12">
        <v>2</v>
      </c>
      <c r="C175" s="13" t="s">
        <v>499</v>
      </c>
      <c r="D175" s="13">
        <v>4</v>
      </c>
      <c r="E175" s="23"/>
      <c r="F175" s="23"/>
      <c r="G175" s="23"/>
      <c r="H175" s="78" t="s">
        <v>520</v>
      </c>
      <c r="I175" s="15" t="s">
        <v>521</v>
      </c>
      <c r="J175" s="13" t="s">
        <v>522</v>
      </c>
      <c r="K175" s="16" t="s">
        <v>523</v>
      </c>
      <c r="L175" s="12" t="s">
        <v>337</v>
      </c>
      <c r="M175" s="13" t="s">
        <v>503</v>
      </c>
      <c r="N175" s="13" t="s">
        <v>503</v>
      </c>
      <c r="O175" s="31" t="s">
        <v>503</v>
      </c>
      <c r="P175" s="40">
        <v>174</v>
      </c>
    </row>
    <row r="176" spans="1:16" ht="78.75">
      <c r="A176" s="29" t="str">
        <f t="shared" si="10"/>
        <v>2F5</v>
      </c>
      <c r="B176" s="12">
        <v>2</v>
      </c>
      <c r="C176" s="13" t="s">
        <v>499</v>
      </c>
      <c r="D176" s="13">
        <v>5</v>
      </c>
      <c r="E176" s="23"/>
      <c r="F176" s="23"/>
      <c r="G176" s="23"/>
      <c r="H176" s="78" t="s">
        <v>524</v>
      </c>
      <c r="I176" s="15" t="s">
        <v>525</v>
      </c>
      <c r="J176" s="13" t="s">
        <v>526</v>
      </c>
      <c r="K176" s="16" t="s">
        <v>523</v>
      </c>
      <c r="L176" s="12" t="s">
        <v>337</v>
      </c>
      <c r="M176" s="13" t="s">
        <v>503</v>
      </c>
      <c r="N176" s="13" t="s">
        <v>503</v>
      </c>
      <c r="O176" s="31" t="s">
        <v>503</v>
      </c>
      <c r="P176" s="40">
        <v>175</v>
      </c>
    </row>
    <row r="177" spans="1:16" ht="78.75">
      <c r="A177" s="29" t="str">
        <f t="shared" si="10"/>
        <v>2F6</v>
      </c>
      <c r="B177" s="12">
        <v>2</v>
      </c>
      <c r="C177" s="13" t="s">
        <v>499</v>
      </c>
      <c r="D177" s="13">
        <v>6</v>
      </c>
      <c r="E177" s="23"/>
      <c r="F177" s="23"/>
      <c r="G177" s="23"/>
      <c r="H177" s="15" t="s">
        <v>527</v>
      </c>
      <c r="I177" s="15" t="s">
        <v>528</v>
      </c>
      <c r="J177" s="13" t="s">
        <v>479</v>
      </c>
      <c r="K177" s="16" t="s">
        <v>529</v>
      </c>
      <c r="L177" s="12" t="s">
        <v>337</v>
      </c>
      <c r="M177" s="13" t="s">
        <v>503</v>
      </c>
      <c r="N177" s="13" t="s">
        <v>503</v>
      </c>
      <c r="O177" s="31" t="s">
        <v>503</v>
      </c>
      <c r="P177" s="40">
        <v>176</v>
      </c>
    </row>
    <row r="178" spans="1:16" ht="33.75">
      <c r="A178" s="29" t="str">
        <f t="shared" si="10"/>
        <v>2G</v>
      </c>
      <c r="B178" s="12">
        <v>2</v>
      </c>
      <c r="C178" s="13" t="s">
        <v>530</v>
      </c>
      <c r="D178" s="13"/>
      <c r="E178" s="23"/>
      <c r="F178" s="13"/>
      <c r="G178" s="13"/>
      <c r="H178" s="15" t="s">
        <v>531</v>
      </c>
      <c r="I178" s="15"/>
      <c r="J178" s="13" t="s">
        <v>532</v>
      </c>
      <c r="K178" s="16" t="s">
        <v>533</v>
      </c>
      <c r="L178" s="12" t="s">
        <v>337</v>
      </c>
      <c r="M178" s="13" t="s">
        <v>534</v>
      </c>
      <c r="N178" s="13"/>
      <c r="O178" s="31" t="s">
        <v>534</v>
      </c>
      <c r="P178" s="40">
        <v>177</v>
      </c>
    </row>
    <row r="179" spans="1:16" ht="67.5">
      <c r="A179" s="29" t="str">
        <f t="shared" si="10"/>
        <v>2G1</v>
      </c>
      <c r="B179" s="12">
        <v>2</v>
      </c>
      <c r="C179" s="13" t="s">
        <v>530</v>
      </c>
      <c r="D179" s="13">
        <v>1</v>
      </c>
      <c r="E179" s="13"/>
      <c r="F179" s="23"/>
      <c r="G179" s="13"/>
      <c r="H179" s="15" t="s">
        <v>535</v>
      </c>
      <c r="I179" s="15" t="s">
        <v>536</v>
      </c>
      <c r="J179" s="13" t="s">
        <v>479</v>
      </c>
      <c r="K179" s="16" t="s">
        <v>537</v>
      </c>
      <c r="L179" s="12" t="s">
        <v>337</v>
      </c>
      <c r="M179" s="13" t="s">
        <v>538</v>
      </c>
      <c r="N179" s="13"/>
      <c r="O179" s="31" t="s">
        <v>538</v>
      </c>
      <c r="P179" s="40">
        <v>178</v>
      </c>
    </row>
    <row r="180" spans="1:16" ht="22.5">
      <c r="A180" s="29" t="str">
        <f t="shared" si="10"/>
        <v>2G1a</v>
      </c>
      <c r="B180" s="12">
        <v>2</v>
      </c>
      <c r="C180" s="13" t="s">
        <v>530</v>
      </c>
      <c r="D180" s="13">
        <v>1</v>
      </c>
      <c r="E180" s="13" t="s">
        <v>30</v>
      </c>
      <c r="F180" s="13"/>
      <c r="G180" s="23"/>
      <c r="H180" s="15" t="s">
        <v>539</v>
      </c>
      <c r="I180" s="25"/>
      <c r="J180" s="13" t="s">
        <v>479</v>
      </c>
      <c r="K180" s="16" t="s">
        <v>540</v>
      </c>
      <c r="L180" s="12" t="s">
        <v>337</v>
      </c>
      <c r="M180" s="13" t="s">
        <v>541</v>
      </c>
      <c r="N180" s="13"/>
      <c r="O180" s="31" t="s">
        <v>541</v>
      </c>
      <c r="P180" s="40">
        <v>179</v>
      </c>
    </row>
    <row r="181" spans="1:16" ht="22.5">
      <c r="A181" s="29" t="str">
        <f t="shared" si="10"/>
        <v>2G1b</v>
      </c>
      <c r="B181" s="12">
        <v>2</v>
      </c>
      <c r="C181" s="13" t="s">
        <v>530</v>
      </c>
      <c r="D181" s="13">
        <v>1</v>
      </c>
      <c r="E181" s="13" t="s">
        <v>45</v>
      </c>
      <c r="F181" s="13"/>
      <c r="G181" s="23"/>
      <c r="H181" s="15" t="s">
        <v>542</v>
      </c>
      <c r="I181" s="25"/>
      <c r="J181" s="13" t="s">
        <v>479</v>
      </c>
      <c r="K181" s="16" t="s">
        <v>543</v>
      </c>
      <c r="L181" s="12" t="s">
        <v>337</v>
      </c>
      <c r="M181" s="13" t="s">
        <v>544</v>
      </c>
      <c r="N181" s="13"/>
      <c r="O181" s="31" t="s">
        <v>544</v>
      </c>
      <c r="P181" s="40">
        <v>180</v>
      </c>
    </row>
    <row r="182" spans="1:16" ht="22.5">
      <c r="A182" s="29" t="str">
        <f t="shared" si="10"/>
        <v>2G1c</v>
      </c>
      <c r="B182" s="12">
        <v>2</v>
      </c>
      <c r="C182" s="13" t="s">
        <v>530</v>
      </c>
      <c r="D182" s="13">
        <v>1</v>
      </c>
      <c r="E182" s="13" t="s">
        <v>50</v>
      </c>
      <c r="F182" s="13"/>
      <c r="G182" s="23"/>
      <c r="H182" s="15" t="s">
        <v>545</v>
      </c>
      <c r="I182" s="25"/>
      <c r="J182" s="13" t="s">
        <v>479</v>
      </c>
      <c r="K182" s="16" t="s">
        <v>543</v>
      </c>
      <c r="L182" s="12" t="s">
        <v>337</v>
      </c>
      <c r="M182" s="13" t="s">
        <v>546</v>
      </c>
      <c r="N182" s="13"/>
      <c r="O182" s="31" t="s">
        <v>546</v>
      </c>
      <c r="P182" s="40">
        <v>181</v>
      </c>
    </row>
    <row r="183" spans="1:16" ht="22.5">
      <c r="A183" s="29" t="str">
        <f t="shared" si="10"/>
        <v>2G2</v>
      </c>
      <c r="B183" s="12">
        <v>2</v>
      </c>
      <c r="C183" s="13" t="s">
        <v>530</v>
      </c>
      <c r="D183" s="13">
        <v>2</v>
      </c>
      <c r="E183" s="13"/>
      <c r="F183" s="13"/>
      <c r="G183" s="23"/>
      <c r="H183" s="15" t="s">
        <v>547</v>
      </c>
      <c r="I183" s="15"/>
      <c r="J183" s="13" t="s">
        <v>479</v>
      </c>
      <c r="K183" s="16" t="s">
        <v>543</v>
      </c>
      <c r="L183" s="12" t="s">
        <v>337</v>
      </c>
      <c r="M183" s="13" t="s">
        <v>548</v>
      </c>
      <c r="N183" s="13"/>
      <c r="O183" s="31" t="s">
        <v>548</v>
      </c>
      <c r="P183" s="40">
        <v>182</v>
      </c>
    </row>
    <row r="184" spans="1:16" ht="33.75">
      <c r="A184" s="29" t="str">
        <f t="shared" si="10"/>
        <v>2G2a</v>
      </c>
      <c r="B184" s="12">
        <v>2</v>
      </c>
      <c r="C184" s="13" t="s">
        <v>530</v>
      </c>
      <c r="D184" s="13">
        <v>2</v>
      </c>
      <c r="E184" s="13" t="s">
        <v>30</v>
      </c>
      <c r="F184" s="13"/>
      <c r="G184" s="23"/>
      <c r="H184" s="15" t="s">
        <v>549</v>
      </c>
      <c r="I184" s="15" t="s">
        <v>550</v>
      </c>
      <c r="J184" s="13" t="s">
        <v>479</v>
      </c>
      <c r="K184" s="16" t="s">
        <v>540</v>
      </c>
      <c r="L184" s="12" t="s">
        <v>337</v>
      </c>
      <c r="M184" s="13" t="s">
        <v>551</v>
      </c>
      <c r="N184" s="13"/>
      <c r="O184" s="31" t="s">
        <v>551</v>
      </c>
      <c r="P184" s="40">
        <v>183</v>
      </c>
    </row>
    <row r="185" spans="1:16" ht="45">
      <c r="A185" s="29" t="str">
        <f t="shared" si="10"/>
        <v>2G2b</v>
      </c>
      <c r="B185" s="12">
        <v>2</v>
      </c>
      <c r="C185" s="13" t="s">
        <v>530</v>
      </c>
      <c r="D185" s="13">
        <v>2</v>
      </c>
      <c r="E185" s="13" t="s">
        <v>45</v>
      </c>
      <c r="F185" s="23"/>
      <c r="G185" s="13"/>
      <c r="H185" s="15" t="s">
        <v>552</v>
      </c>
      <c r="I185" s="15" t="s">
        <v>553</v>
      </c>
      <c r="J185" s="13" t="s">
        <v>479</v>
      </c>
      <c r="K185" s="16" t="s">
        <v>540</v>
      </c>
      <c r="L185" s="12" t="s">
        <v>337</v>
      </c>
      <c r="M185" s="13" t="s">
        <v>554</v>
      </c>
      <c r="N185" s="13"/>
      <c r="O185" s="31" t="s">
        <v>554</v>
      </c>
      <c r="P185" s="40">
        <v>184</v>
      </c>
    </row>
    <row r="186" spans="1:16" ht="33.75">
      <c r="A186" s="29" t="str">
        <f t="shared" si="10"/>
        <v>2G2c</v>
      </c>
      <c r="B186" s="12">
        <v>2</v>
      </c>
      <c r="C186" s="13" t="s">
        <v>530</v>
      </c>
      <c r="D186" s="13">
        <v>2</v>
      </c>
      <c r="E186" s="13" t="s">
        <v>50</v>
      </c>
      <c r="F186" s="23"/>
      <c r="G186" s="23"/>
      <c r="H186" s="15" t="s">
        <v>324</v>
      </c>
      <c r="I186" s="15" t="s">
        <v>555</v>
      </c>
      <c r="J186" s="13" t="s">
        <v>479</v>
      </c>
      <c r="K186" s="16" t="s">
        <v>540</v>
      </c>
      <c r="L186" s="12" t="s">
        <v>337</v>
      </c>
      <c r="M186" s="13" t="s">
        <v>368</v>
      </c>
      <c r="N186" s="13"/>
      <c r="O186" s="31" t="s">
        <v>368</v>
      </c>
      <c r="P186" s="40">
        <v>185</v>
      </c>
    </row>
    <row r="187" spans="1:16" ht="22.5">
      <c r="A187" s="29" t="str">
        <f t="shared" si="10"/>
        <v>2G3</v>
      </c>
      <c r="B187" s="12">
        <v>2</v>
      </c>
      <c r="C187" s="13" t="s">
        <v>530</v>
      </c>
      <c r="D187" s="13">
        <v>3</v>
      </c>
      <c r="E187" s="13"/>
      <c r="F187" s="13"/>
      <c r="G187" s="23"/>
      <c r="H187" s="15" t="s">
        <v>556</v>
      </c>
      <c r="I187" s="15"/>
      <c r="J187" s="13" t="s">
        <v>557</v>
      </c>
      <c r="K187" s="16" t="s">
        <v>558</v>
      </c>
      <c r="L187" s="12" t="s">
        <v>337</v>
      </c>
      <c r="M187" s="13" t="s">
        <v>559</v>
      </c>
      <c r="N187" s="13"/>
      <c r="O187" s="31" t="s">
        <v>559</v>
      </c>
      <c r="P187" s="40">
        <v>186</v>
      </c>
    </row>
    <row r="188" spans="1:16" ht="45">
      <c r="A188" s="29" t="str">
        <f t="shared" si="10"/>
        <v>2G3a</v>
      </c>
      <c r="B188" s="12">
        <v>2</v>
      </c>
      <c r="C188" s="13" t="s">
        <v>530</v>
      </c>
      <c r="D188" s="13">
        <v>3</v>
      </c>
      <c r="E188" s="13" t="s">
        <v>30</v>
      </c>
      <c r="F188" s="23"/>
      <c r="G188" s="13"/>
      <c r="H188" s="15" t="s">
        <v>560</v>
      </c>
      <c r="I188" s="15" t="s">
        <v>561</v>
      </c>
      <c r="J188" s="13" t="s">
        <v>557</v>
      </c>
      <c r="K188" s="16" t="s">
        <v>558</v>
      </c>
      <c r="L188" s="12" t="s">
        <v>337</v>
      </c>
      <c r="M188" s="13" t="s">
        <v>562</v>
      </c>
      <c r="N188" s="13"/>
      <c r="O188" s="31" t="s">
        <v>562</v>
      </c>
      <c r="P188" s="40">
        <v>187</v>
      </c>
    </row>
    <row r="189" spans="1:16" ht="45">
      <c r="A189" s="29" t="str">
        <f t="shared" si="10"/>
        <v>2G3b</v>
      </c>
      <c r="B189" s="12">
        <v>2</v>
      </c>
      <c r="C189" s="13" t="s">
        <v>530</v>
      </c>
      <c r="D189" s="13">
        <v>3</v>
      </c>
      <c r="E189" s="13" t="s">
        <v>45</v>
      </c>
      <c r="F189" s="13"/>
      <c r="G189" s="23"/>
      <c r="H189" s="15" t="s">
        <v>563</v>
      </c>
      <c r="I189" s="15" t="s">
        <v>564</v>
      </c>
      <c r="J189" s="13" t="s">
        <v>557</v>
      </c>
      <c r="K189" s="16" t="s">
        <v>558</v>
      </c>
      <c r="L189" s="12" t="s">
        <v>337</v>
      </c>
      <c r="M189" s="13" t="s">
        <v>565</v>
      </c>
      <c r="N189" s="13"/>
      <c r="O189" s="31" t="s">
        <v>565</v>
      </c>
      <c r="P189" s="40">
        <v>188</v>
      </c>
    </row>
    <row r="190" spans="1:16" ht="22.5">
      <c r="A190" s="29" t="str">
        <f t="shared" si="10"/>
        <v>2G3c</v>
      </c>
      <c r="B190" s="12">
        <v>2</v>
      </c>
      <c r="C190" s="13" t="s">
        <v>530</v>
      </c>
      <c r="D190" s="13">
        <v>3</v>
      </c>
      <c r="E190" s="13" t="s">
        <v>50</v>
      </c>
      <c r="F190" s="23"/>
      <c r="G190" s="23"/>
      <c r="H190" s="15" t="s">
        <v>324</v>
      </c>
      <c r="I190" s="15"/>
      <c r="J190" s="13" t="s">
        <v>557</v>
      </c>
      <c r="K190" s="16" t="s">
        <v>558</v>
      </c>
      <c r="L190" s="12" t="s">
        <v>337</v>
      </c>
      <c r="M190" s="13" t="s">
        <v>368</v>
      </c>
      <c r="N190" s="13"/>
      <c r="O190" s="31" t="s">
        <v>368</v>
      </c>
      <c r="P190" s="40">
        <v>189</v>
      </c>
    </row>
    <row r="191" spans="1:16" ht="22.5">
      <c r="A191" s="29" t="str">
        <f t="shared" si="10"/>
        <v>2G4</v>
      </c>
      <c r="B191" s="12">
        <v>2</v>
      </c>
      <c r="C191" s="13" t="s">
        <v>530</v>
      </c>
      <c r="D191" s="13">
        <v>4</v>
      </c>
      <c r="E191" s="13"/>
      <c r="F191" s="23"/>
      <c r="G191" s="23"/>
      <c r="H191" s="15" t="s">
        <v>324</v>
      </c>
      <c r="I191" s="15"/>
      <c r="J191" s="13" t="s">
        <v>532</v>
      </c>
      <c r="K191" s="16" t="s">
        <v>566</v>
      </c>
      <c r="L191" s="12" t="s">
        <v>337</v>
      </c>
      <c r="M191" s="13" t="s">
        <v>368</v>
      </c>
      <c r="N191" s="13"/>
      <c r="O191" s="31" t="s">
        <v>368</v>
      </c>
      <c r="P191" s="40">
        <v>190</v>
      </c>
    </row>
    <row r="192" spans="1:16" ht="22.5">
      <c r="A192" s="29" t="str">
        <f t="shared" si="10"/>
        <v>2H</v>
      </c>
      <c r="B192" s="12">
        <v>2</v>
      </c>
      <c r="C192" s="13" t="s">
        <v>567</v>
      </c>
      <c r="D192" s="23"/>
      <c r="E192" s="13"/>
      <c r="F192" s="23"/>
      <c r="G192" s="23"/>
      <c r="H192" s="15" t="s">
        <v>280</v>
      </c>
      <c r="I192" s="15" t="s">
        <v>568</v>
      </c>
      <c r="J192" s="23"/>
      <c r="K192" s="16" t="s">
        <v>21</v>
      </c>
      <c r="L192" s="12" t="s">
        <v>337</v>
      </c>
      <c r="M192" s="13" t="s">
        <v>569</v>
      </c>
      <c r="N192" s="13" t="s">
        <v>569</v>
      </c>
      <c r="O192" s="31" t="s">
        <v>569</v>
      </c>
      <c r="P192" s="40">
        <v>191</v>
      </c>
    </row>
    <row r="193" spans="1:16" ht="22.5">
      <c r="A193" s="29" t="str">
        <f t="shared" si="10"/>
        <v>2H1</v>
      </c>
      <c r="B193" s="12">
        <v>2</v>
      </c>
      <c r="C193" s="13" t="s">
        <v>567</v>
      </c>
      <c r="D193" s="13">
        <v>1</v>
      </c>
      <c r="E193" s="23"/>
      <c r="F193" s="13"/>
      <c r="G193" s="23"/>
      <c r="H193" s="15" t="s">
        <v>570</v>
      </c>
      <c r="I193" s="25"/>
      <c r="J193" s="13" t="s">
        <v>571</v>
      </c>
      <c r="K193" s="16" t="s">
        <v>356</v>
      </c>
      <c r="L193" s="12" t="s">
        <v>337</v>
      </c>
      <c r="M193" s="13" t="s">
        <v>569</v>
      </c>
      <c r="N193" s="13" t="s">
        <v>569</v>
      </c>
      <c r="O193" s="31" t="s">
        <v>569</v>
      </c>
      <c r="P193" s="40">
        <v>192</v>
      </c>
    </row>
    <row r="194" spans="1:16" ht="22.5">
      <c r="A194" s="29" t="str">
        <f t="shared" si="10"/>
        <v>2H2</v>
      </c>
      <c r="B194" s="12">
        <v>2</v>
      </c>
      <c r="C194" s="13" t="s">
        <v>567</v>
      </c>
      <c r="D194" s="13">
        <v>2</v>
      </c>
      <c r="E194" s="23"/>
      <c r="F194" s="13"/>
      <c r="G194" s="23"/>
      <c r="H194" s="15" t="s">
        <v>572</v>
      </c>
      <c r="I194" s="25"/>
      <c r="J194" s="13" t="s">
        <v>573</v>
      </c>
      <c r="K194" s="16" t="s">
        <v>356</v>
      </c>
      <c r="L194" s="12" t="s">
        <v>337</v>
      </c>
      <c r="M194" s="13" t="s">
        <v>569</v>
      </c>
      <c r="N194" s="13" t="s">
        <v>569</v>
      </c>
      <c r="O194" s="31" t="s">
        <v>569</v>
      </c>
      <c r="P194" s="40">
        <v>193</v>
      </c>
    </row>
    <row r="195" spans="1:16" ht="22.5">
      <c r="A195" s="29" t="str">
        <f t="shared" si="10"/>
        <v>2H3</v>
      </c>
      <c r="B195" s="12">
        <v>2</v>
      </c>
      <c r="C195" s="13" t="s">
        <v>567</v>
      </c>
      <c r="D195" s="13">
        <v>3</v>
      </c>
      <c r="E195" s="23"/>
      <c r="F195" s="13"/>
      <c r="G195" s="23"/>
      <c r="H195" s="15" t="s">
        <v>324</v>
      </c>
      <c r="I195" s="25"/>
      <c r="J195" s="13" t="s">
        <v>574</v>
      </c>
      <c r="K195" s="16" t="s">
        <v>21</v>
      </c>
      <c r="L195" s="12" t="s">
        <v>337</v>
      </c>
      <c r="M195" s="13" t="s">
        <v>569</v>
      </c>
      <c r="N195" s="13" t="s">
        <v>569</v>
      </c>
      <c r="O195" s="31" t="s">
        <v>569</v>
      </c>
      <c r="P195" s="40">
        <v>194</v>
      </c>
    </row>
    <row r="196" spans="1:16" ht="56.25">
      <c r="A196" s="29" t="str">
        <f t="shared" si="10"/>
        <v>3</v>
      </c>
      <c r="B196" s="12">
        <v>3</v>
      </c>
      <c r="C196" s="23"/>
      <c r="D196" s="13"/>
      <c r="E196" s="13"/>
      <c r="F196" s="13"/>
      <c r="G196" s="13"/>
      <c r="H196" s="15" t="s">
        <v>575</v>
      </c>
      <c r="I196" s="15" t="s">
        <v>576</v>
      </c>
      <c r="J196" s="13">
        <v>4.5</v>
      </c>
      <c r="K196" s="16" t="s">
        <v>577</v>
      </c>
      <c r="L196" s="12" t="s">
        <v>578</v>
      </c>
      <c r="M196" s="13"/>
      <c r="N196" s="13"/>
      <c r="O196" s="31" t="s">
        <v>578</v>
      </c>
      <c r="P196" s="40">
        <v>195</v>
      </c>
    </row>
    <row r="197" spans="1:16" ht="22.5">
      <c r="A197" s="29" t="str">
        <f t="shared" si="10"/>
        <v>3A</v>
      </c>
      <c r="B197" s="12">
        <v>3</v>
      </c>
      <c r="C197" s="13" t="s">
        <v>23</v>
      </c>
      <c r="D197" s="13"/>
      <c r="E197" s="13"/>
      <c r="F197" s="23"/>
      <c r="G197" s="13"/>
      <c r="H197" s="15" t="s">
        <v>579</v>
      </c>
      <c r="I197" s="15" t="s">
        <v>580</v>
      </c>
      <c r="J197" s="13">
        <v>4</v>
      </c>
      <c r="K197" s="16" t="s">
        <v>581</v>
      </c>
      <c r="L197" s="12" t="s">
        <v>578</v>
      </c>
      <c r="M197" s="13" t="s">
        <v>582</v>
      </c>
      <c r="N197" s="13" t="s">
        <v>582</v>
      </c>
      <c r="O197" s="31" t="s">
        <v>582</v>
      </c>
      <c r="P197" s="40">
        <v>196</v>
      </c>
    </row>
    <row r="198" spans="1:16" ht="56.25">
      <c r="A198" s="29" t="str">
        <f t="shared" si="10"/>
        <v>3A1</v>
      </c>
      <c r="B198" s="12">
        <v>3</v>
      </c>
      <c r="C198" s="13" t="s">
        <v>23</v>
      </c>
      <c r="D198" s="13">
        <v>1</v>
      </c>
      <c r="E198" s="13"/>
      <c r="F198" s="23"/>
      <c r="G198" s="13"/>
      <c r="H198" s="15" t="s">
        <v>583</v>
      </c>
      <c r="I198" s="15" t="s">
        <v>584</v>
      </c>
      <c r="J198" s="13" t="s">
        <v>585</v>
      </c>
      <c r="K198" s="16" t="s">
        <v>581</v>
      </c>
      <c r="L198" s="12" t="s">
        <v>578</v>
      </c>
      <c r="M198" s="13" t="s">
        <v>582</v>
      </c>
      <c r="N198" s="13" t="s">
        <v>586</v>
      </c>
      <c r="O198" s="31" t="s">
        <v>587</v>
      </c>
      <c r="P198" s="40">
        <v>197</v>
      </c>
    </row>
    <row r="199" spans="1:16" ht="22.5">
      <c r="A199" s="29" t="str">
        <f t="shared" si="10"/>
        <v>3A1a</v>
      </c>
      <c r="B199" s="12">
        <v>3</v>
      </c>
      <c r="C199" s="13" t="s">
        <v>23</v>
      </c>
      <c r="D199" s="13">
        <v>1</v>
      </c>
      <c r="E199" s="13" t="s">
        <v>30</v>
      </c>
      <c r="F199" s="23"/>
      <c r="G199" s="13"/>
      <c r="H199" s="15" t="s">
        <v>579</v>
      </c>
      <c r="I199" s="15" t="s">
        <v>588</v>
      </c>
      <c r="J199" s="13" t="s">
        <v>589</v>
      </c>
      <c r="K199" s="16" t="s">
        <v>581</v>
      </c>
      <c r="L199" s="12" t="s">
        <v>578</v>
      </c>
      <c r="M199" s="13" t="s">
        <v>582</v>
      </c>
      <c r="N199" s="13" t="s">
        <v>586</v>
      </c>
      <c r="O199" s="31" t="s">
        <v>582</v>
      </c>
      <c r="P199" s="40">
        <v>198</v>
      </c>
    </row>
    <row r="200" spans="1:16" ht="22.5">
      <c r="A200" s="29" t="str">
        <f t="shared" si="10"/>
        <v>3A1ai</v>
      </c>
      <c r="B200" s="12">
        <v>3</v>
      </c>
      <c r="C200" s="13" t="s">
        <v>23</v>
      </c>
      <c r="D200" s="13">
        <v>1</v>
      </c>
      <c r="E200" s="13" t="s">
        <v>30</v>
      </c>
      <c r="F200" s="13" t="s">
        <v>33</v>
      </c>
      <c r="G200" s="13"/>
      <c r="H200" s="15" t="s">
        <v>590</v>
      </c>
      <c r="I200" s="15" t="s">
        <v>591</v>
      </c>
      <c r="J200" s="13" t="s">
        <v>592</v>
      </c>
      <c r="K200" s="16" t="s">
        <v>581</v>
      </c>
      <c r="L200" s="12" t="s">
        <v>578</v>
      </c>
      <c r="M200" s="13" t="s">
        <v>582</v>
      </c>
      <c r="N200" s="13" t="s">
        <v>586</v>
      </c>
      <c r="O200" s="31" t="s">
        <v>593</v>
      </c>
      <c r="P200" s="40">
        <v>199</v>
      </c>
    </row>
    <row r="201" spans="1:16" ht="33.75">
      <c r="A201" s="29" t="str">
        <f t="shared" si="10"/>
        <v>3A1aii</v>
      </c>
      <c r="B201" s="12">
        <v>3</v>
      </c>
      <c r="C201" s="13" t="s">
        <v>23</v>
      </c>
      <c r="D201" s="13">
        <v>1</v>
      </c>
      <c r="E201" s="13" t="s">
        <v>30</v>
      </c>
      <c r="F201" s="13" t="s">
        <v>37</v>
      </c>
      <c r="G201" s="13"/>
      <c r="H201" s="15" t="s">
        <v>594</v>
      </c>
      <c r="I201" s="15" t="s">
        <v>595</v>
      </c>
      <c r="J201" s="13" t="s">
        <v>596</v>
      </c>
      <c r="K201" s="16" t="s">
        <v>581</v>
      </c>
      <c r="L201" s="12" t="s">
        <v>578</v>
      </c>
      <c r="M201" s="13" t="s">
        <v>582</v>
      </c>
      <c r="N201" s="13" t="s">
        <v>586</v>
      </c>
      <c r="O201" s="31" t="s">
        <v>597</v>
      </c>
      <c r="P201" s="40">
        <v>200</v>
      </c>
    </row>
    <row r="202" spans="1:16" ht="22.5">
      <c r="A202" s="29" t="str">
        <f t="shared" si="10"/>
        <v>3A1b</v>
      </c>
      <c r="B202" s="12">
        <v>3</v>
      </c>
      <c r="C202" s="13" t="s">
        <v>23</v>
      </c>
      <c r="D202" s="13">
        <v>1</v>
      </c>
      <c r="E202" s="13" t="s">
        <v>45</v>
      </c>
      <c r="F202" s="13"/>
      <c r="G202" s="23"/>
      <c r="H202" s="15" t="s">
        <v>598</v>
      </c>
      <c r="I202" s="15" t="s">
        <v>599</v>
      </c>
      <c r="J202" s="13" t="s">
        <v>600</v>
      </c>
      <c r="K202" s="16" t="s">
        <v>581</v>
      </c>
      <c r="L202" s="12" t="s">
        <v>578</v>
      </c>
      <c r="M202" s="13" t="s">
        <v>582</v>
      </c>
      <c r="N202" s="13" t="s">
        <v>586</v>
      </c>
      <c r="O202" s="31" t="s">
        <v>601</v>
      </c>
      <c r="P202" s="40">
        <v>201</v>
      </c>
    </row>
    <row r="203" spans="1:16" ht="22.5">
      <c r="A203" s="29" t="str">
        <f t="shared" si="10"/>
        <v>3A1c</v>
      </c>
      <c r="B203" s="12">
        <v>3</v>
      </c>
      <c r="C203" s="13" t="s">
        <v>23</v>
      </c>
      <c r="D203" s="13">
        <v>1</v>
      </c>
      <c r="E203" s="13" t="s">
        <v>50</v>
      </c>
      <c r="F203" s="13"/>
      <c r="G203" s="23"/>
      <c r="H203" s="15" t="s">
        <v>602</v>
      </c>
      <c r="I203" s="15" t="s">
        <v>603</v>
      </c>
      <c r="J203" s="13" t="s">
        <v>604</v>
      </c>
      <c r="K203" s="16" t="s">
        <v>581</v>
      </c>
      <c r="L203" s="12" t="s">
        <v>578</v>
      </c>
      <c r="M203" s="13" t="s">
        <v>582</v>
      </c>
      <c r="N203" s="13" t="s">
        <v>586</v>
      </c>
      <c r="O203" s="31" t="s">
        <v>601</v>
      </c>
      <c r="P203" s="40">
        <v>202</v>
      </c>
    </row>
    <row r="204" spans="1:16" ht="22.5">
      <c r="A204" s="29" t="str">
        <f t="shared" si="10"/>
        <v>3A1d</v>
      </c>
      <c r="B204" s="12">
        <v>3</v>
      </c>
      <c r="C204" s="13" t="s">
        <v>23</v>
      </c>
      <c r="D204" s="13">
        <v>1</v>
      </c>
      <c r="E204" s="13" t="s">
        <v>72</v>
      </c>
      <c r="F204" s="13"/>
      <c r="G204" s="23"/>
      <c r="H204" s="15" t="s">
        <v>605</v>
      </c>
      <c r="I204" s="15" t="s">
        <v>606</v>
      </c>
      <c r="J204" s="13" t="s">
        <v>607</v>
      </c>
      <c r="K204" s="16" t="s">
        <v>581</v>
      </c>
      <c r="L204" s="12" t="s">
        <v>578</v>
      </c>
      <c r="M204" s="13" t="s">
        <v>582</v>
      </c>
      <c r="N204" s="13" t="s">
        <v>586</v>
      </c>
      <c r="O204" s="31" t="s">
        <v>601</v>
      </c>
      <c r="P204" s="40">
        <v>203</v>
      </c>
    </row>
    <row r="205" spans="1:16" ht="22.5">
      <c r="A205" s="29" t="str">
        <f t="shared" si="10"/>
        <v>3A1e</v>
      </c>
      <c r="B205" s="12">
        <v>3</v>
      </c>
      <c r="C205" s="13" t="s">
        <v>23</v>
      </c>
      <c r="D205" s="13">
        <v>1</v>
      </c>
      <c r="E205" s="13" t="s">
        <v>76</v>
      </c>
      <c r="F205" s="13"/>
      <c r="G205" s="23"/>
      <c r="H205" s="15" t="s">
        <v>608</v>
      </c>
      <c r="I205" s="15" t="s">
        <v>609</v>
      </c>
      <c r="J205" s="13" t="s">
        <v>610</v>
      </c>
      <c r="K205" s="16" t="s">
        <v>581</v>
      </c>
      <c r="L205" s="12" t="s">
        <v>578</v>
      </c>
      <c r="M205" s="13" t="s">
        <v>582</v>
      </c>
      <c r="N205" s="13" t="s">
        <v>586</v>
      </c>
      <c r="O205" s="31" t="s">
        <v>601</v>
      </c>
      <c r="P205" s="40">
        <v>204</v>
      </c>
    </row>
    <row r="206" spans="1:16" ht="22.5">
      <c r="A206" s="29" t="str">
        <f t="shared" ref="A206:A278" si="11">+CONCATENATE(B206,C206,D206,E206,F206,G206)</f>
        <v>3A1f</v>
      </c>
      <c r="B206" s="12">
        <v>3</v>
      </c>
      <c r="C206" s="13" t="s">
        <v>23</v>
      </c>
      <c r="D206" s="13">
        <v>1</v>
      </c>
      <c r="E206" s="13" t="s">
        <v>80</v>
      </c>
      <c r="F206" s="13"/>
      <c r="G206" s="23"/>
      <c r="H206" s="15" t="s">
        <v>611</v>
      </c>
      <c r="I206" s="15" t="s">
        <v>612</v>
      </c>
      <c r="J206" s="13" t="s">
        <v>613</v>
      </c>
      <c r="K206" s="16" t="s">
        <v>581</v>
      </c>
      <c r="L206" s="12" t="s">
        <v>578</v>
      </c>
      <c r="M206" s="13" t="s">
        <v>582</v>
      </c>
      <c r="N206" s="13" t="s">
        <v>586</v>
      </c>
      <c r="O206" s="31" t="s">
        <v>601</v>
      </c>
      <c r="P206" s="40">
        <v>205</v>
      </c>
    </row>
    <row r="207" spans="1:16" ht="22.5">
      <c r="A207" s="29" t="str">
        <f t="shared" si="11"/>
        <v>3A1g</v>
      </c>
      <c r="B207" s="12">
        <v>3</v>
      </c>
      <c r="C207" s="13" t="s">
        <v>23</v>
      </c>
      <c r="D207" s="13">
        <v>1</v>
      </c>
      <c r="E207" s="13" t="s">
        <v>84</v>
      </c>
      <c r="F207" s="13"/>
      <c r="G207" s="23"/>
      <c r="H207" s="15" t="s">
        <v>614</v>
      </c>
      <c r="I207" s="15" t="s">
        <v>615</v>
      </c>
      <c r="J207" s="13" t="s">
        <v>616</v>
      </c>
      <c r="K207" s="16" t="s">
        <v>581</v>
      </c>
      <c r="L207" s="12" t="s">
        <v>578</v>
      </c>
      <c r="M207" s="13" t="s">
        <v>582</v>
      </c>
      <c r="N207" s="13" t="s">
        <v>586</v>
      </c>
      <c r="O207" s="31" t="s">
        <v>601</v>
      </c>
      <c r="P207" s="40">
        <v>206</v>
      </c>
    </row>
    <row r="208" spans="1:16" ht="22.5">
      <c r="A208" s="29" t="str">
        <f t="shared" si="11"/>
        <v>3A1h</v>
      </c>
      <c r="B208" s="12">
        <v>3</v>
      </c>
      <c r="C208" s="13" t="s">
        <v>23</v>
      </c>
      <c r="D208" s="13">
        <v>1</v>
      </c>
      <c r="E208" s="13" t="s">
        <v>88</v>
      </c>
      <c r="F208" s="13"/>
      <c r="G208" s="23"/>
      <c r="H208" s="15" t="s">
        <v>617</v>
      </c>
      <c r="I208" s="15" t="s">
        <v>618</v>
      </c>
      <c r="J208" s="13" t="s">
        <v>619</v>
      </c>
      <c r="K208" s="16" t="s">
        <v>581</v>
      </c>
      <c r="L208" s="12" t="s">
        <v>578</v>
      </c>
      <c r="M208" s="13" t="s">
        <v>582</v>
      </c>
      <c r="N208" s="13" t="s">
        <v>586</v>
      </c>
      <c r="O208" s="31" t="s">
        <v>601</v>
      </c>
      <c r="P208" s="40">
        <v>207</v>
      </c>
    </row>
    <row r="209" spans="1:16" ht="22.5">
      <c r="A209" s="29" t="str">
        <f t="shared" si="11"/>
        <v>3A1j</v>
      </c>
      <c r="B209" s="12">
        <v>3</v>
      </c>
      <c r="C209" s="13" t="s">
        <v>23</v>
      </c>
      <c r="D209" s="13">
        <v>1</v>
      </c>
      <c r="E209" s="13" t="s">
        <v>94</v>
      </c>
      <c r="F209" s="13"/>
      <c r="G209" s="23"/>
      <c r="H209" s="15" t="s">
        <v>324</v>
      </c>
      <c r="I209" s="15" t="s">
        <v>620</v>
      </c>
      <c r="J209" s="13" t="s">
        <v>621</v>
      </c>
      <c r="K209" s="16" t="s">
        <v>581</v>
      </c>
      <c r="L209" s="12" t="s">
        <v>578</v>
      </c>
      <c r="M209" s="13" t="s">
        <v>582</v>
      </c>
      <c r="N209" s="13" t="s">
        <v>586</v>
      </c>
      <c r="O209" s="31" t="s">
        <v>601</v>
      </c>
      <c r="P209" s="40">
        <v>208</v>
      </c>
    </row>
    <row r="210" spans="1:16" ht="56.25">
      <c r="A210" s="29" t="str">
        <f t="shared" si="11"/>
        <v>3A2</v>
      </c>
      <c r="B210" s="12">
        <v>3</v>
      </c>
      <c r="C210" s="13" t="s">
        <v>23</v>
      </c>
      <c r="D210" s="13">
        <v>2</v>
      </c>
      <c r="E210" s="13"/>
      <c r="F210" s="13"/>
      <c r="G210" s="23"/>
      <c r="H210" s="15" t="s">
        <v>622</v>
      </c>
      <c r="I210" s="15" t="s">
        <v>623</v>
      </c>
      <c r="J210" s="13" t="s">
        <v>624</v>
      </c>
      <c r="K210" s="16" t="s">
        <v>625</v>
      </c>
      <c r="L210" s="12" t="s">
        <v>578</v>
      </c>
      <c r="M210" s="13" t="s">
        <v>582</v>
      </c>
      <c r="N210" s="13" t="s">
        <v>626</v>
      </c>
      <c r="O210" s="31" t="s">
        <v>627</v>
      </c>
      <c r="P210" s="40">
        <v>209</v>
      </c>
    </row>
    <row r="211" spans="1:16" ht="22.5">
      <c r="A211" s="29" t="str">
        <f t="shared" si="11"/>
        <v>3A2a</v>
      </c>
      <c r="B211" s="12">
        <v>3</v>
      </c>
      <c r="C211" s="13" t="s">
        <v>23</v>
      </c>
      <c r="D211" s="13">
        <v>2</v>
      </c>
      <c r="E211" s="13" t="s">
        <v>30</v>
      </c>
      <c r="F211" s="13"/>
      <c r="G211" s="23"/>
      <c r="H211" s="15" t="s">
        <v>579</v>
      </c>
      <c r="I211" s="15" t="s">
        <v>628</v>
      </c>
      <c r="J211" s="13" t="s">
        <v>629</v>
      </c>
      <c r="K211" s="16" t="s">
        <v>625</v>
      </c>
      <c r="L211" s="12" t="s">
        <v>578</v>
      </c>
      <c r="M211" s="13" t="s">
        <v>582</v>
      </c>
      <c r="N211" s="13" t="s">
        <v>626</v>
      </c>
      <c r="O211" s="31" t="s">
        <v>582</v>
      </c>
      <c r="P211" s="40">
        <v>210</v>
      </c>
    </row>
    <row r="212" spans="1:16" ht="22.5">
      <c r="A212" s="29" t="str">
        <f t="shared" si="11"/>
        <v>3A2ai</v>
      </c>
      <c r="B212" s="12">
        <v>3</v>
      </c>
      <c r="C212" s="13" t="s">
        <v>23</v>
      </c>
      <c r="D212" s="13">
        <v>2</v>
      </c>
      <c r="E212" s="13" t="s">
        <v>30</v>
      </c>
      <c r="F212" s="13" t="s">
        <v>33</v>
      </c>
      <c r="G212" s="13"/>
      <c r="H212" s="15" t="s">
        <v>590</v>
      </c>
      <c r="I212" s="15" t="s">
        <v>630</v>
      </c>
      <c r="J212" s="13" t="s">
        <v>631</v>
      </c>
      <c r="K212" s="16" t="s">
        <v>632</v>
      </c>
      <c r="L212" s="12" t="s">
        <v>578</v>
      </c>
      <c r="M212" s="13" t="s">
        <v>582</v>
      </c>
      <c r="N212" s="13" t="s">
        <v>626</v>
      </c>
      <c r="O212" s="31" t="s">
        <v>593</v>
      </c>
      <c r="P212" s="40">
        <v>211</v>
      </c>
    </row>
    <row r="213" spans="1:16" ht="22.5">
      <c r="A213" s="29" t="str">
        <f t="shared" si="11"/>
        <v>3A2aii</v>
      </c>
      <c r="B213" s="12">
        <v>3</v>
      </c>
      <c r="C213" s="13" t="s">
        <v>23</v>
      </c>
      <c r="D213" s="13">
        <v>2</v>
      </c>
      <c r="E213" s="13" t="s">
        <v>30</v>
      </c>
      <c r="F213" s="13" t="s">
        <v>37</v>
      </c>
      <c r="G213" s="23"/>
      <c r="H213" s="15" t="s">
        <v>594</v>
      </c>
      <c r="I213" s="15" t="s">
        <v>633</v>
      </c>
      <c r="J213" s="23"/>
      <c r="K213" s="16" t="s">
        <v>625</v>
      </c>
      <c r="L213" s="12" t="s">
        <v>578</v>
      </c>
      <c r="M213" s="13" t="s">
        <v>582</v>
      </c>
      <c r="N213" s="13" t="s">
        <v>626</v>
      </c>
      <c r="O213" s="31" t="s">
        <v>597</v>
      </c>
      <c r="P213" s="40">
        <v>212</v>
      </c>
    </row>
    <row r="214" spans="1:16" ht="22.5">
      <c r="A214" s="29" t="str">
        <f t="shared" si="11"/>
        <v>3A2b</v>
      </c>
      <c r="B214" s="12">
        <v>3</v>
      </c>
      <c r="C214" s="13" t="s">
        <v>23</v>
      </c>
      <c r="D214" s="13">
        <v>2</v>
      </c>
      <c r="E214" s="13" t="s">
        <v>45</v>
      </c>
      <c r="F214" s="23"/>
      <c r="G214" s="23"/>
      <c r="H214" s="15" t="s">
        <v>598</v>
      </c>
      <c r="I214" s="15" t="s">
        <v>634</v>
      </c>
      <c r="J214" s="13" t="s">
        <v>635</v>
      </c>
      <c r="K214" s="16" t="s">
        <v>625</v>
      </c>
      <c r="L214" s="12" t="s">
        <v>578</v>
      </c>
      <c r="M214" s="13" t="s">
        <v>582</v>
      </c>
      <c r="N214" s="13" t="s">
        <v>626</v>
      </c>
      <c r="O214" s="31" t="s">
        <v>601</v>
      </c>
      <c r="P214" s="40">
        <v>213</v>
      </c>
    </row>
    <row r="215" spans="1:16" ht="22.5">
      <c r="A215" s="29" t="str">
        <f t="shared" si="11"/>
        <v>3A2c</v>
      </c>
      <c r="B215" s="12">
        <v>3</v>
      </c>
      <c r="C215" s="13" t="s">
        <v>23</v>
      </c>
      <c r="D215" s="13">
        <v>2</v>
      </c>
      <c r="E215" s="13" t="s">
        <v>50</v>
      </c>
      <c r="F215" s="23"/>
      <c r="G215" s="23"/>
      <c r="H215" s="15" t="s">
        <v>602</v>
      </c>
      <c r="I215" s="15" t="s">
        <v>636</v>
      </c>
      <c r="J215" s="13" t="s">
        <v>637</v>
      </c>
      <c r="K215" s="16" t="s">
        <v>625</v>
      </c>
      <c r="L215" s="12" t="s">
        <v>578</v>
      </c>
      <c r="M215" s="13" t="s">
        <v>582</v>
      </c>
      <c r="N215" s="13" t="s">
        <v>626</v>
      </c>
      <c r="O215" s="31" t="s">
        <v>601</v>
      </c>
      <c r="P215" s="40">
        <v>214</v>
      </c>
    </row>
    <row r="216" spans="1:16" ht="22.5">
      <c r="A216" s="29" t="str">
        <f t="shared" si="11"/>
        <v>3A2d</v>
      </c>
      <c r="B216" s="12">
        <v>3</v>
      </c>
      <c r="C216" s="13" t="s">
        <v>23</v>
      </c>
      <c r="D216" s="13">
        <v>2</v>
      </c>
      <c r="E216" s="13" t="s">
        <v>72</v>
      </c>
      <c r="F216" s="23"/>
      <c r="G216" s="23"/>
      <c r="H216" s="15" t="s">
        <v>605</v>
      </c>
      <c r="I216" s="15" t="s">
        <v>638</v>
      </c>
      <c r="J216" s="13" t="s">
        <v>639</v>
      </c>
      <c r="K216" s="16" t="s">
        <v>625</v>
      </c>
      <c r="L216" s="12" t="s">
        <v>578</v>
      </c>
      <c r="M216" s="13" t="s">
        <v>582</v>
      </c>
      <c r="N216" s="13" t="s">
        <v>626</v>
      </c>
      <c r="O216" s="31" t="s">
        <v>601</v>
      </c>
      <c r="P216" s="40">
        <v>215</v>
      </c>
    </row>
    <row r="217" spans="1:16" ht="22.5">
      <c r="A217" s="29" t="str">
        <f t="shared" si="11"/>
        <v>3A2e</v>
      </c>
      <c r="B217" s="12">
        <v>3</v>
      </c>
      <c r="C217" s="13" t="s">
        <v>23</v>
      </c>
      <c r="D217" s="13">
        <v>2</v>
      </c>
      <c r="E217" s="13" t="s">
        <v>76</v>
      </c>
      <c r="F217" s="23"/>
      <c r="G217" s="23"/>
      <c r="H217" s="15" t="s">
        <v>608</v>
      </c>
      <c r="I217" s="15" t="s">
        <v>640</v>
      </c>
      <c r="J217" s="13" t="s">
        <v>641</v>
      </c>
      <c r="K217" s="16" t="s">
        <v>625</v>
      </c>
      <c r="L217" s="12" t="s">
        <v>578</v>
      </c>
      <c r="M217" s="13" t="s">
        <v>582</v>
      </c>
      <c r="N217" s="13" t="s">
        <v>626</v>
      </c>
      <c r="O217" s="31" t="s">
        <v>601</v>
      </c>
      <c r="P217" s="40">
        <v>216</v>
      </c>
    </row>
    <row r="218" spans="1:16" ht="22.5">
      <c r="A218" s="29" t="str">
        <f t="shared" si="11"/>
        <v>3A2f</v>
      </c>
      <c r="B218" s="12">
        <v>3</v>
      </c>
      <c r="C218" s="13" t="s">
        <v>23</v>
      </c>
      <c r="D218" s="13">
        <v>2</v>
      </c>
      <c r="E218" s="13" t="s">
        <v>80</v>
      </c>
      <c r="F218" s="23"/>
      <c r="G218" s="23"/>
      <c r="H218" s="15" t="s">
        <v>611</v>
      </c>
      <c r="I218" s="15" t="s">
        <v>642</v>
      </c>
      <c r="J218" s="13" t="s">
        <v>643</v>
      </c>
      <c r="K218" s="16" t="s">
        <v>625</v>
      </c>
      <c r="L218" s="12" t="s">
        <v>578</v>
      </c>
      <c r="M218" s="13" t="s">
        <v>582</v>
      </c>
      <c r="N218" s="13" t="s">
        <v>626</v>
      </c>
      <c r="O218" s="31" t="s">
        <v>601</v>
      </c>
      <c r="P218" s="40">
        <v>217</v>
      </c>
    </row>
    <row r="219" spans="1:16" ht="22.5">
      <c r="A219" s="29" t="str">
        <f t="shared" si="11"/>
        <v>3A2g</v>
      </c>
      <c r="B219" s="12">
        <v>3</v>
      </c>
      <c r="C219" s="13" t="s">
        <v>23</v>
      </c>
      <c r="D219" s="13">
        <v>2</v>
      </c>
      <c r="E219" s="13" t="s">
        <v>84</v>
      </c>
      <c r="F219" s="23"/>
      <c r="G219" s="23"/>
      <c r="H219" s="15" t="s">
        <v>614</v>
      </c>
      <c r="I219" s="15" t="s">
        <v>644</v>
      </c>
      <c r="J219" s="13" t="s">
        <v>645</v>
      </c>
      <c r="K219" s="16" t="s">
        <v>625</v>
      </c>
      <c r="L219" s="12" t="s">
        <v>578</v>
      </c>
      <c r="M219" s="13" t="s">
        <v>582</v>
      </c>
      <c r="N219" s="13" t="s">
        <v>626</v>
      </c>
      <c r="O219" s="31" t="s">
        <v>601</v>
      </c>
      <c r="P219" s="40">
        <v>218</v>
      </c>
    </row>
    <row r="220" spans="1:16" ht="22.5">
      <c r="A220" s="29" t="str">
        <f t="shared" si="11"/>
        <v>3A2h</v>
      </c>
      <c r="B220" s="12">
        <v>3</v>
      </c>
      <c r="C220" s="13" t="s">
        <v>23</v>
      </c>
      <c r="D220" s="13">
        <v>2</v>
      </c>
      <c r="E220" s="13" t="s">
        <v>88</v>
      </c>
      <c r="F220" s="23"/>
      <c r="G220" s="23"/>
      <c r="H220" s="15" t="s">
        <v>617</v>
      </c>
      <c r="I220" s="15" t="s">
        <v>646</v>
      </c>
      <c r="J220" s="13" t="s">
        <v>647</v>
      </c>
      <c r="K220" s="16" t="s">
        <v>625</v>
      </c>
      <c r="L220" s="12" t="s">
        <v>578</v>
      </c>
      <c r="M220" s="13" t="s">
        <v>582</v>
      </c>
      <c r="N220" s="13" t="s">
        <v>626</v>
      </c>
      <c r="O220" s="31" t="s">
        <v>601</v>
      </c>
      <c r="P220" s="40">
        <v>219</v>
      </c>
    </row>
    <row r="221" spans="1:16" ht="22.5">
      <c r="A221" s="29" t="str">
        <f t="shared" si="11"/>
        <v>3A2i</v>
      </c>
      <c r="B221" s="12">
        <v>3</v>
      </c>
      <c r="C221" s="13" t="s">
        <v>23</v>
      </c>
      <c r="D221" s="13">
        <v>2</v>
      </c>
      <c r="E221" s="13" t="s">
        <v>33</v>
      </c>
      <c r="F221" s="23"/>
      <c r="G221" s="23"/>
      <c r="H221" s="15" t="s">
        <v>648</v>
      </c>
      <c r="I221" s="15" t="s">
        <v>649</v>
      </c>
      <c r="J221" s="13" t="s">
        <v>650</v>
      </c>
      <c r="K221" s="16" t="s">
        <v>625</v>
      </c>
      <c r="L221" s="12" t="s">
        <v>578</v>
      </c>
      <c r="M221" s="13" t="s">
        <v>582</v>
      </c>
      <c r="N221" s="13" t="s">
        <v>626</v>
      </c>
      <c r="O221" s="31" t="s">
        <v>601</v>
      </c>
      <c r="P221" s="40">
        <v>220</v>
      </c>
    </row>
    <row r="222" spans="1:16" ht="22.5">
      <c r="A222" s="29" t="str">
        <f t="shared" si="11"/>
        <v>3A2j</v>
      </c>
      <c r="B222" s="12">
        <v>3</v>
      </c>
      <c r="C222" s="13" t="s">
        <v>23</v>
      </c>
      <c r="D222" s="13">
        <v>2</v>
      </c>
      <c r="E222" s="13" t="s">
        <v>94</v>
      </c>
      <c r="F222" s="23"/>
      <c r="G222" s="23"/>
      <c r="H222" s="15" t="s">
        <v>324</v>
      </c>
      <c r="I222" s="15" t="s">
        <v>651</v>
      </c>
      <c r="J222" s="13" t="s">
        <v>652</v>
      </c>
      <c r="K222" s="16" t="s">
        <v>625</v>
      </c>
      <c r="L222" s="12" t="s">
        <v>578</v>
      </c>
      <c r="M222" s="13" t="s">
        <v>582</v>
      </c>
      <c r="N222" s="13" t="s">
        <v>626</v>
      </c>
      <c r="O222" s="31" t="s">
        <v>601</v>
      </c>
      <c r="P222" s="40">
        <v>221</v>
      </c>
    </row>
    <row r="223" spans="1:16" ht="78.75">
      <c r="A223" s="29" t="str">
        <f t="shared" si="11"/>
        <v>3B</v>
      </c>
      <c r="B223" s="12">
        <v>3</v>
      </c>
      <c r="C223" s="13" t="s">
        <v>218</v>
      </c>
      <c r="D223" s="23"/>
      <c r="E223" s="13"/>
      <c r="F223" s="23"/>
      <c r="G223" s="13"/>
      <c r="H223" s="15" t="s">
        <v>653</v>
      </c>
      <c r="I223" s="15" t="s">
        <v>654</v>
      </c>
      <c r="J223" s="13">
        <v>5</v>
      </c>
      <c r="K223" s="16" t="s">
        <v>655</v>
      </c>
      <c r="L223" s="12" t="s">
        <v>578</v>
      </c>
      <c r="M223" s="13" t="s">
        <v>656</v>
      </c>
      <c r="N223" s="13" t="s">
        <v>656</v>
      </c>
      <c r="O223" s="31" t="s">
        <v>653</v>
      </c>
      <c r="P223" s="40">
        <v>222</v>
      </c>
    </row>
    <row r="224" spans="1:16" ht="67.5">
      <c r="A224" s="29" t="str">
        <f t="shared" si="11"/>
        <v>3B1</v>
      </c>
      <c r="B224" s="12">
        <v>3</v>
      </c>
      <c r="C224" s="13" t="s">
        <v>218</v>
      </c>
      <c r="D224" s="13">
        <v>1</v>
      </c>
      <c r="E224" s="23"/>
      <c r="F224" s="13"/>
      <c r="G224" s="23"/>
      <c r="H224" s="15" t="s">
        <v>657</v>
      </c>
      <c r="I224" s="15" t="s">
        <v>658</v>
      </c>
      <c r="J224" s="13" t="s">
        <v>659</v>
      </c>
      <c r="K224" s="16" t="s">
        <v>655</v>
      </c>
      <c r="L224" s="12" t="s">
        <v>578</v>
      </c>
      <c r="M224" s="13" t="s">
        <v>656</v>
      </c>
      <c r="N224" s="13" t="s">
        <v>660</v>
      </c>
      <c r="O224" s="31" t="s">
        <v>661</v>
      </c>
      <c r="P224" s="40">
        <v>223</v>
      </c>
    </row>
    <row r="225" spans="1:16" ht="33.75">
      <c r="A225" s="29" t="str">
        <f t="shared" si="11"/>
        <v>3B1a</v>
      </c>
      <c r="B225" s="12">
        <v>3</v>
      </c>
      <c r="C225" s="13" t="s">
        <v>218</v>
      </c>
      <c r="D225" s="13">
        <v>1</v>
      </c>
      <c r="E225" s="13" t="s">
        <v>30</v>
      </c>
      <c r="F225" s="23"/>
      <c r="G225" s="23"/>
      <c r="H225" s="15" t="s">
        <v>662</v>
      </c>
      <c r="I225" s="15" t="s">
        <v>663</v>
      </c>
      <c r="J225" s="13" t="s">
        <v>664</v>
      </c>
      <c r="K225" s="16" t="s">
        <v>655</v>
      </c>
      <c r="L225" s="12" t="s">
        <v>578</v>
      </c>
      <c r="M225" s="13" t="s">
        <v>656</v>
      </c>
      <c r="N225" s="13" t="s">
        <v>660</v>
      </c>
      <c r="O225" s="31" t="s">
        <v>665</v>
      </c>
      <c r="P225" s="40">
        <v>224</v>
      </c>
    </row>
    <row r="226" spans="1:16" ht="33.75">
      <c r="A226" s="29" t="str">
        <f t="shared" si="11"/>
        <v>3B1ai</v>
      </c>
      <c r="B226" s="12">
        <v>3</v>
      </c>
      <c r="C226" s="13" t="s">
        <v>218</v>
      </c>
      <c r="D226" s="13">
        <v>1</v>
      </c>
      <c r="E226" s="13" t="s">
        <v>30</v>
      </c>
      <c r="F226" s="23" t="s">
        <v>33</v>
      </c>
      <c r="G226" s="23"/>
      <c r="H226" s="15" t="s">
        <v>666</v>
      </c>
      <c r="I226" s="15" t="s">
        <v>667</v>
      </c>
      <c r="J226" s="13" t="s">
        <v>664</v>
      </c>
      <c r="K226" s="16" t="s">
        <v>655</v>
      </c>
      <c r="L226" s="12" t="s">
        <v>578</v>
      </c>
      <c r="M226" s="13" t="s">
        <v>656</v>
      </c>
      <c r="N226" s="13" t="s">
        <v>660</v>
      </c>
      <c r="O226" s="31" t="s">
        <v>665</v>
      </c>
      <c r="P226" s="40">
        <v>225</v>
      </c>
    </row>
    <row r="227" spans="1:16" ht="33.75">
      <c r="A227" s="29" t="str">
        <f t="shared" si="11"/>
        <v>3B1ai1</v>
      </c>
      <c r="B227" s="12">
        <v>3</v>
      </c>
      <c r="C227" s="13" t="s">
        <v>218</v>
      </c>
      <c r="D227" s="13">
        <v>1</v>
      </c>
      <c r="E227" s="13" t="s">
        <v>30</v>
      </c>
      <c r="F227" s="23" t="s">
        <v>33</v>
      </c>
      <c r="G227" s="23">
        <v>1</v>
      </c>
      <c r="H227" s="15" t="s">
        <v>666</v>
      </c>
      <c r="I227" s="15" t="s">
        <v>667</v>
      </c>
      <c r="J227" s="13" t="s">
        <v>664</v>
      </c>
      <c r="K227" s="16" t="s">
        <v>655</v>
      </c>
      <c r="L227" s="12" t="s">
        <v>578</v>
      </c>
      <c r="M227" s="13" t="s">
        <v>656</v>
      </c>
      <c r="N227" s="13" t="s">
        <v>660</v>
      </c>
      <c r="O227" s="31" t="s">
        <v>665</v>
      </c>
      <c r="P227" s="40">
        <v>226</v>
      </c>
    </row>
    <row r="228" spans="1:16" ht="33.75">
      <c r="A228" s="29" t="str">
        <f t="shared" si="11"/>
        <v>3B1ai2</v>
      </c>
      <c r="B228" s="12">
        <v>3</v>
      </c>
      <c r="C228" s="13" t="s">
        <v>218</v>
      </c>
      <c r="D228" s="13">
        <v>1</v>
      </c>
      <c r="E228" s="13" t="s">
        <v>30</v>
      </c>
      <c r="F228" s="23" t="s">
        <v>33</v>
      </c>
      <c r="G228" s="23">
        <v>2</v>
      </c>
      <c r="H228" s="15" t="s">
        <v>666</v>
      </c>
      <c r="I228" s="15" t="s">
        <v>667</v>
      </c>
      <c r="J228" s="13" t="s">
        <v>664</v>
      </c>
      <c r="K228" s="16" t="s">
        <v>655</v>
      </c>
      <c r="L228" s="12" t="s">
        <v>578</v>
      </c>
      <c r="M228" s="13" t="s">
        <v>656</v>
      </c>
      <c r="N228" s="13" t="s">
        <v>660</v>
      </c>
      <c r="O228" s="31" t="s">
        <v>665</v>
      </c>
      <c r="P228" s="40">
        <v>227</v>
      </c>
    </row>
    <row r="229" spans="1:16" ht="33.75">
      <c r="A229" s="29" t="str">
        <f t="shared" si="11"/>
        <v>3B1aii</v>
      </c>
      <c r="B229" s="12">
        <v>3</v>
      </c>
      <c r="C229" s="13" t="s">
        <v>218</v>
      </c>
      <c r="D229" s="13">
        <v>1</v>
      </c>
      <c r="E229" s="13" t="s">
        <v>30</v>
      </c>
      <c r="F229" s="23" t="s">
        <v>37</v>
      </c>
      <c r="G229" s="23"/>
      <c r="H229" s="15" t="s">
        <v>668</v>
      </c>
      <c r="I229" s="15" t="s">
        <v>669</v>
      </c>
      <c r="J229" s="13" t="s">
        <v>664</v>
      </c>
      <c r="K229" s="16" t="s">
        <v>655</v>
      </c>
      <c r="L229" s="12" t="s">
        <v>578</v>
      </c>
      <c r="M229" s="13" t="s">
        <v>656</v>
      </c>
      <c r="N229" s="13" t="s">
        <v>660</v>
      </c>
      <c r="O229" s="31" t="s">
        <v>665</v>
      </c>
      <c r="P229" s="40">
        <v>228</v>
      </c>
    </row>
    <row r="230" spans="1:16" ht="33.75">
      <c r="A230" s="29" t="str">
        <f t="shared" si="11"/>
        <v>3B1aii1</v>
      </c>
      <c r="B230" s="12">
        <v>3</v>
      </c>
      <c r="C230" s="13" t="s">
        <v>218</v>
      </c>
      <c r="D230" s="13">
        <v>1</v>
      </c>
      <c r="E230" s="13" t="s">
        <v>30</v>
      </c>
      <c r="F230" s="23" t="s">
        <v>37</v>
      </c>
      <c r="G230" s="23">
        <v>1</v>
      </c>
      <c r="H230" s="15" t="s">
        <v>668</v>
      </c>
      <c r="I230" s="15" t="s">
        <v>669</v>
      </c>
      <c r="J230" s="13" t="s">
        <v>664</v>
      </c>
      <c r="K230" s="16" t="s">
        <v>655</v>
      </c>
      <c r="L230" s="12" t="s">
        <v>578</v>
      </c>
      <c r="M230" s="13" t="s">
        <v>656</v>
      </c>
      <c r="N230" s="13" t="s">
        <v>660</v>
      </c>
      <c r="O230" s="31" t="s">
        <v>665</v>
      </c>
      <c r="P230" s="40">
        <v>229</v>
      </c>
    </row>
    <row r="231" spans="1:16" ht="33.75">
      <c r="A231" s="29" t="str">
        <f t="shared" si="11"/>
        <v>3B1aii2</v>
      </c>
      <c r="B231" s="12">
        <v>3</v>
      </c>
      <c r="C231" s="13" t="s">
        <v>218</v>
      </c>
      <c r="D231" s="13">
        <v>1</v>
      </c>
      <c r="E231" s="13" t="s">
        <v>30</v>
      </c>
      <c r="F231" s="23" t="s">
        <v>37</v>
      </c>
      <c r="G231" s="23">
        <v>2</v>
      </c>
      <c r="H231" s="15" t="s">
        <v>668</v>
      </c>
      <c r="I231" s="15" t="s">
        <v>669</v>
      </c>
      <c r="J231" s="13" t="s">
        <v>664</v>
      </c>
      <c r="K231" s="16" t="s">
        <v>655</v>
      </c>
      <c r="L231" s="12" t="s">
        <v>578</v>
      </c>
      <c r="M231" s="13" t="s">
        <v>656</v>
      </c>
      <c r="N231" s="13" t="s">
        <v>660</v>
      </c>
      <c r="O231" s="31" t="s">
        <v>665</v>
      </c>
      <c r="P231" s="40">
        <v>230</v>
      </c>
    </row>
    <row r="232" spans="1:16" ht="45">
      <c r="A232" s="29" t="str">
        <f t="shared" si="11"/>
        <v>3B1b</v>
      </c>
      <c r="B232" s="12">
        <v>3</v>
      </c>
      <c r="C232" s="13" t="s">
        <v>218</v>
      </c>
      <c r="D232" s="13">
        <v>1</v>
      </c>
      <c r="E232" s="13" t="s">
        <v>45</v>
      </c>
      <c r="F232" s="23"/>
      <c r="G232" s="23"/>
      <c r="H232" s="15" t="s">
        <v>670</v>
      </c>
      <c r="I232" s="15" t="s">
        <v>671</v>
      </c>
      <c r="J232" s="13" t="s">
        <v>672</v>
      </c>
      <c r="K232" s="16" t="s">
        <v>655</v>
      </c>
      <c r="L232" s="12" t="s">
        <v>578</v>
      </c>
      <c r="M232" s="13" t="s">
        <v>656</v>
      </c>
      <c r="N232" s="13" t="s">
        <v>660</v>
      </c>
      <c r="O232" s="31" t="s">
        <v>673</v>
      </c>
      <c r="P232" s="40">
        <v>231</v>
      </c>
    </row>
    <row r="233" spans="1:16" ht="33.75">
      <c r="A233" s="29" t="str">
        <f t="shared" si="11"/>
        <v>3B1bi</v>
      </c>
      <c r="B233" s="12">
        <v>3</v>
      </c>
      <c r="C233" s="13" t="s">
        <v>218</v>
      </c>
      <c r="D233" s="13">
        <v>1</v>
      </c>
      <c r="E233" s="13" t="s">
        <v>45</v>
      </c>
      <c r="F233" s="13" t="s">
        <v>33</v>
      </c>
      <c r="G233" s="23"/>
      <c r="H233" s="15" t="s">
        <v>674</v>
      </c>
      <c r="I233" s="15" t="s">
        <v>675</v>
      </c>
      <c r="J233" s="13"/>
      <c r="K233" s="16" t="s">
        <v>676</v>
      </c>
      <c r="L233" s="12" t="s">
        <v>578</v>
      </c>
      <c r="M233" s="13" t="s">
        <v>656</v>
      </c>
      <c r="N233" s="13" t="s">
        <v>660</v>
      </c>
      <c r="O233" s="31" t="s">
        <v>677</v>
      </c>
      <c r="P233" s="40">
        <v>232</v>
      </c>
    </row>
    <row r="234" spans="1:16" ht="33.75">
      <c r="A234" s="29" t="str">
        <f t="shared" si="11"/>
        <v>3B1bi1</v>
      </c>
      <c r="B234" s="12">
        <v>3</v>
      </c>
      <c r="C234" s="13" t="s">
        <v>218</v>
      </c>
      <c r="D234" s="13">
        <v>1</v>
      </c>
      <c r="E234" s="13" t="s">
        <v>45</v>
      </c>
      <c r="F234" s="13" t="s">
        <v>33</v>
      </c>
      <c r="G234" s="23">
        <v>1</v>
      </c>
      <c r="H234" s="15" t="s">
        <v>678</v>
      </c>
      <c r="I234" s="15" t="s">
        <v>667</v>
      </c>
      <c r="J234" s="13"/>
      <c r="K234" s="16" t="s">
        <v>676</v>
      </c>
      <c r="L234" s="12" t="s">
        <v>578</v>
      </c>
      <c r="M234" s="13" t="s">
        <v>656</v>
      </c>
      <c r="N234" s="13" t="s">
        <v>660</v>
      </c>
      <c r="O234" s="31" t="s">
        <v>679</v>
      </c>
      <c r="P234" s="40">
        <v>233</v>
      </c>
    </row>
    <row r="235" spans="1:16" ht="45">
      <c r="A235" s="29" t="str">
        <f t="shared" si="11"/>
        <v>3B1bi2</v>
      </c>
      <c r="B235" s="12">
        <v>3</v>
      </c>
      <c r="C235" s="13" t="s">
        <v>218</v>
      </c>
      <c r="D235" s="13">
        <v>1</v>
      </c>
      <c r="E235" s="13" t="s">
        <v>45</v>
      </c>
      <c r="F235" s="13" t="s">
        <v>33</v>
      </c>
      <c r="G235" s="23">
        <v>2</v>
      </c>
      <c r="H235" s="15" t="s">
        <v>680</v>
      </c>
      <c r="I235" s="15" t="s">
        <v>669</v>
      </c>
      <c r="J235" s="13"/>
      <c r="K235" s="16" t="s">
        <v>676</v>
      </c>
      <c r="L235" s="12" t="s">
        <v>578</v>
      </c>
      <c r="M235" s="13" t="s">
        <v>656</v>
      </c>
      <c r="N235" s="13" t="s">
        <v>660</v>
      </c>
      <c r="O235" s="31" t="s">
        <v>681</v>
      </c>
      <c r="P235" s="40">
        <v>234</v>
      </c>
    </row>
    <row r="236" spans="1:16" ht="22.5">
      <c r="A236" s="29" t="str">
        <f t="shared" si="11"/>
        <v>3B1bii</v>
      </c>
      <c r="B236" s="12">
        <v>3</v>
      </c>
      <c r="C236" s="13" t="s">
        <v>218</v>
      </c>
      <c r="D236" s="13">
        <v>1</v>
      </c>
      <c r="E236" s="13" t="s">
        <v>45</v>
      </c>
      <c r="F236" s="13" t="s">
        <v>37</v>
      </c>
      <c r="G236" s="23"/>
      <c r="H236" s="15" t="s">
        <v>682</v>
      </c>
      <c r="I236" s="15" t="s">
        <v>683</v>
      </c>
      <c r="J236" s="23"/>
      <c r="K236" s="16" t="s">
        <v>655</v>
      </c>
      <c r="L236" s="12" t="s">
        <v>578</v>
      </c>
      <c r="M236" s="13" t="s">
        <v>656</v>
      </c>
      <c r="N236" s="13" t="s">
        <v>660</v>
      </c>
      <c r="O236" s="31" t="s">
        <v>684</v>
      </c>
      <c r="P236" s="40">
        <v>235</v>
      </c>
    </row>
    <row r="237" spans="1:16" ht="33.75">
      <c r="A237" s="29" t="str">
        <f t="shared" si="11"/>
        <v>3B1bii1</v>
      </c>
      <c r="B237" s="12">
        <v>3</v>
      </c>
      <c r="C237" s="13" t="s">
        <v>218</v>
      </c>
      <c r="D237" s="13">
        <v>1</v>
      </c>
      <c r="E237" s="13" t="s">
        <v>45</v>
      </c>
      <c r="F237" s="13" t="s">
        <v>37</v>
      </c>
      <c r="G237" s="23">
        <v>1</v>
      </c>
      <c r="H237" s="15" t="s">
        <v>685</v>
      </c>
      <c r="I237" s="15" t="s">
        <v>667</v>
      </c>
      <c r="J237" s="23"/>
      <c r="K237" s="16" t="s">
        <v>655</v>
      </c>
      <c r="L237" s="12" t="s">
        <v>578</v>
      </c>
      <c r="M237" s="13" t="s">
        <v>656</v>
      </c>
      <c r="N237" s="13" t="s">
        <v>660</v>
      </c>
      <c r="O237" s="31" t="s">
        <v>686</v>
      </c>
      <c r="P237" s="40">
        <v>236</v>
      </c>
    </row>
    <row r="238" spans="1:16" ht="33.75">
      <c r="A238" s="29" t="str">
        <f t="shared" si="11"/>
        <v>3B1bii2</v>
      </c>
      <c r="B238" s="12">
        <v>3</v>
      </c>
      <c r="C238" s="13" t="s">
        <v>218</v>
      </c>
      <c r="D238" s="13">
        <v>1</v>
      </c>
      <c r="E238" s="13" t="s">
        <v>45</v>
      </c>
      <c r="F238" s="13" t="s">
        <v>37</v>
      </c>
      <c r="G238" s="23">
        <v>2</v>
      </c>
      <c r="H238" s="15" t="s">
        <v>687</v>
      </c>
      <c r="I238" s="15" t="s">
        <v>669</v>
      </c>
      <c r="J238" s="23"/>
      <c r="K238" s="16" t="s">
        <v>655</v>
      </c>
      <c r="L238" s="12" t="s">
        <v>578</v>
      </c>
      <c r="M238" s="13" t="s">
        <v>656</v>
      </c>
      <c r="N238" s="13" t="s">
        <v>660</v>
      </c>
      <c r="O238" s="31" t="s">
        <v>688</v>
      </c>
      <c r="P238" s="40">
        <v>237</v>
      </c>
    </row>
    <row r="239" spans="1:16" ht="22.5">
      <c r="A239" s="29" t="str">
        <f t="shared" si="11"/>
        <v>3B1biii</v>
      </c>
      <c r="B239" s="12">
        <v>3</v>
      </c>
      <c r="C239" s="13" t="s">
        <v>218</v>
      </c>
      <c r="D239" s="13">
        <v>1</v>
      </c>
      <c r="E239" s="13" t="s">
        <v>45</v>
      </c>
      <c r="F239" s="13" t="s">
        <v>41</v>
      </c>
      <c r="G239" s="23"/>
      <c r="H239" s="15" t="s">
        <v>689</v>
      </c>
      <c r="I239" s="15" t="s">
        <v>690</v>
      </c>
      <c r="J239" s="13"/>
      <c r="K239" s="16" t="s">
        <v>691</v>
      </c>
      <c r="L239" s="12" t="s">
        <v>578</v>
      </c>
      <c r="M239" s="13" t="s">
        <v>656</v>
      </c>
      <c r="N239" s="13" t="s">
        <v>660</v>
      </c>
      <c r="O239" s="31" t="s">
        <v>692</v>
      </c>
      <c r="P239" s="40">
        <v>238</v>
      </c>
    </row>
    <row r="240" spans="1:16" ht="33.75">
      <c r="A240" s="29" t="str">
        <f t="shared" si="11"/>
        <v>3B1biv</v>
      </c>
      <c r="B240" s="12">
        <v>3</v>
      </c>
      <c r="C240" s="13" t="s">
        <v>218</v>
      </c>
      <c r="D240" s="13">
        <v>1</v>
      </c>
      <c r="E240" s="13" t="s">
        <v>45</v>
      </c>
      <c r="F240" s="13" t="s">
        <v>139</v>
      </c>
      <c r="G240" s="23"/>
      <c r="H240" s="15" t="s">
        <v>693</v>
      </c>
      <c r="I240" s="15" t="s">
        <v>694</v>
      </c>
      <c r="J240" s="23"/>
      <c r="K240" s="16" t="s">
        <v>655</v>
      </c>
      <c r="L240" s="12" t="s">
        <v>578</v>
      </c>
      <c r="M240" s="13" t="s">
        <v>656</v>
      </c>
      <c r="N240" s="13" t="s">
        <v>660</v>
      </c>
      <c r="O240" s="31" t="s">
        <v>695</v>
      </c>
      <c r="P240" s="40">
        <v>239</v>
      </c>
    </row>
    <row r="241" spans="1:16" ht="22.5">
      <c r="A241" s="29" t="str">
        <f t="shared" si="11"/>
        <v>3B1bv</v>
      </c>
      <c r="B241" s="12">
        <v>3</v>
      </c>
      <c r="C241" s="13" t="s">
        <v>218</v>
      </c>
      <c r="D241" s="13">
        <v>1</v>
      </c>
      <c r="E241" s="13" t="s">
        <v>45</v>
      </c>
      <c r="F241" s="13" t="s">
        <v>143</v>
      </c>
      <c r="G241" s="23"/>
      <c r="H241" s="15" t="s">
        <v>696</v>
      </c>
      <c r="I241" s="15" t="s">
        <v>697</v>
      </c>
      <c r="J241" s="23"/>
      <c r="K241" s="16" t="s">
        <v>655</v>
      </c>
      <c r="L241" s="12" t="s">
        <v>578</v>
      </c>
      <c r="M241" s="13" t="s">
        <v>656</v>
      </c>
      <c r="N241" s="13" t="s">
        <v>660</v>
      </c>
      <c r="O241" s="31" t="s">
        <v>698</v>
      </c>
      <c r="P241" s="40">
        <v>240</v>
      </c>
    </row>
    <row r="242" spans="1:16" ht="33.75">
      <c r="A242" s="29" t="str">
        <f t="shared" si="11"/>
        <v>3B2</v>
      </c>
      <c r="B242" s="12">
        <v>3</v>
      </c>
      <c r="C242" s="13" t="s">
        <v>218</v>
      </c>
      <c r="D242" s="13">
        <v>2</v>
      </c>
      <c r="E242" s="23"/>
      <c r="F242" s="13"/>
      <c r="G242" s="13"/>
      <c r="H242" s="15" t="s">
        <v>699</v>
      </c>
      <c r="I242" s="15" t="s">
        <v>700</v>
      </c>
      <c r="J242" s="13" t="s">
        <v>701</v>
      </c>
      <c r="K242" s="16" t="s">
        <v>655</v>
      </c>
      <c r="L242" s="12" t="s">
        <v>578</v>
      </c>
      <c r="M242" s="13" t="s">
        <v>656</v>
      </c>
      <c r="N242" s="13" t="s">
        <v>702</v>
      </c>
      <c r="O242" s="31" t="s">
        <v>703</v>
      </c>
      <c r="P242" s="40">
        <v>241</v>
      </c>
    </row>
    <row r="243" spans="1:16" ht="22.5">
      <c r="A243" s="29" t="str">
        <f t="shared" si="11"/>
        <v>3B2a</v>
      </c>
      <c r="B243" s="12">
        <v>3</v>
      </c>
      <c r="C243" s="13" t="s">
        <v>218</v>
      </c>
      <c r="D243" s="13">
        <v>2</v>
      </c>
      <c r="E243" s="13" t="s">
        <v>30</v>
      </c>
      <c r="F243" s="23"/>
      <c r="G243" s="23"/>
      <c r="H243" s="15" t="s">
        <v>704</v>
      </c>
      <c r="I243" s="15" t="s">
        <v>705</v>
      </c>
      <c r="J243" s="13" t="s">
        <v>706</v>
      </c>
      <c r="K243" s="16" t="s">
        <v>655</v>
      </c>
      <c r="L243" s="12" t="s">
        <v>578</v>
      </c>
      <c r="M243" s="13" t="s">
        <v>656</v>
      </c>
      <c r="N243" s="13" t="s">
        <v>702</v>
      </c>
      <c r="O243" s="31" t="s">
        <v>707</v>
      </c>
      <c r="P243" s="40">
        <v>242</v>
      </c>
    </row>
    <row r="244" spans="1:16" ht="33.75">
      <c r="A244" s="29" t="str">
        <f t="shared" si="11"/>
        <v>3B2b</v>
      </c>
      <c r="B244" s="12">
        <v>3</v>
      </c>
      <c r="C244" s="13" t="s">
        <v>218</v>
      </c>
      <c r="D244" s="13">
        <v>2</v>
      </c>
      <c r="E244" s="13" t="s">
        <v>45</v>
      </c>
      <c r="F244" s="23"/>
      <c r="G244" s="23"/>
      <c r="H244" s="15" t="s">
        <v>708</v>
      </c>
      <c r="I244" s="15" t="s">
        <v>709</v>
      </c>
      <c r="J244" s="13" t="s">
        <v>710</v>
      </c>
      <c r="K244" s="16" t="s">
        <v>655</v>
      </c>
      <c r="L244" s="12" t="s">
        <v>578</v>
      </c>
      <c r="M244" s="13" t="s">
        <v>656</v>
      </c>
      <c r="N244" s="13" t="s">
        <v>702</v>
      </c>
      <c r="O244" s="31" t="s">
        <v>711</v>
      </c>
      <c r="P244" s="40">
        <v>243</v>
      </c>
    </row>
    <row r="245" spans="1:16" ht="33.75">
      <c r="A245" s="29" t="str">
        <f t="shared" si="11"/>
        <v>3B2bi</v>
      </c>
      <c r="B245" s="12">
        <v>3</v>
      </c>
      <c r="C245" s="13" t="s">
        <v>218</v>
      </c>
      <c r="D245" s="13">
        <v>2</v>
      </c>
      <c r="E245" s="13" t="s">
        <v>45</v>
      </c>
      <c r="F245" s="13" t="s">
        <v>33</v>
      </c>
      <c r="G245" s="23"/>
      <c r="H245" s="15" t="s">
        <v>712</v>
      </c>
      <c r="I245" s="15" t="s">
        <v>713</v>
      </c>
      <c r="J245" s="23"/>
      <c r="K245" s="16" t="s">
        <v>655</v>
      </c>
      <c r="L245" s="12" t="s">
        <v>578</v>
      </c>
      <c r="M245" s="13" t="s">
        <v>656</v>
      </c>
      <c r="N245" s="13" t="s">
        <v>702</v>
      </c>
      <c r="O245" s="31" t="s">
        <v>714</v>
      </c>
      <c r="P245" s="40">
        <v>244</v>
      </c>
    </row>
    <row r="246" spans="1:16" ht="22.5">
      <c r="A246" s="29" t="str">
        <f t="shared" si="11"/>
        <v>3B2bii</v>
      </c>
      <c r="B246" s="12">
        <v>3</v>
      </c>
      <c r="C246" s="13" t="s">
        <v>218</v>
      </c>
      <c r="D246" s="13">
        <v>2</v>
      </c>
      <c r="E246" s="13" t="s">
        <v>45</v>
      </c>
      <c r="F246" s="13" t="s">
        <v>37</v>
      </c>
      <c r="G246" s="23"/>
      <c r="H246" s="15" t="s">
        <v>715</v>
      </c>
      <c r="I246" s="15" t="s">
        <v>716</v>
      </c>
      <c r="J246" s="23"/>
      <c r="K246" s="16" t="s">
        <v>655</v>
      </c>
      <c r="L246" s="12" t="s">
        <v>578</v>
      </c>
      <c r="M246" s="13" t="s">
        <v>656</v>
      </c>
      <c r="N246" s="13" t="s">
        <v>702</v>
      </c>
      <c r="O246" s="31" t="s">
        <v>717</v>
      </c>
      <c r="P246" s="40">
        <v>245</v>
      </c>
    </row>
    <row r="247" spans="1:16" ht="22.5">
      <c r="A247" s="29" t="str">
        <f t="shared" si="11"/>
        <v>3B2biii</v>
      </c>
      <c r="B247" s="12">
        <v>3</v>
      </c>
      <c r="C247" s="13" t="s">
        <v>218</v>
      </c>
      <c r="D247" s="13">
        <v>2</v>
      </c>
      <c r="E247" s="13" t="s">
        <v>45</v>
      </c>
      <c r="F247" s="13" t="s">
        <v>41</v>
      </c>
      <c r="G247" s="23"/>
      <c r="H247" s="15" t="s">
        <v>718</v>
      </c>
      <c r="I247" s="15" t="s">
        <v>719</v>
      </c>
      <c r="J247" s="23"/>
      <c r="K247" s="16" t="s">
        <v>655</v>
      </c>
      <c r="L247" s="12" t="s">
        <v>578</v>
      </c>
      <c r="M247" s="13" t="s">
        <v>656</v>
      </c>
      <c r="N247" s="13" t="s">
        <v>702</v>
      </c>
      <c r="O247" s="31" t="s">
        <v>720</v>
      </c>
      <c r="P247" s="40">
        <v>246</v>
      </c>
    </row>
    <row r="248" spans="1:16" ht="33.75">
      <c r="A248" s="29" t="str">
        <f t="shared" si="11"/>
        <v>3B2biv</v>
      </c>
      <c r="B248" s="12">
        <v>3</v>
      </c>
      <c r="C248" s="13" t="s">
        <v>218</v>
      </c>
      <c r="D248" s="13">
        <v>2</v>
      </c>
      <c r="E248" s="13" t="s">
        <v>45</v>
      </c>
      <c r="F248" s="13" t="s">
        <v>139</v>
      </c>
      <c r="G248" s="23"/>
      <c r="H248" s="15" t="s">
        <v>721</v>
      </c>
      <c r="I248" s="15" t="s">
        <v>722</v>
      </c>
      <c r="J248" s="23"/>
      <c r="K248" s="16" t="s">
        <v>655</v>
      </c>
      <c r="L248" s="12" t="s">
        <v>578</v>
      </c>
      <c r="M248" s="13" t="s">
        <v>656</v>
      </c>
      <c r="N248" s="13" t="s">
        <v>702</v>
      </c>
      <c r="O248" s="31" t="s">
        <v>723</v>
      </c>
      <c r="P248" s="40">
        <v>247</v>
      </c>
    </row>
    <row r="249" spans="1:16" ht="22.5">
      <c r="A249" s="29" t="str">
        <f t="shared" si="11"/>
        <v>3B2bv</v>
      </c>
      <c r="B249" s="12">
        <v>3</v>
      </c>
      <c r="C249" s="13" t="s">
        <v>218</v>
      </c>
      <c r="D249" s="13">
        <v>2</v>
      </c>
      <c r="E249" s="13" t="s">
        <v>45</v>
      </c>
      <c r="F249" s="13" t="s">
        <v>143</v>
      </c>
      <c r="G249" s="23"/>
      <c r="H249" s="15" t="s">
        <v>724</v>
      </c>
      <c r="I249" s="15" t="s">
        <v>725</v>
      </c>
      <c r="J249" s="23"/>
      <c r="K249" s="16" t="s">
        <v>655</v>
      </c>
      <c r="L249" s="12" t="s">
        <v>578</v>
      </c>
      <c r="M249" s="13" t="s">
        <v>656</v>
      </c>
      <c r="N249" s="13" t="s">
        <v>702</v>
      </c>
      <c r="O249" s="31" t="s">
        <v>726</v>
      </c>
      <c r="P249" s="40">
        <v>248</v>
      </c>
    </row>
    <row r="250" spans="1:16" ht="67.5">
      <c r="A250" s="29" t="str">
        <f t="shared" si="11"/>
        <v>3B3</v>
      </c>
      <c r="B250" s="12">
        <v>3</v>
      </c>
      <c r="C250" s="13" t="s">
        <v>218</v>
      </c>
      <c r="D250" s="13">
        <v>3</v>
      </c>
      <c r="E250" s="23"/>
      <c r="F250" s="23"/>
      <c r="G250" s="13"/>
      <c r="H250" s="15" t="s">
        <v>727</v>
      </c>
      <c r="I250" s="15" t="s">
        <v>728</v>
      </c>
      <c r="J250" s="13" t="s">
        <v>729</v>
      </c>
      <c r="K250" s="16" t="s">
        <v>676</v>
      </c>
      <c r="L250" s="12" t="s">
        <v>578</v>
      </c>
      <c r="M250" s="13" t="s">
        <v>656</v>
      </c>
      <c r="N250" s="13" t="s">
        <v>730</v>
      </c>
      <c r="O250" s="31" t="s">
        <v>730</v>
      </c>
      <c r="P250" s="40">
        <v>249</v>
      </c>
    </row>
    <row r="251" spans="1:16" ht="22.5">
      <c r="A251" s="29" t="str">
        <f t="shared" si="11"/>
        <v>3B3a</v>
      </c>
      <c r="B251" s="12">
        <v>3</v>
      </c>
      <c r="C251" s="13" t="s">
        <v>218</v>
      </c>
      <c r="D251" s="13">
        <v>3</v>
      </c>
      <c r="E251" s="13" t="s">
        <v>30</v>
      </c>
      <c r="F251" s="23"/>
      <c r="G251" s="23"/>
      <c r="H251" s="15" t="s">
        <v>731</v>
      </c>
      <c r="I251" s="15" t="s">
        <v>732</v>
      </c>
      <c r="J251" s="13" t="s">
        <v>733</v>
      </c>
      <c r="K251" s="16" t="s">
        <v>676</v>
      </c>
      <c r="L251" s="12" t="s">
        <v>578</v>
      </c>
      <c r="M251" s="13" t="s">
        <v>656</v>
      </c>
      <c r="N251" s="13" t="s">
        <v>730</v>
      </c>
      <c r="O251" s="31" t="s">
        <v>734</v>
      </c>
      <c r="P251" s="40">
        <v>250</v>
      </c>
    </row>
    <row r="252" spans="1:16" ht="22.5">
      <c r="A252" s="29" t="str">
        <f t="shared" si="11"/>
        <v>3B3b</v>
      </c>
      <c r="B252" s="12">
        <v>3</v>
      </c>
      <c r="C252" s="13" t="s">
        <v>218</v>
      </c>
      <c r="D252" s="13">
        <v>3</v>
      </c>
      <c r="E252" s="13" t="s">
        <v>45</v>
      </c>
      <c r="F252" s="23"/>
      <c r="G252" s="23"/>
      <c r="H252" s="15" t="s">
        <v>735</v>
      </c>
      <c r="I252" s="15" t="s">
        <v>736</v>
      </c>
      <c r="J252" s="13" t="s">
        <v>737</v>
      </c>
      <c r="K252" s="16" t="s">
        <v>655</v>
      </c>
      <c r="L252" s="12" t="s">
        <v>578</v>
      </c>
      <c r="M252" s="13" t="s">
        <v>656</v>
      </c>
      <c r="N252" s="13" t="s">
        <v>730</v>
      </c>
      <c r="O252" s="31" t="s">
        <v>738</v>
      </c>
      <c r="P252" s="40">
        <v>251</v>
      </c>
    </row>
    <row r="253" spans="1:16" ht="22.5">
      <c r="A253" s="29" t="str">
        <f t="shared" si="11"/>
        <v>3B3bi</v>
      </c>
      <c r="B253" s="12">
        <v>3</v>
      </c>
      <c r="C253" s="13" t="s">
        <v>218</v>
      </c>
      <c r="D253" s="13">
        <v>3</v>
      </c>
      <c r="E253" s="13" t="s">
        <v>45</v>
      </c>
      <c r="F253" s="13" t="s">
        <v>33</v>
      </c>
      <c r="G253" s="23"/>
      <c r="H253" s="15" t="s">
        <v>739</v>
      </c>
      <c r="I253" s="15" t="s">
        <v>740</v>
      </c>
      <c r="J253" s="13"/>
      <c r="K253" s="16" t="s">
        <v>655</v>
      </c>
      <c r="L253" s="12" t="s">
        <v>578</v>
      </c>
      <c r="M253" s="13" t="s">
        <v>656</v>
      </c>
      <c r="N253" s="13" t="s">
        <v>730</v>
      </c>
      <c r="O253" s="31" t="s">
        <v>741</v>
      </c>
      <c r="P253" s="40">
        <v>252</v>
      </c>
    </row>
    <row r="254" spans="1:16" ht="22.5">
      <c r="A254" s="29" t="str">
        <f t="shared" si="11"/>
        <v>3B3bii</v>
      </c>
      <c r="B254" s="12">
        <v>3</v>
      </c>
      <c r="C254" s="13" t="s">
        <v>218</v>
      </c>
      <c r="D254" s="13">
        <v>3</v>
      </c>
      <c r="E254" s="13" t="s">
        <v>45</v>
      </c>
      <c r="F254" s="13" t="s">
        <v>37</v>
      </c>
      <c r="G254" s="23"/>
      <c r="H254" s="15" t="s">
        <v>742</v>
      </c>
      <c r="I254" s="15" t="s">
        <v>743</v>
      </c>
      <c r="J254" s="13"/>
      <c r="K254" s="16" t="s">
        <v>744</v>
      </c>
      <c r="L254" s="12" t="s">
        <v>578</v>
      </c>
      <c r="M254" s="13" t="s">
        <v>656</v>
      </c>
      <c r="N254" s="13" t="s">
        <v>730</v>
      </c>
      <c r="O254" s="31" t="s">
        <v>745</v>
      </c>
      <c r="P254" s="40">
        <v>253</v>
      </c>
    </row>
    <row r="255" spans="1:16" ht="22.5">
      <c r="A255" s="29" t="str">
        <f t="shared" si="11"/>
        <v>3B3biii</v>
      </c>
      <c r="B255" s="12">
        <v>3</v>
      </c>
      <c r="C255" s="13" t="s">
        <v>218</v>
      </c>
      <c r="D255" s="13">
        <v>3</v>
      </c>
      <c r="E255" s="13" t="s">
        <v>45</v>
      </c>
      <c r="F255" s="13" t="s">
        <v>41</v>
      </c>
      <c r="G255" s="23"/>
      <c r="H255" s="15" t="s">
        <v>746</v>
      </c>
      <c r="I255" s="15" t="s">
        <v>747</v>
      </c>
      <c r="J255" s="13"/>
      <c r="K255" s="16" t="s">
        <v>655</v>
      </c>
      <c r="L255" s="12" t="s">
        <v>578</v>
      </c>
      <c r="M255" s="13" t="s">
        <v>656</v>
      </c>
      <c r="N255" s="13" t="s">
        <v>730</v>
      </c>
      <c r="O255" s="31" t="s">
        <v>748</v>
      </c>
      <c r="P255" s="40">
        <v>254</v>
      </c>
    </row>
    <row r="256" spans="1:16" ht="22.5">
      <c r="A256" s="29" t="str">
        <f t="shared" si="11"/>
        <v>3B3biv</v>
      </c>
      <c r="B256" s="12">
        <v>3</v>
      </c>
      <c r="C256" s="13" t="s">
        <v>218</v>
      </c>
      <c r="D256" s="13">
        <v>3</v>
      </c>
      <c r="E256" s="13" t="s">
        <v>45</v>
      </c>
      <c r="F256" s="13" t="s">
        <v>139</v>
      </c>
      <c r="G256" s="23"/>
      <c r="H256" s="15" t="s">
        <v>749</v>
      </c>
      <c r="I256" s="15" t="s">
        <v>750</v>
      </c>
      <c r="J256" s="13"/>
      <c r="K256" s="16" t="s">
        <v>655</v>
      </c>
      <c r="L256" s="12" t="s">
        <v>578</v>
      </c>
      <c r="M256" s="13" t="s">
        <v>656</v>
      </c>
      <c r="N256" s="13" t="s">
        <v>730</v>
      </c>
      <c r="O256" s="31" t="s">
        <v>751</v>
      </c>
      <c r="P256" s="40">
        <v>255</v>
      </c>
    </row>
    <row r="257" spans="1:16" ht="22.5">
      <c r="A257" s="29" t="str">
        <f t="shared" si="11"/>
        <v>3B3bv</v>
      </c>
      <c r="B257" s="12">
        <v>3</v>
      </c>
      <c r="C257" s="13" t="s">
        <v>218</v>
      </c>
      <c r="D257" s="13">
        <v>3</v>
      </c>
      <c r="E257" s="13" t="s">
        <v>45</v>
      </c>
      <c r="F257" s="13" t="s">
        <v>143</v>
      </c>
      <c r="G257" s="23"/>
      <c r="H257" s="15" t="s">
        <v>752</v>
      </c>
      <c r="I257" s="15" t="s">
        <v>753</v>
      </c>
      <c r="J257" s="13"/>
      <c r="K257" s="16" t="s">
        <v>21</v>
      </c>
      <c r="L257" s="12" t="s">
        <v>578</v>
      </c>
      <c r="M257" s="13" t="s">
        <v>656</v>
      </c>
      <c r="N257" s="13" t="s">
        <v>730</v>
      </c>
      <c r="O257" s="31" t="s">
        <v>754</v>
      </c>
      <c r="P257" s="40">
        <v>256</v>
      </c>
    </row>
    <row r="258" spans="1:16" ht="56.25">
      <c r="A258" s="29" t="str">
        <f t="shared" si="11"/>
        <v>3B4</v>
      </c>
      <c r="B258" s="12">
        <v>3</v>
      </c>
      <c r="C258" s="13" t="s">
        <v>218</v>
      </c>
      <c r="D258" s="13">
        <v>4</v>
      </c>
      <c r="E258" s="13"/>
      <c r="F258" s="23"/>
      <c r="G258" s="13"/>
      <c r="H258" s="15" t="s">
        <v>755</v>
      </c>
      <c r="I258" s="15" t="s">
        <v>756</v>
      </c>
      <c r="J258" s="13" t="s">
        <v>757</v>
      </c>
      <c r="K258" s="16" t="s">
        <v>758</v>
      </c>
      <c r="L258" s="12" t="s">
        <v>578</v>
      </c>
      <c r="M258" s="13" t="s">
        <v>656</v>
      </c>
      <c r="N258" s="13" t="s">
        <v>759</v>
      </c>
      <c r="O258" s="31" t="s">
        <v>755</v>
      </c>
      <c r="P258" s="40">
        <v>257</v>
      </c>
    </row>
    <row r="259" spans="1:16" ht="22.5">
      <c r="A259" s="29" t="str">
        <f t="shared" si="11"/>
        <v>3B4a</v>
      </c>
      <c r="B259" s="12">
        <v>3</v>
      </c>
      <c r="C259" s="13" t="s">
        <v>218</v>
      </c>
      <c r="D259" s="13">
        <v>4</v>
      </c>
      <c r="E259" s="13" t="s">
        <v>30</v>
      </c>
      <c r="F259" s="23"/>
      <c r="G259" s="13"/>
      <c r="H259" s="15" t="s">
        <v>760</v>
      </c>
      <c r="I259" s="15" t="s">
        <v>761</v>
      </c>
      <c r="J259" s="13" t="s">
        <v>762</v>
      </c>
      <c r="K259" s="16" t="s">
        <v>763</v>
      </c>
      <c r="L259" s="12" t="s">
        <v>578</v>
      </c>
      <c r="M259" s="13" t="s">
        <v>656</v>
      </c>
      <c r="N259" s="13" t="s">
        <v>759</v>
      </c>
      <c r="O259" s="31" t="s">
        <v>760</v>
      </c>
      <c r="P259" s="40">
        <v>258</v>
      </c>
    </row>
    <row r="260" spans="1:16" ht="45">
      <c r="A260" s="29" t="str">
        <f t="shared" si="11"/>
        <v>3B4ai</v>
      </c>
      <c r="B260" s="12">
        <v>3</v>
      </c>
      <c r="C260" s="13" t="s">
        <v>218</v>
      </c>
      <c r="D260" s="13">
        <v>4</v>
      </c>
      <c r="E260" s="13" t="s">
        <v>30</v>
      </c>
      <c r="F260" s="13" t="s">
        <v>33</v>
      </c>
      <c r="G260" s="23"/>
      <c r="H260" s="15" t="s">
        <v>764</v>
      </c>
      <c r="I260" s="15" t="s">
        <v>765</v>
      </c>
      <c r="J260" s="13" t="s">
        <v>766</v>
      </c>
      <c r="K260" s="16" t="s">
        <v>87</v>
      </c>
      <c r="L260" s="12" t="s">
        <v>578</v>
      </c>
      <c r="M260" s="13" t="s">
        <v>656</v>
      </c>
      <c r="N260" s="13" t="s">
        <v>759</v>
      </c>
      <c r="O260" s="31" t="s">
        <v>764</v>
      </c>
      <c r="P260" s="40">
        <v>259</v>
      </c>
    </row>
    <row r="261" spans="1:16" ht="90">
      <c r="A261" s="29" t="str">
        <f t="shared" si="11"/>
        <v>3B4aii</v>
      </c>
      <c r="B261" s="12">
        <v>3</v>
      </c>
      <c r="C261" s="13" t="s">
        <v>218</v>
      </c>
      <c r="D261" s="13">
        <v>4</v>
      </c>
      <c r="E261" s="13" t="s">
        <v>30</v>
      </c>
      <c r="F261" s="13" t="s">
        <v>37</v>
      </c>
      <c r="G261" s="23"/>
      <c r="H261" s="15" t="s">
        <v>767</v>
      </c>
      <c r="I261" s="15" t="s">
        <v>768</v>
      </c>
      <c r="J261" s="13" t="s">
        <v>769</v>
      </c>
      <c r="K261" s="16" t="s">
        <v>763</v>
      </c>
      <c r="L261" s="12" t="s">
        <v>578</v>
      </c>
      <c r="M261" s="13" t="s">
        <v>656</v>
      </c>
      <c r="N261" s="13" t="s">
        <v>759</v>
      </c>
      <c r="O261" s="31" t="s">
        <v>760</v>
      </c>
      <c r="P261" s="40">
        <v>260</v>
      </c>
    </row>
    <row r="262" spans="1:16" ht="22.5">
      <c r="A262" s="29" t="str">
        <f t="shared" si="11"/>
        <v>3B4b</v>
      </c>
      <c r="B262" s="12">
        <v>3</v>
      </c>
      <c r="C262" s="13" t="s">
        <v>218</v>
      </c>
      <c r="D262" s="13">
        <v>4</v>
      </c>
      <c r="E262" s="13" t="s">
        <v>45</v>
      </c>
      <c r="F262" s="13"/>
      <c r="G262" s="23"/>
      <c r="H262" s="15" t="s">
        <v>770</v>
      </c>
      <c r="I262" s="15" t="s">
        <v>771</v>
      </c>
      <c r="J262" s="13" t="s">
        <v>772</v>
      </c>
      <c r="K262" s="16" t="s">
        <v>763</v>
      </c>
      <c r="L262" s="12" t="s">
        <v>578</v>
      </c>
      <c r="M262" s="13" t="s">
        <v>656</v>
      </c>
      <c r="N262" s="13" t="s">
        <v>759</v>
      </c>
      <c r="O262" s="31" t="s">
        <v>770</v>
      </c>
      <c r="P262" s="40">
        <v>261</v>
      </c>
    </row>
    <row r="263" spans="1:16" ht="22.5">
      <c r="A263" s="29" t="str">
        <f t="shared" si="11"/>
        <v>3B4bi</v>
      </c>
      <c r="B263" s="12">
        <v>3</v>
      </c>
      <c r="C263" s="13" t="s">
        <v>218</v>
      </c>
      <c r="D263" s="13">
        <v>4</v>
      </c>
      <c r="E263" s="13" t="s">
        <v>45</v>
      </c>
      <c r="F263" s="13" t="s">
        <v>33</v>
      </c>
      <c r="G263" s="13"/>
      <c r="H263" s="15" t="s">
        <v>773</v>
      </c>
      <c r="I263" s="15" t="s">
        <v>774</v>
      </c>
      <c r="J263" s="13" t="s">
        <v>772</v>
      </c>
      <c r="K263" s="16" t="s">
        <v>763</v>
      </c>
      <c r="L263" s="12" t="s">
        <v>578</v>
      </c>
      <c r="M263" s="13" t="s">
        <v>656</v>
      </c>
      <c r="N263" s="13" t="s">
        <v>759</v>
      </c>
      <c r="O263" s="31" t="s">
        <v>773</v>
      </c>
      <c r="P263" s="40">
        <v>262</v>
      </c>
    </row>
    <row r="264" spans="1:16" ht="22.5">
      <c r="A264" s="29" t="str">
        <f t="shared" si="11"/>
        <v>3B4bii</v>
      </c>
      <c r="B264" s="12">
        <v>3</v>
      </c>
      <c r="C264" s="13" t="s">
        <v>218</v>
      </c>
      <c r="D264" s="13">
        <v>4</v>
      </c>
      <c r="E264" s="13" t="s">
        <v>45</v>
      </c>
      <c r="F264" s="13" t="s">
        <v>37</v>
      </c>
      <c r="G264" s="13"/>
      <c r="H264" s="15" t="s">
        <v>775</v>
      </c>
      <c r="I264" s="15" t="s">
        <v>776</v>
      </c>
      <c r="J264" s="13" t="s">
        <v>772</v>
      </c>
      <c r="K264" s="16" t="s">
        <v>763</v>
      </c>
      <c r="L264" s="12" t="s">
        <v>578</v>
      </c>
      <c r="M264" s="13" t="s">
        <v>656</v>
      </c>
      <c r="N264" s="13" t="s">
        <v>759</v>
      </c>
      <c r="O264" s="31" t="s">
        <v>775</v>
      </c>
      <c r="P264" s="40">
        <v>263</v>
      </c>
    </row>
    <row r="265" spans="1:16" ht="22.5">
      <c r="A265" s="29" t="str">
        <f t="shared" si="11"/>
        <v>3B4biii</v>
      </c>
      <c r="B265" s="12">
        <v>3</v>
      </c>
      <c r="C265" s="13" t="s">
        <v>218</v>
      </c>
      <c r="D265" s="13">
        <v>4</v>
      </c>
      <c r="E265" s="13" t="s">
        <v>45</v>
      </c>
      <c r="F265" s="13" t="s">
        <v>41</v>
      </c>
      <c r="G265" s="13"/>
      <c r="H265" s="15" t="s">
        <v>777</v>
      </c>
      <c r="I265" s="15" t="s">
        <v>778</v>
      </c>
      <c r="J265" s="13" t="s">
        <v>779</v>
      </c>
      <c r="K265" s="16" t="s">
        <v>758</v>
      </c>
      <c r="L265" s="12" t="s">
        <v>578</v>
      </c>
      <c r="M265" s="13" t="s">
        <v>656</v>
      </c>
      <c r="N265" s="13" t="s">
        <v>759</v>
      </c>
      <c r="O265" s="31" t="s">
        <v>777</v>
      </c>
      <c r="P265" s="40">
        <v>264</v>
      </c>
    </row>
    <row r="266" spans="1:16" ht="33.75">
      <c r="A266" s="29" t="str">
        <f t="shared" si="11"/>
        <v>3B5</v>
      </c>
      <c r="B266" s="12">
        <v>3</v>
      </c>
      <c r="C266" s="13" t="s">
        <v>218</v>
      </c>
      <c r="D266" s="13">
        <v>5</v>
      </c>
      <c r="E266" s="13"/>
      <c r="F266" s="13"/>
      <c r="G266" s="23"/>
      <c r="H266" s="15" t="s">
        <v>780</v>
      </c>
      <c r="I266" s="15" t="s">
        <v>781</v>
      </c>
      <c r="J266" s="13" t="s">
        <v>782</v>
      </c>
      <c r="K266" s="16" t="s">
        <v>455</v>
      </c>
      <c r="L266" s="12" t="s">
        <v>578</v>
      </c>
      <c r="M266" s="13" t="s">
        <v>656</v>
      </c>
      <c r="N266" s="13" t="s">
        <v>783</v>
      </c>
      <c r="O266" s="31" t="s">
        <v>780</v>
      </c>
      <c r="P266" s="40">
        <v>265</v>
      </c>
    </row>
    <row r="267" spans="1:16" ht="22.5">
      <c r="A267" s="29" t="str">
        <f t="shared" si="11"/>
        <v>3B5a</v>
      </c>
      <c r="B267" s="12">
        <v>3</v>
      </c>
      <c r="C267" s="13" t="s">
        <v>218</v>
      </c>
      <c r="D267" s="13">
        <v>5</v>
      </c>
      <c r="E267" s="13" t="s">
        <v>30</v>
      </c>
      <c r="F267" s="23"/>
      <c r="G267" s="13"/>
      <c r="H267" s="15" t="s">
        <v>784</v>
      </c>
      <c r="I267" s="15" t="s">
        <v>785</v>
      </c>
      <c r="J267" s="23"/>
      <c r="K267" s="16" t="s">
        <v>455</v>
      </c>
      <c r="L267" s="12" t="s">
        <v>578</v>
      </c>
      <c r="M267" s="13" t="s">
        <v>656</v>
      </c>
      <c r="N267" s="13" t="s">
        <v>783</v>
      </c>
      <c r="O267" s="31" t="s">
        <v>784</v>
      </c>
      <c r="P267" s="40">
        <v>266</v>
      </c>
    </row>
    <row r="268" spans="1:16" ht="22.5">
      <c r="A268" s="29" t="str">
        <f t="shared" si="11"/>
        <v>3B5b</v>
      </c>
      <c r="B268" s="12">
        <v>3</v>
      </c>
      <c r="C268" s="13" t="s">
        <v>218</v>
      </c>
      <c r="D268" s="13">
        <v>5</v>
      </c>
      <c r="E268" s="13" t="s">
        <v>45</v>
      </c>
      <c r="F268" s="23"/>
      <c r="G268" s="13"/>
      <c r="H268" s="15" t="s">
        <v>786</v>
      </c>
      <c r="I268" s="15" t="s">
        <v>787</v>
      </c>
      <c r="J268" s="23"/>
      <c r="K268" s="16" t="s">
        <v>455</v>
      </c>
      <c r="L268" s="12" t="s">
        <v>578</v>
      </c>
      <c r="M268" s="13" t="s">
        <v>656</v>
      </c>
      <c r="N268" s="13" t="s">
        <v>783</v>
      </c>
      <c r="O268" s="31" t="s">
        <v>786</v>
      </c>
      <c r="P268" s="40">
        <v>267</v>
      </c>
    </row>
    <row r="269" spans="1:16" ht="33.75">
      <c r="A269" s="29" t="str">
        <f t="shared" si="11"/>
        <v>3B5bi</v>
      </c>
      <c r="B269" s="12">
        <v>3</v>
      </c>
      <c r="C269" s="13" t="s">
        <v>218</v>
      </c>
      <c r="D269" s="13">
        <v>5</v>
      </c>
      <c r="E269" s="13" t="s">
        <v>45</v>
      </c>
      <c r="F269" s="23" t="s">
        <v>33</v>
      </c>
      <c r="G269" s="13"/>
      <c r="H269" s="15" t="s">
        <v>788</v>
      </c>
      <c r="I269" s="15" t="s">
        <v>789</v>
      </c>
      <c r="J269" s="23"/>
      <c r="K269" s="16" t="s">
        <v>455</v>
      </c>
      <c r="L269" s="12" t="s">
        <v>578</v>
      </c>
      <c r="M269" s="13" t="s">
        <v>656</v>
      </c>
      <c r="N269" s="13" t="s">
        <v>783</v>
      </c>
      <c r="O269" s="31" t="s">
        <v>788</v>
      </c>
      <c r="P269" s="40">
        <v>268</v>
      </c>
    </row>
    <row r="270" spans="1:16" ht="33.75">
      <c r="A270" s="29" t="str">
        <f t="shared" si="11"/>
        <v>3B5bii</v>
      </c>
      <c r="B270" s="12">
        <v>3</v>
      </c>
      <c r="C270" s="13" t="s">
        <v>218</v>
      </c>
      <c r="D270" s="13">
        <v>5</v>
      </c>
      <c r="E270" s="13" t="s">
        <v>45</v>
      </c>
      <c r="F270" s="13" t="s">
        <v>37</v>
      </c>
      <c r="G270" s="23"/>
      <c r="H270" s="15" t="s">
        <v>790</v>
      </c>
      <c r="I270" s="15" t="s">
        <v>791</v>
      </c>
      <c r="J270" s="23"/>
      <c r="K270" s="16" t="s">
        <v>455</v>
      </c>
      <c r="L270" s="12" t="s">
        <v>578</v>
      </c>
      <c r="M270" s="13" t="s">
        <v>656</v>
      </c>
      <c r="N270" s="13" t="s">
        <v>783</v>
      </c>
      <c r="O270" s="31" t="s">
        <v>790</v>
      </c>
      <c r="P270" s="40">
        <v>269</v>
      </c>
    </row>
    <row r="271" spans="1:16" ht="22.5">
      <c r="A271" s="29" t="str">
        <f t="shared" si="11"/>
        <v>3B5biii</v>
      </c>
      <c r="B271" s="12">
        <v>3</v>
      </c>
      <c r="C271" s="13" t="s">
        <v>218</v>
      </c>
      <c r="D271" s="13">
        <v>5</v>
      </c>
      <c r="E271" s="13" t="s">
        <v>45</v>
      </c>
      <c r="F271" s="13" t="s">
        <v>41</v>
      </c>
      <c r="G271" s="23"/>
      <c r="H271" s="15" t="s">
        <v>792</v>
      </c>
      <c r="I271" s="15" t="s">
        <v>793</v>
      </c>
      <c r="J271" s="23"/>
      <c r="K271" s="16" t="s">
        <v>455</v>
      </c>
      <c r="L271" s="12" t="s">
        <v>578</v>
      </c>
      <c r="M271" s="13" t="s">
        <v>656</v>
      </c>
      <c r="N271" s="13" t="s">
        <v>783</v>
      </c>
      <c r="O271" s="31" t="s">
        <v>792</v>
      </c>
      <c r="P271" s="40">
        <v>270</v>
      </c>
    </row>
    <row r="272" spans="1:16" ht="22.5">
      <c r="A272" s="29" t="str">
        <f t="shared" si="11"/>
        <v>3B5biv</v>
      </c>
      <c r="B272" s="12">
        <v>3</v>
      </c>
      <c r="C272" s="13" t="s">
        <v>218</v>
      </c>
      <c r="D272" s="13">
        <v>5</v>
      </c>
      <c r="E272" s="13" t="s">
        <v>45</v>
      </c>
      <c r="F272" s="13" t="s">
        <v>139</v>
      </c>
      <c r="G272" s="23"/>
      <c r="H272" s="15" t="s">
        <v>794</v>
      </c>
      <c r="I272" s="15" t="s">
        <v>795</v>
      </c>
      <c r="J272" s="23"/>
      <c r="K272" s="16" t="s">
        <v>455</v>
      </c>
      <c r="L272" s="12" t="s">
        <v>578</v>
      </c>
      <c r="M272" s="13" t="s">
        <v>656</v>
      </c>
      <c r="N272" s="13" t="s">
        <v>783</v>
      </c>
      <c r="O272" s="31" t="s">
        <v>794</v>
      </c>
      <c r="P272" s="40">
        <v>271</v>
      </c>
    </row>
    <row r="273" spans="1:16" ht="22.5">
      <c r="A273" s="29" t="str">
        <f t="shared" si="11"/>
        <v>3B5bv</v>
      </c>
      <c r="B273" s="12">
        <v>3</v>
      </c>
      <c r="C273" s="13" t="s">
        <v>218</v>
      </c>
      <c r="D273" s="13">
        <v>5</v>
      </c>
      <c r="E273" s="13" t="s">
        <v>45</v>
      </c>
      <c r="F273" s="13" t="s">
        <v>143</v>
      </c>
      <c r="G273" s="23"/>
      <c r="H273" s="15" t="s">
        <v>796</v>
      </c>
      <c r="I273" s="15" t="s">
        <v>797</v>
      </c>
      <c r="J273" s="23"/>
      <c r="K273" s="16" t="s">
        <v>455</v>
      </c>
      <c r="L273" s="12" t="s">
        <v>578</v>
      </c>
      <c r="M273" s="13" t="s">
        <v>656</v>
      </c>
      <c r="N273" s="13" t="s">
        <v>783</v>
      </c>
      <c r="O273" s="31" t="s">
        <v>796</v>
      </c>
      <c r="P273" s="40">
        <v>272</v>
      </c>
    </row>
    <row r="274" spans="1:16" ht="33.75">
      <c r="A274" s="29" t="str">
        <f t="shared" si="11"/>
        <v>3B6</v>
      </c>
      <c r="B274" s="12">
        <v>3</v>
      </c>
      <c r="C274" s="13" t="s">
        <v>218</v>
      </c>
      <c r="D274" s="13">
        <v>6</v>
      </c>
      <c r="E274" s="23"/>
      <c r="F274" s="13"/>
      <c r="G274" s="13"/>
      <c r="H274" s="15" t="s">
        <v>798</v>
      </c>
      <c r="I274" s="15" t="s">
        <v>799</v>
      </c>
      <c r="J274" s="13"/>
      <c r="K274" s="16" t="s">
        <v>455</v>
      </c>
      <c r="L274" s="12" t="s">
        <v>578</v>
      </c>
      <c r="M274" s="13" t="s">
        <v>656</v>
      </c>
      <c r="N274" s="13" t="s">
        <v>800</v>
      </c>
      <c r="O274" s="31" t="s">
        <v>798</v>
      </c>
      <c r="P274" s="40">
        <v>273</v>
      </c>
    </row>
    <row r="275" spans="1:16" ht="22.5">
      <c r="A275" s="29" t="str">
        <f t="shared" si="11"/>
        <v>3B6a</v>
      </c>
      <c r="B275" s="12">
        <v>3</v>
      </c>
      <c r="C275" s="13" t="s">
        <v>218</v>
      </c>
      <c r="D275" s="13">
        <v>6</v>
      </c>
      <c r="E275" s="13" t="s">
        <v>30</v>
      </c>
      <c r="F275" s="13"/>
      <c r="G275" s="13"/>
      <c r="H275" s="15" t="s">
        <v>801</v>
      </c>
      <c r="I275" s="15" t="s">
        <v>802</v>
      </c>
      <c r="J275" s="23"/>
      <c r="K275" s="16" t="s">
        <v>455</v>
      </c>
      <c r="L275" s="12" t="s">
        <v>578</v>
      </c>
      <c r="M275" s="13" t="s">
        <v>656</v>
      </c>
      <c r="N275" s="13" t="s">
        <v>800</v>
      </c>
      <c r="O275" s="31" t="s">
        <v>801</v>
      </c>
      <c r="P275" s="40">
        <v>274</v>
      </c>
    </row>
    <row r="276" spans="1:16" ht="22.5">
      <c r="A276" s="29" t="str">
        <f t="shared" si="11"/>
        <v>3B6b</v>
      </c>
      <c r="B276" s="12">
        <v>3</v>
      </c>
      <c r="C276" s="13" t="s">
        <v>218</v>
      </c>
      <c r="D276" s="13">
        <v>6</v>
      </c>
      <c r="E276" s="13" t="s">
        <v>45</v>
      </c>
      <c r="F276" s="23"/>
      <c r="G276" s="13"/>
      <c r="H276" s="15" t="s">
        <v>803</v>
      </c>
      <c r="I276" s="15" t="s">
        <v>804</v>
      </c>
      <c r="J276" s="13"/>
      <c r="K276" s="16" t="s">
        <v>455</v>
      </c>
      <c r="L276" s="12" t="s">
        <v>578</v>
      </c>
      <c r="M276" s="13" t="s">
        <v>656</v>
      </c>
      <c r="N276" s="13" t="s">
        <v>800</v>
      </c>
      <c r="O276" s="31" t="s">
        <v>803</v>
      </c>
      <c r="P276" s="40">
        <v>275</v>
      </c>
    </row>
    <row r="277" spans="1:16" ht="33.75">
      <c r="A277" s="29" t="str">
        <f t="shared" si="11"/>
        <v>3B6bi</v>
      </c>
      <c r="B277" s="12">
        <v>3</v>
      </c>
      <c r="C277" s="13" t="s">
        <v>218</v>
      </c>
      <c r="D277" s="13">
        <v>6</v>
      </c>
      <c r="E277" s="13" t="s">
        <v>45</v>
      </c>
      <c r="F277" s="13" t="s">
        <v>33</v>
      </c>
      <c r="G277" s="23"/>
      <c r="H277" s="15" t="s">
        <v>805</v>
      </c>
      <c r="I277" s="15" t="s">
        <v>806</v>
      </c>
      <c r="J277" s="23"/>
      <c r="K277" s="16" t="s">
        <v>455</v>
      </c>
      <c r="L277" s="12" t="s">
        <v>578</v>
      </c>
      <c r="M277" s="13" t="s">
        <v>656</v>
      </c>
      <c r="N277" s="13" t="s">
        <v>800</v>
      </c>
      <c r="O277" s="31" t="s">
        <v>805</v>
      </c>
      <c r="P277" s="40">
        <v>276</v>
      </c>
    </row>
    <row r="278" spans="1:16" ht="33.75">
      <c r="A278" s="29" t="str">
        <f t="shared" si="11"/>
        <v>3B6bii</v>
      </c>
      <c r="B278" s="12">
        <v>3</v>
      </c>
      <c r="C278" s="13" t="s">
        <v>218</v>
      </c>
      <c r="D278" s="13">
        <v>6</v>
      </c>
      <c r="E278" s="13" t="s">
        <v>45</v>
      </c>
      <c r="F278" s="13" t="s">
        <v>37</v>
      </c>
      <c r="G278" s="23"/>
      <c r="H278" s="15" t="s">
        <v>807</v>
      </c>
      <c r="I278" s="15" t="s">
        <v>808</v>
      </c>
      <c r="J278" s="23"/>
      <c r="K278" s="16" t="s">
        <v>455</v>
      </c>
      <c r="L278" s="12" t="s">
        <v>578</v>
      </c>
      <c r="M278" s="13" t="s">
        <v>656</v>
      </c>
      <c r="N278" s="13" t="s">
        <v>800</v>
      </c>
      <c r="O278" s="31" t="s">
        <v>807</v>
      </c>
      <c r="P278" s="40">
        <v>277</v>
      </c>
    </row>
    <row r="279" spans="1:16" ht="22.5">
      <c r="A279" s="29" t="str">
        <f t="shared" ref="A279:A463" si="12">+CONCATENATE(B279,C279,D279,E279,F279,G279)</f>
        <v>3B6biii</v>
      </c>
      <c r="B279" s="12">
        <v>3</v>
      </c>
      <c r="C279" s="13" t="s">
        <v>218</v>
      </c>
      <c r="D279" s="13">
        <v>6</v>
      </c>
      <c r="E279" s="13" t="s">
        <v>45</v>
      </c>
      <c r="F279" s="13" t="s">
        <v>41</v>
      </c>
      <c r="G279" s="23"/>
      <c r="H279" s="15" t="s">
        <v>809</v>
      </c>
      <c r="I279" s="15" t="s">
        <v>810</v>
      </c>
      <c r="J279" s="23"/>
      <c r="K279" s="16" t="s">
        <v>455</v>
      </c>
      <c r="L279" s="12" t="s">
        <v>578</v>
      </c>
      <c r="M279" s="13" t="s">
        <v>656</v>
      </c>
      <c r="N279" s="13" t="s">
        <v>800</v>
      </c>
      <c r="O279" s="31" t="s">
        <v>809</v>
      </c>
      <c r="P279" s="40">
        <v>278</v>
      </c>
    </row>
    <row r="280" spans="1:16" ht="22.5">
      <c r="A280" s="29" t="str">
        <f t="shared" si="12"/>
        <v>3B6biv</v>
      </c>
      <c r="B280" s="12">
        <v>3</v>
      </c>
      <c r="C280" s="13" t="s">
        <v>218</v>
      </c>
      <c r="D280" s="13">
        <v>6</v>
      </c>
      <c r="E280" s="13" t="s">
        <v>45</v>
      </c>
      <c r="F280" s="13" t="s">
        <v>139</v>
      </c>
      <c r="G280" s="23"/>
      <c r="H280" s="15" t="s">
        <v>811</v>
      </c>
      <c r="I280" s="15" t="s">
        <v>812</v>
      </c>
      <c r="J280" s="23"/>
      <c r="K280" s="16" t="s">
        <v>455</v>
      </c>
      <c r="L280" s="12" t="s">
        <v>578</v>
      </c>
      <c r="M280" s="13" t="s">
        <v>656</v>
      </c>
      <c r="N280" s="13" t="s">
        <v>800</v>
      </c>
      <c r="O280" s="31" t="s">
        <v>811</v>
      </c>
      <c r="P280" s="40">
        <v>279</v>
      </c>
    </row>
    <row r="281" spans="1:16" ht="33.75">
      <c r="A281" s="29" t="str">
        <f t="shared" si="12"/>
        <v>3B6bv</v>
      </c>
      <c r="B281" s="12">
        <v>3</v>
      </c>
      <c r="C281" s="13" t="s">
        <v>218</v>
      </c>
      <c r="D281" s="13">
        <v>6</v>
      </c>
      <c r="E281" s="13" t="s">
        <v>45</v>
      </c>
      <c r="F281" s="13" t="s">
        <v>143</v>
      </c>
      <c r="G281" s="23"/>
      <c r="H281" s="15" t="s">
        <v>813</v>
      </c>
      <c r="I281" s="15" t="s">
        <v>814</v>
      </c>
      <c r="J281" s="23"/>
      <c r="K281" s="16" t="s">
        <v>455</v>
      </c>
      <c r="L281" s="12" t="s">
        <v>578</v>
      </c>
      <c r="M281" s="13" t="s">
        <v>656</v>
      </c>
      <c r="N281" s="13" t="s">
        <v>800</v>
      </c>
      <c r="O281" s="31" t="s">
        <v>813</v>
      </c>
      <c r="P281" s="40">
        <v>280</v>
      </c>
    </row>
    <row r="282" spans="1:16" ht="22.5">
      <c r="A282" s="29" t="str">
        <f t="shared" si="12"/>
        <v>3B7</v>
      </c>
      <c r="B282" s="12">
        <v>3</v>
      </c>
      <c r="C282" s="13" t="s">
        <v>218</v>
      </c>
      <c r="D282" s="13">
        <v>7</v>
      </c>
      <c r="E282" s="13"/>
      <c r="F282" s="13"/>
      <c r="G282" s="23"/>
      <c r="H282" s="15" t="s">
        <v>815</v>
      </c>
      <c r="I282" s="15" t="s">
        <v>816</v>
      </c>
      <c r="J282" s="13"/>
      <c r="K282" s="16" t="s">
        <v>455</v>
      </c>
      <c r="L282" s="12" t="s">
        <v>578</v>
      </c>
      <c r="M282" s="13" t="s">
        <v>656</v>
      </c>
      <c r="N282" s="13" t="s">
        <v>702</v>
      </c>
      <c r="O282" s="31" t="s">
        <v>707</v>
      </c>
      <c r="P282" s="40">
        <v>281</v>
      </c>
    </row>
    <row r="283" spans="1:16" ht="33.75">
      <c r="A283" s="29" t="str">
        <f t="shared" si="12"/>
        <v>3C</v>
      </c>
      <c r="B283" s="12">
        <v>3</v>
      </c>
      <c r="C283" s="13" t="s">
        <v>314</v>
      </c>
      <c r="D283" s="13"/>
      <c r="E283" s="23"/>
      <c r="F283" s="13"/>
      <c r="G283" s="13"/>
      <c r="H283" s="15" t="s">
        <v>817</v>
      </c>
      <c r="I283" s="15" t="s">
        <v>818</v>
      </c>
      <c r="J283" s="13"/>
      <c r="K283" s="16" t="s">
        <v>819</v>
      </c>
      <c r="L283" s="12" t="s">
        <v>578</v>
      </c>
      <c r="M283" s="13" t="s">
        <v>820</v>
      </c>
      <c r="N283" s="13" t="s">
        <v>820</v>
      </c>
      <c r="O283" s="31" t="s">
        <v>820</v>
      </c>
      <c r="P283" s="40">
        <v>282</v>
      </c>
    </row>
    <row r="284" spans="1:16" ht="22.5">
      <c r="A284" s="29" t="str">
        <f t="shared" si="12"/>
        <v>3C1</v>
      </c>
      <c r="B284" s="12">
        <v>3</v>
      </c>
      <c r="C284" s="13" t="s">
        <v>314</v>
      </c>
      <c r="D284" s="13">
        <v>1</v>
      </c>
      <c r="E284" s="13"/>
      <c r="F284" s="13"/>
      <c r="G284" s="23"/>
      <c r="H284" s="15" t="s">
        <v>821</v>
      </c>
      <c r="I284" s="15" t="s">
        <v>822</v>
      </c>
      <c r="J284" s="13"/>
      <c r="K284" s="16" t="s">
        <v>819</v>
      </c>
      <c r="L284" s="12" t="s">
        <v>578</v>
      </c>
      <c r="M284" s="13" t="s">
        <v>820</v>
      </c>
      <c r="N284" s="13" t="s">
        <v>823</v>
      </c>
      <c r="O284" s="31" t="s">
        <v>823</v>
      </c>
      <c r="P284" s="40">
        <v>283</v>
      </c>
    </row>
    <row r="285" spans="1:16" ht="33.75">
      <c r="A285" s="29" t="str">
        <f t="shared" si="12"/>
        <v>3C1a</v>
      </c>
      <c r="B285" s="12">
        <v>3</v>
      </c>
      <c r="C285" s="13" t="s">
        <v>314</v>
      </c>
      <c r="D285" s="13">
        <v>1</v>
      </c>
      <c r="E285" s="13" t="s">
        <v>30</v>
      </c>
      <c r="F285" s="13"/>
      <c r="G285" s="23"/>
      <c r="H285" s="15" t="s">
        <v>824</v>
      </c>
      <c r="I285" s="15" t="s">
        <v>825</v>
      </c>
      <c r="J285" s="13"/>
      <c r="K285" s="16" t="s">
        <v>819</v>
      </c>
      <c r="L285" s="12" t="s">
        <v>578</v>
      </c>
      <c r="M285" s="13" t="s">
        <v>820</v>
      </c>
      <c r="N285" s="13" t="s">
        <v>823</v>
      </c>
      <c r="O285" s="31" t="s">
        <v>826</v>
      </c>
      <c r="P285" s="40">
        <v>284</v>
      </c>
    </row>
    <row r="286" spans="1:16" ht="33.75">
      <c r="A286" s="29" t="str">
        <f t="shared" si="12"/>
        <v>3C1ai</v>
      </c>
      <c r="B286" s="12">
        <v>3</v>
      </c>
      <c r="C286" s="13" t="s">
        <v>314</v>
      </c>
      <c r="D286" s="13">
        <v>1</v>
      </c>
      <c r="E286" s="13" t="s">
        <v>30</v>
      </c>
      <c r="F286" s="13" t="s">
        <v>33</v>
      </c>
      <c r="G286" s="23"/>
      <c r="H286" s="15" t="s">
        <v>827</v>
      </c>
      <c r="I286" s="15" t="s">
        <v>825</v>
      </c>
      <c r="J286" s="13"/>
      <c r="K286" s="16" t="s">
        <v>819</v>
      </c>
      <c r="L286" s="12" t="s">
        <v>578</v>
      </c>
      <c r="M286" s="13" t="s">
        <v>820</v>
      </c>
      <c r="N286" s="13" t="s">
        <v>823</v>
      </c>
      <c r="O286" s="31" t="s">
        <v>826</v>
      </c>
      <c r="P286" s="40">
        <v>285</v>
      </c>
    </row>
    <row r="287" spans="1:16" ht="33.75">
      <c r="A287" s="29" t="str">
        <f t="shared" si="12"/>
        <v>3C1aii</v>
      </c>
      <c r="B287" s="12">
        <v>3</v>
      </c>
      <c r="C287" s="13" t="s">
        <v>314</v>
      </c>
      <c r="D287" s="13">
        <v>1</v>
      </c>
      <c r="E287" s="13" t="s">
        <v>30</v>
      </c>
      <c r="F287" s="13" t="s">
        <v>37</v>
      </c>
      <c r="G287" s="23"/>
      <c r="H287" s="15" t="s">
        <v>828</v>
      </c>
      <c r="I287" s="15" t="s">
        <v>825</v>
      </c>
      <c r="J287" s="13"/>
      <c r="K287" s="16" t="s">
        <v>819</v>
      </c>
      <c r="L287" s="12" t="s">
        <v>578</v>
      </c>
      <c r="M287" s="13" t="s">
        <v>820</v>
      </c>
      <c r="N287" s="13" t="s">
        <v>823</v>
      </c>
      <c r="O287" s="31" t="s">
        <v>826</v>
      </c>
      <c r="P287" s="40">
        <v>286</v>
      </c>
    </row>
    <row r="288" spans="1:16" ht="33.75">
      <c r="A288" s="29" t="str">
        <f t="shared" si="12"/>
        <v>3C1b</v>
      </c>
      <c r="B288" s="12">
        <v>3</v>
      </c>
      <c r="C288" s="13" t="s">
        <v>314</v>
      </c>
      <c r="D288" s="13">
        <v>1</v>
      </c>
      <c r="E288" s="13" t="s">
        <v>45</v>
      </c>
      <c r="F288" s="13"/>
      <c r="G288" s="23"/>
      <c r="H288" s="15" t="s">
        <v>829</v>
      </c>
      <c r="I288" s="15" t="s">
        <v>830</v>
      </c>
      <c r="J288" s="13"/>
      <c r="K288" s="16" t="s">
        <v>819</v>
      </c>
      <c r="L288" s="12" t="s">
        <v>578</v>
      </c>
      <c r="M288" s="13" t="s">
        <v>820</v>
      </c>
      <c r="N288" s="13" t="s">
        <v>823</v>
      </c>
      <c r="O288" s="31" t="s">
        <v>831</v>
      </c>
      <c r="P288" s="40">
        <v>287</v>
      </c>
    </row>
    <row r="289" spans="1:16" ht="33.75">
      <c r="A289" s="29" t="str">
        <f t="shared" si="12"/>
        <v>3C1bi</v>
      </c>
      <c r="B289" s="12">
        <v>3</v>
      </c>
      <c r="C289" s="13" t="s">
        <v>314</v>
      </c>
      <c r="D289" s="13">
        <v>1</v>
      </c>
      <c r="E289" s="13" t="s">
        <v>45</v>
      </c>
      <c r="F289" s="13" t="s">
        <v>33</v>
      </c>
      <c r="G289" s="23"/>
      <c r="H289" s="15" t="s">
        <v>832</v>
      </c>
      <c r="I289" s="15" t="s">
        <v>830</v>
      </c>
      <c r="J289" s="13"/>
      <c r="K289" s="16" t="s">
        <v>819</v>
      </c>
      <c r="L289" s="12" t="s">
        <v>578</v>
      </c>
      <c r="M289" s="13" t="s">
        <v>820</v>
      </c>
      <c r="N289" s="13" t="s">
        <v>823</v>
      </c>
      <c r="O289" s="31" t="s">
        <v>831</v>
      </c>
      <c r="P289" s="40">
        <v>288</v>
      </c>
    </row>
    <row r="290" spans="1:16" ht="33.75">
      <c r="A290" s="29" t="str">
        <f t="shared" si="12"/>
        <v>3C1bii</v>
      </c>
      <c r="B290" s="12">
        <v>3</v>
      </c>
      <c r="C290" s="13" t="s">
        <v>314</v>
      </c>
      <c r="D290" s="13">
        <v>1</v>
      </c>
      <c r="E290" s="13" t="s">
        <v>45</v>
      </c>
      <c r="F290" s="13" t="s">
        <v>37</v>
      </c>
      <c r="G290" s="23"/>
      <c r="H290" s="15" t="s">
        <v>833</v>
      </c>
      <c r="I290" s="15" t="s">
        <v>830</v>
      </c>
      <c r="J290" s="13"/>
      <c r="K290" s="16" t="s">
        <v>819</v>
      </c>
      <c r="L290" s="12" t="s">
        <v>578</v>
      </c>
      <c r="M290" s="13" t="s">
        <v>820</v>
      </c>
      <c r="N290" s="13" t="s">
        <v>823</v>
      </c>
      <c r="O290" s="31" t="s">
        <v>831</v>
      </c>
      <c r="P290" s="40">
        <v>289</v>
      </c>
    </row>
    <row r="291" spans="1:16" ht="33.75">
      <c r="A291" s="29" t="str">
        <f t="shared" si="12"/>
        <v>3C1c</v>
      </c>
      <c r="B291" s="12">
        <v>3</v>
      </c>
      <c r="C291" s="13" t="s">
        <v>314</v>
      </c>
      <c r="D291" s="13">
        <v>1</v>
      </c>
      <c r="E291" s="13" t="s">
        <v>50</v>
      </c>
      <c r="F291" s="13"/>
      <c r="G291" s="23"/>
      <c r="H291" s="15" t="s">
        <v>834</v>
      </c>
      <c r="I291" s="15" t="s">
        <v>835</v>
      </c>
      <c r="J291" s="13"/>
      <c r="K291" s="16" t="s">
        <v>819</v>
      </c>
      <c r="L291" s="12" t="s">
        <v>578</v>
      </c>
      <c r="M291" s="13" t="s">
        <v>820</v>
      </c>
      <c r="N291" s="13" t="s">
        <v>823</v>
      </c>
      <c r="O291" s="31" t="s">
        <v>836</v>
      </c>
      <c r="P291" s="40">
        <v>290</v>
      </c>
    </row>
    <row r="292" spans="1:16" ht="33.75">
      <c r="A292" s="29" t="str">
        <f t="shared" si="12"/>
        <v>3C1ci</v>
      </c>
      <c r="B292" s="12">
        <v>3</v>
      </c>
      <c r="C292" s="13" t="s">
        <v>314</v>
      </c>
      <c r="D292" s="13">
        <v>1</v>
      </c>
      <c r="E292" s="13" t="s">
        <v>50</v>
      </c>
      <c r="F292" s="13" t="s">
        <v>33</v>
      </c>
      <c r="G292" s="23"/>
      <c r="H292" s="15" t="s">
        <v>837</v>
      </c>
      <c r="I292" s="15" t="s">
        <v>835</v>
      </c>
      <c r="J292" s="13"/>
      <c r="K292" s="16" t="s">
        <v>819</v>
      </c>
      <c r="L292" s="12" t="s">
        <v>578</v>
      </c>
      <c r="M292" s="13" t="s">
        <v>820</v>
      </c>
      <c r="N292" s="13" t="s">
        <v>823</v>
      </c>
      <c r="O292" s="31" t="s">
        <v>836</v>
      </c>
      <c r="P292" s="40">
        <v>291</v>
      </c>
    </row>
    <row r="293" spans="1:16" ht="33.75">
      <c r="A293" s="29" t="str">
        <f t="shared" si="12"/>
        <v>3C1cii</v>
      </c>
      <c r="B293" s="12">
        <v>3</v>
      </c>
      <c r="C293" s="13" t="s">
        <v>314</v>
      </c>
      <c r="D293" s="13">
        <v>1</v>
      </c>
      <c r="E293" s="13" t="s">
        <v>50</v>
      </c>
      <c r="F293" s="13" t="s">
        <v>37</v>
      </c>
      <c r="G293" s="23"/>
      <c r="H293" s="15" t="s">
        <v>838</v>
      </c>
      <c r="I293" s="15" t="s">
        <v>835</v>
      </c>
      <c r="J293" s="13"/>
      <c r="K293" s="16" t="s">
        <v>819</v>
      </c>
      <c r="L293" s="12" t="s">
        <v>578</v>
      </c>
      <c r="M293" s="13" t="s">
        <v>820</v>
      </c>
      <c r="N293" s="13" t="s">
        <v>823</v>
      </c>
      <c r="O293" s="31" t="s">
        <v>836</v>
      </c>
      <c r="P293" s="40">
        <v>292</v>
      </c>
    </row>
    <row r="294" spans="1:16" ht="33.75">
      <c r="A294" s="29" t="str">
        <f t="shared" si="12"/>
        <v>3C1d</v>
      </c>
      <c r="B294" s="12">
        <v>3</v>
      </c>
      <c r="C294" s="13" t="s">
        <v>314</v>
      </c>
      <c r="D294" s="13">
        <v>1</v>
      </c>
      <c r="E294" s="13" t="s">
        <v>72</v>
      </c>
      <c r="F294" s="13"/>
      <c r="G294" s="23"/>
      <c r="H294" s="15" t="s">
        <v>839</v>
      </c>
      <c r="I294" s="15" t="s">
        <v>840</v>
      </c>
      <c r="J294" s="13"/>
      <c r="K294" s="16" t="s">
        <v>819</v>
      </c>
      <c r="L294" s="12" t="s">
        <v>578</v>
      </c>
      <c r="M294" s="13" t="s">
        <v>820</v>
      </c>
      <c r="N294" s="13" t="s">
        <v>823</v>
      </c>
      <c r="O294" s="31" t="s">
        <v>841</v>
      </c>
      <c r="P294" s="40">
        <v>293</v>
      </c>
    </row>
    <row r="295" spans="1:16" ht="22.5">
      <c r="A295" s="29" t="str">
        <f t="shared" si="12"/>
        <v>3C2</v>
      </c>
      <c r="B295" s="12">
        <v>3</v>
      </c>
      <c r="C295" s="13" t="s">
        <v>314</v>
      </c>
      <c r="D295" s="13">
        <v>2</v>
      </c>
      <c r="E295" s="13"/>
      <c r="F295" s="13"/>
      <c r="G295" s="23"/>
      <c r="H295" s="15" t="s">
        <v>842</v>
      </c>
      <c r="I295" s="15" t="s">
        <v>843</v>
      </c>
      <c r="J295" s="13"/>
      <c r="K295" s="16" t="s">
        <v>455</v>
      </c>
      <c r="L295" s="12" t="s">
        <v>578</v>
      </c>
      <c r="M295" s="13" t="s">
        <v>820</v>
      </c>
      <c r="N295" s="13" t="s">
        <v>844</v>
      </c>
      <c r="O295" s="31" t="s">
        <v>842</v>
      </c>
      <c r="P295" s="40">
        <v>294</v>
      </c>
    </row>
    <row r="296" spans="1:16" ht="22.5">
      <c r="A296" s="29" t="str">
        <f t="shared" si="12"/>
        <v>3C3</v>
      </c>
      <c r="B296" s="12">
        <v>3</v>
      </c>
      <c r="C296" s="13" t="s">
        <v>314</v>
      </c>
      <c r="D296" s="13">
        <v>3</v>
      </c>
      <c r="E296" s="13"/>
      <c r="F296" s="13"/>
      <c r="G296" s="23"/>
      <c r="H296" s="15" t="s">
        <v>845</v>
      </c>
      <c r="I296" s="15" t="s">
        <v>846</v>
      </c>
      <c r="J296" s="13"/>
      <c r="K296" s="16" t="s">
        <v>455</v>
      </c>
      <c r="L296" s="12" t="s">
        <v>578</v>
      </c>
      <c r="M296" s="13" t="s">
        <v>820</v>
      </c>
      <c r="N296" s="13" t="s">
        <v>847</v>
      </c>
      <c r="O296" s="31" t="s">
        <v>847</v>
      </c>
      <c r="P296" s="40">
        <v>295</v>
      </c>
    </row>
    <row r="297" spans="1:16" ht="90">
      <c r="A297" s="29" t="str">
        <f t="shared" si="12"/>
        <v>3C4</v>
      </c>
      <c r="B297" s="12">
        <v>3</v>
      </c>
      <c r="C297" s="13" t="s">
        <v>314</v>
      </c>
      <c r="D297" s="13">
        <v>4</v>
      </c>
      <c r="E297" s="13"/>
      <c r="F297" s="23"/>
      <c r="G297" s="13"/>
      <c r="H297" s="15" t="s">
        <v>848</v>
      </c>
      <c r="I297" s="15" t="s">
        <v>849</v>
      </c>
      <c r="J297" s="13" t="s">
        <v>850</v>
      </c>
      <c r="K297" s="16" t="s">
        <v>558</v>
      </c>
      <c r="L297" s="12" t="s">
        <v>578</v>
      </c>
      <c r="M297" s="13" t="s">
        <v>820</v>
      </c>
      <c r="N297" s="13" t="s">
        <v>851</v>
      </c>
      <c r="O297" s="31" t="s">
        <v>851</v>
      </c>
      <c r="P297" s="40">
        <v>296</v>
      </c>
    </row>
    <row r="298" spans="1:16" ht="33.75">
      <c r="A298" s="29" t="str">
        <f t="shared" si="12"/>
        <v>3C4a</v>
      </c>
      <c r="B298" s="12">
        <v>3</v>
      </c>
      <c r="C298" s="13" t="s">
        <v>314</v>
      </c>
      <c r="D298" s="13">
        <v>4</v>
      </c>
      <c r="E298" s="13" t="s">
        <v>30</v>
      </c>
      <c r="F298" s="23"/>
      <c r="G298" s="13"/>
      <c r="H298" s="15" t="s">
        <v>852</v>
      </c>
      <c r="I298" s="15" t="s">
        <v>853</v>
      </c>
      <c r="J298" s="13"/>
      <c r="K298" s="16" t="s">
        <v>558</v>
      </c>
      <c r="L298" s="12" t="s">
        <v>578</v>
      </c>
      <c r="M298" s="13" t="s">
        <v>820</v>
      </c>
      <c r="N298" s="13" t="s">
        <v>851</v>
      </c>
      <c r="O298" s="31" t="s">
        <v>854</v>
      </c>
      <c r="P298" s="40">
        <v>297</v>
      </c>
    </row>
    <row r="299" spans="1:16" ht="33.75">
      <c r="A299" s="29" t="str">
        <f t="shared" si="12"/>
        <v>3C4b</v>
      </c>
      <c r="B299" s="12">
        <v>3</v>
      </c>
      <c r="C299" s="13" t="s">
        <v>314</v>
      </c>
      <c r="D299" s="13">
        <v>4</v>
      </c>
      <c r="E299" s="13" t="s">
        <v>45</v>
      </c>
      <c r="F299" s="23"/>
      <c r="G299" s="13"/>
      <c r="H299" s="15" t="s">
        <v>855</v>
      </c>
      <c r="I299" s="15" t="s">
        <v>853</v>
      </c>
      <c r="J299" s="13"/>
      <c r="K299" s="16" t="s">
        <v>558</v>
      </c>
      <c r="L299" s="12" t="s">
        <v>578</v>
      </c>
      <c r="M299" s="13" t="s">
        <v>820</v>
      </c>
      <c r="N299" s="13" t="s">
        <v>851</v>
      </c>
      <c r="O299" s="31" t="s">
        <v>593</v>
      </c>
      <c r="P299" s="40">
        <v>298</v>
      </c>
    </row>
    <row r="300" spans="1:16" ht="33.75">
      <c r="A300" s="29" t="str">
        <f t="shared" si="12"/>
        <v>3C4c</v>
      </c>
      <c r="B300" s="12">
        <v>3</v>
      </c>
      <c r="C300" s="13" t="s">
        <v>314</v>
      </c>
      <c r="D300" s="13">
        <v>4</v>
      </c>
      <c r="E300" s="13" t="s">
        <v>50</v>
      </c>
      <c r="F300" s="23"/>
      <c r="G300" s="13"/>
      <c r="H300" s="15" t="s">
        <v>856</v>
      </c>
      <c r="I300" s="15" t="s">
        <v>853</v>
      </c>
      <c r="J300" s="13"/>
      <c r="K300" s="16" t="s">
        <v>558</v>
      </c>
      <c r="L300" s="12" t="s">
        <v>578</v>
      </c>
      <c r="M300" s="13" t="s">
        <v>820</v>
      </c>
      <c r="N300" s="13" t="s">
        <v>851</v>
      </c>
      <c r="O300" s="31" t="s">
        <v>597</v>
      </c>
      <c r="P300" s="40">
        <v>299</v>
      </c>
    </row>
    <row r="301" spans="1:16" ht="33.75">
      <c r="A301" s="29" t="str">
        <f t="shared" si="12"/>
        <v>3C4d</v>
      </c>
      <c r="B301" s="12">
        <v>3</v>
      </c>
      <c r="C301" s="13" t="s">
        <v>314</v>
      </c>
      <c r="D301" s="13">
        <v>4</v>
      </c>
      <c r="E301" s="13" t="s">
        <v>72</v>
      </c>
      <c r="F301" s="23"/>
      <c r="G301" s="13"/>
      <c r="H301" s="15" t="s">
        <v>857</v>
      </c>
      <c r="I301" s="15" t="s">
        <v>853</v>
      </c>
      <c r="J301" s="13"/>
      <c r="K301" s="16" t="s">
        <v>558</v>
      </c>
      <c r="L301" s="12" t="s">
        <v>578</v>
      </c>
      <c r="M301" s="13" t="s">
        <v>820</v>
      </c>
      <c r="N301" s="13" t="s">
        <v>851</v>
      </c>
      <c r="O301" s="31" t="s">
        <v>601</v>
      </c>
      <c r="P301" s="40">
        <v>300</v>
      </c>
    </row>
    <row r="302" spans="1:16" ht="22.5">
      <c r="A302" s="29" t="str">
        <f t="shared" si="12"/>
        <v>3C4di</v>
      </c>
      <c r="B302" s="12">
        <v>3</v>
      </c>
      <c r="C302" s="13" t="s">
        <v>314</v>
      </c>
      <c r="D302" s="13">
        <v>4</v>
      </c>
      <c r="E302" s="13" t="s">
        <v>72</v>
      </c>
      <c r="F302" s="23" t="s">
        <v>33</v>
      </c>
      <c r="G302" s="13"/>
      <c r="H302" s="15" t="s">
        <v>598</v>
      </c>
      <c r="I302" s="15" t="s">
        <v>853</v>
      </c>
      <c r="J302" s="13"/>
      <c r="K302" s="16" t="s">
        <v>558</v>
      </c>
      <c r="L302" s="12" t="s">
        <v>578</v>
      </c>
      <c r="M302" s="13" t="s">
        <v>820</v>
      </c>
      <c r="N302" s="13" t="s">
        <v>851</v>
      </c>
      <c r="O302" s="31" t="s">
        <v>601</v>
      </c>
      <c r="P302" s="40">
        <v>301</v>
      </c>
    </row>
    <row r="303" spans="1:16" ht="22.5">
      <c r="A303" s="29" t="str">
        <f t="shared" si="12"/>
        <v>3C4dii</v>
      </c>
      <c r="B303" s="12">
        <v>3</v>
      </c>
      <c r="C303" s="13" t="s">
        <v>314</v>
      </c>
      <c r="D303" s="13">
        <v>4</v>
      </c>
      <c r="E303" s="13" t="s">
        <v>72</v>
      </c>
      <c r="F303" s="23" t="s">
        <v>37</v>
      </c>
      <c r="G303" s="13"/>
      <c r="H303" s="15" t="s">
        <v>602</v>
      </c>
      <c r="I303" s="15" t="s">
        <v>853</v>
      </c>
      <c r="J303" s="13"/>
      <c r="K303" s="16" t="s">
        <v>558</v>
      </c>
      <c r="L303" s="12" t="s">
        <v>578</v>
      </c>
      <c r="M303" s="13" t="s">
        <v>820</v>
      </c>
      <c r="N303" s="13" t="s">
        <v>851</v>
      </c>
      <c r="O303" s="31" t="s">
        <v>601</v>
      </c>
      <c r="P303" s="40">
        <v>302</v>
      </c>
    </row>
    <row r="304" spans="1:16" ht="22.5">
      <c r="A304" s="29" t="str">
        <f t="shared" si="12"/>
        <v>3C4diii</v>
      </c>
      <c r="B304" s="12">
        <v>3</v>
      </c>
      <c r="C304" s="13" t="s">
        <v>314</v>
      </c>
      <c r="D304" s="13">
        <v>4</v>
      </c>
      <c r="E304" s="13" t="s">
        <v>72</v>
      </c>
      <c r="F304" s="23" t="s">
        <v>41</v>
      </c>
      <c r="G304" s="13"/>
      <c r="H304" s="15" t="s">
        <v>605</v>
      </c>
      <c r="I304" s="15" t="s">
        <v>853</v>
      </c>
      <c r="J304" s="13"/>
      <c r="K304" s="16" t="s">
        <v>558</v>
      </c>
      <c r="L304" s="12" t="s">
        <v>578</v>
      </c>
      <c r="M304" s="13" t="s">
        <v>820</v>
      </c>
      <c r="N304" s="13" t="s">
        <v>851</v>
      </c>
      <c r="O304" s="31" t="s">
        <v>601</v>
      </c>
      <c r="P304" s="40">
        <v>303</v>
      </c>
    </row>
    <row r="305" spans="1:16" ht="22.5">
      <c r="A305" s="29" t="str">
        <f t="shared" si="12"/>
        <v>3C4div</v>
      </c>
      <c r="B305" s="12">
        <v>3</v>
      </c>
      <c r="C305" s="13" t="s">
        <v>314</v>
      </c>
      <c r="D305" s="13">
        <v>4</v>
      </c>
      <c r="E305" s="13" t="s">
        <v>72</v>
      </c>
      <c r="F305" s="23" t="s">
        <v>139</v>
      </c>
      <c r="G305" s="13"/>
      <c r="H305" s="15" t="s">
        <v>608</v>
      </c>
      <c r="I305" s="15" t="s">
        <v>853</v>
      </c>
      <c r="J305" s="13"/>
      <c r="K305" s="16" t="s">
        <v>558</v>
      </c>
      <c r="L305" s="12" t="s">
        <v>578</v>
      </c>
      <c r="M305" s="13" t="s">
        <v>820</v>
      </c>
      <c r="N305" s="13" t="s">
        <v>851</v>
      </c>
      <c r="O305" s="31" t="s">
        <v>601</v>
      </c>
      <c r="P305" s="40">
        <v>304</v>
      </c>
    </row>
    <row r="306" spans="1:16" ht="22.5">
      <c r="A306" s="29" t="str">
        <f t="shared" si="12"/>
        <v>3C4dv</v>
      </c>
      <c r="B306" s="12">
        <v>3</v>
      </c>
      <c r="C306" s="13" t="s">
        <v>314</v>
      </c>
      <c r="D306" s="13">
        <v>4</v>
      </c>
      <c r="E306" s="13" t="s">
        <v>72</v>
      </c>
      <c r="F306" s="23" t="s">
        <v>143</v>
      </c>
      <c r="G306" s="13"/>
      <c r="H306" s="15" t="s">
        <v>611</v>
      </c>
      <c r="I306" s="15" t="s">
        <v>853</v>
      </c>
      <c r="J306" s="13"/>
      <c r="K306" s="16" t="s">
        <v>558</v>
      </c>
      <c r="L306" s="12" t="s">
        <v>578</v>
      </c>
      <c r="M306" s="13" t="s">
        <v>820</v>
      </c>
      <c r="N306" s="13" t="s">
        <v>851</v>
      </c>
      <c r="O306" s="31" t="s">
        <v>601</v>
      </c>
      <c r="P306" s="40">
        <v>305</v>
      </c>
    </row>
    <row r="307" spans="1:16" ht="22.5">
      <c r="A307" s="29" t="str">
        <f t="shared" si="12"/>
        <v>3C4dvi</v>
      </c>
      <c r="B307" s="12">
        <v>3</v>
      </c>
      <c r="C307" s="13" t="s">
        <v>314</v>
      </c>
      <c r="D307" s="13">
        <v>4</v>
      </c>
      <c r="E307" s="13" t="s">
        <v>72</v>
      </c>
      <c r="F307" s="23" t="s">
        <v>147</v>
      </c>
      <c r="G307" s="13"/>
      <c r="H307" s="15" t="s">
        <v>614</v>
      </c>
      <c r="I307" s="15" t="s">
        <v>853</v>
      </c>
      <c r="J307" s="13"/>
      <c r="K307" s="16" t="s">
        <v>558</v>
      </c>
      <c r="L307" s="12" t="s">
        <v>578</v>
      </c>
      <c r="M307" s="13" t="s">
        <v>820</v>
      </c>
      <c r="N307" s="13" t="s">
        <v>851</v>
      </c>
      <c r="O307" s="31" t="s">
        <v>601</v>
      </c>
      <c r="P307" s="40">
        <v>306</v>
      </c>
    </row>
    <row r="308" spans="1:16" ht="22.5">
      <c r="A308" s="29" t="str">
        <f t="shared" si="12"/>
        <v>3C4dvii</v>
      </c>
      <c r="B308" s="12">
        <v>3</v>
      </c>
      <c r="C308" s="13" t="s">
        <v>314</v>
      </c>
      <c r="D308" s="13">
        <v>4</v>
      </c>
      <c r="E308" s="13" t="s">
        <v>72</v>
      </c>
      <c r="F308" s="23" t="s">
        <v>150</v>
      </c>
      <c r="G308" s="13"/>
      <c r="H308" s="15" t="s">
        <v>617</v>
      </c>
      <c r="I308" s="15" t="s">
        <v>853</v>
      </c>
      <c r="J308" s="13"/>
      <c r="K308" s="16" t="s">
        <v>558</v>
      </c>
      <c r="L308" s="12" t="s">
        <v>578</v>
      </c>
      <c r="M308" s="13" t="s">
        <v>820</v>
      </c>
      <c r="N308" s="13" t="s">
        <v>851</v>
      </c>
      <c r="O308" s="31" t="s">
        <v>601</v>
      </c>
      <c r="P308" s="40">
        <v>307</v>
      </c>
    </row>
    <row r="309" spans="1:16" ht="22.5">
      <c r="A309" s="29" t="str">
        <f t="shared" si="12"/>
        <v>3C4dviii</v>
      </c>
      <c r="B309" s="12">
        <v>3</v>
      </c>
      <c r="C309" s="13" t="s">
        <v>314</v>
      </c>
      <c r="D309" s="13">
        <v>4</v>
      </c>
      <c r="E309" s="13" t="s">
        <v>72</v>
      </c>
      <c r="F309" s="23" t="s">
        <v>858</v>
      </c>
      <c r="G309" s="13"/>
      <c r="H309" s="15" t="s">
        <v>648</v>
      </c>
      <c r="I309" s="15" t="s">
        <v>853</v>
      </c>
      <c r="J309" s="13"/>
      <c r="K309" s="16" t="s">
        <v>558</v>
      </c>
      <c r="L309" s="12" t="s">
        <v>578</v>
      </c>
      <c r="M309" s="13" t="s">
        <v>820</v>
      </c>
      <c r="N309" s="13" t="s">
        <v>851</v>
      </c>
      <c r="O309" s="31" t="s">
        <v>601</v>
      </c>
      <c r="P309" s="40">
        <v>308</v>
      </c>
    </row>
    <row r="310" spans="1:16" ht="22.5">
      <c r="A310" s="29" t="str">
        <f t="shared" si="12"/>
        <v>3C4dix</v>
      </c>
      <c r="B310" s="12">
        <v>3</v>
      </c>
      <c r="C310" s="13" t="s">
        <v>314</v>
      </c>
      <c r="D310" s="13">
        <v>4</v>
      </c>
      <c r="E310" s="13" t="s">
        <v>72</v>
      </c>
      <c r="F310" s="23" t="s">
        <v>859</v>
      </c>
      <c r="G310" s="13"/>
      <c r="H310" s="15" t="s">
        <v>324</v>
      </c>
      <c r="I310" s="15" t="s">
        <v>853</v>
      </c>
      <c r="J310" s="13"/>
      <c r="K310" s="16" t="s">
        <v>558</v>
      </c>
      <c r="L310" s="12" t="s">
        <v>578</v>
      </c>
      <c r="M310" s="13" t="s">
        <v>820</v>
      </c>
      <c r="N310" s="13" t="s">
        <v>851</v>
      </c>
      <c r="O310" s="31" t="s">
        <v>601</v>
      </c>
      <c r="P310" s="40">
        <v>309</v>
      </c>
    </row>
    <row r="311" spans="1:16" ht="33.75">
      <c r="A311" s="29" t="str">
        <f t="shared" si="12"/>
        <v>3C4e</v>
      </c>
      <c r="B311" s="12">
        <v>3</v>
      </c>
      <c r="C311" s="13" t="s">
        <v>314</v>
      </c>
      <c r="D311" s="13">
        <v>4</v>
      </c>
      <c r="E311" s="13" t="s">
        <v>76</v>
      </c>
      <c r="F311" s="23"/>
      <c r="G311" s="13"/>
      <c r="H311" s="15" t="s">
        <v>860</v>
      </c>
      <c r="I311" s="15" t="s">
        <v>853</v>
      </c>
      <c r="J311" s="13"/>
      <c r="K311" s="16" t="s">
        <v>558</v>
      </c>
      <c r="L311" s="12" t="s">
        <v>578</v>
      </c>
      <c r="M311" s="13" t="s">
        <v>820</v>
      </c>
      <c r="N311" s="13" t="s">
        <v>851</v>
      </c>
      <c r="O311" s="31" t="s">
        <v>861</v>
      </c>
      <c r="P311" s="40">
        <v>310</v>
      </c>
    </row>
    <row r="312" spans="1:16" ht="56.25">
      <c r="A312" s="29" t="str">
        <f t="shared" si="12"/>
        <v>3C4f</v>
      </c>
      <c r="B312" s="12">
        <v>3</v>
      </c>
      <c r="C312" s="13" t="s">
        <v>314</v>
      </c>
      <c r="D312" s="13">
        <v>4</v>
      </c>
      <c r="E312" s="13" t="s">
        <v>80</v>
      </c>
      <c r="F312" s="23"/>
      <c r="G312" s="13"/>
      <c r="H312" s="15" t="s">
        <v>862</v>
      </c>
      <c r="I312" s="15" t="s">
        <v>853</v>
      </c>
      <c r="J312" s="13"/>
      <c r="K312" s="16" t="s">
        <v>558</v>
      </c>
      <c r="L312" s="12" t="s">
        <v>578</v>
      </c>
      <c r="M312" s="13" t="s">
        <v>820</v>
      </c>
      <c r="N312" s="13" t="s">
        <v>851</v>
      </c>
      <c r="O312" s="31" t="s">
        <v>863</v>
      </c>
      <c r="P312" s="40">
        <v>311</v>
      </c>
    </row>
    <row r="313" spans="1:16" ht="45">
      <c r="A313" s="29" t="str">
        <f t="shared" si="12"/>
        <v>3C4g</v>
      </c>
      <c r="B313" s="12">
        <v>3</v>
      </c>
      <c r="C313" s="13" t="s">
        <v>314</v>
      </c>
      <c r="D313" s="13">
        <v>4</v>
      </c>
      <c r="E313" s="13" t="s">
        <v>84</v>
      </c>
      <c r="F313" s="23"/>
      <c r="G313" s="13"/>
      <c r="H313" s="15" t="s">
        <v>864</v>
      </c>
      <c r="I313" s="15" t="s">
        <v>853</v>
      </c>
      <c r="J313" s="13"/>
      <c r="K313" s="16" t="s">
        <v>558</v>
      </c>
      <c r="L313" s="12" t="s">
        <v>578</v>
      </c>
      <c r="M313" s="13" t="s">
        <v>820</v>
      </c>
      <c r="N313" s="13" t="s">
        <v>851</v>
      </c>
      <c r="O313" s="31" t="s">
        <v>865</v>
      </c>
      <c r="P313" s="40">
        <v>312</v>
      </c>
    </row>
    <row r="314" spans="1:16" ht="45">
      <c r="A314" s="29" t="str">
        <f t="shared" si="12"/>
        <v>3C4gi</v>
      </c>
      <c r="B314" s="12">
        <v>3</v>
      </c>
      <c r="C314" s="13" t="s">
        <v>314</v>
      </c>
      <c r="D314" s="13">
        <v>4</v>
      </c>
      <c r="E314" s="13" t="s">
        <v>84</v>
      </c>
      <c r="F314" s="23" t="s">
        <v>33</v>
      </c>
      <c r="G314" s="13"/>
      <c r="H314" s="15" t="s">
        <v>866</v>
      </c>
      <c r="I314" s="15" t="s">
        <v>853</v>
      </c>
      <c r="J314" s="13"/>
      <c r="K314" s="16" t="s">
        <v>867</v>
      </c>
      <c r="L314" s="12" t="s">
        <v>578</v>
      </c>
      <c r="M314" s="13" t="s">
        <v>820</v>
      </c>
      <c r="N314" s="13" t="s">
        <v>851</v>
      </c>
      <c r="O314" s="31" t="s">
        <v>593</v>
      </c>
      <c r="P314" s="40">
        <v>313</v>
      </c>
    </row>
    <row r="315" spans="1:16" ht="45">
      <c r="A315" s="29" t="str">
        <f t="shared" si="12"/>
        <v>3C4gii</v>
      </c>
      <c r="B315" s="12">
        <v>3</v>
      </c>
      <c r="C315" s="13" t="s">
        <v>314</v>
      </c>
      <c r="D315" s="13">
        <v>4</v>
      </c>
      <c r="E315" s="13" t="s">
        <v>84</v>
      </c>
      <c r="F315" s="23" t="s">
        <v>37</v>
      </c>
      <c r="G315" s="13"/>
      <c r="H315" s="15" t="s">
        <v>868</v>
      </c>
      <c r="I315" s="15" t="s">
        <v>853</v>
      </c>
      <c r="J315" s="13"/>
      <c r="K315" s="16" t="s">
        <v>867</v>
      </c>
      <c r="L315" s="12" t="s">
        <v>578</v>
      </c>
      <c r="M315" s="13" t="s">
        <v>820</v>
      </c>
      <c r="N315" s="13" t="s">
        <v>851</v>
      </c>
      <c r="O315" s="31" t="s">
        <v>597</v>
      </c>
      <c r="P315" s="40">
        <v>314</v>
      </c>
    </row>
    <row r="316" spans="1:16" ht="45">
      <c r="A316" s="29" t="str">
        <f t="shared" si="12"/>
        <v>3C4h</v>
      </c>
      <c r="B316" s="12">
        <v>3</v>
      </c>
      <c r="C316" s="13" t="s">
        <v>314</v>
      </c>
      <c r="D316" s="13">
        <v>4</v>
      </c>
      <c r="E316" s="13" t="s">
        <v>88</v>
      </c>
      <c r="F316" s="23"/>
      <c r="G316" s="13"/>
      <c r="H316" s="15" t="s">
        <v>869</v>
      </c>
      <c r="I316" s="15" t="s">
        <v>853</v>
      </c>
      <c r="J316" s="15"/>
      <c r="K316" s="16" t="s">
        <v>867</v>
      </c>
      <c r="L316" s="12" t="s">
        <v>578</v>
      </c>
      <c r="M316" s="13" t="s">
        <v>820</v>
      </c>
      <c r="N316" s="13" t="s">
        <v>851</v>
      </c>
      <c r="O316" s="31" t="s">
        <v>601</v>
      </c>
      <c r="P316" s="40">
        <v>315</v>
      </c>
    </row>
    <row r="317" spans="1:16" ht="45">
      <c r="A317" s="29" t="str">
        <f t="shared" si="12"/>
        <v>3C4i</v>
      </c>
      <c r="B317" s="12">
        <v>3</v>
      </c>
      <c r="C317" s="13" t="s">
        <v>314</v>
      </c>
      <c r="D317" s="13">
        <v>4</v>
      </c>
      <c r="E317" s="13" t="s">
        <v>33</v>
      </c>
      <c r="F317" s="23"/>
      <c r="G317" s="13"/>
      <c r="H317" s="15" t="s">
        <v>870</v>
      </c>
      <c r="I317" s="15" t="s">
        <v>853</v>
      </c>
      <c r="J317" s="15"/>
      <c r="K317" s="16" t="s">
        <v>867</v>
      </c>
      <c r="L317" s="12" t="s">
        <v>578</v>
      </c>
      <c r="M317" s="13" t="s">
        <v>820</v>
      </c>
      <c r="N317" s="13" t="s">
        <v>851</v>
      </c>
      <c r="O317" s="31" t="s">
        <v>601</v>
      </c>
      <c r="P317" s="40">
        <v>316</v>
      </c>
    </row>
    <row r="318" spans="1:16" ht="45">
      <c r="A318" s="29" t="str">
        <f t="shared" si="12"/>
        <v>3C4j</v>
      </c>
      <c r="B318" s="12">
        <v>3</v>
      </c>
      <c r="C318" s="13" t="s">
        <v>314</v>
      </c>
      <c r="D318" s="13">
        <v>4</v>
      </c>
      <c r="E318" s="13" t="s">
        <v>94</v>
      </c>
      <c r="F318" s="23"/>
      <c r="G318" s="13"/>
      <c r="H318" s="15" t="s">
        <v>871</v>
      </c>
      <c r="I318" s="15" t="s">
        <v>853</v>
      </c>
      <c r="J318" s="15"/>
      <c r="K318" s="16" t="s">
        <v>867</v>
      </c>
      <c r="L318" s="12" t="s">
        <v>578</v>
      </c>
      <c r="M318" s="13" t="s">
        <v>820</v>
      </c>
      <c r="N318" s="13" t="s">
        <v>851</v>
      </c>
      <c r="O318" s="31" t="s">
        <v>601</v>
      </c>
      <c r="P318" s="40">
        <v>317</v>
      </c>
    </row>
    <row r="319" spans="1:16" ht="45">
      <c r="A319" s="29" t="str">
        <f t="shared" si="12"/>
        <v>3C4k</v>
      </c>
      <c r="B319" s="12">
        <v>3</v>
      </c>
      <c r="C319" s="13" t="s">
        <v>314</v>
      </c>
      <c r="D319" s="13">
        <v>4</v>
      </c>
      <c r="E319" s="13" t="s">
        <v>97</v>
      </c>
      <c r="F319" s="23"/>
      <c r="G319" s="13"/>
      <c r="H319" s="15" t="s">
        <v>872</v>
      </c>
      <c r="I319" s="15" t="s">
        <v>853</v>
      </c>
      <c r="J319" s="15"/>
      <c r="K319" s="16" t="s">
        <v>867</v>
      </c>
      <c r="L319" s="12" t="s">
        <v>578</v>
      </c>
      <c r="M319" s="13" t="s">
        <v>820</v>
      </c>
      <c r="N319" s="13" t="s">
        <v>851</v>
      </c>
      <c r="O319" s="31" t="s">
        <v>601</v>
      </c>
      <c r="P319" s="40">
        <v>318</v>
      </c>
    </row>
    <row r="320" spans="1:16" ht="45">
      <c r="A320" s="29" t="str">
        <f t="shared" si="12"/>
        <v>3C4l</v>
      </c>
      <c r="B320" s="12">
        <v>3</v>
      </c>
      <c r="C320" s="13" t="s">
        <v>314</v>
      </c>
      <c r="D320" s="13">
        <v>4</v>
      </c>
      <c r="E320" s="13" t="s">
        <v>100</v>
      </c>
      <c r="F320" s="23"/>
      <c r="G320" s="13"/>
      <c r="H320" s="15" t="s">
        <v>873</v>
      </c>
      <c r="I320" s="15" t="s">
        <v>853</v>
      </c>
      <c r="J320" s="15"/>
      <c r="K320" s="16" t="s">
        <v>867</v>
      </c>
      <c r="L320" s="12" t="s">
        <v>578</v>
      </c>
      <c r="M320" s="13" t="s">
        <v>820</v>
      </c>
      <c r="N320" s="13" t="s">
        <v>851</v>
      </c>
      <c r="O320" s="31" t="s">
        <v>601</v>
      </c>
      <c r="P320" s="40">
        <v>319</v>
      </c>
    </row>
    <row r="321" spans="1:16" ht="45">
      <c r="A321" s="29" t="str">
        <f t="shared" si="12"/>
        <v>3C4m</v>
      </c>
      <c r="B321" s="12">
        <v>3</v>
      </c>
      <c r="C321" s="13" t="s">
        <v>314</v>
      </c>
      <c r="D321" s="13">
        <v>4</v>
      </c>
      <c r="E321" s="13" t="s">
        <v>103</v>
      </c>
      <c r="F321" s="23"/>
      <c r="G321" s="13"/>
      <c r="H321" s="15" t="s">
        <v>874</v>
      </c>
      <c r="I321" s="15" t="s">
        <v>853</v>
      </c>
      <c r="J321" s="15"/>
      <c r="K321" s="16" t="s">
        <v>867</v>
      </c>
      <c r="L321" s="12" t="s">
        <v>578</v>
      </c>
      <c r="M321" s="13" t="s">
        <v>820</v>
      </c>
      <c r="N321" s="13" t="s">
        <v>851</v>
      </c>
      <c r="O321" s="31" t="s">
        <v>601</v>
      </c>
      <c r="P321" s="40">
        <v>320</v>
      </c>
    </row>
    <row r="322" spans="1:16" ht="45">
      <c r="A322" s="29" t="str">
        <f t="shared" si="12"/>
        <v>3C4n</v>
      </c>
      <c r="B322" s="12">
        <v>3</v>
      </c>
      <c r="C322" s="13" t="s">
        <v>314</v>
      </c>
      <c r="D322" s="13">
        <v>4</v>
      </c>
      <c r="E322" s="13" t="s">
        <v>875</v>
      </c>
      <c r="F322" s="23"/>
      <c r="G322" s="13"/>
      <c r="H322" s="15" t="s">
        <v>876</v>
      </c>
      <c r="I322" s="15" t="s">
        <v>853</v>
      </c>
      <c r="J322" s="15"/>
      <c r="K322" s="16" t="s">
        <v>867</v>
      </c>
      <c r="L322" s="12" t="s">
        <v>578</v>
      </c>
      <c r="M322" s="13" t="s">
        <v>820</v>
      </c>
      <c r="N322" s="13" t="s">
        <v>851</v>
      </c>
      <c r="O322" s="31" t="s">
        <v>601</v>
      </c>
      <c r="P322" s="40">
        <v>321</v>
      </c>
    </row>
    <row r="323" spans="1:16" ht="45">
      <c r="A323" s="29" t="str">
        <f t="shared" si="12"/>
        <v>3C4o</v>
      </c>
      <c r="B323" s="12">
        <v>3</v>
      </c>
      <c r="C323" s="13" t="s">
        <v>314</v>
      </c>
      <c r="D323" s="13">
        <v>4</v>
      </c>
      <c r="E323" s="13" t="s">
        <v>877</v>
      </c>
      <c r="F323" s="23"/>
      <c r="G323" s="13"/>
      <c r="H323" s="15" t="s">
        <v>878</v>
      </c>
      <c r="I323" s="15" t="s">
        <v>853</v>
      </c>
      <c r="J323" s="15"/>
      <c r="K323" s="16" t="s">
        <v>867</v>
      </c>
      <c r="L323" s="12" t="s">
        <v>578</v>
      </c>
      <c r="M323" s="13" t="s">
        <v>820</v>
      </c>
      <c r="N323" s="13" t="s">
        <v>851</v>
      </c>
      <c r="O323" s="31" t="s">
        <v>601</v>
      </c>
      <c r="P323" s="40">
        <v>322</v>
      </c>
    </row>
    <row r="324" spans="1:16" ht="45">
      <c r="A324" s="29" t="str">
        <f t="shared" si="12"/>
        <v>3C4p</v>
      </c>
      <c r="B324" s="12">
        <v>3</v>
      </c>
      <c r="C324" s="13" t="s">
        <v>314</v>
      </c>
      <c r="D324" s="13">
        <v>4</v>
      </c>
      <c r="E324" s="13" t="s">
        <v>879</v>
      </c>
      <c r="F324" s="23"/>
      <c r="G324" s="13"/>
      <c r="H324" s="15" t="s">
        <v>880</v>
      </c>
      <c r="I324" s="15" t="s">
        <v>853</v>
      </c>
      <c r="J324" s="15"/>
      <c r="K324" s="16" t="s">
        <v>867</v>
      </c>
      <c r="L324" s="12" t="s">
        <v>578</v>
      </c>
      <c r="M324" s="13" t="s">
        <v>820</v>
      </c>
      <c r="N324" s="13" t="s">
        <v>851</v>
      </c>
      <c r="O324" s="31" t="s">
        <v>601</v>
      </c>
      <c r="P324" s="40">
        <v>323</v>
      </c>
    </row>
    <row r="325" spans="1:16" ht="101.25">
      <c r="A325" s="29" t="str">
        <f t="shared" si="12"/>
        <v>3C5</v>
      </c>
      <c r="B325" s="12">
        <v>3</v>
      </c>
      <c r="C325" s="13" t="s">
        <v>314</v>
      </c>
      <c r="D325" s="13">
        <v>5</v>
      </c>
      <c r="E325" s="13"/>
      <c r="F325" s="23"/>
      <c r="G325" s="13"/>
      <c r="H325" s="15" t="s">
        <v>881</v>
      </c>
      <c r="I325" s="15" t="s">
        <v>882</v>
      </c>
      <c r="J325" s="13" t="s">
        <v>850</v>
      </c>
      <c r="K325" s="16" t="s">
        <v>867</v>
      </c>
      <c r="L325" s="12" t="s">
        <v>578</v>
      </c>
      <c r="M325" s="13" t="s">
        <v>820</v>
      </c>
      <c r="N325" s="13" t="s">
        <v>883</v>
      </c>
      <c r="O325" s="31" t="s">
        <v>883</v>
      </c>
      <c r="P325" s="40">
        <v>324</v>
      </c>
    </row>
    <row r="326" spans="1:16" ht="33.75">
      <c r="A326" s="29" t="str">
        <f t="shared" si="12"/>
        <v>3C5a</v>
      </c>
      <c r="B326" s="12">
        <v>3</v>
      </c>
      <c r="C326" s="13" t="s">
        <v>314</v>
      </c>
      <c r="D326" s="13">
        <v>5</v>
      </c>
      <c r="E326" s="13" t="s">
        <v>30</v>
      </c>
      <c r="F326" s="23"/>
      <c r="G326" s="13"/>
      <c r="H326" s="15" t="s">
        <v>884</v>
      </c>
      <c r="I326" s="15" t="s">
        <v>885</v>
      </c>
      <c r="J326" s="13"/>
      <c r="K326" s="16" t="s">
        <v>867</v>
      </c>
      <c r="L326" s="12" t="s">
        <v>578</v>
      </c>
      <c r="M326" s="13" t="s">
        <v>820</v>
      </c>
      <c r="N326" s="13" t="s">
        <v>883</v>
      </c>
      <c r="O326" s="31" t="s">
        <v>854</v>
      </c>
      <c r="P326" s="40">
        <v>325</v>
      </c>
    </row>
    <row r="327" spans="1:16" ht="45">
      <c r="A327" s="29" t="str">
        <f t="shared" si="12"/>
        <v>3C5ai</v>
      </c>
      <c r="B327" s="12">
        <v>3</v>
      </c>
      <c r="C327" s="13" t="s">
        <v>314</v>
      </c>
      <c r="D327" s="13">
        <v>5</v>
      </c>
      <c r="E327" s="13" t="s">
        <v>30</v>
      </c>
      <c r="F327" s="23" t="s">
        <v>33</v>
      </c>
      <c r="G327" s="13"/>
      <c r="H327" s="15" t="s">
        <v>886</v>
      </c>
      <c r="I327" s="15" t="s">
        <v>885</v>
      </c>
      <c r="J327" s="13"/>
      <c r="K327" s="16" t="s">
        <v>867</v>
      </c>
      <c r="L327" s="12" t="s">
        <v>578</v>
      </c>
      <c r="M327" s="13" t="s">
        <v>820</v>
      </c>
      <c r="N327" s="13" t="s">
        <v>883</v>
      </c>
      <c r="O327" s="31" t="s">
        <v>854</v>
      </c>
      <c r="P327" s="40">
        <v>326</v>
      </c>
    </row>
    <row r="328" spans="1:16" ht="45">
      <c r="A328" s="29" t="str">
        <f t="shared" si="12"/>
        <v>3C5aii</v>
      </c>
      <c r="B328" s="12">
        <v>3</v>
      </c>
      <c r="C328" s="13" t="s">
        <v>314</v>
      </c>
      <c r="D328" s="13">
        <v>5</v>
      </c>
      <c r="E328" s="13" t="s">
        <v>30</v>
      </c>
      <c r="F328" s="23" t="s">
        <v>37</v>
      </c>
      <c r="G328" s="13"/>
      <c r="H328" s="15" t="s">
        <v>887</v>
      </c>
      <c r="I328" s="15" t="s">
        <v>885</v>
      </c>
      <c r="J328" s="13"/>
      <c r="K328" s="16" t="s">
        <v>867</v>
      </c>
      <c r="L328" s="12" t="s">
        <v>578</v>
      </c>
      <c r="M328" s="13" t="s">
        <v>820</v>
      </c>
      <c r="N328" s="13" t="s">
        <v>883</v>
      </c>
      <c r="O328" s="31" t="s">
        <v>854</v>
      </c>
      <c r="P328" s="40">
        <v>327</v>
      </c>
    </row>
    <row r="329" spans="1:16" ht="33.75">
      <c r="A329" s="29" t="str">
        <f t="shared" si="12"/>
        <v>3C5b</v>
      </c>
      <c r="B329" s="12">
        <v>3</v>
      </c>
      <c r="C329" s="13" t="s">
        <v>314</v>
      </c>
      <c r="D329" s="13">
        <v>5</v>
      </c>
      <c r="E329" s="13" t="s">
        <v>45</v>
      </c>
      <c r="F329" s="23"/>
      <c r="G329" s="13"/>
      <c r="H329" s="15" t="s">
        <v>888</v>
      </c>
      <c r="I329" s="15" t="s">
        <v>885</v>
      </c>
      <c r="J329" s="13"/>
      <c r="K329" s="16" t="s">
        <v>867</v>
      </c>
      <c r="L329" s="12" t="s">
        <v>578</v>
      </c>
      <c r="M329" s="13" t="s">
        <v>820</v>
      </c>
      <c r="N329" s="13" t="s">
        <v>883</v>
      </c>
      <c r="O329" s="31" t="s">
        <v>593</v>
      </c>
      <c r="P329" s="40">
        <v>328</v>
      </c>
    </row>
    <row r="330" spans="1:16" ht="33.75">
      <c r="A330" s="29" t="str">
        <f t="shared" si="12"/>
        <v>3C5bi</v>
      </c>
      <c r="B330" s="12">
        <v>3</v>
      </c>
      <c r="C330" s="13" t="s">
        <v>314</v>
      </c>
      <c r="D330" s="13">
        <v>5</v>
      </c>
      <c r="E330" s="13" t="s">
        <v>45</v>
      </c>
      <c r="F330" s="23" t="s">
        <v>33</v>
      </c>
      <c r="G330" s="13"/>
      <c r="H330" s="15" t="s">
        <v>889</v>
      </c>
      <c r="I330" s="15" t="s">
        <v>885</v>
      </c>
      <c r="J330" s="13"/>
      <c r="K330" s="16" t="s">
        <v>867</v>
      </c>
      <c r="L330" s="12" t="s">
        <v>578</v>
      </c>
      <c r="M330" s="13" t="s">
        <v>820</v>
      </c>
      <c r="N330" s="13" t="s">
        <v>883</v>
      </c>
      <c r="O330" s="31" t="s">
        <v>593</v>
      </c>
      <c r="P330" s="40">
        <v>329</v>
      </c>
    </row>
    <row r="331" spans="1:16" ht="33.75">
      <c r="A331" s="29" t="str">
        <f t="shared" si="12"/>
        <v>3C5bii</v>
      </c>
      <c r="B331" s="12">
        <v>3</v>
      </c>
      <c r="C331" s="13" t="s">
        <v>314</v>
      </c>
      <c r="D331" s="13">
        <v>5</v>
      </c>
      <c r="E331" s="13" t="s">
        <v>45</v>
      </c>
      <c r="F331" s="23" t="s">
        <v>37</v>
      </c>
      <c r="G331" s="13"/>
      <c r="H331" s="15" t="s">
        <v>890</v>
      </c>
      <c r="I331" s="15" t="s">
        <v>885</v>
      </c>
      <c r="J331" s="13"/>
      <c r="K331" s="16" t="s">
        <v>867</v>
      </c>
      <c r="L331" s="12" t="s">
        <v>578</v>
      </c>
      <c r="M331" s="13" t="s">
        <v>820</v>
      </c>
      <c r="N331" s="13" t="s">
        <v>883</v>
      </c>
      <c r="O331" s="31" t="s">
        <v>593</v>
      </c>
      <c r="P331" s="40">
        <v>330</v>
      </c>
    </row>
    <row r="332" spans="1:16" ht="33.75">
      <c r="A332" s="29" t="str">
        <f t="shared" si="12"/>
        <v>3C5c</v>
      </c>
      <c r="B332" s="12">
        <v>3</v>
      </c>
      <c r="C332" s="13" t="s">
        <v>314</v>
      </c>
      <c r="D332" s="13">
        <v>5</v>
      </c>
      <c r="E332" s="13" t="s">
        <v>50</v>
      </c>
      <c r="F332" s="23"/>
      <c r="G332" s="13"/>
      <c r="H332" s="15" t="s">
        <v>891</v>
      </c>
      <c r="I332" s="15" t="s">
        <v>885</v>
      </c>
      <c r="J332" s="13"/>
      <c r="K332" s="16" t="s">
        <v>867</v>
      </c>
      <c r="L332" s="12" t="s">
        <v>578</v>
      </c>
      <c r="M332" s="13" t="s">
        <v>820</v>
      </c>
      <c r="N332" s="13" t="s">
        <v>883</v>
      </c>
      <c r="O332" s="31" t="s">
        <v>597</v>
      </c>
      <c r="P332" s="40">
        <v>331</v>
      </c>
    </row>
    <row r="333" spans="1:16" ht="33.75">
      <c r="A333" s="29" t="str">
        <f t="shared" si="12"/>
        <v>3C5ci</v>
      </c>
      <c r="B333" s="12">
        <v>3</v>
      </c>
      <c r="C333" s="13" t="s">
        <v>314</v>
      </c>
      <c r="D333" s="13">
        <v>5</v>
      </c>
      <c r="E333" s="13" t="s">
        <v>50</v>
      </c>
      <c r="F333" s="23" t="s">
        <v>33</v>
      </c>
      <c r="G333" s="13"/>
      <c r="H333" s="15" t="s">
        <v>892</v>
      </c>
      <c r="I333" s="15" t="s">
        <v>885</v>
      </c>
      <c r="J333" s="13"/>
      <c r="K333" s="16" t="s">
        <v>867</v>
      </c>
      <c r="L333" s="12" t="s">
        <v>578</v>
      </c>
      <c r="M333" s="13" t="s">
        <v>820</v>
      </c>
      <c r="N333" s="13" t="s">
        <v>883</v>
      </c>
      <c r="O333" s="31" t="s">
        <v>597</v>
      </c>
      <c r="P333" s="40">
        <v>332</v>
      </c>
    </row>
    <row r="334" spans="1:16" ht="33.75">
      <c r="A334" s="29" t="str">
        <f t="shared" si="12"/>
        <v>3C5cii</v>
      </c>
      <c r="B334" s="12">
        <v>3</v>
      </c>
      <c r="C334" s="13" t="s">
        <v>314</v>
      </c>
      <c r="D334" s="13">
        <v>5</v>
      </c>
      <c r="E334" s="13" t="s">
        <v>50</v>
      </c>
      <c r="F334" s="23" t="s">
        <v>37</v>
      </c>
      <c r="G334" s="13"/>
      <c r="H334" s="15" t="s">
        <v>893</v>
      </c>
      <c r="I334" s="15" t="s">
        <v>885</v>
      </c>
      <c r="J334" s="13"/>
      <c r="K334" s="16" t="s">
        <v>867</v>
      </c>
      <c r="L334" s="12" t="s">
        <v>578</v>
      </c>
      <c r="M334" s="13" t="s">
        <v>820</v>
      </c>
      <c r="N334" s="13" t="s">
        <v>883</v>
      </c>
      <c r="O334" s="31" t="s">
        <v>597</v>
      </c>
      <c r="P334" s="40">
        <v>333</v>
      </c>
    </row>
    <row r="335" spans="1:16" ht="33.75">
      <c r="A335" s="29" t="str">
        <f t="shared" si="12"/>
        <v>3C5d</v>
      </c>
      <c r="B335" s="12">
        <v>3</v>
      </c>
      <c r="C335" s="13" t="s">
        <v>314</v>
      </c>
      <c r="D335" s="13">
        <v>5</v>
      </c>
      <c r="E335" s="13" t="s">
        <v>72</v>
      </c>
      <c r="F335" s="23"/>
      <c r="G335" s="13"/>
      <c r="H335" s="15" t="s">
        <v>894</v>
      </c>
      <c r="I335" s="15" t="s">
        <v>885</v>
      </c>
      <c r="J335" s="13"/>
      <c r="K335" s="16" t="s">
        <v>867</v>
      </c>
      <c r="L335" s="12" t="s">
        <v>578</v>
      </c>
      <c r="M335" s="13" t="s">
        <v>820</v>
      </c>
      <c r="N335" s="13" t="s">
        <v>883</v>
      </c>
      <c r="O335" s="31" t="s">
        <v>601</v>
      </c>
      <c r="P335" s="40">
        <v>334</v>
      </c>
    </row>
    <row r="336" spans="1:16" ht="33.75">
      <c r="A336" s="29" t="str">
        <f t="shared" si="12"/>
        <v>3C5di</v>
      </c>
      <c r="B336" s="12">
        <v>3</v>
      </c>
      <c r="C336" s="13" t="s">
        <v>314</v>
      </c>
      <c r="D336" s="13">
        <v>5</v>
      </c>
      <c r="E336" s="13" t="s">
        <v>72</v>
      </c>
      <c r="F336" s="23" t="s">
        <v>33</v>
      </c>
      <c r="G336" s="13"/>
      <c r="H336" s="15" t="s">
        <v>895</v>
      </c>
      <c r="I336" s="15" t="s">
        <v>885</v>
      </c>
      <c r="J336" s="15"/>
      <c r="K336" s="16" t="s">
        <v>867</v>
      </c>
      <c r="L336" s="12" t="s">
        <v>578</v>
      </c>
      <c r="M336" s="13" t="s">
        <v>820</v>
      </c>
      <c r="N336" s="13" t="s">
        <v>883</v>
      </c>
      <c r="O336" s="31" t="s">
        <v>601</v>
      </c>
      <c r="P336" s="40">
        <v>335</v>
      </c>
    </row>
    <row r="337" spans="1:16" ht="33.75">
      <c r="A337" s="29" t="str">
        <f t="shared" si="12"/>
        <v>3C5di1</v>
      </c>
      <c r="B337" s="12">
        <v>3</v>
      </c>
      <c r="C337" s="13" t="s">
        <v>314</v>
      </c>
      <c r="D337" s="13">
        <v>5</v>
      </c>
      <c r="E337" s="13" t="s">
        <v>72</v>
      </c>
      <c r="F337" s="23" t="s">
        <v>33</v>
      </c>
      <c r="G337" s="13">
        <v>1</v>
      </c>
      <c r="H337" s="15" t="s">
        <v>896</v>
      </c>
      <c r="I337" s="15" t="s">
        <v>885</v>
      </c>
      <c r="J337" s="15"/>
      <c r="K337" s="16" t="s">
        <v>867</v>
      </c>
      <c r="L337" s="12" t="s">
        <v>578</v>
      </c>
      <c r="M337" s="13" t="s">
        <v>820</v>
      </c>
      <c r="N337" s="13" t="s">
        <v>883</v>
      </c>
      <c r="O337" s="31" t="s">
        <v>601</v>
      </c>
      <c r="P337" s="40">
        <v>336</v>
      </c>
    </row>
    <row r="338" spans="1:16" ht="33.75">
      <c r="A338" s="29" t="str">
        <f t="shared" si="12"/>
        <v>3C5di2</v>
      </c>
      <c r="B338" s="12">
        <v>3</v>
      </c>
      <c r="C338" s="13" t="s">
        <v>314</v>
      </c>
      <c r="D338" s="13">
        <v>5</v>
      </c>
      <c r="E338" s="13" t="s">
        <v>72</v>
      </c>
      <c r="F338" s="23" t="s">
        <v>33</v>
      </c>
      <c r="G338" s="13">
        <v>2</v>
      </c>
      <c r="H338" s="15" t="s">
        <v>897</v>
      </c>
      <c r="I338" s="15" t="s">
        <v>885</v>
      </c>
      <c r="J338" s="15"/>
      <c r="K338" s="16" t="s">
        <v>867</v>
      </c>
      <c r="L338" s="12" t="s">
        <v>578</v>
      </c>
      <c r="M338" s="13" t="s">
        <v>820</v>
      </c>
      <c r="N338" s="13" t="s">
        <v>883</v>
      </c>
      <c r="O338" s="31" t="s">
        <v>601</v>
      </c>
      <c r="P338" s="40">
        <v>337</v>
      </c>
    </row>
    <row r="339" spans="1:16" ht="33.75">
      <c r="A339" s="29" t="str">
        <f t="shared" si="12"/>
        <v>3C5dii</v>
      </c>
      <c r="B339" s="12">
        <v>3</v>
      </c>
      <c r="C339" s="13" t="s">
        <v>314</v>
      </c>
      <c r="D339" s="13">
        <v>5</v>
      </c>
      <c r="E339" s="13" t="s">
        <v>72</v>
      </c>
      <c r="F339" s="23" t="s">
        <v>37</v>
      </c>
      <c r="G339" s="13"/>
      <c r="H339" s="15" t="s">
        <v>898</v>
      </c>
      <c r="I339" s="15" t="s">
        <v>885</v>
      </c>
      <c r="J339" s="13"/>
      <c r="K339" s="16" t="s">
        <v>867</v>
      </c>
      <c r="L339" s="12" t="s">
        <v>578</v>
      </c>
      <c r="M339" s="13" t="s">
        <v>820</v>
      </c>
      <c r="N339" s="13" t="s">
        <v>883</v>
      </c>
      <c r="O339" s="31" t="s">
        <v>601</v>
      </c>
      <c r="P339" s="40">
        <v>338</v>
      </c>
    </row>
    <row r="340" spans="1:16" ht="33.75">
      <c r="A340" s="29" t="str">
        <f t="shared" si="12"/>
        <v>3C5dii1</v>
      </c>
      <c r="B340" s="12">
        <v>3</v>
      </c>
      <c r="C340" s="13" t="s">
        <v>314</v>
      </c>
      <c r="D340" s="13">
        <v>5</v>
      </c>
      <c r="E340" s="13" t="s">
        <v>72</v>
      </c>
      <c r="F340" s="23" t="s">
        <v>37</v>
      </c>
      <c r="G340" s="13">
        <v>1</v>
      </c>
      <c r="H340" s="15" t="s">
        <v>899</v>
      </c>
      <c r="I340" s="15" t="s">
        <v>885</v>
      </c>
      <c r="J340" s="13"/>
      <c r="K340" s="16" t="s">
        <v>867</v>
      </c>
      <c r="L340" s="12" t="s">
        <v>578</v>
      </c>
      <c r="M340" s="13" t="s">
        <v>820</v>
      </c>
      <c r="N340" s="13" t="s">
        <v>883</v>
      </c>
      <c r="O340" s="31" t="s">
        <v>601</v>
      </c>
      <c r="P340" s="40">
        <v>339</v>
      </c>
    </row>
    <row r="341" spans="1:16" ht="33.75">
      <c r="A341" s="29" t="str">
        <f t="shared" si="12"/>
        <v>3C5dii2</v>
      </c>
      <c r="B341" s="12">
        <v>3</v>
      </c>
      <c r="C341" s="13" t="s">
        <v>314</v>
      </c>
      <c r="D341" s="13">
        <v>5</v>
      </c>
      <c r="E341" s="13" t="s">
        <v>72</v>
      </c>
      <c r="F341" s="23" t="s">
        <v>37</v>
      </c>
      <c r="G341" s="13">
        <v>2</v>
      </c>
      <c r="H341" s="15" t="s">
        <v>900</v>
      </c>
      <c r="I341" s="15" t="s">
        <v>885</v>
      </c>
      <c r="J341" s="13"/>
      <c r="K341" s="16" t="s">
        <v>867</v>
      </c>
      <c r="L341" s="12" t="s">
        <v>578</v>
      </c>
      <c r="M341" s="13" t="s">
        <v>820</v>
      </c>
      <c r="N341" s="13" t="s">
        <v>883</v>
      </c>
      <c r="O341" s="31" t="s">
        <v>601</v>
      </c>
      <c r="P341" s="40">
        <v>340</v>
      </c>
    </row>
    <row r="342" spans="1:16" ht="33.75">
      <c r="A342" s="29" t="str">
        <f t="shared" si="12"/>
        <v>3C5diii</v>
      </c>
      <c r="B342" s="12">
        <v>3</v>
      </c>
      <c r="C342" s="13" t="s">
        <v>314</v>
      </c>
      <c r="D342" s="13">
        <v>5</v>
      </c>
      <c r="E342" s="13" t="s">
        <v>72</v>
      </c>
      <c r="F342" s="23" t="s">
        <v>41</v>
      </c>
      <c r="G342" s="13"/>
      <c r="H342" s="15" t="s">
        <v>901</v>
      </c>
      <c r="I342" s="15" t="s">
        <v>885</v>
      </c>
      <c r="J342" s="13"/>
      <c r="K342" s="16" t="s">
        <v>867</v>
      </c>
      <c r="L342" s="12" t="s">
        <v>578</v>
      </c>
      <c r="M342" s="13" t="s">
        <v>820</v>
      </c>
      <c r="N342" s="13" t="s">
        <v>883</v>
      </c>
      <c r="O342" s="31" t="s">
        <v>601</v>
      </c>
      <c r="P342" s="40">
        <v>341</v>
      </c>
    </row>
    <row r="343" spans="1:16" ht="33.75">
      <c r="A343" s="29" t="str">
        <f t="shared" si="12"/>
        <v>3C5diii1</v>
      </c>
      <c r="B343" s="12">
        <v>3</v>
      </c>
      <c r="C343" s="13" t="s">
        <v>314</v>
      </c>
      <c r="D343" s="13">
        <v>5</v>
      </c>
      <c r="E343" s="13" t="s">
        <v>72</v>
      </c>
      <c r="F343" s="23" t="s">
        <v>41</v>
      </c>
      <c r="G343" s="13">
        <v>1</v>
      </c>
      <c r="H343" s="15" t="s">
        <v>902</v>
      </c>
      <c r="I343" s="15" t="s">
        <v>885</v>
      </c>
      <c r="J343" s="13"/>
      <c r="K343" s="16" t="s">
        <v>867</v>
      </c>
      <c r="L343" s="12" t="s">
        <v>578</v>
      </c>
      <c r="M343" s="13" t="s">
        <v>820</v>
      </c>
      <c r="N343" s="13" t="s">
        <v>883</v>
      </c>
      <c r="O343" s="31" t="s">
        <v>601</v>
      </c>
      <c r="P343" s="40">
        <v>342</v>
      </c>
    </row>
    <row r="344" spans="1:16" ht="33.75">
      <c r="A344" s="29" t="str">
        <f t="shared" si="12"/>
        <v>3C5diii2</v>
      </c>
      <c r="B344" s="12">
        <v>3</v>
      </c>
      <c r="C344" s="13" t="s">
        <v>314</v>
      </c>
      <c r="D344" s="13">
        <v>5</v>
      </c>
      <c r="E344" s="13" t="s">
        <v>72</v>
      </c>
      <c r="F344" s="23" t="s">
        <v>41</v>
      </c>
      <c r="G344" s="13">
        <v>2</v>
      </c>
      <c r="H344" s="15" t="s">
        <v>903</v>
      </c>
      <c r="I344" s="15" t="s">
        <v>885</v>
      </c>
      <c r="J344" s="13"/>
      <c r="K344" s="16" t="s">
        <v>867</v>
      </c>
      <c r="L344" s="12" t="s">
        <v>578</v>
      </c>
      <c r="M344" s="13" t="s">
        <v>820</v>
      </c>
      <c r="N344" s="13" t="s">
        <v>883</v>
      </c>
      <c r="O344" s="31" t="s">
        <v>601</v>
      </c>
      <c r="P344" s="40">
        <v>343</v>
      </c>
    </row>
    <row r="345" spans="1:16" ht="45">
      <c r="A345" s="29" t="str">
        <f t="shared" si="12"/>
        <v>3C5div</v>
      </c>
      <c r="B345" s="12">
        <v>3</v>
      </c>
      <c r="C345" s="13" t="s">
        <v>314</v>
      </c>
      <c r="D345" s="13">
        <v>5</v>
      </c>
      <c r="E345" s="13" t="s">
        <v>72</v>
      </c>
      <c r="F345" s="23" t="s">
        <v>139</v>
      </c>
      <c r="G345" s="13"/>
      <c r="H345" s="15" t="s">
        <v>904</v>
      </c>
      <c r="I345" s="15" t="s">
        <v>885</v>
      </c>
      <c r="J345" s="13"/>
      <c r="K345" s="16" t="s">
        <v>867</v>
      </c>
      <c r="L345" s="12" t="s">
        <v>578</v>
      </c>
      <c r="M345" s="13" t="s">
        <v>820</v>
      </c>
      <c r="N345" s="13" t="s">
        <v>883</v>
      </c>
      <c r="O345" s="31" t="s">
        <v>601</v>
      </c>
      <c r="P345" s="40">
        <v>344</v>
      </c>
    </row>
    <row r="346" spans="1:16" ht="33.75">
      <c r="A346" s="29" t="str">
        <f t="shared" si="12"/>
        <v>3C5div1</v>
      </c>
      <c r="B346" s="12">
        <v>3</v>
      </c>
      <c r="C346" s="13" t="s">
        <v>314</v>
      </c>
      <c r="D346" s="13">
        <v>5</v>
      </c>
      <c r="E346" s="13" t="s">
        <v>72</v>
      </c>
      <c r="F346" s="23" t="s">
        <v>139</v>
      </c>
      <c r="G346" s="13">
        <v>1</v>
      </c>
      <c r="H346" s="15" t="s">
        <v>905</v>
      </c>
      <c r="I346" s="15" t="s">
        <v>885</v>
      </c>
      <c r="J346" s="13"/>
      <c r="K346" s="16" t="s">
        <v>867</v>
      </c>
      <c r="L346" s="12" t="s">
        <v>578</v>
      </c>
      <c r="M346" s="13" t="s">
        <v>820</v>
      </c>
      <c r="N346" s="13" t="s">
        <v>883</v>
      </c>
      <c r="O346" s="31" t="s">
        <v>601</v>
      </c>
      <c r="P346" s="40">
        <v>345</v>
      </c>
    </row>
    <row r="347" spans="1:16" ht="33.75">
      <c r="A347" s="29" t="str">
        <f t="shared" si="12"/>
        <v>3C5div2</v>
      </c>
      <c r="B347" s="12">
        <v>3</v>
      </c>
      <c r="C347" s="13" t="s">
        <v>314</v>
      </c>
      <c r="D347" s="13">
        <v>5</v>
      </c>
      <c r="E347" s="13" t="s">
        <v>72</v>
      </c>
      <c r="F347" s="23" t="s">
        <v>139</v>
      </c>
      <c r="G347" s="13">
        <v>2</v>
      </c>
      <c r="H347" s="15" t="s">
        <v>906</v>
      </c>
      <c r="I347" s="15" t="s">
        <v>885</v>
      </c>
      <c r="J347" s="13"/>
      <c r="K347" s="16" t="s">
        <v>867</v>
      </c>
      <c r="L347" s="12" t="s">
        <v>578</v>
      </c>
      <c r="M347" s="13" t="s">
        <v>820</v>
      </c>
      <c r="N347" s="13" t="s">
        <v>883</v>
      </c>
      <c r="O347" s="31" t="s">
        <v>601</v>
      </c>
      <c r="P347" s="40">
        <v>346</v>
      </c>
    </row>
    <row r="348" spans="1:16" ht="45">
      <c r="A348" s="29" t="str">
        <f t="shared" si="12"/>
        <v>3C5dv</v>
      </c>
      <c r="B348" s="12">
        <v>3</v>
      </c>
      <c r="C348" s="13" t="s">
        <v>314</v>
      </c>
      <c r="D348" s="13">
        <v>5</v>
      </c>
      <c r="E348" s="13" t="s">
        <v>72</v>
      </c>
      <c r="F348" s="23" t="s">
        <v>143</v>
      </c>
      <c r="G348" s="13"/>
      <c r="H348" s="15" t="s">
        <v>907</v>
      </c>
      <c r="I348" s="15" t="s">
        <v>885</v>
      </c>
      <c r="J348" s="13"/>
      <c r="K348" s="16" t="s">
        <v>867</v>
      </c>
      <c r="L348" s="12" t="s">
        <v>578</v>
      </c>
      <c r="M348" s="13" t="s">
        <v>820</v>
      </c>
      <c r="N348" s="13" t="s">
        <v>883</v>
      </c>
      <c r="O348" s="31" t="s">
        <v>601</v>
      </c>
      <c r="P348" s="40">
        <v>347</v>
      </c>
    </row>
    <row r="349" spans="1:16" ht="33.75">
      <c r="A349" s="29" t="str">
        <f t="shared" si="12"/>
        <v>3C5dv1</v>
      </c>
      <c r="B349" s="12">
        <v>3</v>
      </c>
      <c r="C349" s="13" t="s">
        <v>314</v>
      </c>
      <c r="D349" s="13">
        <v>5</v>
      </c>
      <c r="E349" s="13" t="s">
        <v>72</v>
      </c>
      <c r="F349" s="23" t="s">
        <v>143</v>
      </c>
      <c r="G349" s="13">
        <v>1</v>
      </c>
      <c r="H349" s="15" t="s">
        <v>908</v>
      </c>
      <c r="I349" s="15" t="s">
        <v>885</v>
      </c>
      <c r="J349" s="13"/>
      <c r="K349" s="16" t="s">
        <v>867</v>
      </c>
      <c r="L349" s="12" t="s">
        <v>578</v>
      </c>
      <c r="M349" s="13" t="s">
        <v>820</v>
      </c>
      <c r="N349" s="13" t="s">
        <v>883</v>
      </c>
      <c r="O349" s="31" t="s">
        <v>601</v>
      </c>
      <c r="P349" s="40">
        <v>348</v>
      </c>
    </row>
    <row r="350" spans="1:16" ht="33.75">
      <c r="A350" s="29" t="str">
        <f t="shared" si="12"/>
        <v>3C5dv2</v>
      </c>
      <c r="B350" s="12">
        <v>3</v>
      </c>
      <c r="C350" s="13" t="s">
        <v>314</v>
      </c>
      <c r="D350" s="13">
        <v>5</v>
      </c>
      <c r="E350" s="13" t="s">
        <v>72</v>
      </c>
      <c r="F350" s="23" t="s">
        <v>143</v>
      </c>
      <c r="G350" s="13">
        <v>2</v>
      </c>
      <c r="H350" s="15" t="s">
        <v>909</v>
      </c>
      <c r="I350" s="15" t="s">
        <v>885</v>
      </c>
      <c r="J350" s="13"/>
      <c r="K350" s="16" t="s">
        <v>867</v>
      </c>
      <c r="L350" s="12" t="s">
        <v>578</v>
      </c>
      <c r="M350" s="13" t="s">
        <v>820</v>
      </c>
      <c r="N350" s="13" t="s">
        <v>883</v>
      </c>
      <c r="O350" s="31" t="s">
        <v>601</v>
      </c>
      <c r="P350" s="40">
        <v>349</v>
      </c>
    </row>
    <row r="351" spans="1:16" ht="45">
      <c r="A351" s="29" t="str">
        <f t="shared" si="12"/>
        <v>3C5dvi</v>
      </c>
      <c r="B351" s="12">
        <v>3</v>
      </c>
      <c r="C351" s="13" t="s">
        <v>314</v>
      </c>
      <c r="D351" s="13">
        <v>5</v>
      </c>
      <c r="E351" s="13" t="s">
        <v>72</v>
      </c>
      <c r="F351" s="23" t="s">
        <v>147</v>
      </c>
      <c r="G351" s="13"/>
      <c r="H351" s="15" t="s">
        <v>910</v>
      </c>
      <c r="I351" s="15" t="s">
        <v>885</v>
      </c>
      <c r="J351" s="13"/>
      <c r="K351" s="16" t="s">
        <v>867</v>
      </c>
      <c r="L351" s="12" t="s">
        <v>578</v>
      </c>
      <c r="M351" s="13" t="s">
        <v>820</v>
      </c>
      <c r="N351" s="13" t="s">
        <v>883</v>
      </c>
      <c r="O351" s="31" t="s">
        <v>601</v>
      </c>
      <c r="P351" s="40">
        <v>350</v>
      </c>
    </row>
    <row r="352" spans="1:16" ht="45">
      <c r="A352" s="29" t="str">
        <f t="shared" si="12"/>
        <v>3C5dvi1</v>
      </c>
      <c r="B352" s="12">
        <v>3</v>
      </c>
      <c r="C352" s="13" t="s">
        <v>314</v>
      </c>
      <c r="D352" s="13">
        <v>5</v>
      </c>
      <c r="E352" s="13" t="s">
        <v>72</v>
      </c>
      <c r="F352" s="23" t="s">
        <v>147</v>
      </c>
      <c r="G352" s="13">
        <v>1</v>
      </c>
      <c r="H352" s="15" t="s">
        <v>911</v>
      </c>
      <c r="I352" s="15" t="s">
        <v>885</v>
      </c>
      <c r="J352" s="13"/>
      <c r="K352" s="16" t="s">
        <v>867</v>
      </c>
      <c r="L352" s="12" t="s">
        <v>578</v>
      </c>
      <c r="M352" s="13" t="s">
        <v>820</v>
      </c>
      <c r="N352" s="13" t="s">
        <v>883</v>
      </c>
      <c r="O352" s="31" t="s">
        <v>601</v>
      </c>
      <c r="P352" s="40">
        <v>351</v>
      </c>
    </row>
    <row r="353" spans="1:16" ht="33.75">
      <c r="A353" s="29" t="str">
        <f t="shared" si="12"/>
        <v>3C5dvi2</v>
      </c>
      <c r="B353" s="12">
        <v>3</v>
      </c>
      <c r="C353" s="13" t="s">
        <v>314</v>
      </c>
      <c r="D353" s="13">
        <v>5</v>
      </c>
      <c r="E353" s="13" t="s">
        <v>72</v>
      </c>
      <c r="F353" s="23" t="s">
        <v>147</v>
      </c>
      <c r="G353" s="13">
        <v>2</v>
      </c>
      <c r="H353" s="15" t="s">
        <v>912</v>
      </c>
      <c r="I353" s="15" t="s">
        <v>885</v>
      </c>
      <c r="J353" s="13"/>
      <c r="K353" s="16" t="s">
        <v>867</v>
      </c>
      <c r="L353" s="12" t="s">
        <v>578</v>
      </c>
      <c r="M353" s="13" t="s">
        <v>820</v>
      </c>
      <c r="N353" s="13" t="s">
        <v>883</v>
      </c>
      <c r="O353" s="31" t="s">
        <v>601</v>
      </c>
      <c r="P353" s="40">
        <v>352</v>
      </c>
    </row>
    <row r="354" spans="1:16" ht="33.75">
      <c r="A354" s="29" t="str">
        <f t="shared" si="12"/>
        <v>3C5dvii</v>
      </c>
      <c r="B354" s="12">
        <v>3</v>
      </c>
      <c r="C354" s="13" t="s">
        <v>314</v>
      </c>
      <c r="D354" s="13">
        <v>5</v>
      </c>
      <c r="E354" s="13" t="s">
        <v>72</v>
      </c>
      <c r="F354" s="23" t="s">
        <v>150</v>
      </c>
      <c r="G354" s="13"/>
      <c r="H354" s="15" t="s">
        <v>913</v>
      </c>
      <c r="I354" s="15" t="s">
        <v>885</v>
      </c>
      <c r="J354" s="13"/>
      <c r="K354" s="16" t="s">
        <v>867</v>
      </c>
      <c r="L354" s="12" t="s">
        <v>578</v>
      </c>
      <c r="M354" s="13" t="s">
        <v>820</v>
      </c>
      <c r="N354" s="13" t="s">
        <v>883</v>
      </c>
      <c r="O354" s="31" t="s">
        <v>601</v>
      </c>
      <c r="P354" s="40">
        <v>353</v>
      </c>
    </row>
    <row r="355" spans="1:16" ht="33.75">
      <c r="A355" s="29" t="str">
        <f t="shared" si="12"/>
        <v>3C5dvii1</v>
      </c>
      <c r="B355" s="12">
        <v>3</v>
      </c>
      <c r="C355" s="13" t="s">
        <v>314</v>
      </c>
      <c r="D355" s="13">
        <v>5</v>
      </c>
      <c r="E355" s="13" t="s">
        <v>72</v>
      </c>
      <c r="F355" s="23" t="s">
        <v>150</v>
      </c>
      <c r="G355" s="13">
        <v>1</v>
      </c>
      <c r="H355" s="15" t="s">
        <v>914</v>
      </c>
      <c r="I355" s="15" t="s">
        <v>885</v>
      </c>
      <c r="J355" s="13"/>
      <c r="K355" s="16" t="s">
        <v>867</v>
      </c>
      <c r="L355" s="12" t="s">
        <v>578</v>
      </c>
      <c r="M355" s="13" t="s">
        <v>820</v>
      </c>
      <c r="N355" s="13" t="s">
        <v>883</v>
      </c>
      <c r="O355" s="31" t="s">
        <v>601</v>
      </c>
      <c r="P355" s="40">
        <v>354</v>
      </c>
    </row>
    <row r="356" spans="1:16" ht="33.75">
      <c r="A356" s="29" t="str">
        <f t="shared" si="12"/>
        <v>3C5dvii2</v>
      </c>
      <c r="B356" s="12">
        <v>3</v>
      </c>
      <c r="C356" s="13" t="s">
        <v>314</v>
      </c>
      <c r="D356" s="13">
        <v>5</v>
      </c>
      <c r="E356" s="13" t="s">
        <v>72</v>
      </c>
      <c r="F356" s="23" t="s">
        <v>150</v>
      </c>
      <c r="G356" s="13">
        <v>2</v>
      </c>
      <c r="H356" s="15" t="s">
        <v>915</v>
      </c>
      <c r="I356" s="15" t="s">
        <v>885</v>
      </c>
      <c r="J356" s="13"/>
      <c r="K356" s="16" t="s">
        <v>867</v>
      </c>
      <c r="L356" s="12" t="s">
        <v>578</v>
      </c>
      <c r="M356" s="13" t="s">
        <v>820</v>
      </c>
      <c r="N356" s="13" t="s">
        <v>883</v>
      </c>
      <c r="O356" s="31" t="s">
        <v>601</v>
      </c>
      <c r="P356" s="40">
        <v>355</v>
      </c>
    </row>
    <row r="357" spans="1:16" ht="45">
      <c r="A357" s="29" t="str">
        <f t="shared" si="12"/>
        <v>3C5dviii</v>
      </c>
      <c r="B357" s="12">
        <v>3</v>
      </c>
      <c r="C357" s="13" t="s">
        <v>314</v>
      </c>
      <c r="D357" s="13">
        <v>5</v>
      </c>
      <c r="E357" s="13" t="s">
        <v>72</v>
      </c>
      <c r="F357" s="23" t="s">
        <v>858</v>
      </c>
      <c r="G357" s="13"/>
      <c r="H357" s="15" t="s">
        <v>916</v>
      </c>
      <c r="I357" s="15" t="s">
        <v>885</v>
      </c>
      <c r="J357" s="13"/>
      <c r="K357" s="16" t="s">
        <v>867</v>
      </c>
      <c r="L357" s="12" t="s">
        <v>578</v>
      </c>
      <c r="M357" s="13" t="s">
        <v>820</v>
      </c>
      <c r="N357" s="13" t="s">
        <v>883</v>
      </c>
      <c r="O357" s="31" t="s">
        <v>601</v>
      </c>
      <c r="P357" s="40">
        <v>356</v>
      </c>
    </row>
    <row r="358" spans="1:16" ht="33.75">
      <c r="A358" s="29" t="str">
        <f t="shared" si="12"/>
        <v>3C5dviii1</v>
      </c>
      <c r="B358" s="12">
        <v>3</v>
      </c>
      <c r="C358" s="13" t="s">
        <v>314</v>
      </c>
      <c r="D358" s="13">
        <v>5</v>
      </c>
      <c r="E358" s="13" t="s">
        <v>72</v>
      </c>
      <c r="F358" s="23" t="s">
        <v>858</v>
      </c>
      <c r="G358" s="13">
        <v>1</v>
      </c>
      <c r="H358" s="15" t="s">
        <v>917</v>
      </c>
      <c r="I358" s="15" t="s">
        <v>885</v>
      </c>
      <c r="J358" s="13"/>
      <c r="K358" s="16" t="s">
        <v>867</v>
      </c>
      <c r="L358" s="12" t="s">
        <v>578</v>
      </c>
      <c r="M358" s="13" t="s">
        <v>820</v>
      </c>
      <c r="N358" s="13" t="s">
        <v>883</v>
      </c>
      <c r="O358" s="31" t="s">
        <v>601</v>
      </c>
      <c r="P358" s="40">
        <v>357</v>
      </c>
    </row>
    <row r="359" spans="1:16" ht="33.75">
      <c r="A359" s="29" t="str">
        <f t="shared" si="12"/>
        <v>3C5dviii2</v>
      </c>
      <c r="B359" s="12">
        <v>3</v>
      </c>
      <c r="C359" s="13" t="s">
        <v>314</v>
      </c>
      <c r="D359" s="13">
        <v>5</v>
      </c>
      <c r="E359" s="13" t="s">
        <v>72</v>
      </c>
      <c r="F359" s="23" t="s">
        <v>858</v>
      </c>
      <c r="G359" s="13">
        <v>2</v>
      </c>
      <c r="H359" s="15" t="s">
        <v>918</v>
      </c>
      <c r="I359" s="15" t="s">
        <v>885</v>
      </c>
      <c r="J359" s="13"/>
      <c r="K359" s="16" t="s">
        <v>867</v>
      </c>
      <c r="L359" s="12" t="s">
        <v>578</v>
      </c>
      <c r="M359" s="13" t="s">
        <v>820</v>
      </c>
      <c r="N359" s="13" t="s">
        <v>883</v>
      </c>
      <c r="O359" s="31" t="s">
        <v>601</v>
      </c>
      <c r="P359" s="40">
        <v>358</v>
      </c>
    </row>
    <row r="360" spans="1:16" ht="33.75">
      <c r="A360" s="29" t="str">
        <f t="shared" si="12"/>
        <v>3C5dix</v>
      </c>
      <c r="B360" s="12">
        <v>3</v>
      </c>
      <c r="C360" s="13" t="s">
        <v>314</v>
      </c>
      <c r="D360" s="13">
        <v>5</v>
      </c>
      <c r="E360" s="13" t="s">
        <v>72</v>
      </c>
      <c r="F360" s="23" t="s">
        <v>859</v>
      </c>
      <c r="G360" s="13"/>
      <c r="H360" s="15" t="s">
        <v>919</v>
      </c>
      <c r="I360" s="15" t="s">
        <v>885</v>
      </c>
      <c r="J360" s="13"/>
      <c r="K360" s="16" t="s">
        <v>867</v>
      </c>
      <c r="L360" s="12" t="s">
        <v>578</v>
      </c>
      <c r="M360" s="13" t="s">
        <v>820</v>
      </c>
      <c r="N360" s="13" t="s">
        <v>883</v>
      </c>
      <c r="O360" s="31" t="s">
        <v>601</v>
      </c>
      <c r="P360" s="40">
        <v>359</v>
      </c>
    </row>
    <row r="361" spans="1:16" ht="33.75">
      <c r="A361" s="29" t="str">
        <f t="shared" si="12"/>
        <v>3C5dix1</v>
      </c>
      <c r="B361" s="12">
        <v>3</v>
      </c>
      <c r="C361" s="13" t="s">
        <v>314</v>
      </c>
      <c r="D361" s="13">
        <v>5</v>
      </c>
      <c r="E361" s="13" t="s">
        <v>72</v>
      </c>
      <c r="F361" s="23" t="s">
        <v>859</v>
      </c>
      <c r="G361" s="13">
        <v>1</v>
      </c>
      <c r="H361" s="15" t="s">
        <v>920</v>
      </c>
      <c r="I361" s="15" t="s">
        <v>885</v>
      </c>
      <c r="J361" s="13"/>
      <c r="K361" s="16" t="s">
        <v>867</v>
      </c>
      <c r="L361" s="12" t="s">
        <v>578</v>
      </c>
      <c r="M361" s="13" t="s">
        <v>820</v>
      </c>
      <c r="N361" s="13" t="s">
        <v>883</v>
      </c>
      <c r="O361" s="31" t="s">
        <v>601</v>
      </c>
      <c r="P361" s="40">
        <v>360</v>
      </c>
    </row>
    <row r="362" spans="1:16" ht="33.75">
      <c r="A362" s="29" t="str">
        <f t="shared" si="12"/>
        <v>3C5dix2</v>
      </c>
      <c r="B362" s="12">
        <v>3</v>
      </c>
      <c r="C362" s="13" t="s">
        <v>314</v>
      </c>
      <c r="D362" s="13">
        <v>5</v>
      </c>
      <c r="E362" s="13" t="s">
        <v>72</v>
      </c>
      <c r="F362" s="23" t="s">
        <v>859</v>
      </c>
      <c r="G362" s="13">
        <v>2</v>
      </c>
      <c r="H362" s="15" t="s">
        <v>921</v>
      </c>
      <c r="I362" s="15" t="s">
        <v>885</v>
      </c>
      <c r="J362" s="13"/>
      <c r="K362" s="16" t="s">
        <v>867</v>
      </c>
      <c r="L362" s="12" t="s">
        <v>578</v>
      </c>
      <c r="M362" s="13" t="s">
        <v>820</v>
      </c>
      <c r="N362" s="13" t="s">
        <v>883</v>
      </c>
      <c r="O362" s="31" t="s">
        <v>601</v>
      </c>
      <c r="P362" s="40">
        <v>361</v>
      </c>
    </row>
    <row r="363" spans="1:16" ht="45">
      <c r="A363" s="29" t="str">
        <f t="shared" si="12"/>
        <v>3C5e</v>
      </c>
      <c r="B363" s="12">
        <v>3</v>
      </c>
      <c r="C363" s="13" t="s">
        <v>314</v>
      </c>
      <c r="D363" s="13">
        <v>5</v>
      </c>
      <c r="E363" s="13" t="s">
        <v>76</v>
      </c>
      <c r="F363" s="23"/>
      <c r="G363" s="13"/>
      <c r="H363" s="15" t="s">
        <v>922</v>
      </c>
      <c r="I363" s="15" t="s">
        <v>885</v>
      </c>
      <c r="J363" s="13"/>
      <c r="K363" s="16" t="s">
        <v>867</v>
      </c>
      <c r="L363" s="12" t="s">
        <v>578</v>
      </c>
      <c r="M363" s="13" t="s">
        <v>820</v>
      </c>
      <c r="N363" s="13" t="s">
        <v>883</v>
      </c>
      <c r="O363" s="31" t="s">
        <v>861</v>
      </c>
      <c r="P363" s="40">
        <v>362</v>
      </c>
    </row>
    <row r="364" spans="1:16" ht="56.25">
      <c r="A364" s="29" t="str">
        <f t="shared" si="12"/>
        <v>3C5f</v>
      </c>
      <c r="B364" s="12">
        <v>3</v>
      </c>
      <c r="C364" s="13" t="s">
        <v>314</v>
      </c>
      <c r="D364" s="13">
        <v>5</v>
      </c>
      <c r="E364" s="13" t="s">
        <v>80</v>
      </c>
      <c r="F364" s="23"/>
      <c r="G364" s="13"/>
      <c r="H364" s="15" t="s">
        <v>923</v>
      </c>
      <c r="I364" s="15" t="s">
        <v>885</v>
      </c>
      <c r="J364" s="13"/>
      <c r="K364" s="16" t="s">
        <v>558</v>
      </c>
      <c r="L364" s="12" t="s">
        <v>578</v>
      </c>
      <c r="M364" s="13" t="s">
        <v>820</v>
      </c>
      <c r="N364" s="13" t="s">
        <v>883</v>
      </c>
      <c r="O364" s="31" t="s">
        <v>863</v>
      </c>
      <c r="P364" s="40">
        <v>363</v>
      </c>
    </row>
    <row r="365" spans="1:16" ht="56.25">
      <c r="A365" s="29" t="str">
        <f t="shared" si="12"/>
        <v>3C5fi</v>
      </c>
      <c r="B365" s="12">
        <v>3</v>
      </c>
      <c r="C365" s="13" t="s">
        <v>314</v>
      </c>
      <c r="D365" s="13">
        <v>5</v>
      </c>
      <c r="E365" s="13" t="s">
        <v>80</v>
      </c>
      <c r="F365" s="23" t="s">
        <v>33</v>
      </c>
      <c r="G365" s="13"/>
      <c r="H365" s="15" t="s">
        <v>924</v>
      </c>
      <c r="I365" s="15" t="s">
        <v>885</v>
      </c>
      <c r="J365" s="13"/>
      <c r="K365" s="16" t="s">
        <v>558</v>
      </c>
      <c r="L365" s="12" t="s">
        <v>578</v>
      </c>
      <c r="M365" s="13" t="s">
        <v>820</v>
      </c>
      <c r="N365" s="13" t="s">
        <v>883</v>
      </c>
      <c r="O365" s="31" t="s">
        <v>863</v>
      </c>
      <c r="P365" s="40">
        <v>364</v>
      </c>
    </row>
    <row r="366" spans="1:16" ht="56.25">
      <c r="A366" s="29" t="str">
        <f t="shared" si="12"/>
        <v>3C5fii</v>
      </c>
      <c r="B366" s="12">
        <v>3</v>
      </c>
      <c r="C366" s="13" t="s">
        <v>314</v>
      </c>
      <c r="D366" s="13">
        <v>5</v>
      </c>
      <c r="E366" s="13" t="s">
        <v>80</v>
      </c>
      <c r="F366" s="23" t="s">
        <v>37</v>
      </c>
      <c r="G366" s="13"/>
      <c r="H366" s="15" t="s">
        <v>925</v>
      </c>
      <c r="I366" s="15" t="s">
        <v>885</v>
      </c>
      <c r="J366" s="13"/>
      <c r="K366" s="16" t="s">
        <v>558</v>
      </c>
      <c r="L366" s="12" t="s">
        <v>578</v>
      </c>
      <c r="M366" s="13" t="s">
        <v>820</v>
      </c>
      <c r="N366" s="13" t="s">
        <v>883</v>
      </c>
      <c r="O366" s="31" t="s">
        <v>863</v>
      </c>
      <c r="P366" s="40">
        <v>365</v>
      </c>
    </row>
    <row r="367" spans="1:16" ht="45">
      <c r="A367" s="29" t="str">
        <f t="shared" si="12"/>
        <v>3C5g</v>
      </c>
      <c r="B367" s="12">
        <v>3</v>
      </c>
      <c r="C367" s="13" t="s">
        <v>314</v>
      </c>
      <c r="D367" s="13">
        <v>5</v>
      </c>
      <c r="E367" s="13" t="s">
        <v>84</v>
      </c>
      <c r="F367" s="23"/>
      <c r="G367" s="13"/>
      <c r="H367" s="15" t="s">
        <v>864</v>
      </c>
      <c r="I367" s="15" t="s">
        <v>885</v>
      </c>
      <c r="J367" s="13"/>
      <c r="K367" s="16" t="s">
        <v>558</v>
      </c>
      <c r="L367" s="12" t="s">
        <v>578</v>
      </c>
      <c r="M367" s="13" t="s">
        <v>820</v>
      </c>
      <c r="N367" s="13" t="s">
        <v>883</v>
      </c>
      <c r="O367" s="31" t="s">
        <v>865</v>
      </c>
      <c r="P367" s="40">
        <v>366</v>
      </c>
    </row>
    <row r="368" spans="1:16" ht="33.75">
      <c r="A368" s="29" t="str">
        <f t="shared" si="12"/>
        <v>3C5gi</v>
      </c>
      <c r="B368" s="12">
        <v>3</v>
      </c>
      <c r="C368" s="13" t="s">
        <v>314</v>
      </c>
      <c r="D368" s="13">
        <v>5</v>
      </c>
      <c r="E368" s="13" t="s">
        <v>84</v>
      </c>
      <c r="F368" s="23" t="s">
        <v>33</v>
      </c>
      <c r="G368" s="13"/>
      <c r="H368" s="15" t="s">
        <v>926</v>
      </c>
      <c r="I368" s="15" t="s">
        <v>885</v>
      </c>
      <c r="J368" s="13"/>
      <c r="K368" s="16" t="s">
        <v>867</v>
      </c>
      <c r="L368" s="12" t="s">
        <v>578</v>
      </c>
      <c r="M368" s="13" t="s">
        <v>820</v>
      </c>
      <c r="N368" s="13" t="s">
        <v>883</v>
      </c>
      <c r="O368" s="31" t="s">
        <v>593</v>
      </c>
      <c r="P368" s="40">
        <v>367</v>
      </c>
    </row>
    <row r="369" spans="1:16" ht="33.75">
      <c r="A369" s="29" t="str">
        <f t="shared" si="12"/>
        <v>3C5gi1</v>
      </c>
      <c r="B369" s="12">
        <v>3</v>
      </c>
      <c r="C369" s="13" t="s">
        <v>314</v>
      </c>
      <c r="D369" s="13">
        <v>5</v>
      </c>
      <c r="E369" s="13" t="s">
        <v>84</v>
      </c>
      <c r="F369" s="23" t="s">
        <v>33</v>
      </c>
      <c r="G369" s="13">
        <v>1</v>
      </c>
      <c r="H369" s="15" t="s">
        <v>927</v>
      </c>
      <c r="I369" s="15" t="s">
        <v>885</v>
      </c>
      <c r="J369" s="13"/>
      <c r="K369" s="16" t="s">
        <v>867</v>
      </c>
      <c r="L369" s="12" t="s">
        <v>578</v>
      </c>
      <c r="M369" s="13" t="s">
        <v>820</v>
      </c>
      <c r="N369" s="13" t="s">
        <v>883</v>
      </c>
      <c r="O369" s="31" t="s">
        <v>593</v>
      </c>
      <c r="P369" s="40">
        <v>368</v>
      </c>
    </row>
    <row r="370" spans="1:16" ht="33.75">
      <c r="A370" s="29" t="str">
        <f t="shared" si="12"/>
        <v>3C5gi2</v>
      </c>
      <c r="B370" s="12">
        <v>3</v>
      </c>
      <c r="C370" s="13" t="s">
        <v>314</v>
      </c>
      <c r="D370" s="13">
        <v>5</v>
      </c>
      <c r="E370" s="13" t="s">
        <v>84</v>
      </c>
      <c r="F370" s="23" t="s">
        <v>33</v>
      </c>
      <c r="G370" s="13">
        <v>2</v>
      </c>
      <c r="H370" s="15" t="s">
        <v>928</v>
      </c>
      <c r="I370" s="15" t="s">
        <v>885</v>
      </c>
      <c r="J370" s="13"/>
      <c r="K370" s="16" t="s">
        <v>867</v>
      </c>
      <c r="L370" s="12" t="s">
        <v>578</v>
      </c>
      <c r="M370" s="13" t="s">
        <v>820</v>
      </c>
      <c r="N370" s="13" t="s">
        <v>883</v>
      </c>
      <c r="O370" s="31" t="s">
        <v>593</v>
      </c>
      <c r="P370" s="40">
        <v>369</v>
      </c>
    </row>
    <row r="371" spans="1:16" ht="33.75">
      <c r="A371" s="29" t="str">
        <f t="shared" si="12"/>
        <v>3C5gii</v>
      </c>
      <c r="B371" s="12">
        <v>3</v>
      </c>
      <c r="C371" s="13" t="s">
        <v>314</v>
      </c>
      <c r="D371" s="13">
        <v>5</v>
      </c>
      <c r="E371" s="13" t="s">
        <v>84</v>
      </c>
      <c r="F371" s="23" t="s">
        <v>37</v>
      </c>
      <c r="G371" s="13"/>
      <c r="H371" s="15" t="s">
        <v>929</v>
      </c>
      <c r="I371" s="15" t="s">
        <v>885</v>
      </c>
      <c r="J371" s="13"/>
      <c r="K371" s="16" t="s">
        <v>867</v>
      </c>
      <c r="L371" s="12" t="s">
        <v>578</v>
      </c>
      <c r="M371" s="13" t="s">
        <v>820</v>
      </c>
      <c r="N371" s="13" t="s">
        <v>883</v>
      </c>
      <c r="O371" s="31" t="s">
        <v>597</v>
      </c>
      <c r="P371" s="40">
        <v>370</v>
      </c>
    </row>
    <row r="372" spans="1:16" ht="33.75">
      <c r="A372" s="29" t="str">
        <f t="shared" si="12"/>
        <v>3C5gii1</v>
      </c>
      <c r="B372" s="12">
        <v>3</v>
      </c>
      <c r="C372" s="13" t="s">
        <v>314</v>
      </c>
      <c r="D372" s="13">
        <v>5</v>
      </c>
      <c r="E372" s="13" t="s">
        <v>84</v>
      </c>
      <c r="F372" s="23" t="s">
        <v>37</v>
      </c>
      <c r="G372" s="13">
        <v>1</v>
      </c>
      <c r="H372" s="15" t="s">
        <v>930</v>
      </c>
      <c r="I372" s="15" t="s">
        <v>885</v>
      </c>
      <c r="J372" s="13"/>
      <c r="K372" s="16" t="s">
        <v>867</v>
      </c>
      <c r="L372" s="12" t="s">
        <v>578</v>
      </c>
      <c r="M372" s="13" t="s">
        <v>820</v>
      </c>
      <c r="N372" s="13" t="s">
        <v>883</v>
      </c>
      <c r="O372" s="31" t="s">
        <v>597</v>
      </c>
      <c r="P372" s="40">
        <v>371</v>
      </c>
    </row>
    <row r="373" spans="1:16" ht="33.75">
      <c r="A373" s="29" t="str">
        <f t="shared" si="12"/>
        <v>3C5gii2</v>
      </c>
      <c r="B373" s="12">
        <v>3</v>
      </c>
      <c r="C373" s="13" t="s">
        <v>314</v>
      </c>
      <c r="D373" s="13">
        <v>5</v>
      </c>
      <c r="E373" s="13" t="s">
        <v>84</v>
      </c>
      <c r="F373" s="23" t="s">
        <v>37</v>
      </c>
      <c r="G373" s="13">
        <v>2</v>
      </c>
      <c r="H373" s="15" t="s">
        <v>931</v>
      </c>
      <c r="I373" s="15" t="s">
        <v>885</v>
      </c>
      <c r="J373" s="13"/>
      <c r="K373" s="16" t="s">
        <v>867</v>
      </c>
      <c r="L373" s="12" t="s">
        <v>578</v>
      </c>
      <c r="M373" s="13" t="s">
        <v>820</v>
      </c>
      <c r="N373" s="13" t="s">
        <v>883</v>
      </c>
      <c r="O373" s="31" t="s">
        <v>597</v>
      </c>
      <c r="P373" s="40">
        <v>372</v>
      </c>
    </row>
    <row r="374" spans="1:16" ht="45">
      <c r="A374" s="29" t="str">
        <f t="shared" si="12"/>
        <v>3C5h</v>
      </c>
      <c r="B374" s="12">
        <v>3</v>
      </c>
      <c r="C374" s="13" t="s">
        <v>314</v>
      </c>
      <c r="D374" s="13">
        <v>5</v>
      </c>
      <c r="E374" s="13" t="s">
        <v>88</v>
      </c>
      <c r="F374" s="23"/>
      <c r="G374" s="13"/>
      <c r="H374" s="15" t="s">
        <v>932</v>
      </c>
      <c r="I374" s="15" t="s">
        <v>885</v>
      </c>
      <c r="J374" s="15"/>
      <c r="K374" s="16" t="s">
        <v>867</v>
      </c>
      <c r="L374" s="12" t="s">
        <v>578</v>
      </c>
      <c r="M374" s="13" t="s">
        <v>820</v>
      </c>
      <c r="N374" s="13" t="s">
        <v>883</v>
      </c>
      <c r="O374" s="31" t="s">
        <v>601</v>
      </c>
      <c r="P374" s="40">
        <v>373</v>
      </c>
    </row>
    <row r="375" spans="1:16" ht="33.75">
      <c r="A375" s="29" t="str">
        <f t="shared" si="12"/>
        <v>3C5hi</v>
      </c>
      <c r="B375" s="12">
        <v>3</v>
      </c>
      <c r="C375" s="13" t="s">
        <v>314</v>
      </c>
      <c r="D375" s="13">
        <v>5</v>
      </c>
      <c r="E375" s="13" t="s">
        <v>88</v>
      </c>
      <c r="F375" s="23" t="s">
        <v>33</v>
      </c>
      <c r="G375" s="13"/>
      <c r="H375" s="15" t="s">
        <v>933</v>
      </c>
      <c r="I375" s="15" t="s">
        <v>885</v>
      </c>
      <c r="J375" s="15"/>
      <c r="K375" s="16" t="s">
        <v>867</v>
      </c>
      <c r="L375" s="12" t="s">
        <v>578</v>
      </c>
      <c r="M375" s="13" t="s">
        <v>820</v>
      </c>
      <c r="N375" s="13" t="s">
        <v>883</v>
      </c>
      <c r="O375" s="31" t="s">
        <v>601</v>
      </c>
      <c r="P375" s="40">
        <v>374</v>
      </c>
    </row>
    <row r="376" spans="1:16" ht="33.75">
      <c r="A376" s="29" t="str">
        <f t="shared" si="12"/>
        <v>3C5hii</v>
      </c>
      <c r="B376" s="12">
        <v>3</v>
      </c>
      <c r="C376" s="13" t="s">
        <v>314</v>
      </c>
      <c r="D376" s="13">
        <v>5</v>
      </c>
      <c r="E376" s="13" t="s">
        <v>88</v>
      </c>
      <c r="F376" s="23" t="s">
        <v>37</v>
      </c>
      <c r="G376" s="13"/>
      <c r="H376" s="15" t="s">
        <v>934</v>
      </c>
      <c r="I376" s="15" t="s">
        <v>885</v>
      </c>
      <c r="J376" s="15"/>
      <c r="K376" s="16" t="s">
        <v>867</v>
      </c>
      <c r="L376" s="12" t="s">
        <v>578</v>
      </c>
      <c r="M376" s="13" t="s">
        <v>820</v>
      </c>
      <c r="N376" s="13" t="s">
        <v>883</v>
      </c>
      <c r="O376" s="31" t="s">
        <v>601</v>
      </c>
      <c r="P376" s="40">
        <v>375</v>
      </c>
    </row>
    <row r="377" spans="1:16" ht="45">
      <c r="A377" s="29" t="str">
        <f t="shared" si="12"/>
        <v>3C5i</v>
      </c>
      <c r="B377" s="12">
        <v>3</v>
      </c>
      <c r="C377" s="13" t="s">
        <v>314</v>
      </c>
      <c r="D377" s="13">
        <v>5</v>
      </c>
      <c r="E377" s="13" t="s">
        <v>33</v>
      </c>
      <c r="F377" s="23"/>
      <c r="G377" s="13"/>
      <c r="H377" s="15" t="s">
        <v>935</v>
      </c>
      <c r="I377" s="15" t="s">
        <v>885</v>
      </c>
      <c r="J377" s="15"/>
      <c r="K377" s="16" t="s">
        <v>867</v>
      </c>
      <c r="L377" s="12" t="s">
        <v>578</v>
      </c>
      <c r="M377" s="13" t="s">
        <v>820</v>
      </c>
      <c r="N377" s="13" t="s">
        <v>883</v>
      </c>
      <c r="O377" s="31" t="s">
        <v>601</v>
      </c>
      <c r="P377" s="40">
        <v>376</v>
      </c>
    </row>
    <row r="378" spans="1:16" ht="33.75">
      <c r="A378" s="29" t="str">
        <f t="shared" si="12"/>
        <v>3C5ii</v>
      </c>
      <c r="B378" s="12">
        <v>3</v>
      </c>
      <c r="C378" s="13" t="s">
        <v>314</v>
      </c>
      <c r="D378" s="13">
        <v>5</v>
      </c>
      <c r="E378" s="13" t="s">
        <v>33</v>
      </c>
      <c r="F378" s="23" t="s">
        <v>33</v>
      </c>
      <c r="G378" s="13"/>
      <c r="H378" s="15" t="s">
        <v>936</v>
      </c>
      <c r="I378" s="15" t="s">
        <v>885</v>
      </c>
      <c r="J378" s="15"/>
      <c r="K378" s="16" t="s">
        <v>867</v>
      </c>
      <c r="L378" s="12" t="s">
        <v>578</v>
      </c>
      <c r="M378" s="13" t="s">
        <v>820</v>
      </c>
      <c r="N378" s="13" t="s">
        <v>883</v>
      </c>
      <c r="O378" s="31" t="s">
        <v>601</v>
      </c>
      <c r="P378" s="40">
        <v>377</v>
      </c>
    </row>
    <row r="379" spans="1:16" ht="33.75">
      <c r="A379" s="29" t="str">
        <f t="shared" si="12"/>
        <v>3C5iii</v>
      </c>
      <c r="B379" s="12">
        <v>3</v>
      </c>
      <c r="C379" s="13" t="s">
        <v>314</v>
      </c>
      <c r="D379" s="13">
        <v>5</v>
      </c>
      <c r="E379" s="13" t="s">
        <v>33</v>
      </c>
      <c r="F379" s="23" t="s">
        <v>37</v>
      </c>
      <c r="G379" s="13"/>
      <c r="H379" s="15" t="s">
        <v>937</v>
      </c>
      <c r="I379" s="15" t="s">
        <v>885</v>
      </c>
      <c r="J379" s="15"/>
      <c r="K379" s="16" t="s">
        <v>867</v>
      </c>
      <c r="L379" s="12" t="s">
        <v>578</v>
      </c>
      <c r="M379" s="13" t="s">
        <v>820</v>
      </c>
      <c r="N379" s="13" t="s">
        <v>883</v>
      </c>
      <c r="O379" s="31" t="s">
        <v>601</v>
      </c>
      <c r="P379" s="40">
        <v>378</v>
      </c>
    </row>
    <row r="380" spans="1:16" ht="45">
      <c r="A380" s="29" t="str">
        <f t="shared" si="12"/>
        <v>3C5j</v>
      </c>
      <c r="B380" s="12">
        <v>3</v>
      </c>
      <c r="C380" s="13" t="s">
        <v>314</v>
      </c>
      <c r="D380" s="13">
        <v>5</v>
      </c>
      <c r="E380" s="13" t="s">
        <v>94</v>
      </c>
      <c r="F380" s="23"/>
      <c r="G380" s="13"/>
      <c r="H380" s="15" t="s">
        <v>938</v>
      </c>
      <c r="I380" s="15" t="s">
        <v>885</v>
      </c>
      <c r="J380" s="15"/>
      <c r="K380" s="16" t="s">
        <v>867</v>
      </c>
      <c r="L380" s="12" t="s">
        <v>578</v>
      </c>
      <c r="M380" s="13" t="s">
        <v>820</v>
      </c>
      <c r="N380" s="13" t="s">
        <v>883</v>
      </c>
      <c r="O380" s="31" t="s">
        <v>601</v>
      </c>
      <c r="P380" s="40">
        <v>379</v>
      </c>
    </row>
    <row r="381" spans="1:16" ht="33.75">
      <c r="A381" s="29" t="str">
        <f t="shared" si="12"/>
        <v>3C5ji</v>
      </c>
      <c r="B381" s="12">
        <v>3</v>
      </c>
      <c r="C381" s="13" t="s">
        <v>314</v>
      </c>
      <c r="D381" s="13">
        <v>5</v>
      </c>
      <c r="E381" s="13" t="s">
        <v>94</v>
      </c>
      <c r="F381" s="23" t="s">
        <v>33</v>
      </c>
      <c r="G381" s="13"/>
      <c r="H381" s="15" t="s">
        <v>939</v>
      </c>
      <c r="I381" s="15" t="s">
        <v>885</v>
      </c>
      <c r="J381" s="15"/>
      <c r="K381" s="16" t="s">
        <v>867</v>
      </c>
      <c r="L381" s="12" t="s">
        <v>578</v>
      </c>
      <c r="M381" s="13" t="s">
        <v>820</v>
      </c>
      <c r="N381" s="13" t="s">
        <v>883</v>
      </c>
      <c r="O381" s="31" t="s">
        <v>601</v>
      </c>
      <c r="P381" s="40">
        <v>380</v>
      </c>
    </row>
    <row r="382" spans="1:16" ht="33.75">
      <c r="A382" s="29" t="str">
        <f t="shared" si="12"/>
        <v>3C5jii</v>
      </c>
      <c r="B382" s="12">
        <v>3</v>
      </c>
      <c r="C382" s="13" t="s">
        <v>314</v>
      </c>
      <c r="D382" s="13">
        <v>5</v>
      </c>
      <c r="E382" s="13" t="s">
        <v>94</v>
      </c>
      <c r="F382" s="23" t="s">
        <v>37</v>
      </c>
      <c r="G382" s="13"/>
      <c r="H382" s="15" t="s">
        <v>940</v>
      </c>
      <c r="I382" s="15" t="s">
        <v>885</v>
      </c>
      <c r="J382" s="15"/>
      <c r="K382" s="16" t="s">
        <v>867</v>
      </c>
      <c r="L382" s="12" t="s">
        <v>578</v>
      </c>
      <c r="M382" s="13" t="s">
        <v>820</v>
      </c>
      <c r="N382" s="13" t="s">
        <v>883</v>
      </c>
      <c r="O382" s="31" t="s">
        <v>601</v>
      </c>
      <c r="P382" s="40">
        <v>381</v>
      </c>
    </row>
    <row r="383" spans="1:16" ht="45">
      <c r="A383" s="29" t="str">
        <f t="shared" si="12"/>
        <v>3C5k</v>
      </c>
      <c r="B383" s="12">
        <v>3</v>
      </c>
      <c r="C383" s="13" t="s">
        <v>314</v>
      </c>
      <c r="D383" s="13">
        <v>5</v>
      </c>
      <c r="E383" s="13" t="s">
        <v>97</v>
      </c>
      <c r="F383" s="23"/>
      <c r="G383" s="13"/>
      <c r="H383" s="15" t="s">
        <v>941</v>
      </c>
      <c r="I383" s="15" t="s">
        <v>885</v>
      </c>
      <c r="J383" s="15"/>
      <c r="K383" s="16" t="s">
        <v>867</v>
      </c>
      <c r="L383" s="12" t="s">
        <v>578</v>
      </c>
      <c r="M383" s="13" t="s">
        <v>820</v>
      </c>
      <c r="N383" s="13" t="s">
        <v>883</v>
      </c>
      <c r="O383" s="31" t="s">
        <v>601</v>
      </c>
      <c r="P383" s="40">
        <v>382</v>
      </c>
    </row>
    <row r="384" spans="1:16" ht="33.75">
      <c r="A384" s="29" t="str">
        <f t="shared" si="12"/>
        <v>3C5ki</v>
      </c>
      <c r="B384" s="12">
        <v>3</v>
      </c>
      <c r="C384" s="13" t="s">
        <v>314</v>
      </c>
      <c r="D384" s="13">
        <v>5</v>
      </c>
      <c r="E384" s="13" t="s">
        <v>97</v>
      </c>
      <c r="F384" s="23" t="s">
        <v>33</v>
      </c>
      <c r="G384" s="13"/>
      <c r="H384" s="15" t="s">
        <v>942</v>
      </c>
      <c r="I384" s="15" t="s">
        <v>885</v>
      </c>
      <c r="J384" s="15"/>
      <c r="K384" s="16" t="s">
        <v>867</v>
      </c>
      <c r="L384" s="12" t="s">
        <v>578</v>
      </c>
      <c r="M384" s="13" t="s">
        <v>820</v>
      </c>
      <c r="N384" s="13" t="s">
        <v>883</v>
      </c>
      <c r="O384" s="31" t="s">
        <v>601</v>
      </c>
      <c r="P384" s="40">
        <v>383</v>
      </c>
    </row>
    <row r="385" spans="1:16" ht="33.75">
      <c r="A385" s="29" t="str">
        <f t="shared" si="12"/>
        <v>3C5kii</v>
      </c>
      <c r="B385" s="12">
        <v>3</v>
      </c>
      <c r="C385" s="13" t="s">
        <v>314</v>
      </c>
      <c r="D385" s="13">
        <v>5</v>
      </c>
      <c r="E385" s="13" t="s">
        <v>97</v>
      </c>
      <c r="F385" s="23" t="s">
        <v>37</v>
      </c>
      <c r="G385" s="13"/>
      <c r="H385" s="15" t="s">
        <v>943</v>
      </c>
      <c r="I385" s="15" t="s">
        <v>885</v>
      </c>
      <c r="J385" s="15"/>
      <c r="K385" s="16" t="s">
        <v>867</v>
      </c>
      <c r="L385" s="12" t="s">
        <v>578</v>
      </c>
      <c r="M385" s="13" t="s">
        <v>820</v>
      </c>
      <c r="N385" s="13" t="s">
        <v>883</v>
      </c>
      <c r="O385" s="31" t="s">
        <v>601</v>
      </c>
      <c r="P385" s="40">
        <v>384</v>
      </c>
    </row>
    <row r="386" spans="1:16" ht="45">
      <c r="A386" s="29" t="str">
        <f t="shared" si="12"/>
        <v>3C5l</v>
      </c>
      <c r="B386" s="12">
        <v>3</v>
      </c>
      <c r="C386" s="13" t="s">
        <v>314</v>
      </c>
      <c r="D386" s="13">
        <v>5</v>
      </c>
      <c r="E386" s="13" t="s">
        <v>100</v>
      </c>
      <c r="F386" s="23"/>
      <c r="G386" s="13"/>
      <c r="H386" s="15" t="s">
        <v>944</v>
      </c>
      <c r="I386" s="15" t="s">
        <v>885</v>
      </c>
      <c r="J386" s="15"/>
      <c r="K386" s="16" t="s">
        <v>867</v>
      </c>
      <c r="L386" s="12" t="s">
        <v>578</v>
      </c>
      <c r="M386" s="13" t="s">
        <v>820</v>
      </c>
      <c r="N386" s="13" t="s">
        <v>883</v>
      </c>
      <c r="O386" s="31" t="s">
        <v>601</v>
      </c>
      <c r="P386" s="40">
        <v>385</v>
      </c>
    </row>
    <row r="387" spans="1:16" ht="33.75">
      <c r="A387" s="29" t="str">
        <f t="shared" si="12"/>
        <v>3C5li</v>
      </c>
      <c r="B387" s="12">
        <v>3</v>
      </c>
      <c r="C387" s="13" t="s">
        <v>314</v>
      </c>
      <c r="D387" s="13">
        <v>5</v>
      </c>
      <c r="E387" s="13" t="s">
        <v>100</v>
      </c>
      <c r="F387" s="23" t="s">
        <v>33</v>
      </c>
      <c r="G387" s="13"/>
      <c r="H387" s="15" t="s">
        <v>945</v>
      </c>
      <c r="I387" s="15" t="s">
        <v>885</v>
      </c>
      <c r="J387" s="15"/>
      <c r="K387" s="16" t="s">
        <v>867</v>
      </c>
      <c r="L387" s="12" t="s">
        <v>578</v>
      </c>
      <c r="M387" s="13" t="s">
        <v>820</v>
      </c>
      <c r="N387" s="13" t="s">
        <v>883</v>
      </c>
      <c r="O387" s="31" t="s">
        <v>601</v>
      </c>
      <c r="P387" s="40">
        <v>386</v>
      </c>
    </row>
    <row r="388" spans="1:16" ht="33.75">
      <c r="A388" s="29" t="str">
        <f t="shared" si="12"/>
        <v>3C5lii</v>
      </c>
      <c r="B388" s="12">
        <v>3</v>
      </c>
      <c r="C388" s="13" t="s">
        <v>314</v>
      </c>
      <c r="D388" s="13">
        <v>5</v>
      </c>
      <c r="E388" s="13" t="s">
        <v>100</v>
      </c>
      <c r="F388" s="23" t="s">
        <v>37</v>
      </c>
      <c r="G388" s="13"/>
      <c r="H388" s="15" t="s">
        <v>946</v>
      </c>
      <c r="I388" s="15" t="s">
        <v>885</v>
      </c>
      <c r="J388" s="15"/>
      <c r="K388" s="16" t="s">
        <v>867</v>
      </c>
      <c r="L388" s="12" t="s">
        <v>578</v>
      </c>
      <c r="M388" s="13" t="s">
        <v>820</v>
      </c>
      <c r="N388" s="13" t="s">
        <v>883</v>
      </c>
      <c r="O388" s="31" t="s">
        <v>601</v>
      </c>
      <c r="P388" s="40">
        <v>387</v>
      </c>
    </row>
    <row r="389" spans="1:16" ht="45">
      <c r="A389" s="29" t="str">
        <f t="shared" si="12"/>
        <v>3C5m</v>
      </c>
      <c r="B389" s="12">
        <v>3</v>
      </c>
      <c r="C389" s="13" t="s">
        <v>314</v>
      </c>
      <c r="D389" s="13">
        <v>5</v>
      </c>
      <c r="E389" s="13" t="s">
        <v>103</v>
      </c>
      <c r="F389" s="23"/>
      <c r="G389" s="13"/>
      <c r="H389" s="15" t="s">
        <v>947</v>
      </c>
      <c r="I389" s="15" t="s">
        <v>885</v>
      </c>
      <c r="J389" s="15"/>
      <c r="K389" s="16" t="s">
        <v>867</v>
      </c>
      <c r="L389" s="12" t="s">
        <v>578</v>
      </c>
      <c r="M389" s="13" t="s">
        <v>820</v>
      </c>
      <c r="N389" s="13" t="s">
        <v>883</v>
      </c>
      <c r="O389" s="31" t="s">
        <v>601</v>
      </c>
      <c r="P389" s="40">
        <v>388</v>
      </c>
    </row>
    <row r="390" spans="1:16" ht="45">
      <c r="A390" s="29" t="str">
        <f t="shared" si="12"/>
        <v>3C5mi</v>
      </c>
      <c r="B390" s="12">
        <v>3</v>
      </c>
      <c r="C390" s="13" t="s">
        <v>314</v>
      </c>
      <c r="D390" s="13">
        <v>5</v>
      </c>
      <c r="E390" s="13" t="s">
        <v>103</v>
      </c>
      <c r="F390" s="23" t="s">
        <v>33</v>
      </c>
      <c r="G390" s="13"/>
      <c r="H390" s="15" t="s">
        <v>948</v>
      </c>
      <c r="I390" s="15" t="s">
        <v>885</v>
      </c>
      <c r="J390" s="15"/>
      <c r="K390" s="16" t="s">
        <v>867</v>
      </c>
      <c r="L390" s="12" t="s">
        <v>578</v>
      </c>
      <c r="M390" s="13" t="s">
        <v>820</v>
      </c>
      <c r="N390" s="13" t="s">
        <v>883</v>
      </c>
      <c r="O390" s="31" t="s">
        <v>601</v>
      </c>
      <c r="P390" s="40">
        <v>389</v>
      </c>
    </row>
    <row r="391" spans="1:16" ht="33.75">
      <c r="A391" s="29" t="str">
        <f t="shared" si="12"/>
        <v>3C5mii</v>
      </c>
      <c r="B391" s="12">
        <v>3</v>
      </c>
      <c r="C391" s="13" t="s">
        <v>314</v>
      </c>
      <c r="D391" s="13">
        <v>5</v>
      </c>
      <c r="E391" s="13" t="s">
        <v>103</v>
      </c>
      <c r="F391" s="23" t="s">
        <v>37</v>
      </c>
      <c r="G391" s="13"/>
      <c r="H391" s="15" t="s">
        <v>949</v>
      </c>
      <c r="I391" s="15" t="s">
        <v>885</v>
      </c>
      <c r="J391" s="15"/>
      <c r="K391" s="16" t="s">
        <v>867</v>
      </c>
      <c r="L391" s="12" t="s">
        <v>578</v>
      </c>
      <c r="M391" s="13" t="s">
        <v>820</v>
      </c>
      <c r="N391" s="13" t="s">
        <v>883</v>
      </c>
      <c r="O391" s="31" t="s">
        <v>601</v>
      </c>
      <c r="P391" s="40">
        <v>390</v>
      </c>
    </row>
    <row r="392" spans="1:16" ht="45">
      <c r="A392" s="29" t="str">
        <f t="shared" si="12"/>
        <v>3C5n</v>
      </c>
      <c r="B392" s="12">
        <v>3</v>
      </c>
      <c r="C392" s="13" t="s">
        <v>314</v>
      </c>
      <c r="D392" s="13">
        <v>5</v>
      </c>
      <c r="E392" s="13" t="s">
        <v>875</v>
      </c>
      <c r="F392" s="23"/>
      <c r="G392" s="13"/>
      <c r="H392" s="15" t="s">
        <v>950</v>
      </c>
      <c r="I392" s="15" t="s">
        <v>885</v>
      </c>
      <c r="J392" s="15"/>
      <c r="K392" s="16" t="s">
        <v>867</v>
      </c>
      <c r="L392" s="12" t="s">
        <v>578</v>
      </c>
      <c r="M392" s="13" t="s">
        <v>820</v>
      </c>
      <c r="N392" s="13" t="s">
        <v>883</v>
      </c>
      <c r="O392" s="31" t="s">
        <v>601</v>
      </c>
      <c r="P392" s="40">
        <v>391</v>
      </c>
    </row>
    <row r="393" spans="1:16" ht="33.75">
      <c r="A393" s="29" t="str">
        <f t="shared" si="12"/>
        <v>3C5ni</v>
      </c>
      <c r="B393" s="12">
        <v>3</v>
      </c>
      <c r="C393" s="13" t="s">
        <v>314</v>
      </c>
      <c r="D393" s="13">
        <v>5</v>
      </c>
      <c r="E393" s="13" t="s">
        <v>875</v>
      </c>
      <c r="F393" s="23" t="s">
        <v>33</v>
      </c>
      <c r="G393" s="13"/>
      <c r="H393" s="15" t="s">
        <v>951</v>
      </c>
      <c r="I393" s="15" t="s">
        <v>885</v>
      </c>
      <c r="J393" s="13"/>
      <c r="K393" s="16" t="s">
        <v>867</v>
      </c>
      <c r="L393" s="12" t="s">
        <v>578</v>
      </c>
      <c r="M393" s="13" t="s">
        <v>820</v>
      </c>
      <c r="N393" s="13" t="s">
        <v>883</v>
      </c>
      <c r="O393" s="31" t="s">
        <v>601</v>
      </c>
      <c r="P393" s="40">
        <v>392</v>
      </c>
    </row>
    <row r="394" spans="1:16" ht="33.75">
      <c r="A394" s="29" t="str">
        <f t="shared" si="12"/>
        <v>3C5nii</v>
      </c>
      <c r="B394" s="12">
        <v>3</v>
      </c>
      <c r="C394" s="13" t="s">
        <v>314</v>
      </c>
      <c r="D394" s="13">
        <v>5</v>
      </c>
      <c r="E394" s="13" t="s">
        <v>875</v>
      </c>
      <c r="F394" s="23" t="s">
        <v>37</v>
      </c>
      <c r="G394" s="13"/>
      <c r="H394" s="15" t="s">
        <v>952</v>
      </c>
      <c r="I394" s="15" t="s">
        <v>885</v>
      </c>
      <c r="J394" s="13"/>
      <c r="K394" s="16" t="s">
        <v>867</v>
      </c>
      <c r="L394" s="12" t="s">
        <v>578</v>
      </c>
      <c r="M394" s="13" t="s">
        <v>820</v>
      </c>
      <c r="N394" s="13" t="s">
        <v>883</v>
      </c>
      <c r="O394" s="31" t="s">
        <v>601</v>
      </c>
      <c r="P394" s="40">
        <v>393</v>
      </c>
    </row>
    <row r="395" spans="1:16" ht="45">
      <c r="A395" s="29" t="str">
        <f t="shared" si="12"/>
        <v>3C5o</v>
      </c>
      <c r="B395" s="12">
        <v>3</v>
      </c>
      <c r="C395" s="13" t="s">
        <v>314</v>
      </c>
      <c r="D395" s="13">
        <v>5</v>
      </c>
      <c r="E395" s="13" t="s">
        <v>877</v>
      </c>
      <c r="F395" s="23"/>
      <c r="G395" s="13"/>
      <c r="H395" s="15" t="s">
        <v>953</v>
      </c>
      <c r="I395" s="15" t="s">
        <v>885</v>
      </c>
      <c r="J395" s="15"/>
      <c r="K395" s="16" t="s">
        <v>867</v>
      </c>
      <c r="L395" s="12" t="s">
        <v>578</v>
      </c>
      <c r="M395" s="13" t="s">
        <v>820</v>
      </c>
      <c r="N395" s="13" t="s">
        <v>883</v>
      </c>
      <c r="O395" s="31" t="s">
        <v>601</v>
      </c>
      <c r="P395" s="40">
        <v>394</v>
      </c>
    </row>
    <row r="396" spans="1:16" ht="33.75">
      <c r="A396" s="29" t="str">
        <f t="shared" si="12"/>
        <v>3C5oi</v>
      </c>
      <c r="B396" s="12">
        <v>3</v>
      </c>
      <c r="C396" s="13" t="s">
        <v>314</v>
      </c>
      <c r="D396" s="13">
        <v>5</v>
      </c>
      <c r="E396" s="13" t="s">
        <v>877</v>
      </c>
      <c r="F396" s="23" t="s">
        <v>33</v>
      </c>
      <c r="G396" s="13"/>
      <c r="H396" s="15" t="s">
        <v>954</v>
      </c>
      <c r="I396" s="15" t="s">
        <v>885</v>
      </c>
      <c r="J396" s="15"/>
      <c r="K396" s="16" t="s">
        <v>867</v>
      </c>
      <c r="L396" s="12" t="s">
        <v>578</v>
      </c>
      <c r="M396" s="13" t="s">
        <v>820</v>
      </c>
      <c r="N396" s="13" t="s">
        <v>883</v>
      </c>
      <c r="O396" s="31" t="s">
        <v>601</v>
      </c>
      <c r="P396" s="40">
        <v>395</v>
      </c>
    </row>
    <row r="397" spans="1:16" ht="33.75">
      <c r="A397" s="29" t="str">
        <f t="shared" si="12"/>
        <v>3C5oii</v>
      </c>
      <c r="B397" s="12">
        <v>3</v>
      </c>
      <c r="C397" s="13" t="s">
        <v>314</v>
      </c>
      <c r="D397" s="13">
        <v>5</v>
      </c>
      <c r="E397" s="13" t="s">
        <v>877</v>
      </c>
      <c r="F397" s="23" t="s">
        <v>37</v>
      </c>
      <c r="G397" s="13"/>
      <c r="H397" s="15" t="s">
        <v>955</v>
      </c>
      <c r="I397" s="15" t="s">
        <v>885</v>
      </c>
      <c r="J397" s="15"/>
      <c r="K397" s="16" t="s">
        <v>867</v>
      </c>
      <c r="L397" s="12" t="s">
        <v>578</v>
      </c>
      <c r="M397" s="13" t="s">
        <v>820</v>
      </c>
      <c r="N397" s="13" t="s">
        <v>883</v>
      </c>
      <c r="O397" s="31" t="s">
        <v>601</v>
      </c>
      <c r="P397" s="40">
        <v>396</v>
      </c>
    </row>
    <row r="398" spans="1:16" ht="45">
      <c r="A398" s="29" t="str">
        <f t="shared" si="12"/>
        <v>3C5p</v>
      </c>
      <c r="B398" s="12">
        <v>3</v>
      </c>
      <c r="C398" s="13" t="s">
        <v>314</v>
      </c>
      <c r="D398" s="13">
        <v>5</v>
      </c>
      <c r="E398" s="13" t="s">
        <v>879</v>
      </c>
      <c r="F398" s="23"/>
      <c r="G398" s="13"/>
      <c r="H398" s="15" t="s">
        <v>956</v>
      </c>
      <c r="I398" s="15" t="s">
        <v>885</v>
      </c>
      <c r="J398" s="15"/>
      <c r="K398" s="16" t="s">
        <v>867</v>
      </c>
      <c r="L398" s="12" t="s">
        <v>578</v>
      </c>
      <c r="M398" s="13" t="s">
        <v>820</v>
      </c>
      <c r="N398" s="13" t="s">
        <v>883</v>
      </c>
      <c r="O398" s="31" t="s">
        <v>601</v>
      </c>
      <c r="P398" s="40">
        <v>397</v>
      </c>
    </row>
    <row r="399" spans="1:16" ht="33.75">
      <c r="A399" s="29" t="str">
        <f t="shared" si="12"/>
        <v>3C5pi</v>
      </c>
      <c r="B399" s="12">
        <v>3</v>
      </c>
      <c r="C399" s="13" t="s">
        <v>314</v>
      </c>
      <c r="D399" s="13">
        <v>5</v>
      </c>
      <c r="E399" s="13" t="s">
        <v>879</v>
      </c>
      <c r="F399" s="23" t="s">
        <v>33</v>
      </c>
      <c r="G399" s="13"/>
      <c r="H399" s="15" t="s">
        <v>957</v>
      </c>
      <c r="I399" s="15" t="s">
        <v>885</v>
      </c>
      <c r="J399" s="15"/>
      <c r="K399" s="16" t="s">
        <v>867</v>
      </c>
      <c r="L399" s="12" t="s">
        <v>578</v>
      </c>
      <c r="M399" s="13" t="s">
        <v>820</v>
      </c>
      <c r="N399" s="13" t="s">
        <v>883</v>
      </c>
      <c r="O399" s="31" t="s">
        <v>601</v>
      </c>
      <c r="P399" s="40">
        <v>398</v>
      </c>
    </row>
    <row r="400" spans="1:16" ht="33.75">
      <c r="A400" s="29" t="str">
        <f t="shared" si="12"/>
        <v>3C5pii</v>
      </c>
      <c r="B400" s="12">
        <v>3</v>
      </c>
      <c r="C400" s="13" t="s">
        <v>314</v>
      </c>
      <c r="D400" s="13">
        <v>5</v>
      </c>
      <c r="E400" s="13" t="s">
        <v>879</v>
      </c>
      <c r="F400" s="23" t="s">
        <v>37</v>
      </c>
      <c r="G400" s="13"/>
      <c r="H400" s="15" t="s">
        <v>958</v>
      </c>
      <c r="I400" s="15" t="s">
        <v>885</v>
      </c>
      <c r="J400" s="15"/>
      <c r="K400" s="16" t="s">
        <v>867</v>
      </c>
      <c r="L400" s="12" t="s">
        <v>578</v>
      </c>
      <c r="M400" s="13" t="s">
        <v>820</v>
      </c>
      <c r="N400" s="13" t="s">
        <v>883</v>
      </c>
      <c r="O400" s="31" t="s">
        <v>601</v>
      </c>
      <c r="P400" s="40">
        <v>399</v>
      </c>
    </row>
    <row r="401" spans="1:16" ht="33.75">
      <c r="A401" s="29" t="str">
        <f t="shared" si="12"/>
        <v>3C6</v>
      </c>
      <c r="B401" s="12">
        <v>3</v>
      </c>
      <c r="C401" s="13" t="s">
        <v>314</v>
      </c>
      <c r="D401" s="13">
        <v>6</v>
      </c>
      <c r="E401" s="13"/>
      <c r="F401" s="13"/>
      <c r="G401" s="13"/>
      <c r="H401" s="15" t="s">
        <v>959</v>
      </c>
      <c r="I401" s="15" t="s">
        <v>960</v>
      </c>
      <c r="J401" s="23"/>
      <c r="K401" s="16" t="s">
        <v>558</v>
      </c>
      <c r="L401" s="12" t="s">
        <v>578</v>
      </c>
      <c r="M401" s="13" t="s">
        <v>820</v>
      </c>
      <c r="N401" s="13" t="s">
        <v>959</v>
      </c>
      <c r="O401" s="31" t="s">
        <v>959</v>
      </c>
      <c r="P401" s="40">
        <v>400</v>
      </c>
    </row>
    <row r="402" spans="1:16" ht="33.75">
      <c r="A402" s="29" t="str">
        <f t="shared" si="12"/>
        <v>3C6a</v>
      </c>
      <c r="B402" s="12">
        <v>3</v>
      </c>
      <c r="C402" s="13" t="s">
        <v>314</v>
      </c>
      <c r="D402" s="13">
        <v>6</v>
      </c>
      <c r="E402" s="13" t="s">
        <v>30</v>
      </c>
      <c r="F402" s="13"/>
      <c r="G402" s="23"/>
      <c r="H402" s="15" t="s">
        <v>579</v>
      </c>
      <c r="I402" s="15" t="s">
        <v>961</v>
      </c>
      <c r="J402" s="13"/>
      <c r="K402" s="16" t="s">
        <v>558</v>
      </c>
      <c r="L402" s="12" t="s">
        <v>578</v>
      </c>
      <c r="M402" s="13" t="s">
        <v>820</v>
      </c>
      <c r="N402" s="13" t="s">
        <v>959</v>
      </c>
      <c r="O402" s="31" t="s">
        <v>582</v>
      </c>
      <c r="P402" s="40">
        <v>401</v>
      </c>
    </row>
    <row r="403" spans="1:16" ht="33.75">
      <c r="A403" s="29" t="str">
        <f t="shared" si="12"/>
        <v>3C6ai</v>
      </c>
      <c r="B403" s="12">
        <v>3</v>
      </c>
      <c r="C403" s="13" t="s">
        <v>314</v>
      </c>
      <c r="D403" s="13">
        <v>6</v>
      </c>
      <c r="E403" s="13" t="s">
        <v>30</v>
      </c>
      <c r="F403" s="13" t="s">
        <v>33</v>
      </c>
      <c r="G403" s="13"/>
      <c r="H403" s="15" t="s">
        <v>590</v>
      </c>
      <c r="I403" s="15" t="s">
        <v>962</v>
      </c>
      <c r="J403" s="13"/>
      <c r="K403" s="16" t="s">
        <v>558</v>
      </c>
      <c r="L403" s="12" t="s">
        <v>578</v>
      </c>
      <c r="M403" s="13" t="s">
        <v>820</v>
      </c>
      <c r="N403" s="13" t="s">
        <v>959</v>
      </c>
      <c r="O403" s="31" t="s">
        <v>593</v>
      </c>
      <c r="P403" s="40">
        <v>402</v>
      </c>
    </row>
    <row r="404" spans="1:16" ht="33.75">
      <c r="A404" s="29" t="str">
        <f t="shared" si="12"/>
        <v>3C6ai1</v>
      </c>
      <c r="B404" s="12">
        <v>3</v>
      </c>
      <c r="C404" s="13" t="s">
        <v>314</v>
      </c>
      <c r="D404" s="13">
        <v>6</v>
      </c>
      <c r="E404" s="13" t="s">
        <v>30</v>
      </c>
      <c r="F404" s="13" t="s">
        <v>33</v>
      </c>
      <c r="G404" s="23">
        <v>1</v>
      </c>
      <c r="H404" s="15" t="s">
        <v>963</v>
      </c>
      <c r="I404" s="15" t="s">
        <v>964</v>
      </c>
      <c r="J404" s="23"/>
      <c r="K404" s="16" t="s">
        <v>558</v>
      </c>
      <c r="L404" s="12" t="s">
        <v>578</v>
      </c>
      <c r="M404" s="13" t="s">
        <v>820</v>
      </c>
      <c r="N404" s="13" t="s">
        <v>959</v>
      </c>
      <c r="O404" s="31" t="s">
        <v>593</v>
      </c>
      <c r="P404" s="40">
        <v>403</v>
      </c>
    </row>
    <row r="405" spans="1:16" ht="33.75">
      <c r="A405" s="29" t="str">
        <f t="shared" si="12"/>
        <v>3C6ai2</v>
      </c>
      <c r="B405" s="12">
        <v>3</v>
      </c>
      <c r="C405" s="13" t="s">
        <v>314</v>
      </c>
      <c r="D405" s="13">
        <v>6</v>
      </c>
      <c r="E405" s="13" t="s">
        <v>30</v>
      </c>
      <c r="F405" s="13" t="s">
        <v>33</v>
      </c>
      <c r="G405" s="23">
        <v>2</v>
      </c>
      <c r="H405" s="15" t="s">
        <v>965</v>
      </c>
      <c r="I405" s="15" t="s">
        <v>966</v>
      </c>
      <c r="J405" s="23"/>
      <c r="K405" s="16" t="s">
        <v>558</v>
      </c>
      <c r="L405" s="12" t="s">
        <v>578</v>
      </c>
      <c r="M405" s="13" t="s">
        <v>820</v>
      </c>
      <c r="N405" s="13" t="s">
        <v>959</v>
      </c>
      <c r="O405" s="31" t="s">
        <v>593</v>
      </c>
      <c r="P405" s="40">
        <v>404</v>
      </c>
    </row>
    <row r="406" spans="1:16" ht="33.75">
      <c r="A406" s="29" t="str">
        <f t="shared" si="12"/>
        <v>3C6aii</v>
      </c>
      <c r="B406" s="12">
        <v>3</v>
      </c>
      <c r="C406" s="13" t="s">
        <v>314</v>
      </c>
      <c r="D406" s="13">
        <v>6</v>
      </c>
      <c r="E406" s="13" t="s">
        <v>30</v>
      </c>
      <c r="F406" s="13" t="s">
        <v>37</v>
      </c>
      <c r="G406" s="23"/>
      <c r="H406" s="15" t="s">
        <v>967</v>
      </c>
      <c r="I406" s="15" t="s">
        <v>968</v>
      </c>
      <c r="J406" s="23"/>
      <c r="K406" s="16" t="s">
        <v>558</v>
      </c>
      <c r="L406" s="12" t="s">
        <v>578</v>
      </c>
      <c r="M406" s="13" t="s">
        <v>820</v>
      </c>
      <c r="N406" s="13" t="s">
        <v>959</v>
      </c>
      <c r="O406" s="31" t="s">
        <v>597</v>
      </c>
      <c r="P406" s="40">
        <v>405</v>
      </c>
    </row>
    <row r="407" spans="1:16" ht="33.75">
      <c r="A407" s="29" t="str">
        <f t="shared" si="12"/>
        <v>3C6aii1</v>
      </c>
      <c r="B407" s="12">
        <v>3</v>
      </c>
      <c r="C407" s="13" t="s">
        <v>314</v>
      </c>
      <c r="D407" s="13">
        <v>6</v>
      </c>
      <c r="E407" s="13" t="s">
        <v>30</v>
      </c>
      <c r="F407" s="13" t="s">
        <v>37</v>
      </c>
      <c r="G407" s="23">
        <v>1</v>
      </c>
      <c r="H407" s="15" t="s">
        <v>969</v>
      </c>
      <c r="I407" s="15" t="s">
        <v>970</v>
      </c>
      <c r="J407" s="23"/>
      <c r="K407" s="16" t="s">
        <v>558</v>
      </c>
      <c r="L407" s="12" t="s">
        <v>578</v>
      </c>
      <c r="M407" s="13" t="s">
        <v>820</v>
      </c>
      <c r="N407" s="13" t="s">
        <v>959</v>
      </c>
      <c r="O407" s="31" t="s">
        <v>597</v>
      </c>
      <c r="P407" s="40">
        <v>406</v>
      </c>
    </row>
    <row r="408" spans="1:16" ht="33.75">
      <c r="A408" s="29" t="str">
        <f t="shared" si="12"/>
        <v>3C6aii2</v>
      </c>
      <c r="B408" s="12">
        <v>3</v>
      </c>
      <c r="C408" s="13" t="s">
        <v>314</v>
      </c>
      <c r="D408" s="13">
        <v>6</v>
      </c>
      <c r="E408" s="13" t="s">
        <v>30</v>
      </c>
      <c r="F408" s="13" t="s">
        <v>37</v>
      </c>
      <c r="G408" s="23">
        <v>2</v>
      </c>
      <c r="H408" s="15" t="s">
        <v>971</v>
      </c>
      <c r="I408" s="15" t="s">
        <v>972</v>
      </c>
      <c r="J408" s="23"/>
      <c r="K408" s="16" t="s">
        <v>558</v>
      </c>
      <c r="L408" s="12" t="s">
        <v>578</v>
      </c>
      <c r="M408" s="13" t="s">
        <v>820</v>
      </c>
      <c r="N408" s="13" t="s">
        <v>959</v>
      </c>
      <c r="O408" s="31" t="s">
        <v>597</v>
      </c>
      <c r="P408" s="40">
        <v>407</v>
      </c>
    </row>
    <row r="409" spans="1:16" ht="33.75">
      <c r="A409" s="29" t="str">
        <f t="shared" si="12"/>
        <v>3C6b</v>
      </c>
      <c r="B409" s="12">
        <v>3</v>
      </c>
      <c r="C409" s="13" t="s">
        <v>314</v>
      </c>
      <c r="D409" s="13">
        <v>6</v>
      </c>
      <c r="E409" s="13" t="s">
        <v>45</v>
      </c>
      <c r="F409" s="23"/>
      <c r="G409" s="23"/>
      <c r="H409" s="15" t="s">
        <v>598</v>
      </c>
      <c r="I409" s="15" t="s">
        <v>973</v>
      </c>
      <c r="J409" s="13"/>
      <c r="K409" s="16" t="s">
        <v>558</v>
      </c>
      <c r="L409" s="12" t="s">
        <v>578</v>
      </c>
      <c r="M409" s="13" t="s">
        <v>820</v>
      </c>
      <c r="N409" s="13" t="s">
        <v>959</v>
      </c>
      <c r="O409" s="31" t="s">
        <v>601</v>
      </c>
      <c r="P409" s="40">
        <v>408</v>
      </c>
    </row>
    <row r="410" spans="1:16" ht="33.75">
      <c r="A410" s="29" t="str">
        <f t="shared" si="12"/>
        <v>3C6bi</v>
      </c>
      <c r="B410" s="12">
        <v>3</v>
      </c>
      <c r="C410" s="13" t="s">
        <v>314</v>
      </c>
      <c r="D410" s="13">
        <v>6</v>
      </c>
      <c r="E410" s="13" t="s">
        <v>45</v>
      </c>
      <c r="F410" s="23" t="s">
        <v>33</v>
      </c>
      <c r="G410" s="23"/>
      <c r="H410" s="15" t="s">
        <v>974</v>
      </c>
      <c r="I410" s="15" t="s">
        <v>973</v>
      </c>
      <c r="J410" s="13"/>
      <c r="K410" s="16" t="s">
        <v>558</v>
      </c>
      <c r="L410" s="12" t="s">
        <v>578</v>
      </c>
      <c r="M410" s="13" t="s">
        <v>820</v>
      </c>
      <c r="N410" s="13" t="s">
        <v>959</v>
      </c>
      <c r="O410" s="31" t="s">
        <v>601</v>
      </c>
      <c r="P410" s="40">
        <v>409</v>
      </c>
    </row>
    <row r="411" spans="1:16" ht="33.75">
      <c r="A411" s="29" t="str">
        <f t="shared" si="12"/>
        <v>3C6bii</v>
      </c>
      <c r="B411" s="12">
        <v>3</v>
      </c>
      <c r="C411" s="13" t="s">
        <v>314</v>
      </c>
      <c r="D411" s="13">
        <v>6</v>
      </c>
      <c r="E411" s="13" t="s">
        <v>45</v>
      </c>
      <c r="F411" s="23" t="s">
        <v>37</v>
      </c>
      <c r="G411" s="23"/>
      <c r="H411" s="15" t="s">
        <v>975</v>
      </c>
      <c r="I411" s="15" t="s">
        <v>973</v>
      </c>
      <c r="J411" s="13"/>
      <c r="K411" s="16" t="s">
        <v>558</v>
      </c>
      <c r="L411" s="12" t="s">
        <v>578</v>
      </c>
      <c r="M411" s="13" t="s">
        <v>820</v>
      </c>
      <c r="N411" s="13" t="s">
        <v>959</v>
      </c>
      <c r="O411" s="31" t="s">
        <v>601</v>
      </c>
      <c r="P411" s="40">
        <v>410</v>
      </c>
    </row>
    <row r="412" spans="1:16" ht="33.75">
      <c r="A412" s="29" t="str">
        <f t="shared" si="12"/>
        <v>3C6c</v>
      </c>
      <c r="B412" s="12">
        <v>3</v>
      </c>
      <c r="C412" s="13" t="s">
        <v>314</v>
      </c>
      <c r="D412" s="13">
        <v>6</v>
      </c>
      <c r="E412" s="13" t="s">
        <v>50</v>
      </c>
      <c r="F412" s="23"/>
      <c r="G412" s="23"/>
      <c r="H412" s="15" t="s">
        <v>602</v>
      </c>
      <c r="I412" s="15" t="s">
        <v>976</v>
      </c>
      <c r="J412" s="13"/>
      <c r="K412" s="16" t="s">
        <v>558</v>
      </c>
      <c r="L412" s="12" t="s">
        <v>578</v>
      </c>
      <c r="M412" s="13" t="s">
        <v>820</v>
      </c>
      <c r="N412" s="13" t="s">
        <v>959</v>
      </c>
      <c r="O412" s="31" t="s">
        <v>601</v>
      </c>
      <c r="P412" s="40">
        <v>411</v>
      </c>
    </row>
    <row r="413" spans="1:16" ht="33.75">
      <c r="A413" s="29" t="str">
        <f t="shared" si="12"/>
        <v>3C6ci</v>
      </c>
      <c r="B413" s="12">
        <v>3</v>
      </c>
      <c r="C413" s="13" t="s">
        <v>314</v>
      </c>
      <c r="D413" s="13">
        <v>6</v>
      </c>
      <c r="E413" s="13" t="s">
        <v>50</v>
      </c>
      <c r="F413" s="13" t="s">
        <v>33</v>
      </c>
      <c r="G413" s="23"/>
      <c r="H413" s="15" t="s">
        <v>977</v>
      </c>
      <c r="I413" s="15" t="s">
        <v>978</v>
      </c>
      <c r="J413" s="13"/>
      <c r="K413" s="16" t="s">
        <v>558</v>
      </c>
      <c r="L413" s="12" t="s">
        <v>578</v>
      </c>
      <c r="M413" s="13" t="s">
        <v>820</v>
      </c>
      <c r="N413" s="13" t="s">
        <v>959</v>
      </c>
      <c r="O413" s="31" t="s">
        <v>601</v>
      </c>
      <c r="P413" s="40">
        <v>412</v>
      </c>
    </row>
    <row r="414" spans="1:16" ht="33.75">
      <c r="A414" s="29" t="str">
        <f t="shared" si="12"/>
        <v>3C6cii</v>
      </c>
      <c r="B414" s="12">
        <v>3</v>
      </c>
      <c r="C414" s="13" t="s">
        <v>314</v>
      </c>
      <c r="D414" s="13">
        <v>6</v>
      </c>
      <c r="E414" s="13" t="s">
        <v>50</v>
      </c>
      <c r="F414" s="13" t="s">
        <v>37</v>
      </c>
      <c r="G414" s="23"/>
      <c r="H414" s="15" t="s">
        <v>979</v>
      </c>
      <c r="I414" s="15" t="s">
        <v>980</v>
      </c>
      <c r="J414" s="13"/>
      <c r="K414" s="16" t="s">
        <v>558</v>
      </c>
      <c r="L414" s="12" t="s">
        <v>578</v>
      </c>
      <c r="M414" s="13" t="s">
        <v>820</v>
      </c>
      <c r="N414" s="13" t="s">
        <v>959</v>
      </c>
      <c r="O414" s="31" t="s">
        <v>601</v>
      </c>
      <c r="P414" s="40">
        <v>413</v>
      </c>
    </row>
    <row r="415" spans="1:16" ht="33.75">
      <c r="A415" s="29" t="str">
        <f t="shared" si="12"/>
        <v>3C6d</v>
      </c>
      <c r="B415" s="12">
        <v>3</v>
      </c>
      <c r="C415" s="13" t="s">
        <v>314</v>
      </c>
      <c r="D415" s="13">
        <v>6</v>
      </c>
      <c r="E415" s="13" t="s">
        <v>72</v>
      </c>
      <c r="F415" s="23"/>
      <c r="G415" s="23"/>
      <c r="H415" s="15" t="s">
        <v>605</v>
      </c>
      <c r="I415" s="15" t="s">
        <v>981</v>
      </c>
      <c r="J415" s="13"/>
      <c r="K415" s="16" t="s">
        <v>558</v>
      </c>
      <c r="L415" s="12" t="s">
        <v>578</v>
      </c>
      <c r="M415" s="13" t="s">
        <v>820</v>
      </c>
      <c r="N415" s="13" t="s">
        <v>959</v>
      </c>
      <c r="O415" s="31" t="s">
        <v>601</v>
      </c>
      <c r="P415" s="40">
        <v>414</v>
      </c>
    </row>
    <row r="416" spans="1:16" ht="33.75">
      <c r="A416" s="29" t="str">
        <f t="shared" si="12"/>
        <v>3C6di</v>
      </c>
      <c r="B416" s="12">
        <v>3</v>
      </c>
      <c r="C416" s="13" t="s">
        <v>314</v>
      </c>
      <c r="D416" s="13">
        <v>6</v>
      </c>
      <c r="E416" s="13" t="s">
        <v>72</v>
      </c>
      <c r="F416" s="23" t="s">
        <v>33</v>
      </c>
      <c r="G416" s="23"/>
      <c r="H416" s="15" t="s">
        <v>982</v>
      </c>
      <c r="I416" s="15" t="s">
        <v>983</v>
      </c>
      <c r="J416" s="13"/>
      <c r="K416" s="16" t="s">
        <v>558</v>
      </c>
      <c r="L416" s="12" t="s">
        <v>578</v>
      </c>
      <c r="M416" s="13" t="s">
        <v>820</v>
      </c>
      <c r="N416" s="13" t="s">
        <v>959</v>
      </c>
      <c r="O416" s="31" t="s">
        <v>601</v>
      </c>
      <c r="P416" s="40">
        <v>415</v>
      </c>
    </row>
    <row r="417" spans="1:16" ht="33.75">
      <c r="A417" s="29" t="str">
        <f t="shared" si="12"/>
        <v>3C6dii</v>
      </c>
      <c r="B417" s="12">
        <v>3</v>
      </c>
      <c r="C417" s="13" t="s">
        <v>314</v>
      </c>
      <c r="D417" s="13">
        <v>6</v>
      </c>
      <c r="E417" s="13" t="s">
        <v>72</v>
      </c>
      <c r="F417" s="23" t="s">
        <v>37</v>
      </c>
      <c r="G417" s="23"/>
      <c r="H417" s="15" t="s">
        <v>984</v>
      </c>
      <c r="I417" s="15" t="s">
        <v>985</v>
      </c>
      <c r="J417" s="13"/>
      <c r="K417" s="16" t="s">
        <v>558</v>
      </c>
      <c r="L417" s="12" t="s">
        <v>578</v>
      </c>
      <c r="M417" s="13" t="s">
        <v>820</v>
      </c>
      <c r="N417" s="13" t="s">
        <v>959</v>
      </c>
      <c r="O417" s="31" t="s">
        <v>601</v>
      </c>
      <c r="P417" s="40">
        <v>416</v>
      </c>
    </row>
    <row r="418" spans="1:16" ht="33.75">
      <c r="A418" s="29" t="str">
        <f t="shared" si="12"/>
        <v>3C6e</v>
      </c>
      <c r="B418" s="12">
        <v>3</v>
      </c>
      <c r="C418" s="13" t="s">
        <v>314</v>
      </c>
      <c r="D418" s="13">
        <v>6</v>
      </c>
      <c r="E418" s="13" t="s">
        <v>76</v>
      </c>
      <c r="F418" s="23"/>
      <c r="G418" s="23"/>
      <c r="H418" s="15" t="s">
        <v>608</v>
      </c>
      <c r="I418" s="15" t="s">
        <v>986</v>
      </c>
      <c r="J418" s="13"/>
      <c r="K418" s="16" t="s">
        <v>558</v>
      </c>
      <c r="L418" s="12" t="s">
        <v>578</v>
      </c>
      <c r="M418" s="13" t="s">
        <v>820</v>
      </c>
      <c r="N418" s="13" t="s">
        <v>959</v>
      </c>
      <c r="O418" s="31" t="s">
        <v>601</v>
      </c>
      <c r="P418" s="40">
        <v>417</v>
      </c>
    </row>
    <row r="419" spans="1:16" ht="33.75">
      <c r="A419" s="29" t="str">
        <f t="shared" si="12"/>
        <v>3C6ei</v>
      </c>
      <c r="B419" s="12">
        <v>3</v>
      </c>
      <c r="C419" s="13" t="s">
        <v>314</v>
      </c>
      <c r="D419" s="13">
        <v>6</v>
      </c>
      <c r="E419" s="13" t="s">
        <v>76</v>
      </c>
      <c r="F419" s="23" t="s">
        <v>33</v>
      </c>
      <c r="G419" s="23"/>
      <c r="H419" s="15" t="s">
        <v>987</v>
      </c>
      <c r="I419" s="15" t="s">
        <v>986</v>
      </c>
      <c r="J419" s="13"/>
      <c r="K419" s="16" t="s">
        <v>558</v>
      </c>
      <c r="L419" s="12" t="s">
        <v>578</v>
      </c>
      <c r="M419" s="13" t="s">
        <v>820</v>
      </c>
      <c r="N419" s="13" t="s">
        <v>959</v>
      </c>
      <c r="O419" s="31" t="s">
        <v>601</v>
      </c>
      <c r="P419" s="40">
        <v>418</v>
      </c>
    </row>
    <row r="420" spans="1:16" ht="33.75">
      <c r="A420" s="29" t="str">
        <f t="shared" si="12"/>
        <v>3C6eii</v>
      </c>
      <c r="B420" s="12">
        <v>3</v>
      </c>
      <c r="C420" s="13" t="s">
        <v>314</v>
      </c>
      <c r="D420" s="13">
        <v>6</v>
      </c>
      <c r="E420" s="13" t="s">
        <v>76</v>
      </c>
      <c r="F420" s="23" t="s">
        <v>37</v>
      </c>
      <c r="G420" s="23"/>
      <c r="H420" s="15" t="s">
        <v>988</v>
      </c>
      <c r="I420" s="15" t="s">
        <v>986</v>
      </c>
      <c r="J420" s="13"/>
      <c r="K420" s="16" t="s">
        <v>558</v>
      </c>
      <c r="L420" s="12" t="s">
        <v>578</v>
      </c>
      <c r="M420" s="13" t="s">
        <v>820</v>
      </c>
      <c r="N420" s="13" t="s">
        <v>959</v>
      </c>
      <c r="O420" s="31" t="s">
        <v>601</v>
      </c>
      <c r="P420" s="40">
        <v>419</v>
      </c>
    </row>
    <row r="421" spans="1:16" ht="33.75">
      <c r="A421" s="29" t="str">
        <f t="shared" si="12"/>
        <v>3C6f</v>
      </c>
      <c r="B421" s="12">
        <v>3</v>
      </c>
      <c r="C421" s="13" t="s">
        <v>314</v>
      </c>
      <c r="D421" s="13">
        <v>6</v>
      </c>
      <c r="E421" s="13" t="s">
        <v>80</v>
      </c>
      <c r="F421" s="23"/>
      <c r="G421" s="23"/>
      <c r="H421" s="15" t="s">
        <v>611</v>
      </c>
      <c r="I421" s="15" t="s">
        <v>989</v>
      </c>
      <c r="J421" s="13"/>
      <c r="K421" s="16" t="s">
        <v>558</v>
      </c>
      <c r="L421" s="12" t="s">
        <v>578</v>
      </c>
      <c r="M421" s="13" t="s">
        <v>820</v>
      </c>
      <c r="N421" s="13" t="s">
        <v>959</v>
      </c>
      <c r="O421" s="31" t="s">
        <v>601</v>
      </c>
      <c r="P421" s="40">
        <v>420</v>
      </c>
    </row>
    <row r="422" spans="1:16" ht="33.75">
      <c r="A422" s="29" t="str">
        <f t="shared" si="12"/>
        <v>3C6fi</v>
      </c>
      <c r="B422" s="12">
        <v>3</v>
      </c>
      <c r="C422" s="13" t="s">
        <v>314</v>
      </c>
      <c r="D422" s="13">
        <v>6</v>
      </c>
      <c r="E422" s="13" t="s">
        <v>80</v>
      </c>
      <c r="F422" s="23" t="s">
        <v>33</v>
      </c>
      <c r="G422" s="23"/>
      <c r="H422" s="15" t="s">
        <v>990</v>
      </c>
      <c r="I422" s="15" t="s">
        <v>989</v>
      </c>
      <c r="J422" s="13"/>
      <c r="K422" s="16" t="s">
        <v>558</v>
      </c>
      <c r="L422" s="12" t="s">
        <v>578</v>
      </c>
      <c r="M422" s="13" t="s">
        <v>820</v>
      </c>
      <c r="N422" s="13" t="s">
        <v>959</v>
      </c>
      <c r="O422" s="31" t="s">
        <v>601</v>
      </c>
      <c r="P422" s="40">
        <v>421</v>
      </c>
    </row>
    <row r="423" spans="1:16" ht="33.75">
      <c r="A423" s="29" t="str">
        <f t="shared" si="12"/>
        <v>3C6fii</v>
      </c>
      <c r="B423" s="12">
        <v>3</v>
      </c>
      <c r="C423" s="13" t="s">
        <v>314</v>
      </c>
      <c r="D423" s="13">
        <v>6</v>
      </c>
      <c r="E423" s="13" t="s">
        <v>80</v>
      </c>
      <c r="F423" s="23" t="s">
        <v>37</v>
      </c>
      <c r="G423" s="23"/>
      <c r="H423" s="15" t="s">
        <v>991</v>
      </c>
      <c r="I423" s="15" t="s">
        <v>989</v>
      </c>
      <c r="J423" s="13"/>
      <c r="K423" s="16" t="s">
        <v>558</v>
      </c>
      <c r="L423" s="12" t="s">
        <v>578</v>
      </c>
      <c r="M423" s="13" t="s">
        <v>820</v>
      </c>
      <c r="N423" s="13" t="s">
        <v>959</v>
      </c>
      <c r="O423" s="31" t="s">
        <v>601</v>
      </c>
      <c r="P423" s="40">
        <v>422</v>
      </c>
    </row>
    <row r="424" spans="1:16" ht="33.75">
      <c r="A424" s="29" t="str">
        <f t="shared" si="12"/>
        <v>3C6g</v>
      </c>
      <c r="B424" s="12">
        <v>3</v>
      </c>
      <c r="C424" s="13" t="s">
        <v>314</v>
      </c>
      <c r="D424" s="13">
        <v>6</v>
      </c>
      <c r="E424" s="13" t="s">
        <v>84</v>
      </c>
      <c r="F424" s="23"/>
      <c r="G424" s="23"/>
      <c r="H424" s="15" t="s">
        <v>614</v>
      </c>
      <c r="I424" s="15" t="s">
        <v>992</v>
      </c>
      <c r="J424" s="13"/>
      <c r="K424" s="16" t="s">
        <v>558</v>
      </c>
      <c r="L424" s="12" t="s">
        <v>578</v>
      </c>
      <c r="M424" s="13" t="s">
        <v>820</v>
      </c>
      <c r="N424" s="13" t="s">
        <v>959</v>
      </c>
      <c r="O424" s="31" t="s">
        <v>601</v>
      </c>
      <c r="P424" s="40">
        <v>423</v>
      </c>
    </row>
    <row r="425" spans="1:16" ht="45">
      <c r="A425" s="29" t="str">
        <f t="shared" si="12"/>
        <v>3C6gi</v>
      </c>
      <c r="B425" s="12">
        <v>3</v>
      </c>
      <c r="C425" s="13" t="s">
        <v>314</v>
      </c>
      <c r="D425" s="13">
        <v>6</v>
      </c>
      <c r="E425" s="13" t="s">
        <v>84</v>
      </c>
      <c r="F425" s="23" t="s">
        <v>33</v>
      </c>
      <c r="G425" s="23"/>
      <c r="H425" s="15" t="s">
        <v>993</v>
      </c>
      <c r="I425" s="15" t="s">
        <v>992</v>
      </c>
      <c r="J425" s="13"/>
      <c r="K425" s="16" t="s">
        <v>558</v>
      </c>
      <c r="L425" s="12" t="s">
        <v>578</v>
      </c>
      <c r="M425" s="13" t="s">
        <v>820</v>
      </c>
      <c r="N425" s="13" t="s">
        <v>959</v>
      </c>
      <c r="O425" s="31" t="s">
        <v>601</v>
      </c>
      <c r="P425" s="40">
        <v>424</v>
      </c>
    </row>
    <row r="426" spans="1:16" ht="45">
      <c r="A426" s="29" t="str">
        <f t="shared" si="12"/>
        <v>3C6gii</v>
      </c>
      <c r="B426" s="12">
        <v>3</v>
      </c>
      <c r="C426" s="13" t="s">
        <v>314</v>
      </c>
      <c r="D426" s="13">
        <v>6</v>
      </c>
      <c r="E426" s="13" t="s">
        <v>84</v>
      </c>
      <c r="F426" s="23" t="s">
        <v>37</v>
      </c>
      <c r="G426" s="23"/>
      <c r="H426" s="15" t="s">
        <v>994</v>
      </c>
      <c r="I426" s="15" t="s">
        <v>992</v>
      </c>
      <c r="J426" s="13"/>
      <c r="K426" s="16" t="s">
        <v>558</v>
      </c>
      <c r="L426" s="12" t="s">
        <v>578</v>
      </c>
      <c r="M426" s="13" t="s">
        <v>820</v>
      </c>
      <c r="N426" s="13" t="s">
        <v>959</v>
      </c>
      <c r="O426" s="31" t="s">
        <v>601</v>
      </c>
      <c r="P426" s="40">
        <v>425</v>
      </c>
    </row>
    <row r="427" spans="1:16" ht="33.75">
      <c r="A427" s="29" t="str">
        <f t="shared" si="12"/>
        <v>3C6h</v>
      </c>
      <c r="B427" s="12">
        <v>3</v>
      </c>
      <c r="C427" s="13" t="s">
        <v>314</v>
      </c>
      <c r="D427" s="13">
        <v>6</v>
      </c>
      <c r="E427" s="13" t="s">
        <v>88</v>
      </c>
      <c r="F427" s="23"/>
      <c r="G427" s="23"/>
      <c r="H427" s="15" t="s">
        <v>617</v>
      </c>
      <c r="I427" s="15" t="s">
        <v>995</v>
      </c>
      <c r="J427" s="13"/>
      <c r="K427" s="16" t="s">
        <v>558</v>
      </c>
      <c r="L427" s="12" t="s">
        <v>578</v>
      </c>
      <c r="M427" s="13" t="s">
        <v>820</v>
      </c>
      <c r="N427" s="13" t="s">
        <v>959</v>
      </c>
      <c r="O427" s="31" t="s">
        <v>601</v>
      </c>
      <c r="P427" s="40">
        <v>426</v>
      </c>
    </row>
    <row r="428" spans="1:16" ht="33.75">
      <c r="A428" s="29" t="str">
        <f t="shared" si="12"/>
        <v>3C6hi</v>
      </c>
      <c r="B428" s="12">
        <v>3</v>
      </c>
      <c r="C428" s="13" t="s">
        <v>314</v>
      </c>
      <c r="D428" s="13">
        <v>6</v>
      </c>
      <c r="E428" s="13" t="s">
        <v>88</v>
      </c>
      <c r="F428" s="13" t="s">
        <v>33</v>
      </c>
      <c r="G428" s="23"/>
      <c r="H428" s="15" t="s">
        <v>996</v>
      </c>
      <c r="I428" s="15" t="s">
        <v>997</v>
      </c>
      <c r="J428" s="23"/>
      <c r="K428" s="16" t="s">
        <v>558</v>
      </c>
      <c r="L428" s="12" t="s">
        <v>578</v>
      </c>
      <c r="M428" s="13" t="s">
        <v>820</v>
      </c>
      <c r="N428" s="13" t="s">
        <v>959</v>
      </c>
      <c r="O428" s="31" t="s">
        <v>601</v>
      </c>
      <c r="P428" s="40">
        <v>427</v>
      </c>
    </row>
    <row r="429" spans="1:16" ht="33.75">
      <c r="A429" s="29" t="str">
        <f t="shared" si="12"/>
        <v>3C6hii</v>
      </c>
      <c r="B429" s="12">
        <v>3</v>
      </c>
      <c r="C429" s="13" t="s">
        <v>314</v>
      </c>
      <c r="D429" s="13">
        <v>6</v>
      </c>
      <c r="E429" s="13" t="s">
        <v>88</v>
      </c>
      <c r="F429" s="13" t="s">
        <v>37</v>
      </c>
      <c r="G429" s="23"/>
      <c r="H429" s="15" t="s">
        <v>998</v>
      </c>
      <c r="I429" s="15" t="s">
        <v>999</v>
      </c>
      <c r="J429" s="23"/>
      <c r="K429" s="16" t="s">
        <v>558</v>
      </c>
      <c r="L429" s="12" t="s">
        <v>578</v>
      </c>
      <c r="M429" s="13" t="s">
        <v>820</v>
      </c>
      <c r="N429" s="13" t="s">
        <v>959</v>
      </c>
      <c r="O429" s="31" t="s">
        <v>601</v>
      </c>
      <c r="P429" s="40">
        <v>428</v>
      </c>
    </row>
    <row r="430" spans="1:16" ht="33.75">
      <c r="A430" s="29" t="str">
        <f t="shared" si="12"/>
        <v>3C6i</v>
      </c>
      <c r="B430" s="12">
        <v>3</v>
      </c>
      <c r="C430" s="13" t="s">
        <v>314</v>
      </c>
      <c r="D430" s="13">
        <v>6</v>
      </c>
      <c r="E430" s="13" t="s">
        <v>33</v>
      </c>
      <c r="F430" s="23"/>
      <c r="G430" s="23"/>
      <c r="H430" s="15" t="s">
        <v>648</v>
      </c>
      <c r="I430" s="15" t="s">
        <v>649</v>
      </c>
      <c r="J430" s="13"/>
      <c r="K430" s="16" t="s">
        <v>558</v>
      </c>
      <c r="L430" s="12" t="s">
        <v>578</v>
      </c>
      <c r="M430" s="13" t="s">
        <v>820</v>
      </c>
      <c r="N430" s="13" t="s">
        <v>959</v>
      </c>
      <c r="O430" s="31" t="s">
        <v>601</v>
      </c>
      <c r="P430" s="40">
        <v>429</v>
      </c>
    </row>
    <row r="431" spans="1:16" ht="33.75">
      <c r="A431" s="29" t="str">
        <f t="shared" si="12"/>
        <v>3C6ii</v>
      </c>
      <c r="B431" s="12">
        <v>3</v>
      </c>
      <c r="C431" s="13" t="s">
        <v>314</v>
      </c>
      <c r="D431" s="13">
        <v>6</v>
      </c>
      <c r="E431" s="13" t="s">
        <v>33</v>
      </c>
      <c r="F431" s="23" t="s">
        <v>33</v>
      </c>
      <c r="G431" s="23"/>
      <c r="H431" s="15" t="s">
        <v>1000</v>
      </c>
      <c r="I431" s="15" t="s">
        <v>649</v>
      </c>
      <c r="J431" s="13"/>
      <c r="K431" s="16" t="s">
        <v>558</v>
      </c>
      <c r="L431" s="12" t="s">
        <v>578</v>
      </c>
      <c r="M431" s="13" t="s">
        <v>820</v>
      </c>
      <c r="N431" s="13" t="s">
        <v>959</v>
      </c>
      <c r="O431" s="31" t="s">
        <v>601</v>
      </c>
      <c r="P431" s="40">
        <v>430</v>
      </c>
    </row>
    <row r="432" spans="1:16" ht="33.75">
      <c r="A432" s="29" t="str">
        <f t="shared" si="12"/>
        <v>3C6iii</v>
      </c>
      <c r="B432" s="12">
        <v>3</v>
      </c>
      <c r="C432" s="13" t="s">
        <v>314</v>
      </c>
      <c r="D432" s="13">
        <v>6</v>
      </c>
      <c r="E432" s="13" t="s">
        <v>33</v>
      </c>
      <c r="F432" s="23" t="s">
        <v>37</v>
      </c>
      <c r="G432" s="23"/>
      <c r="H432" s="15" t="s">
        <v>1001</v>
      </c>
      <c r="I432" s="15" t="s">
        <v>649</v>
      </c>
      <c r="J432" s="13"/>
      <c r="K432" s="16" t="s">
        <v>558</v>
      </c>
      <c r="L432" s="12" t="s">
        <v>578</v>
      </c>
      <c r="M432" s="13" t="s">
        <v>820</v>
      </c>
      <c r="N432" s="13" t="s">
        <v>959</v>
      </c>
      <c r="O432" s="31" t="s">
        <v>601</v>
      </c>
      <c r="P432" s="40">
        <v>431</v>
      </c>
    </row>
    <row r="433" spans="1:16" ht="33.75">
      <c r="A433" s="29" t="str">
        <f t="shared" si="12"/>
        <v>3C6j</v>
      </c>
      <c r="B433" s="12">
        <v>3</v>
      </c>
      <c r="C433" s="13" t="s">
        <v>314</v>
      </c>
      <c r="D433" s="13">
        <v>6</v>
      </c>
      <c r="E433" s="13" t="s">
        <v>94</v>
      </c>
      <c r="F433" s="23"/>
      <c r="G433" s="23"/>
      <c r="H433" s="15" t="s">
        <v>324</v>
      </c>
      <c r="I433" s="15" t="s">
        <v>1002</v>
      </c>
      <c r="J433" s="13"/>
      <c r="K433" s="16" t="s">
        <v>558</v>
      </c>
      <c r="L433" s="12" t="s">
        <v>578</v>
      </c>
      <c r="M433" s="13" t="s">
        <v>820</v>
      </c>
      <c r="N433" s="13" t="s">
        <v>959</v>
      </c>
      <c r="O433" s="31" t="s">
        <v>601</v>
      </c>
      <c r="P433" s="40">
        <v>432</v>
      </c>
    </row>
    <row r="434" spans="1:16" ht="33.75">
      <c r="A434" s="29" t="str">
        <f t="shared" si="12"/>
        <v>3C6ji</v>
      </c>
      <c r="B434" s="12">
        <v>3</v>
      </c>
      <c r="C434" s="13" t="s">
        <v>314</v>
      </c>
      <c r="D434" s="13">
        <v>6</v>
      </c>
      <c r="E434" s="13" t="s">
        <v>94</v>
      </c>
      <c r="F434" s="23" t="s">
        <v>33</v>
      </c>
      <c r="G434" s="23"/>
      <c r="H434" s="15" t="s">
        <v>1003</v>
      </c>
      <c r="I434" s="15" t="s">
        <v>1002</v>
      </c>
      <c r="J434" s="13"/>
      <c r="K434" s="16" t="s">
        <v>558</v>
      </c>
      <c r="L434" s="12" t="s">
        <v>578</v>
      </c>
      <c r="M434" s="13" t="s">
        <v>820</v>
      </c>
      <c r="N434" s="13" t="s">
        <v>959</v>
      </c>
      <c r="O434" s="31" t="s">
        <v>601</v>
      </c>
      <c r="P434" s="40">
        <v>433</v>
      </c>
    </row>
    <row r="435" spans="1:16" ht="33.75">
      <c r="A435" s="29" t="str">
        <f t="shared" si="12"/>
        <v>3C6jii</v>
      </c>
      <c r="B435" s="12">
        <v>3</v>
      </c>
      <c r="C435" s="13" t="s">
        <v>314</v>
      </c>
      <c r="D435" s="13">
        <v>6</v>
      </c>
      <c r="E435" s="13" t="s">
        <v>94</v>
      </c>
      <c r="F435" s="23" t="s">
        <v>37</v>
      </c>
      <c r="G435" s="23"/>
      <c r="H435" s="15" t="s">
        <v>1004</v>
      </c>
      <c r="I435" s="15" t="s">
        <v>1002</v>
      </c>
      <c r="J435" s="13"/>
      <c r="K435" s="16" t="s">
        <v>558</v>
      </c>
      <c r="L435" s="12" t="s">
        <v>578</v>
      </c>
      <c r="M435" s="13" t="s">
        <v>820</v>
      </c>
      <c r="N435" s="13" t="s">
        <v>959</v>
      </c>
      <c r="O435" s="31" t="s">
        <v>601</v>
      </c>
      <c r="P435" s="40">
        <v>434</v>
      </c>
    </row>
    <row r="436" spans="1:16" ht="33.75">
      <c r="A436" s="29" t="str">
        <f t="shared" si="12"/>
        <v>3C7</v>
      </c>
      <c r="B436" s="12">
        <v>3</v>
      </c>
      <c r="C436" s="13" t="s">
        <v>314</v>
      </c>
      <c r="D436" s="13">
        <v>7</v>
      </c>
      <c r="E436" s="13"/>
      <c r="F436" s="13"/>
      <c r="G436" s="23"/>
      <c r="H436" s="15" t="s">
        <v>1005</v>
      </c>
      <c r="I436" s="15" t="s">
        <v>1006</v>
      </c>
      <c r="J436" s="13" t="s">
        <v>1007</v>
      </c>
      <c r="K436" s="16" t="s">
        <v>581</v>
      </c>
      <c r="L436" s="12" t="s">
        <v>578</v>
      </c>
      <c r="M436" s="13" t="s">
        <v>820</v>
      </c>
      <c r="N436" s="13" t="s">
        <v>1008</v>
      </c>
      <c r="O436" s="31" t="s">
        <v>1008</v>
      </c>
      <c r="P436" s="40">
        <v>435</v>
      </c>
    </row>
    <row r="437" spans="1:16" ht="22.5">
      <c r="A437" s="29" t="str">
        <f t="shared" si="12"/>
        <v>3C8</v>
      </c>
      <c r="B437" s="12">
        <v>3</v>
      </c>
      <c r="C437" s="13" t="s">
        <v>314</v>
      </c>
      <c r="D437" s="13">
        <v>8</v>
      </c>
      <c r="E437" s="13"/>
      <c r="F437" s="13"/>
      <c r="G437" s="13"/>
      <c r="H437" s="15" t="s">
        <v>324</v>
      </c>
      <c r="I437" s="15" t="s">
        <v>1009</v>
      </c>
      <c r="J437" s="13"/>
      <c r="K437" s="16" t="s">
        <v>1010</v>
      </c>
      <c r="L437" s="12" t="s">
        <v>578</v>
      </c>
      <c r="M437" s="13" t="s">
        <v>820</v>
      </c>
      <c r="N437" s="13" t="s">
        <v>368</v>
      </c>
      <c r="O437" s="31" t="s">
        <v>324</v>
      </c>
      <c r="P437" s="40">
        <v>436</v>
      </c>
    </row>
    <row r="438" spans="1:16" ht="22.5">
      <c r="A438" s="29" t="str">
        <f t="shared" si="12"/>
        <v>3D</v>
      </c>
      <c r="B438" s="12">
        <v>3</v>
      </c>
      <c r="C438" s="13" t="s">
        <v>460</v>
      </c>
      <c r="D438" s="13"/>
      <c r="E438" s="13"/>
      <c r="F438" s="23"/>
      <c r="G438" s="13"/>
      <c r="H438" s="15" t="s">
        <v>280</v>
      </c>
      <c r="I438" s="15"/>
      <c r="J438" s="13"/>
      <c r="K438" s="26" t="s">
        <v>577</v>
      </c>
      <c r="L438" s="12" t="s">
        <v>578</v>
      </c>
      <c r="M438" s="13" t="s">
        <v>280</v>
      </c>
      <c r="N438" s="13" t="s">
        <v>280</v>
      </c>
      <c r="O438" s="31" t="s">
        <v>280</v>
      </c>
      <c r="P438" s="40">
        <v>437</v>
      </c>
    </row>
    <row r="439" spans="1:16" ht="22.5">
      <c r="A439" s="29" t="str">
        <f t="shared" si="12"/>
        <v>3D1</v>
      </c>
      <c r="B439" s="12">
        <v>3</v>
      </c>
      <c r="C439" s="13" t="s">
        <v>460</v>
      </c>
      <c r="D439" s="13">
        <v>1</v>
      </c>
      <c r="E439" s="13"/>
      <c r="F439" s="13"/>
      <c r="G439" s="13"/>
      <c r="H439" s="15" t="s">
        <v>1011</v>
      </c>
      <c r="I439" s="15" t="s">
        <v>1012</v>
      </c>
      <c r="J439" s="13"/>
      <c r="K439" s="16" t="s">
        <v>455</v>
      </c>
      <c r="L439" s="12" t="s">
        <v>578</v>
      </c>
      <c r="M439" s="13"/>
      <c r="N439" s="13"/>
      <c r="O439" s="31" t="s">
        <v>1011</v>
      </c>
      <c r="P439" s="40">
        <v>438</v>
      </c>
    </row>
    <row r="440" spans="1:16" ht="33.75">
      <c r="A440" s="29" t="str">
        <f t="shared" si="12"/>
        <v>3D1i</v>
      </c>
      <c r="B440" s="12">
        <v>3</v>
      </c>
      <c r="C440" s="13" t="s">
        <v>460</v>
      </c>
      <c r="D440" s="13">
        <v>1</v>
      </c>
      <c r="E440" s="13" t="s">
        <v>33</v>
      </c>
      <c r="F440" s="13"/>
      <c r="G440" s="13"/>
      <c r="H440" s="15" t="s">
        <v>1013</v>
      </c>
      <c r="I440" s="15" t="s">
        <v>667</v>
      </c>
      <c r="J440" s="13"/>
      <c r="K440" s="16" t="s">
        <v>455</v>
      </c>
      <c r="L440" s="12" t="s">
        <v>578</v>
      </c>
      <c r="M440" s="13"/>
      <c r="N440" s="13"/>
      <c r="O440" s="31" t="s">
        <v>1014</v>
      </c>
      <c r="P440" s="40">
        <v>439</v>
      </c>
    </row>
    <row r="441" spans="1:16" ht="33.75">
      <c r="A441" s="29" t="str">
        <f t="shared" si="12"/>
        <v>3D1ii</v>
      </c>
      <c r="B441" s="12">
        <v>3</v>
      </c>
      <c r="C441" s="13" t="s">
        <v>460</v>
      </c>
      <c r="D441" s="13">
        <v>1</v>
      </c>
      <c r="E441" s="13" t="s">
        <v>37</v>
      </c>
      <c r="F441" s="13"/>
      <c r="G441" s="13"/>
      <c r="H441" s="15" t="s">
        <v>1015</v>
      </c>
      <c r="I441" s="15" t="s">
        <v>669</v>
      </c>
      <c r="J441" s="13"/>
      <c r="K441" s="16" t="s">
        <v>455</v>
      </c>
      <c r="L441" s="12" t="s">
        <v>578</v>
      </c>
      <c r="M441" s="13"/>
      <c r="N441" s="13"/>
      <c r="O441" s="31" t="s">
        <v>1016</v>
      </c>
      <c r="P441" s="40">
        <v>440</v>
      </c>
    </row>
    <row r="442" spans="1:16" ht="22.5">
      <c r="A442" s="29" t="str">
        <f t="shared" si="12"/>
        <v>3D2</v>
      </c>
      <c r="B442" s="12">
        <v>3</v>
      </c>
      <c r="C442" s="13" t="s">
        <v>460</v>
      </c>
      <c r="D442" s="13">
        <v>2</v>
      </c>
      <c r="E442" s="23"/>
      <c r="F442" s="13"/>
      <c r="G442" s="13"/>
      <c r="H442" s="15" t="s">
        <v>324</v>
      </c>
      <c r="I442" s="15"/>
      <c r="J442" s="13"/>
      <c r="K442" s="26" t="s">
        <v>577</v>
      </c>
      <c r="L442" s="12" t="s">
        <v>578</v>
      </c>
      <c r="M442" s="13"/>
      <c r="N442" s="13"/>
      <c r="O442" s="31" t="s">
        <v>324</v>
      </c>
      <c r="P442" s="40">
        <v>441</v>
      </c>
    </row>
    <row r="443" spans="1:16" ht="22.5">
      <c r="A443" s="29" t="str">
        <f t="shared" si="12"/>
        <v>4</v>
      </c>
      <c r="B443" s="12">
        <v>4</v>
      </c>
      <c r="C443" s="13"/>
      <c r="D443" s="23"/>
      <c r="E443" s="13"/>
      <c r="F443" s="13"/>
      <c r="G443" s="13"/>
      <c r="H443" s="15" t="s">
        <v>1017</v>
      </c>
      <c r="I443" s="15"/>
      <c r="J443" s="13"/>
      <c r="K443" s="16" t="s">
        <v>21</v>
      </c>
      <c r="L443" s="12" t="s">
        <v>1018</v>
      </c>
      <c r="M443" s="13"/>
      <c r="N443" s="13" t="s">
        <v>1018</v>
      </c>
      <c r="O443" s="31" t="s">
        <v>1018</v>
      </c>
      <c r="P443" s="40">
        <v>442</v>
      </c>
    </row>
    <row r="444" spans="1:16" ht="67.5">
      <c r="A444" s="29" t="str">
        <f t="shared" si="12"/>
        <v>4A</v>
      </c>
      <c r="B444" s="12">
        <v>4</v>
      </c>
      <c r="C444" s="13" t="s">
        <v>23</v>
      </c>
      <c r="D444" s="23"/>
      <c r="E444" s="13"/>
      <c r="F444" s="23"/>
      <c r="G444" s="23"/>
      <c r="H444" s="15" t="s">
        <v>1019</v>
      </c>
      <c r="I444" s="15" t="s">
        <v>1020</v>
      </c>
      <c r="J444" s="13" t="s">
        <v>1021</v>
      </c>
      <c r="K444" s="16" t="s">
        <v>1022</v>
      </c>
      <c r="L444" s="12" t="s">
        <v>1018</v>
      </c>
      <c r="M444" s="13" t="s">
        <v>1023</v>
      </c>
      <c r="N444" s="13" t="s">
        <v>1023</v>
      </c>
      <c r="O444" s="31" t="s">
        <v>1023</v>
      </c>
      <c r="P444" s="40">
        <v>443</v>
      </c>
    </row>
    <row r="445" spans="1:16" ht="56.25">
      <c r="A445" s="29" t="str">
        <f t="shared" si="12"/>
        <v>4A1</v>
      </c>
      <c r="B445" s="12">
        <v>4</v>
      </c>
      <c r="C445" s="13" t="s">
        <v>23</v>
      </c>
      <c r="D445" s="13">
        <v>1</v>
      </c>
      <c r="E445" s="23"/>
      <c r="F445" s="13"/>
      <c r="G445" s="23"/>
      <c r="H445" s="15" t="s">
        <v>1024</v>
      </c>
      <c r="I445" s="15" t="s">
        <v>1025</v>
      </c>
      <c r="J445" s="13" t="s">
        <v>1026</v>
      </c>
      <c r="K445" s="16" t="s">
        <v>1022</v>
      </c>
      <c r="L445" s="12" t="s">
        <v>1018</v>
      </c>
      <c r="M445" s="13" t="s">
        <v>1023</v>
      </c>
      <c r="N445" s="13" t="s">
        <v>1023</v>
      </c>
      <c r="O445" s="31" t="s">
        <v>1023</v>
      </c>
      <c r="P445" s="40">
        <v>444</v>
      </c>
    </row>
    <row r="446" spans="1:16" ht="22.5">
      <c r="A446" s="29" t="str">
        <f t="shared" si="12"/>
        <v>4A2</v>
      </c>
      <c r="B446" s="12">
        <v>4</v>
      </c>
      <c r="C446" s="13" t="s">
        <v>23</v>
      </c>
      <c r="D446" s="13">
        <v>2</v>
      </c>
      <c r="E446" s="23"/>
      <c r="F446" s="13"/>
      <c r="G446" s="23"/>
      <c r="H446" s="15" t="s">
        <v>1027</v>
      </c>
      <c r="I446" s="15" t="s">
        <v>1028</v>
      </c>
      <c r="J446" s="13" t="s">
        <v>1029</v>
      </c>
      <c r="K446" s="16" t="s">
        <v>1022</v>
      </c>
      <c r="L446" s="12" t="s">
        <v>1018</v>
      </c>
      <c r="M446" s="13" t="s">
        <v>1023</v>
      </c>
      <c r="N446" s="13" t="s">
        <v>1023</v>
      </c>
      <c r="O446" s="31" t="s">
        <v>1023</v>
      </c>
      <c r="P446" s="40">
        <v>445</v>
      </c>
    </row>
    <row r="447" spans="1:16" ht="22.5">
      <c r="A447" s="29" t="str">
        <f t="shared" si="12"/>
        <v>4A3</v>
      </c>
      <c r="B447" s="12">
        <v>4</v>
      </c>
      <c r="C447" s="13" t="s">
        <v>23</v>
      </c>
      <c r="D447" s="13">
        <v>3</v>
      </c>
      <c r="E447" s="23"/>
      <c r="F447" s="13"/>
      <c r="G447" s="23"/>
      <c r="H447" s="15" t="s">
        <v>1030</v>
      </c>
      <c r="I447" s="15" t="s">
        <v>1031</v>
      </c>
      <c r="J447" s="13" t="s">
        <v>93</v>
      </c>
      <c r="K447" s="16" t="s">
        <v>1032</v>
      </c>
      <c r="L447" s="12" t="s">
        <v>1018</v>
      </c>
      <c r="M447" s="13" t="s">
        <v>1023</v>
      </c>
      <c r="N447" s="13" t="s">
        <v>1023</v>
      </c>
      <c r="O447" s="31" t="s">
        <v>1023</v>
      </c>
      <c r="P447" s="40">
        <v>446</v>
      </c>
    </row>
    <row r="448" spans="1:16" ht="33.75">
      <c r="A448" s="29" t="str">
        <f t="shared" si="12"/>
        <v>4B</v>
      </c>
      <c r="B448" s="12">
        <v>4</v>
      </c>
      <c r="C448" s="13" t="s">
        <v>218</v>
      </c>
      <c r="D448" s="23"/>
      <c r="E448" s="13"/>
      <c r="F448" s="23"/>
      <c r="G448" s="23"/>
      <c r="H448" s="15" t="s">
        <v>1033</v>
      </c>
      <c r="I448" s="15" t="s">
        <v>1034</v>
      </c>
      <c r="J448" s="13" t="s">
        <v>1035</v>
      </c>
      <c r="K448" s="16" t="s">
        <v>1022</v>
      </c>
      <c r="L448" s="12" t="s">
        <v>1018</v>
      </c>
      <c r="M448" s="13" t="s">
        <v>1036</v>
      </c>
      <c r="N448" s="13" t="s">
        <v>1036</v>
      </c>
      <c r="O448" s="31" t="s">
        <v>1036</v>
      </c>
      <c r="P448" s="40">
        <v>447</v>
      </c>
    </row>
    <row r="449" spans="1:16" ht="67.5">
      <c r="A449" s="29" t="str">
        <f t="shared" si="12"/>
        <v>4C</v>
      </c>
      <c r="B449" s="12">
        <v>4</v>
      </c>
      <c r="C449" s="13" t="s">
        <v>314</v>
      </c>
      <c r="D449" s="23"/>
      <c r="E449" s="13"/>
      <c r="F449" s="23"/>
      <c r="G449" s="23"/>
      <c r="H449" s="15" t="s">
        <v>1037</v>
      </c>
      <c r="I449" s="15" t="s">
        <v>1038</v>
      </c>
      <c r="J449" s="13" t="s">
        <v>1039</v>
      </c>
      <c r="K449" s="16" t="s">
        <v>222</v>
      </c>
      <c r="L449" s="12" t="s">
        <v>1018</v>
      </c>
      <c r="M449" s="13" t="s">
        <v>1040</v>
      </c>
      <c r="N449" s="13" t="s">
        <v>1040</v>
      </c>
      <c r="O449" s="31" t="s">
        <v>1040</v>
      </c>
      <c r="P449" s="40">
        <v>448</v>
      </c>
    </row>
    <row r="450" spans="1:16">
      <c r="A450" s="29" t="str">
        <f t="shared" si="12"/>
        <v>4C1</v>
      </c>
      <c r="B450" s="12">
        <v>4</v>
      </c>
      <c r="C450" s="13" t="s">
        <v>314</v>
      </c>
      <c r="D450" s="13">
        <v>1</v>
      </c>
      <c r="E450" s="23"/>
      <c r="F450" s="13"/>
      <c r="G450" s="23"/>
      <c r="H450" s="15" t="s">
        <v>1041</v>
      </c>
      <c r="I450" s="15" t="s">
        <v>1042</v>
      </c>
      <c r="J450" s="13" t="s">
        <v>1039</v>
      </c>
      <c r="K450" s="16" t="s">
        <v>254</v>
      </c>
      <c r="L450" s="12" t="s">
        <v>1018</v>
      </c>
      <c r="M450" s="13" t="s">
        <v>1040</v>
      </c>
      <c r="N450" s="13" t="s">
        <v>1040</v>
      </c>
      <c r="O450" s="31" t="s">
        <v>1043</v>
      </c>
      <c r="P450" s="40">
        <v>449</v>
      </c>
    </row>
    <row r="451" spans="1:16" ht="22.5">
      <c r="A451" s="29" t="str">
        <f t="shared" si="12"/>
        <v>4C2</v>
      </c>
      <c r="B451" s="12">
        <v>4</v>
      </c>
      <c r="C451" s="13" t="s">
        <v>314</v>
      </c>
      <c r="D451" s="13">
        <v>2</v>
      </c>
      <c r="E451" s="23"/>
      <c r="F451" s="13"/>
      <c r="G451" s="23"/>
      <c r="H451" s="15" t="s">
        <v>1044</v>
      </c>
      <c r="I451" s="15" t="s">
        <v>1045</v>
      </c>
      <c r="J451" s="13" t="s">
        <v>93</v>
      </c>
      <c r="K451" s="16" t="s">
        <v>222</v>
      </c>
      <c r="L451" s="12" t="s">
        <v>1018</v>
      </c>
      <c r="M451" s="13" t="s">
        <v>1040</v>
      </c>
      <c r="N451" s="13" t="s">
        <v>1040</v>
      </c>
      <c r="O451" s="31" t="s">
        <v>1046</v>
      </c>
      <c r="P451" s="40">
        <v>450</v>
      </c>
    </row>
    <row r="452" spans="1:16" ht="45">
      <c r="A452" s="29" t="str">
        <f t="shared" si="12"/>
        <v>4D</v>
      </c>
      <c r="B452" s="12">
        <v>4</v>
      </c>
      <c r="C452" s="13" t="s">
        <v>460</v>
      </c>
      <c r="D452" s="23"/>
      <c r="E452" s="13"/>
      <c r="F452" s="13"/>
      <c r="G452" s="13"/>
      <c r="H452" s="15" t="s">
        <v>1047</v>
      </c>
      <c r="I452" s="15" t="s">
        <v>1048</v>
      </c>
      <c r="J452" s="13" t="s">
        <v>1049</v>
      </c>
      <c r="K452" s="16" t="s">
        <v>1050</v>
      </c>
      <c r="L452" s="12" t="s">
        <v>1018</v>
      </c>
      <c r="M452" s="13" t="s">
        <v>1051</v>
      </c>
      <c r="N452" s="13" t="s">
        <v>1051</v>
      </c>
      <c r="O452" s="31" t="s">
        <v>1051</v>
      </c>
      <c r="P452" s="40">
        <v>451</v>
      </c>
    </row>
    <row r="453" spans="1:16" ht="56.25">
      <c r="A453" s="29" t="str">
        <f t="shared" si="12"/>
        <v>4D1</v>
      </c>
      <c r="B453" s="12">
        <v>4</v>
      </c>
      <c r="C453" s="13" t="s">
        <v>460</v>
      </c>
      <c r="D453" s="13">
        <v>1</v>
      </c>
      <c r="E453" s="13"/>
      <c r="F453" s="13"/>
      <c r="G453" s="23"/>
      <c r="H453" s="15" t="s">
        <v>1052</v>
      </c>
      <c r="I453" s="15" t="s">
        <v>1053</v>
      </c>
      <c r="J453" s="13" t="s">
        <v>1054</v>
      </c>
      <c r="K453" s="16" t="s">
        <v>1055</v>
      </c>
      <c r="L453" s="12" t="s">
        <v>1018</v>
      </c>
      <c r="M453" s="13" t="s">
        <v>1051</v>
      </c>
      <c r="N453" s="13" t="s">
        <v>1056</v>
      </c>
      <c r="O453" s="31" t="s">
        <v>1056</v>
      </c>
      <c r="P453" s="40">
        <v>452</v>
      </c>
    </row>
    <row r="454" spans="1:16" ht="56.25">
      <c r="A454" s="29" t="str">
        <f t="shared" si="12"/>
        <v>4D2</v>
      </c>
      <c r="B454" s="12">
        <v>4</v>
      </c>
      <c r="C454" s="13" t="s">
        <v>460</v>
      </c>
      <c r="D454" s="13">
        <v>2</v>
      </c>
      <c r="E454" s="13"/>
      <c r="F454" s="13"/>
      <c r="G454" s="23"/>
      <c r="H454" s="15" t="s">
        <v>1057</v>
      </c>
      <c r="I454" s="15" t="s">
        <v>1058</v>
      </c>
      <c r="J454" s="13" t="s">
        <v>1059</v>
      </c>
      <c r="K454" s="16" t="s">
        <v>1050</v>
      </c>
      <c r="L454" s="12" t="s">
        <v>1018</v>
      </c>
      <c r="M454" s="13" t="s">
        <v>1051</v>
      </c>
      <c r="N454" s="13" t="s">
        <v>1060</v>
      </c>
      <c r="O454" s="31" t="s">
        <v>1060</v>
      </c>
      <c r="P454" s="40">
        <v>453</v>
      </c>
    </row>
    <row r="455" spans="1:16" ht="22.5">
      <c r="A455" s="29" t="str">
        <f t="shared" si="12"/>
        <v>4D2a</v>
      </c>
      <c r="B455" s="12">
        <v>4</v>
      </c>
      <c r="C455" s="13" t="s">
        <v>460</v>
      </c>
      <c r="D455" s="13">
        <v>2</v>
      </c>
      <c r="E455" s="13" t="s">
        <v>30</v>
      </c>
      <c r="F455" s="13"/>
      <c r="G455" s="23"/>
      <c r="H455" s="15" t="s">
        <v>46</v>
      </c>
      <c r="I455" s="15" t="s">
        <v>1061</v>
      </c>
      <c r="J455" s="13" t="s">
        <v>1059</v>
      </c>
      <c r="K455" s="16" t="s">
        <v>1050</v>
      </c>
      <c r="L455" s="12" t="s">
        <v>1018</v>
      </c>
      <c r="M455" s="13" t="s">
        <v>1051</v>
      </c>
      <c r="N455" s="13" t="s">
        <v>1060</v>
      </c>
      <c r="O455" s="31" t="s">
        <v>1060</v>
      </c>
      <c r="P455" s="40">
        <v>454</v>
      </c>
    </row>
    <row r="456" spans="1:16" ht="22.5">
      <c r="A456" s="29" t="str">
        <f t="shared" si="12"/>
        <v>4D2b</v>
      </c>
      <c r="B456" s="12">
        <v>4</v>
      </c>
      <c r="C456" s="13" t="s">
        <v>460</v>
      </c>
      <c r="D456" s="13">
        <v>2</v>
      </c>
      <c r="E456" s="13" t="s">
        <v>45</v>
      </c>
      <c r="F456" s="13"/>
      <c r="G456" s="23"/>
      <c r="H456" s="15" t="s">
        <v>63</v>
      </c>
      <c r="I456" s="15" t="s">
        <v>1062</v>
      </c>
      <c r="J456" s="13" t="s">
        <v>1059</v>
      </c>
      <c r="K456" s="16" t="s">
        <v>1050</v>
      </c>
      <c r="L456" s="12" t="s">
        <v>1018</v>
      </c>
      <c r="M456" s="13" t="s">
        <v>1051</v>
      </c>
      <c r="N456" s="13" t="s">
        <v>1060</v>
      </c>
      <c r="O456" s="31" t="s">
        <v>1060</v>
      </c>
      <c r="P456" s="40">
        <v>455</v>
      </c>
    </row>
    <row r="457" spans="1:16" ht="22.5">
      <c r="A457" s="29" t="str">
        <f t="shared" si="12"/>
        <v>4D2c</v>
      </c>
      <c r="B457" s="12">
        <v>4</v>
      </c>
      <c r="C457" s="13" t="s">
        <v>460</v>
      </c>
      <c r="D457" s="13">
        <v>2</v>
      </c>
      <c r="E457" s="13" t="s">
        <v>50</v>
      </c>
      <c r="F457" s="13"/>
      <c r="G457" s="23"/>
      <c r="H457" s="15" t="s">
        <v>69</v>
      </c>
      <c r="I457" s="15" t="s">
        <v>1063</v>
      </c>
      <c r="J457" s="13" t="s">
        <v>1059</v>
      </c>
      <c r="K457" s="16" t="s">
        <v>1050</v>
      </c>
      <c r="L457" s="12" t="s">
        <v>1018</v>
      </c>
      <c r="M457" s="13" t="s">
        <v>1051</v>
      </c>
      <c r="N457" s="13" t="s">
        <v>1060</v>
      </c>
      <c r="O457" s="31" t="s">
        <v>1060</v>
      </c>
      <c r="P457" s="40">
        <v>456</v>
      </c>
    </row>
    <row r="458" spans="1:16" ht="22.5">
      <c r="A458" s="29" t="str">
        <f t="shared" si="12"/>
        <v>4D2d</v>
      </c>
      <c r="B458" s="12">
        <v>4</v>
      </c>
      <c r="C458" s="13" t="s">
        <v>460</v>
      </c>
      <c r="D458" s="13">
        <v>2</v>
      </c>
      <c r="E458" s="13" t="s">
        <v>72</v>
      </c>
      <c r="F458" s="13"/>
      <c r="G458" s="23"/>
      <c r="H458" s="15" t="s">
        <v>73</v>
      </c>
      <c r="I458" s="15" t="s">
        <v>1064</v>
      </c>
      <c r="J458" s="13" t="s">
        <v>1059</v>
      </c>
      <c r="K458" s="16" t="s">
        <v>1050</v>
      </c>
      <c r="L458" s="12" t="s">
        <v>1018</v>
      </c>
      <c r="M458" s="13" t="s">
        <v>1051</v>
      </c>
      <c r="N458" s="13" t="s">
        <v>1060</v>
      </c>
      <c r="O458" s="31" t="s">
        <v>1060</v>
      </c>
      <c r="P458" s="40">
        <v>457</v>
      </c>
    </row>
    <row r="459" spans="1:16" ht="22.5">
      <c r="A459" s="29" t="str">
        <f t="shared" si="12"/>
        <v>4D2e</v>
      </c>
      <c r="B459" s="12">
        <v>4</v>
      </c>
      <c r="C459" s="13" t="s">
        <v>460</v>
      </c>
      <c r="D459" s="13">
        <v>2</v>
      </c>
      <c r="E459" s="13" t="s">
        <v>76</v>
      </c>
      <c r="F459" s="13"/>
      <c r="G459" s="23"/>
      <c r="H459" s="15" t="s">
        <v>77</v>
      </c>
      <c r="I459" s="15" t="s">
        <v>1065</v>
      </c>
      <c r="J459" s="13" t="s">
        <v>1059</v>
      </c>
      <c r="K459" s="16" t="s">
        <v>1050</v>
      </c>
      <c r="L459" s="12" t="s">
        <v>1018</v>
      </c>
      <c r="M459" s="13" t="s">
        <v>1051</v>
      </c>
      <c r="N459" s="13" t="s">
        <v>1060</v>
      </c>
      <c r="O459" s="31" t="s">
        <v>1060</v>
      </c>
      <c r="P459" s="40">
        <v>458</v>
      </c>
    </row>
    <row r="460" spans="1:16" ht="22.5">
      <c r="A460" s="29" t="str">
        <f t="shared" si="12"/>
        <v>4E</v>
      </c>
      <c r="B460" s="12">
        <v>4</v>
      </c>
      <c r="C460" s="13" t="s">
        <v>477</v>
      </c>
      <c r="D460" s="23"/>
      <c r="E460" s="13"/>
      <c r="F460" s="13"/>
      <c r="G460" s="13"/>
      <c r="H460" s="15" t="s">
        <v>324</v>
      </c>
      <c r="I460" s="15" t="s">
        <v>1066</v>
      </c>
      <c r="J460" s="13" t="s">
        <v>1067</v>
      </c>
      <c r="K460" s="16" t="s">
        <v>222</v>
      </c>
      <c r="L460" s="12" t="s">
        <v>1018</v>
      </c>
      <c r="M460" s="13" t="s">
        <v>368</v>
      </c>
      <c r="N460" s="13" t="s">
        <v>324</v>
      </c>
      <c r="O460" s="31" t="s">
        <v>324</v>
      </c>
      <c r="P460" s="40">
        <v>459</v>
      </c>
    </row>
    <row r="461" spans="1:16" ht="22.5">
      <c r="A461" s="29" t="str">
        <f t="shared" si="12"/>
        <v>5</v>
      </c>
      <c r="B461" s="12">
        <v>5</v>
      </c>
      <c r="C461" s="13"/>
      <c r="D461" s="13"/>
      <c r="E461" s="13"/>
      <c r="F461" s="23"/>
      <c r="G461" s="13"/>
      <c r="H461" s="15" t="s">
        <v>1068</v>
      </c>
      <c r="I461" s="15"/>
      <c r="J461" s="13">
        <v>7</v>
      </c>
      <c r="K461" s="10" t="s">
        <v>21</v>
      </c>
      <c r="L461" s="12" t="s">
        <v>1069</v>
      </c>
      <c r="M461" s="13"/>
      <c r="N461" s="13" t="s">
        <v>1069</v>
      </c>
      <c r="O461" s="31" t="s">
        <v>1069</v>
      </c>
      <c r="P461" s="40">
        <v>460</v>
      </c>
    </row>
    <row r="462" spans="1:16" ht="45">
      <c r="A462" s="29" t="str">
        <f t="shared" si="12"/>
        <v xml:space="preserve">5A </v>
      </c>
      <c r="B462" s="12">
        <v>5</v>
      </c>
      <c r="C462" s="13" t="s">
        <v>1070</v>
      </c>
      <c r="D462" s="23"/>
      <c r="E462" s="13"/>
      <c r="F462" s="13"/>
      <c r="G462" s="13"/>
      <c r="H462" s="15" t="s">
        <v>1071</v>
      </c>
      <c r="I462" s="15" t="s">
        <v>1072</v>
      </c>
      <c r="J462" s="13" t="s">
        <v>93</v>
      </c>
      <c r="K462" s="16" t="s">
        <v>558</v>
      </c>
      <c r="L462" s="12" t="s">
        <v>1069</v>
      </c>
      <c r="M462" s="13" t="s">
        <v>1071</v>
      </c>
      <c r="N462" s="13" t="s">
        <v>1071</v>
      </c>
      <c r="O462" s="31" t="s">
        <v>1071</v>
      </c>
      <c r="P462" s="40">
        <v>461</v>
      </c>
    </row>
    <row r="463" spans="1:16" ht="33.75">
      <c r="A463" s="32" t="str">
        <f t="shared" si="12"/>
        <v xml:space="preserve">5B </v>
      </c>
      <c r="B463" s="33">
        <v>5</v>
      </c>
      <c r="C463" s="34" t="s">
        <v>1073</v>
      </c>
      <c r="D463" s="34"/>
      <c r="E463" s="35"/>
      <c r="F463" s="34"/>
      <c r="G463" s="34"/>
      <c r="H463" s="36" t="s">
        <v>324</v>
      </c>
      <c r="I463" s="36" t="s">
        <v>1074</v>
      </c>
      <c r="J463" s="34">
        <v>7</v>
      </c>
      <c r="K463" s="37" t="s">
        <v>21</v>
      </c>
      <c r="L463" s="33" t="s">
        <v>1069</v>
      </c>
      <c r="M463" s="34" t="s">
        <v>324</v>
      </c>
      <c r="N463" s="34" t="s">
        <v>324</v>
      </c>
      <c r="O463" s="38" t="s">
        <v>324</v>
      </c>
      <c r="P463" s="40">
        <v>462</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86"/>
  <sheetViews>
    <sheetView topLeftCell="A28" zoomScale="59" zoomScaleNormal="59" workbookViewId="0">
      <selection activeCell="A2" sqref="A2:C2"/>
    </sheetView>
  </sheetViews>
  <sheetFormatPr baseColWidth="10" defaultColWidth="11.375" defaultRowHeight="14.25"/>
  <cols>
    <col min="1" max="1" width="17.75" style="44" bestFit="1" customWidth="1"/>
    <col min="2" max="2" width="95" style="44" customWidth="1"/>
    <col min="3" max="3" width="51.375" style="44" customWidth="1"/>
    <col min="4" max="4" width="91.25" style="44" customWidth="1"/>
    <col min="5" max="16384" width="11.375" style="44"/>
  </cols>
  <sheetData>
    <row r="1" spans="1:4" ht="37.5" customHeight="1">
      <c r="A1" s="143" t="s">
        <v>2196</v>
      </c>
      <c r="B1" s="143"/>
      <c r="C1" s="143"/>
    </row>
    <row r="2" spans="1:4" ht="75" customHeight="1">
      <c r="A2" s="143" t="s">
        <v>2195</v>
      </c>
      <c r="B2" s="143"/>
      <c r="C2" s="143"/>
    </row>
    <row r="5" spans="1:4" ht="42.75">
      <c r="A5" s="44" t="s">
        <v>1665</v>
      </c>
      <c r="B5" s="44" t="s">
        <v>1666</v>
      </c>
      <c r="C5" s="44" t="s">
        <v>1667</v>
      </c>
      <c r="D5" s="44" t="s">
        <v>1668</v>
      </c>
    </row>
    <row r="6" spans="1:4" ht="85.5">
      <c r="A6" s="44" t="s">
        <v>1705</v>
      </c>
      <c r="B6" s="44" t="s">
        <v>1743</v>
      </c>
      <c r="C6" s="44" t="s">
        <v>1124</v>
      </c>
      <c r="D6" s="44" t="s">
        <v>1712</v>
      </c>
    </row>
    <row r="7" spans="1:4" ht="28.5">
      <c r="A7" s="44" t="s">
        <v>1088</v>
      </c>
      <c r="B7" s="44" t="s">
        <v>1706</v>
      </c>
      <c r="C7" s="44" t="s">
        <v>1124</v>
      </c>
      <c r="D7" s="44" t="s">
        <v>1713</v>
      </c>
    </row>
    <row r="8" spans="1:4" ht="28.5">
      <c r="A8" s="44" t="s">
        <v>1089</v>
      </c>
      <c r="B8" s="44" t="s">
        <v>1707</v>
      </c>
      <c r="C8" s="44" t="s">
        <v>1124</v>
      </c>
      <c r="D8" s="44" t="s">
        <v>1714</v>
      </c>
    </row>
    <row r="9" spans="1:4" ht="28.5">
      <c r="A9" s="44" t="s">
        <v>1090</v>
      </c>
      <c r="B9" s="44" t="s">
        <v>1708</v>
      </c>
      <c r="C9" s="44" t="s">
        <v>1781</v>
      </c>
      <c r="D9" s="44" t="s">
        <v>1715</v>
      </c>
    </row>
    <row r="10" spans="1:4" ht="28.5">
      <c r="A10" s="44" t="s">
        <v>1091</v>
      </c>
      <c r="B10" s="44" t="s">
        <v>1709</v>
      </c>
      <c r="C10" s="44" t="s">
        <v>1781</v>
      </c>
      <c r="D10" s="44" t="s">
        <v>1715</v>
      </c>
    </row>
    <row r="11" spans="1:4" ht="28.5">
      <c r="A11" s="44" t="s">
        <v>1092</v>
      </c>
      <c r="B11" s="44" t="s">
        <v>1710</v>
      </c>
      <c r="C11" s="44" t="s">
        <v>1781</v>
      </c>
      <c r="D11" s="44" t="s">
        <v>1715</v>
      </c>
    </row>
    <row r="12" spans="1:4">
      <c r="A12" s="44" t="s">
        <v>1093</v>
      </c>
      <c r="B12" s="44" t="s">
        <v>1744</v>
      </c>
      <c r="C12" s="44" t="s">
        <v>1781</v>
      </c>
      <c r="D12" s="44" t="s">
        <v>1670</v>
      </c>
    </row>
    <row r="13" spans="1:4">
      <c r="A13" s="44" t="s">
        <v>1094</v>
      </c>
      <c r="B13" s="44" t="s">
        <v>1711</v>
      </c>
      <c r="C13" s="44" t="s">
        <v>1781</v>
      </c>
      <c r="D13" s="44" t="s">
        <v>1670</v>
      </c>
    </row>
    <row r="14" spans="1:4" ht="28.5">
      <c r="A14" s="44" t="s">
        <v>1669</v>
      </c>
      <c r="B14" s="44" t="s">
        <v>1771</v>
      </c>
      <c r="C14" s="44" t="s">
        <v>1102</v>
      </c>
      <c r="D14" s="44" t="s">
        <v>1670</v>
      </c>
    </row>
    <row r="15" spans="1:4">
      <c r="A15" s="44" t="s">
        <v>1095</v>
      </c>
      <c r="B15" s="44" t="s">
        <v>1745</v>
      </c>
      <c r="C15" s="44" t="s">
        <v>1102</v>
      </c>
      <c r="D15" s="44" t="s">
        <v>1670</v>
      </c>
    </row>
    <row r="16" spans="1:4">
      <c r="A16" s="44" t="s">
        <v>1096</v>
      </c>
      <c r="B16" s="44" t="s">
        <v>1671</v>
      </c>
      <c r="C16" s="44" t="s">
        <v>1102</v>
      </c>
      <c r="D16" s="44" t="s">
        <v>1670</v>
      </c>
    </row>
    <row r="17" spans="1:4">
      <c r="A17" s="44" t="s">
        <v>1097</v>
      </c>
      <c r="B17" s="44" t="s">
        <v>1746</v>
      </c>
      <c r="C17" s="44" t="s">
        <v>1102</v>
      </c>
      <c r="D17" s="44" t="s">
        <v>1670</v>
      </c>
    </row>
    <row r="18" spans="1:4" ht="28.5">
      <c r="A18" s="44" t="s">
        <v>1098</v>
      </c>
      <c r="B18" s="44" t="s">
        <v>1672</v>
      </c>
      <c r="C18" s="44" t="s">
        <v>217</v>
      </c>
      <c r="D18" s="44" t="s">
        <v>1673</v>
      </c>
    </row>
    <row r="19" spans="1:4" ht="42.75">
      <c r="A19" s="44" t="s">
        <v>1087</v>
      </c>
      <c r="B19" s="44" t="s">
        <v>1674</v>
      </c>
      <c r="C19" s="44" t="s">
        <v>1781</v>
      </c>
      <c r="D19" s="44" t="s">
        <v>1716</v>
      </c>
    </row>
    <row r="20" spans="1:4">
      <c r="A20" s="44" t="s">
        <v>1100</v>
      </c>
      <c r="B20" s="44" t="s">
        <v>1747</v>
      </c>
      <c r="C20" s="44" t="s">
        <v>217</v>
      </c>
      <c r="D20" s="44" t="s">
        <v>1670</v>
      </c>
    </row>
    <row r="21" spans="1:4" ht="42.75">
      <c r="A21" s="44" t="s">
        <v>1101</v>
      </c>
      <c r="B21" s="44" t="s">
        <v>1675</v>
      </c>
      <c r="C21" s="44" t="s">
        <v>217</v>
      </c>
      <c r="D21" s="44" t="s">
        <v>1717</v>
      </c>
    </row>
    <row r="22" spans="1:4" ht="42.75">
      <c r="A22" s="44" t="s">
        <v>1103</v>
      </c>
      <c r="B22" s="44" t="s">
        <v>1676</v>
      </c>
      <c r="C22" s="44" t="s">
        <v>217</v>
      </c>
      <c r="D22" s="44" t="s">
        <v>1717</v>
      </c>
    </row>
    <row r="23" spans="1:4">
      <c r="A23" s="44" t="s">
        <v>1104</v>
      </c>
      <c r="B23" s="44" t="s">
        <v>1748</v>
      </c>
      <c r="C23" s="44" t="s">
        <v>217</v>
      </c>
      <c r="D23" s="44" t="s">
        <v>1673</v>
      </c>
    </row>
    <row r="24" spans="1:4">
      <c r="A24" s="44" t="s">
        <v>1105</v>
      </c>
      <c r="B24" s="44" t="s">
        <v>1749</v>
      </c>
      <c r="C24" s="44" t="s">
        <v>217</v>
      </c>
      <c r="D24" s="44" t="s">
        <v>1670</v>
      </c>
    </row>
    <row r="25" spans="1:4">
      <c r="A25" s="44" t="s">
        <v>1106</v>
      </c>
      <c r="B25" s="44" t="s">
        <v>1750</v>
      </c>
      <c r="C25" s="44" t="s">
        <v>867</v>
      </c>
      <c r="D25" s="44" t="s">
        <v>1670</v>
      </c>
    </row>
    <row r="26" spans="1:4">
      <c r="A26" s="44" t="s">
        <v>1107</v>
      </c>
      <c r="B26" s="44" t="s">
        <v>1751</v>
      </c>
      <c r="C26" s="44" t="s">
        <v>867</v>
      </c>
      <c r="D26" s="44" t="s">
        <v>1670</v>
      </c>
    </row>
    <row r="27" spans="1:4">
      <c r="A27" s="44" t="s">
        <v>1108</v>
      </c>
      <c r="B27" s="44" t="s">
        <v>1752</v>
      </c>
      <c r="C27" s="44" t="s">
        <v>867</v>
      </c>
      <c r="D27" s="44" t="s">
        <v>1673</v>
      </c>
    </row>
    <row r="28" spans="1:4">
      <c r="A28" s="44" t="s">
        <v>1109</v>
      </c>
      <c r="B28" s="44" t="s">
        <v>1753</v>
      </c>
      <c r="C28" s="44" t="s">
        <v>1102</v>
      </c>
      <c r="D28" s="44" t="s">
        <v>1670</v>
      </c>
    </row>
    <row r="29" spans="1:4">
      <c r="A29" s="44" t="s">
        <v>1110</v>
      </c>
      <c r="B29" s="44" t="s">
        <v>1754</v>
      </c>
      <c r="C29" s="44" t="s">
        <v>217</v>
      </c>
      <c r="D29" s="44" t="s">
        <v>1670</v>
      </c>
    </row>
    <row r="30" spans="1:4">
      <c r="A30" s="44" t="s">
        <v>1111</v>
      </c>
      <c r="B30" s="44" t="s">
        <v>1755</v>
      </c>
      <c r="C30" s="44" t="s">
        <v>217</v>
      </c>
      <c r="D30" s="44" t="s">
        <v>1670</v>
      </c>
    </row>
    <row r="31" spans="1:4">
      <c r="A31" s="44" t="s">
        <v>1112</v>
      </c>
      <c r="B31" s="44" t="s">
        <v>1756</v>
      </c>
      <c r="C31" s="44" t="s">
        <v>1102</v>
      </c>
      <c r="D31" s="44" t="s">
        <v>1673</v>
      </c>
    </row>
    <row r="32" spans="1:4" ht="28.5">
      <c r="A32" s="44" t="s">
        <v>1113</v>
      </c>
      <c r="B32" s="44" t="s">
        <v>1757</v>
      </c>
      <c r="C32" s="44" t="s">
        <v>1788</v>
      </c>
      <c r="D32" s="44" t="s">
        <v>1718</v>
      </c>
    </row>
    <row r="33" spans="1:4">
      <c r="A33" s="44" t="s">
        <v>1115</v>
      </c>
      <c r="B33" s="44" t="s">
        <v>1758</v>
      </c>
      <c r="C33" s="44" t="s">
        <v>217</v>
      </c>
      <c r="D33" s="44" t="s">
        <v>1670</v>
      </c>
    </row>
    <row r="34" spans="1:4">
      <c r="A34" s="44" t="s">
        <v>1116</v>
      </c>
      <c r="B34" s="44" t="s">
        <v>1759</v>
      </c>
      <c r="C34" s="44" t="s">
        <v>1781</v>
      </c>
      <c r="D34" s="44" t="s">
        <v>1670</v>
      </c>
    </row>
    <row r="35" spans="1:4">
      <c r="A35" s="44" t="s">
        <v>1117</v>
      </c>
      <c r="B35" s="44" t="s">
        <v>1760</v>
      </c>
      <c r="C35" s="44" t="s">
        <v>1102</v>
      </c>
      <c r="D35" s="44" t="s">
        <v>1670</v>
      </c>
    </row>
    <row r="36" spans="1:4">
      <c r="A36" s="44" t="s">
        <v>1118</v>
      </c>
      <c r="B36" s="44" t="s">
        <v>1761</v>
      </c>
      <c r="C36" s="44" t="s">
        <v>1783</v>
      </c>
      <c r="D36" s="44" t="s">
        <v>1719</v>
      </c>
    </row>
    <row r="37" spans="1:4" ht="28.5">
      <c r="A37" s="44" t="s">
        <v>1119</v>
      </c>
      <c r="B37" s="44" t="s">
        <v>1762</v>
      </c>
      <c r="C37" s="44" t="s">
        <v>1784</v>
      </c>
      <c r="D37" s="44" t="s">
        <v>1720</v>
      </c>
    </row>
    <row r="38" spans="1:4">
      <c r="A38" s="44" t="s">
        <v>1120</v>
      </c>
      <c r="B38" s="44" t="s">
        <v>1677</v>
      </c>
      <c r="C38" s="44" t="s">
        <v>217</v>
      </c>
      <c r="D38" s="44" t="s">
        <v>1670</v>
      </c>
    </row>
    <row r="39" spans="1:4">
      <c r="A39" s="44" t="s">
        <v>1121</v>
      </c>
      <c r="B39" s="44" t="s">
        <v>1678</v>
      </c>
      <c r="C39" s="44" t="s">
        <v>217</v>
      </c>
      <c r="D39" s="44" t="s">
        <v>1670</v>
      </c>
    </row>
    <row r="40" spans="1:4">
      <c r="A40" s="44" t="s">
        <v>1122</v>
      </c>
      <c r="B40" s="44" t="s">
        <v>1679</v>
      </c>
      <c r="C40" s="44" t="s">
        <v>1778</v>
      </c>
      <c r="D40" s="44" t="s">
        <v>1719</v>
      </c>
    </row>
    <row r="41" spans="1:4">
      <c r="A41" s="44" t="s">
        <v>1123</v>
      </c>
      <c r="B41" s="44" t="s">
        <v>1763</v>
      </c>
      <c r="C41" s="44" t="s">
        <v>217</v>
      </c>
      <c r="D41" s="44" t="s">
        <v>1673</v>
      </c>
    </row>
    <row r="42" spans="1:4" ht="28.5">
      <c r="A42" s="44" t="s">
        <v>1114</v>
      </c>
      <c r="B42" s="44" t="s">
        <v>1680</v>
      </c>
      <c r="C42" s="44" t="s">
        <v>1789</v>
      </c>
      <c r="D42" s="44" t="s">
        <v>1721</v>
      </c>
    </row>
    <row r="43" spans="1:4">
      <c r="A43" s="44" t="s">
        <v>1126</v>
      </c>
      <c r="B43" s="44" t="s">
        <v>1764</v>
      </c>
      <c r="C43" s="44" t="s">
        <v>1722</v>
      </c>
      <c r="D43" s="44" t="s">
        <v>1673</v>
      </c>
    </row>
    <row r="44" spans="1:4">
      <c r="A44" s="44" t="s">
        <v>1127</v>
      </c>
      <c r="B44" s="44" t="s">
        <v>1765</v>
      </c>
      <c r="C44" s="44" t="s">
        <v>1723</v>
      </c>
      <c r="D44" s="44" t="s">
        <v>1670</v>
      </c>
    </row>
    <row r="45" spans="1:4">
      <c r="A45" s="44" t="s">
        <v>1128</v>
      </c>
      <c r="B45" s="44" t="s">
        <v>1766</v>
      </c>
      <c r="C45" s="44" t="s">
        <v>1724</v>
      </c>
      <c r="D45" s="44" t="s">
        <v>1670</v>
      </c>
    </row>
    <row r="46" spans="1:4">
      <c r="A46" s="44" t="s">
        <v>1129</v>
      </c>
      <c r="B46" s="44" t="s">
        <v>1767</v>
      </c>
      <c r="C46" s="44" t="s">
        <v>1724</v>
      </c>
      <c r="D46" s="44" t="s">
        <v>1670</v>
      </c>
    </row>
    <row r="47" spans="1:4">
      <c r="A47" s="44" t="s">
        <v>1130</v>
      </c>
      <c r="B47" s="44" t="s">
        <v>1768</v>
      </c>
      <c r="C47" s="44" t="s">
        <v>1724</v>
      </c>
      <c r="D47" s="44" t="s">
        <v>1670</v>
      </c>
    </row>
    <row r="48" spans="1:4">
      <c r="A48" s="44" t="s">
        <v>1125</v>
      </c>
      <c r="B48" s="44" t="s">
        <v>1769</v>
      </c>
      <c r="C48" s="44" t="s">
        <v>1724</v>
      </c>
      <c r="D48" s="44" t="s">
        <v>1670</v>
      </c>
    </row>
    <row r="49" spans="1:4" ht="42.75">
      <c r="A49" s="44" t="s">
        <v>1131</v>
      </c>
      <c r="B49" s="44" t="s">
        <v>1681</v>
      </c>
      <c r="C49" s="44" t="s">
        <v>1785</v>
      </c>
      <c r="D49" s="44" t="s">
        <v>1725</v>
      </c>
    </row>
    <row r="50" spans="1:4" ht="42.75">
      <c r="A50" s="44" t="s">
        <v>1099</v>
      </c>
      <c r="B50" s="44" t="s">
        <v>1674</v>
      </c>
      <c r="C50" s="44" t="s">
        <v>1786</v>
      </c>
      <c r="D50" s="44" t="s">
        <v>1726</v>
      </c>
    </row>
    <row r="51" spans="1:4" ht="42.75">
      <c r="A51" s="44" t="s">
        <v>1135</v>
      </c>
      <c r="B51" s="44" t="s">
        <v>1682</v>
      </c>
      <c r="C51" s="44" t="s">
        <v>1134</v>
      </c>
      <c r="D51" s="44" t="s">
        <v>1727</v>
      </c>
    </row>
    <row r="52" spans="1:4" ht="42.75">
      <c r="A52" s="44" t="s">
        <v>1137</v>
      </c>
      <c r="B52" s="44" t="s">
        <v>1683</v>
      </c>
      <c r="C52" s="44" t="s">
        <v>1782</v>
      </c>
      <c r="D52" s="44" t="s">
        <v>1728</v>
      </c>
    </row>
    <row r="53" spans="1:4">
      <c r="A53" s="44" t="s">
        <v>1139</v>
      </c>
      <c r="B53" s="44" t="s">
        <v>1684</v>
      </c>
      <c r="C53" s="44" t="s">
        <v>217</v>
      </c>
      <c r="D53" s="44" t="s">
        <v>1685</v>
      </c>
    </row>
    <row r="54" spans="1:4">
      <c r="A54" s="44" t="s">
        <v>1141</v>
      </c>
      <c r="B54" s="44" t="s">
        <v>1686</v>
      </c>
      <c r="C54" s="44" t="s">
        <v>217</v>
      </c>
      <c r="D54" s="44" t="s">
        <v>1685</v>
      </c>
    </row>
    <row r="55" spans="1:4">
      <c r="A55" s="44" t="s">
        <v>1142</v>
      </c>
      <c r="B55" s="44" t="s">
        <v>1687</v>
      </c>
      <c r="C55" s="44" t="s">
        <v>217</v>
      </c>
      <c r="D55" s="44" t="s">
        <v>1685</v>
      </c>
    </row>
    <row r="56" spans="1:4">
      <c r="A56" s="44" t="s">
        <v>1143</v>
      </c>
      <c r="B56" s="44" t="s">
        <v>1688</v>
      </c>
      <c r="C56" s="44" t="s">
        <v>217</v>
      </c>
      <c r="D56" s="44" t="s">
        <v>1685</v>
      </c>
    </row>
    <row r="57" spans="1:4">
      <c r="A57" s="44" t="s">
        <v>1144</v>
      </c>
      <c r="B57" s="44" t="s">
        <v>1689</v>
      </c>
      <c r="C57" s="44" t="s">
        <v>217</v>
      </c>
      <c r="D57" s="44" t="s">
        <v>1685</v>
      </c>
    </row>
    <row r="58" spans="1:4">
      <c r="A58" s="44" t="s">
        <v>1145</v>
      </c>
      <c r="B58" s="44" t="s">
        <v>1690</v>
      </c>
      <c r="C58" s="44" t="s">
        <v>217</v>
      </c>
      <c r="D58" s="44" t="s">
        <v>1685</v>
      </c>
    </row>
    <row r="59" spans="1:4">
      <c r="A59" s="44" t="s">
        <v>1146</v>
      </c>
      <c r="B59" s="44" t="s">
        <v>1691</v>
      </c>
      <c r="C59" s="44" t="s">
        <v>1779</v>
      </c>
      <c r="D59" s="44" t="s">
        <v>1685</v>
      </c>
    </row>
    <row r="60" spans="1:4">
      <c r="A60" s="44" t="s">
        <v>1147</v>
      </c>
      <c r="B60" s="44" t="s">
        <v>1692</v>
      </c>
      <c r="C60" s="44" t="s">
        <v>1102</v>
      </c>
      <c r="D60" s="44" t="s">
        <v>1685</v>
      </c>
    </row>
    <row r="61" spans="1:4">
      <c r="A61" s="44" t="s">
        <v>1148</v>
      </c>
      <c r="B61" s="44" t="s">
        <v>1693</v>
      </c>
      <c r="C61" s="44" t="s">
        <v>217</v>
      </c>
      <c r="D61" s="44" t="s">
        <v>1685</v>
      </c>
    </row>
    <row r="62" spans="1:4">
      <c r="A62" s="44" t="s">
        <v>1149</v>
      </c>
      <c r="B62" s="44" t="s">
        <v>1694</v>
      </c>
      <c r="C62" s="44" t="s">
        <v>217</v>
      </c>
      <c r="D62" s="44" t="s">
        <v>1685</v>
      </c>
    </row>
    <row r="63" spans="1:4">
      <c r="A63" s="44" t="s">
        <v>1150</v>
      </c>
      <c r="B63" s="44" t="s">
        <v>1695</v>
      </c>
      <c r="C63" s="44" t="s">
        <v>217</v>
      </c>
      <c r="D63" s="44" t="s">
        <v>1685</v>
      </c>
    </row>
    <row r="64" spans="1:4" ht="42.75">
      <c r="A64" s="44" t="s">
        <v>1151</v>
      </c>
      <c r="B64" s="44" t="s">
        <v>1696</v>
      </c>
      <c r="C64" s="44" t="s">
        <v>1782</v>
      </c>
      <c r="D64" s="44" t="s">
        <v>1729</v>
      </c>
    </row>
    <row r="65" spans="1:4">
      <c r="A65" s="44" t="s">
        <v>1152</v>
      </c>
      <c r="B65" s="44" t="s">
        <v>1742</v>
      </c>
      <c r="C65" s="44" t="s">
        <v>217</v>
      </c>
      <c r="D65" s="44" t="s">
        <v>1670</v>
      </c>
    </row>
    <row r="66" spans="1:4">
      <c r="A66" s="44" t="s">
        <v>1153</v>
      </c>
      <c r="B66" s="44" t="s">
        <v>1697</v>
      </c>
      <c r="C66" s="44" t="s">
        <v>217</v>
      </c>
      <c r="D66" s="44" t="s">
        <v>1670</v>
      </c>
    </row>
    <row r="67" spans="1:4" ht="42.75">
      <c r="A67" s="44" t="s">
        <v>1154</v>
      </c>
      <c r="B67" s="44" t="s">
        <v>1741</v>
      </c>
      <c r="C67" s="44" t="s">
        <v>867</v>
      </c>
      <c r="D67" s="44" t="s">
        <v>1730</v>
      </c>
    </row>
    <row r="68" spans="1:4" ht="42.75">
      <c r="A68" s="44" t="s">
        <v>1156</v>
      </c>
      <c r="B68" s="44" t="s">
        <v>1740</v>
      </c>
      <c r="C68" s="44" t="s">
        <v>1780</v>
      </c>
      <c r="D68" s="44" t="s">
        <v>1731</v>
      </c>
    </row>
    <row r="69" spans="1:4">
      <c r="A69" s="44" t="s">
        <v>1157</v>
      </c>
      <c r="B69" s="44" t="s">
        <v>1739</v>
      </c>
      <c r="C69" s="44" t="s">
        <v>1780</v>
      </c>
      <c r="D69" s="44" t="s">
        <v>1670</v>
      </c>
    </row>
    <row r="70" spans="1:4">
      <c r="A70" s="44" t="s">
        <v>1158</v>
      </c>
      <c r="B70" s="44" t="s">
        <v>1698</v>
      </c>
      <c r="C70" s="44" t="s">
        <v>1134</v>
      </c>
      <c r="D70" s="44" t="s">
        <v>1670</v>
      </c>
    </row>
    <row r="71" spans="1:4">
      <c r="A71" s="44" t="s">
        <v>1160</v>
      </c>
      <c r="B71" s="44" t="s">
        <v>1699</v>
      </c>
      <c r="C71" s="44" t="s">
        <v>217</v>
      </c>
      <c r="D71" s="44" t="s">
        <v>1700</v>
      </c>
    </row>
    <row r="72" spans="1:4" ht="57">
      <c r="A72" s="44" t="s">
        <v>1132</v>
      </c>
      <c r="B72" s="44" t="s">
        <v>1770</v>
      </c>
      <c r="C72" s="44" t="s">
        <v>1781</v>
      </c>
      <c r="D72" s="44" t="s">
        <v>1732</v>
      </c>
    </row>
    <row r="73" spans="1:4" ht="71.25">
      <c r="A73" s="44" t="s">
        <v>1136</v>
      </c>
      <c r="B73" s="44" t="s">
        <v>1701</v>
      </c>
      <c r="C73" s="44" t="s">
        <v>1134</v>
      </c>
      <c r="D73" s="44" t="s">
        <v>1733</v>
      </c>
    </row>
    <row r="74" spans="1:4">
      <c r="A74" s="44" t="s">
        <v>1138</v>
      </c>
      <c r="B74" s="44" t="s">
        <v>1702</v>
      </c>
      <c r="C74" s="44" t="s">
        <v>1782</v>
      </c>
      <c r="D74" s="44" t="s">
        <v>1670</v>
      </c>
    </row>
    <row r="75" spans="1:4">
      <c r="A75" s="44" t="s">
        <v>1159</v>
      </c>
      <c r="B75" s="44" t="s">
        <v>1734</v>
      </c>
      <c r="C75" s="44" t="s">
        <v>1781</v>
      </c>
      <c r="D75" s="44" t="s">
        <v>1670</v>
      </c>
    </row>
    <row r="76" spans="1:4" ht="57">
      <c r="A76" s="44" t="s">
        <v>1155</v>
      </c>
      <c r="B76" s="44" t="s">
        <v>1703</v>
      </c>
      <c r="C76" s="44" t="s">
        <v>1782</v>
      </c>
      <c r="D76" s="44" t="s">
        <v>1735</v>
      </c>
    </row>
    <row r="77" spans="1:4" ht="42.75">
      <c r="A77" s="44" t="s">
        <v>1133</v>
      </c>
      <c r="B77" s="44" t="s">
        <v>1674</v>
      </c>
      <c r="C77" s="44" t="s">
        <v>1781</v>
      </c>
      <c r="D77" s="44" t="s">
        <v>1736</v>
      </c>
    </row>
    <row r="78" spans="1:4">
      <c r="A78" s="44" t="s">
        <v>1140</v>
      </c>
      <c r="B78" s="44" t="s">
        <v>1737</v>
      </c>
      <c r="C78" s="44" t="s">
        <v>1780</v>
      </c>
      <c r="D78" s="44" t="s">
        <v>1670</v>
      </c>
    </row>
    <row r="79" spans="1:4" ht="42.75">
      <c r="A79" s="44" t="s">
        <v>1161</v>
      </c>
      <c r="B79" s="44" t="s">
        <v>1704</v>
      </c>
      <c r="C79" s="44" t="s">
        <v>1787</v>
      </c>
      <c r="D79" s="44" t="s">
        <v>1738</v>
      </c>
    </row>
    <row r="81" spans="2:2">
      <c r="B81" s="43" t="s">
        <v>1772</v>
      </c>
    </row>
    <row r="82" spans="2:2">
      <c r="B82" s="43" t="s">
        <v>1773</v>
      </c>
    </row>
    <row r="83" spans="2:2">
      <c r="B83" s="43" t="s">
        <v>1774</v>
      </c>
    </row>
    <row r="84" spans="2:2">
      <c r="B84" s="43" t="s">
        <v>1775</v>
      </c>
    </row>
    <row r="85" spans="2:2">
      <c r="B85" s="43" t="s">
        <v>1776</v>
      </c>
    </row>
    <row r="86" spans="2:2">
      <c r="B86" s="43" t="s">
        <v>1777</v>
      </c>
    </row>
  </sheetData>
  <mergeCells count="2">
    <mergeCell ref="A1:C1"/>
    <mergeCell ref="A2:C2"/>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3"/>
  <sheetViews>
    <sheetView topLeftCell="B1" zoomScale="59" zoomScaleNormal="59" workbookViewId="0">
      <selection activeCell="H6" sqref="H6"/>
    </sheetView>
  </sheetViews>
  <sheetFormatPr baseColWidth="10" defaultColWidth="11.375" defaultRowHeight="14.25"/>
  <cols>
    <col min="1" max="1" width="34.125" style="43" bestFit="1" customWidth="1"/>
    <col min="2" max="2" width="19.375" style="43" bestFit="1" customWidth="1"/>
    <col min="3" max="3" width="77.125" style="43" customWidth="1"/>
    <col min="4" max="4" width="64.75" style="43" bestFit="1" customWidth="1"/>
    <col min="5" max="5" width="87.625" style="43" customWidth="1"/>
    <col min="6" max="16384" width="11.375" style="43"/>
  </cols>
  <sheetData>
    <row r="1" spans="1:5">
      <c r="A1" s="44" t="s">
        <v>2076</v>
      </c>
      <c r="B1" s="44" t="s">
        <v>2085</v>
      </c>
      <c r="C1" s="44" t="s">
        <v>1816</v>
      </c>
      <c r="D1" s="44" t="s">
        <v>1817</v>
      </c>
      <c r="E1" s="44" t="s">
        <v>1818</v>
      </c>
    </row>
    <row r="2" spans="1:5" ht="99.75">
      <c r="A2" s="44" t="s">
        <v>1819</v>
      </c>
      <c r="B2" s="44" t="s">
        <v>1820</v>
      </c>
      <c r="C2" s="44" t="s">
        <v>2180</v>
      </c>
      <c r="D2" s="44" t="s">
        <v>1821</v>
      </c>
      <c r="E2" s="44" t="s">
        <v>2192</v>
      </c>
    </row>
    <row r="3" spans="1:5" ht="114">
      <c r="A3" s="44" t="s">
        <v>1819</v>
      </c>
      <c r="B3" s="44" t="s">
        <v>2166</v>
      </c>
      <c r="C3" s="44" t="s">
        <v>2181</v>
      </c>
      <c r="D3" s="44" t="s">
        <v>1821</v>
      </c>
      <c r="E3" s="44" t="s">
        <v>2193</v>
      </c>
    </row>
    <row r="4" spans="1:5" ht="57">
      <c r="A4" s="44" t="s">
        <v>1819</v>
      </c>
      <c r="B4" s="44" t="s">
        <v>1822</v>
      </c>
      <c r="C4" s="44" t="s">
        <v>2182</v>
      </c>
      <c r="D4" s="44" t="s">
        <v>1821</v>
      </c>
      <c r="E4" s="44" t="s">
        <v>2170</v>
      </c>
    </row>
    <row r="5" spans="1:5" ht="99.75">
      <c r="A5" s="44" t="s">
        <v>1823</v>
      </c>
      <c r="B5" s="44" t="s">
        <v>2167</v>
      </c>
      <c r="C5" s="44" t="s">
        <v>2183</v>
      </c>
      <c r="D5" s="44" t="s">
        <v>1821</v>
      </c>
      <c r="E5" s="44" t="s">
        <v>2171</v>
      </c>
    </row>
    <row r="6" spans="1:5" ht="99.75">
      <c r="A6" s="44" t="s">
        <v>1823</v>
      </c>
      <c r="B6" s="44" t="s">
        <v>65</v>
      </c>
      <c r="C6" s="44" t="s">
        <v>2184</v>
      </c>
      <c r="D6" s="44" t="s">
        <v>1821</v>
      </c>
      <c r="E6" s="44" t="s">
        <v>2172</v>
      </c>
    </row>
    <row r="7" spans="1:5" ht="99.75">
      <c r="A7" s="44" t="s">
        <v>1824</v>
      </c>
      <c r="B7" s="44" t="s">
        <v>1825</v>
      </c>
      <c r="C7" s="44" t="s">
        <v>2185</v>
      </c>
      <c r="D7" s="44" t="s">
        <v>1821</v>
      </c>
      <c r="E7" s="44" t="s">
        <v>2173</v>
      </c>
    </row>
    <row r="8" spans="1:5" ht="99.75">
      <c r="A8" s="44" t="s">
        <v>1824</v>
      </c>
      <c r="B8" s="44" t="s">
        <v>2168</v>
      </c>
      <c r="C8" s="44" t="s">
        <v>2186</v>
      </c>
      <c r="D8" s="44" t="s">
        <v>1821</v>
      </c>
      <c r="E8" s="44" t="s">
        <v>2174</v>
      </c>
    </row>
    <row r="9" spans="1:5" ht="71.25">
      <c r="A9" s="44" t="s">
        <v>1826</v>
      </c>
      <c r="B9" s="44" t="s">
        <v>1827</v>
      </c>
      <c r="C9" s="44" t="s">
        <v>2187</v>
      </c>
      <c r="D9" s="44" t="s">
        <v>1821</v>
      </c>
      <c r="E9" s="44" t="s">
        <v>2175</v>
      </c>
    </row>
    <row r="10" spans="1:5" ht="85.5">
      <c r="A10" s="44" t="s">
        <v>1828</v>
      </c>
      <c r="B10" s="44" t="s">
        <v>2169</v>
      </c>
      <c r="C10" s="44" t="s">
        <v>2188</v>
      </c>
      <c r="D10" s="44" t="s">
        <v>1821</v>
      </c>
      <c r="E10" s="44" t="s">
        <v>2176</v>
      </c>
    </row>
    <row r="11" spans="1:5" ht="114">
      <c r="A11" s="44" t="s">
        <v>1829</v>
      </c>
      <c r="B11" s="44" t="s">
        <v>1830</v>
      </c>
      <c r="C11" s="44" t="s">
        <v>2189</v>
      </c>
      <c r="D11" s="44" t="s">
        <v>1821</v>
      </c>
      <c r="E11" s="44" t="s">
        <v>2177</v>
      </c>
    </row>
    <row r="12" spans="1:5" ht="114">
      <c r="A12" s="44" t="s">
        <v>1831</v>
      </c>
      <c r="B12" s="44" t="s">
        <v>1832</v>
      </c>
      <c r="C12" s="44" t="s">
        <v>2190</v>
      </c>
      <c r="D12" s="44" t="s">
        <v>1821</v>
      </c>
      <c r="E12" s="44" t="s">
        <v>2178</v>
      </c>
    </row>
    <row r="13" spans="1:5" ht="71.25">
      <c r="A13" s="44" t="s">
        <v>1833</v>
      </c>
      <c r="B13" s="44" t="s">
        <v>1834</v>
      </c>
      <c r="C13" s="44" t="s">
        <v>2191</v>
      </c>
      <c r="D13" s="44" t="s">
        <v>1821</v>
      </c>
      <c r="E13" s="44" t="s">
        <v>2179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B w L 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e t q F h q 0 A A A D 3 A A A A E g A A A E N v b m Z p Z y 9 Q Y W N r Y W d l L n h t b H q / e 7 + N f U V u j k J Z a l F x Z n 6 e r Z K h n o G S Q n F J Y l 5 K Y k 5 + X q q t U l 6 + k r 0 d L 5 d N Q G J y d m J 6 q g J Q d V 6 x V U V x i q 1 S R k l J g Z W + f n l 5 u V 6 5 s V 5 + U b q + k Y G B o X 6 E r 0 9 w c k Z q b q I S X H E m Y c W 6 m X k g a 5 N T l e x s w i C u s T P S M z Q 2 0 T M 0 t 9 Q z s N G H C d r 4 Z u Y h F B g B H Q y S R R K 0 c S 7 N K S k t S r V L L d Z 1 D L L R h 3 F t 9 K F + s A M A A A D / / w M A U E s D B B Q A A g A I A A A A I Q B 5 I q X y K w Y A A O F D A A A T A A A A R m 9 y b X V s Y X M v U 2 V j d G l v b j E u b e x a 3 W 7 b N h S + D 9 B 3 I F R g s A H X m H / i t t s y w J M V R 0 B i e 7 a D Y c h P Q U u 0 Q 1 Q m V V J q 0 x q 5 2 A P 0 a k + w B 8 h V H 8 E v t i M p k i 1 L S p 0 i R d O G Q R B b R z y / / P j x M J I k l k c 5 Q 6 P o s / b r z o 6 8 w I L Y y B z o + i s d e 2 T G x f I a S 7 S H H O I 9 2 U H w 0 x d 0 R h h I j E u L O F X d F 4 I w 7 y 8 u X k 8 4 f 1 0 q L 0 5 6 e E 7 2 t E 0 b 2 t n V i c 6 Z B 4 P P K p G p p 9 q Y u h x Z e D 6 h 2 O Y a G B 3 j i U O q Y 4 G Z n H I x 1 7 n j z 9 n 4 v U t k K X J c W S w 0 s / N K b 4 + N b n 9 o t r U K 8 u A 2 8 s i l d 1 V B C y 3 I h g s Q m 8 x r N a u B b i i / C Y X i r I Y / s e K b q E Y E p G g T l r W Q G l e 3 e T L u F n O N N X O 3 D G t 6 v M h r j 8 8 n g m T U O 2 R K G b X o 8 h N D m Z v 6 8 p N N Z x z Z B D k Y W c k k o A 4 V U J 4 q e t l K l D B 7 H + p 0 s S Q y Y y m Y R Z S U N O d e c V k j 1 a L a 5 o z d 9 w E b 2 U z 3 K e Q g y D R d m q t y A q K + J w C i V g g V + P L G p x 6 2 A X A J n E b E g Q w i L M n S J u o q m 1 l u J r b m K o h F o i l 1 w G W O i y F / F 9 g v C q i C C L Y u U O k k 7 e A M / f Y 7 Y r 7 j l F e O O r 7 r U A v C i 9 X 5 m r M O l R 5 l l l f K B p Q z L 5 n w e T A F G + F z E V j L 8 x o u u F R 9 g i k U 1 b a 0 C L M p m + V j Y X P Q W h T L j y C y A H k z Q W a p d d + 2 b Z P Z 5 D K a q l I 2 Y J i c G 2 3 4 W g t / V 5 g o P 9 m h r N D J i t 2 e Z r g J l e p l T Z G c I r k f n u T W M 7 k 1 + K 9 E e v n e v g o D b p v Y F 9 L h b W T 3 e W T c Q o 8 b C d U K 6 p 2 l x q 0 3 l z s T 8 F o w X 4 2 B G 4 q B F Q M / h j a z K N R U d N 8 / / R Y l 8 q X d 5 7 Z M m p 3 n B 9 2 K d g + 6 N 8 A n E l F m + 9 K D D B 0 i 8 9 l w Y E + r Y Y C y B A G R 6 g 3 V y Z K m / 3 J 6 L I m Q p x b k b Z 3 2 G e k I + p a c d o h 8 7 X H 3 1 G R T j t 6 j P + j E o X w m 8 B Q W 6 q k r u M c B N P y V d D G j 8 q L q 2 l O t X E E n 5 t x 1 y B x M 4 + B / A 3 t a r d r Q z u L C h R H U X 9 Y h o C i y x Y l p 7 2 m x O O D g D v b w l x F w b C W Y + k h e y z J P K K 8 X y B s F 8 m Z K v g Y D g 1 l 4 Q j 6 E 0 I O S z P l b m s L 7 I J B 5 5 I B g Q F L O 0 k Y n N y P a j j O y s I O F 3 P O E T 8 7 K + R W o f a Y E h R E F N R k Z + r g / z P L X s d E b G 6 h j o M P 2 C B l H 5 s j s 9 4 w R a h / q 7 Z 5 u o N q d N e p 3 1 m g U F R h g K n 3 H w 7 A N k E t Y P q v 8 d d h 3 K C O l R a Z E l a B q E R Y a q D T A M 4 J q t Z / L 6 / J m I q + l 5 L u J v J 6 S t x I 5 d B u p 8 E L a B P o M V i r g H T v x a s U p S k j Y I J M Q 0 E F X + C 6 P C Z d O 0 U k 0 U 2 d g Q D N 6 x r A L b Q T y L m A d R 5 f L j 3 B N H E k 2 B 3 c J I w J H m 6 5 N n p a c a T m Q z G D F b m d g Q D y x / O Q Q W P C h 9 g z L 8 0 X j a j t l 4 x K o 3 E p 5 t 7 C Y w O V 2 + m 0 o E f Q M / H z R T D w e G e P 2 o T H K V z i g R I i A m 7 B F B K j t b q e 2 / M e C N Y H Y 8 h o Y 0 + K V M F I 8 5 4 z i + G r 5 X z g E 2 8 t r d 3 k d S 3 1 B 8 E 1 h X C g U f + M v r + d g Q c Z u B 8 N + 5 x j 8 j N C f x y Y 6 M v V + Q Q h H J l Q i i v C O m n r I r f H 8 A G W c L 1 p X d 7 Y y J I 5 D G F C E B P J + 5 m F B u Y x y h N 2 Z Z k A E W w y 1 / X g I b B Z v A 7 D L + D a e + Q m + h s b I 7 B z 3 R + e L 5 1 c F G P M d F 8 q I X O w S i P 7 F K v r j w 0 E b / Y 0 G 7 Y F x W K A r u O 2 n I X a g 7 + u o X o + N H O z r F T Q I / o z 2 W x X 0 0 9 Z 2 J A m m E v Z R 6 1 m 4 p 6 Z r q p v L f 3 s B f 4 2 M o K y 9 s M z D I o R F + / J G s a I Z 4 2 I G J f + A A 7 I g M h R N s A w a A 0 R Y N G I K 4 1 m w 8 G q 1 p D b 9 8 R B m N X K R e I 1 d r n F n h p o k t K Y 5 n d M w F I p V z 3 k r k 0 E L G n P U a h f Z a u P Y a q / Y Y n u 4 c 1 u b m 3 7 S 0 3 4 2 9 L C z 1 b R y q h / b 9 L z e j u V t O A + / E W v k N 2 K N e 2 n E G q o R + + 4 b s X X 4 b x Q g B / 2 p t u r h o 7 + Z j / 7 m v a C / q d D / y N C f O i Q 8 f P S 3 8 t H f u h f 0 t x T 6 H x n 6 U 0 f n h 4 / + 3 X z 0 7 9 4 L + n c V + h 8 L + r P P o 5 r q e Z R 6 H q W e R 6 n n U Y / r e V S W C H c V E S o i V K 9 G q V e j 1 K t R 3 + j V q J Z i Y M X A 6 g 1 8 9 Q b + j / w G / n N F c o r k 1 H l b n b c f + 3 n 7 h S J C R Y T q v K 3 O 2 + q 8 / Y 3 O 2 y 8 V A y s G V u d t d d 7 + z s / b / w M A A P / / A w B Q S w E C L Q A U A A Y A C A A A A C E A K t 2 q Q N I A A A A 3 A Q A A E w A A A A A A A A A A A A A A A A A A A A A A W 0 N v b n R l b n R f V H l w Z X N d L n h t b F B L A Q I t A B Q A A g A I A A A A I Q B 6 2 o W G r Q A A A P c A A A A S A A A A A A A A A A A A A A A A A A s D A A B D b 2 5 m a W c v U G F j a 2 F n Z S 5 4 b W x Q S w E C L Q A U A A I A C A A A A C E A e S K l 8 i s G A A D h Q w A A E w A A A A A A A A A A A A A A A A D o A w A A R m 9 y b X V s Y X M v U 2 V j d G l v b j E u b V B L B Q Y A A A A A A w A D A M I A A A B E C 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u 6 o A A A A A A A C Z q g 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l Q Q 0 N f Q 2 F 0 Z W d v c i V D M y V B R G F z 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x M S 0 x M V Q y M T o w O D o 0 M C 4 0 N j A w N z U 1 W i I v P j x F b n R y e S B U e X B l P S J G a W x s Q 2 9 s d W 1 u V H l w Z X M i I F Z h b H V l P S J z Q m d Z R C I v P j x F b n R y e S B U e X B l P S J G a W x s Q 2 9 s d W 1 u T m F t Z X M i I F Z h b H V l P S J z W y Z x d W 9 0 O 0 l Q Q 0 M g U 2 V j d G 9 y J n F 1 b 3 Q 7 L C Z x d W 9 0 O 0 l Q Q 0 M g Q 2 F 0 Z W d v c m l h J n F 1 b 3 Q 7 L C Z x d W 9 0 O 8 O N b m R p Y 2 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I z N z d k O W F k L T V j M j c t N D Q 1 Z C 0 5 Z D M 4 L W I 5 Z j M z N G Q 1 N D g 3 M y I v P j x F b n R y e S B U e X B l P S J S Z W x h d G l v b n N o a X B J b m Z v Q 2 9 u d G F p b m V y I i B W Y W x 1 Z T 0 i c 3 s m c X V v d D t j b 2 x 1 b W 5 D b 3 V u d C Z x d W 9 0 O z o z L C Z x d W 9 0 O 2 t l e U N v b H V t b k 5 h b W V z J n F 1 b 3 Q 7 O l t d L C Z x d W 9 0 O 3 F 1 Z X J 5 U m V s Y X R p b 2 5 z a G l w c y Z x d W 9 0 O z p b X S w m c X V v d D t j b 2 x 1 b W 5 J Z G V u d G l 0 a W V z J n F 1 b 3 Q 7 O l s m c X V v d D t T Z W N 0 a W 9 u M S 9 J U E N D X 0 N h d G V n b 3 L D r W F z L 0 F 1 d G 9 S Z W 1 v d m V k Q 2 9 s d W 1 u c z E u e 0 l Q Q 0 M g U 2 V j d G 9 y L D B 9 J n F 1 b 3 Q 7 L C Z x d W 9 0 O 1 N l Y 3 R p b 2 4 x L 0 l Q Q 0 N f Q 2 F 0 Z W d v c s O t Y X M v Q X V 0 b 1 J l b W 9 2 Z W R D b 2 x 1 b W 5 z M S 5 7 S V B D Q y B D Y X R l Z 2 9 y a W E s M X 0 m c X V v d D s s J n F 1 b 3 Q 7 U 2 V j d G l v b j E v S V B D Q 1 9 D Y X R l Z 2 9 y w 6 1 h c y 9 B d X R v U m V t b 3 Z l Z E N v b H V t b n M x L n v D j W 5 k a W N l L D J 9 J n F 1 b 3 Q 7 X S w m c X V v d D t D b 2 x 1 b W 5 D b 3 V u d C Z x d W 9 0 O z o z L C Z x d W 9 0 O 0 t l e U N v b H V t b k 5 h b W V z J n F 1 b 3 Q 7 O l t d L C Z x d W 9 0 O 0 N v b H V t b k l k Z W 5 0 a X R p Z X M m c X V v d D s 6 W y Z x d W 9 0 O 1 N l Y 3 R p b 2 4 x L 0 l Q Q 0 N f Q 2 F 0 Z W d v c s O t Y X M v Q X V 0 b 1 J l b W 9 2 Z W R D b 2 x 1 b W 5 z M S 5 7 S V B D Q y B T Z W N 0 b 3 I s M H 0 m c X V v d D s s J n F 1 b 3 Q 7 U 2 V j d G l v b j E v S V B D Q 1 9 D Y X R l Z 2 9 y w 6 1 h c y 9 B d X R v U m V t b 3 Z l Z E N v b H V t b n M x L n t J U E N D I E N h d G V n b 3 J p Y S w x f S Z x d W 9 0 O y w m c X V v d D t T Z W N 0 a W 9 u M S 9 J U E N D X 0 N h d G V n b 3 L D r W F z L 0 F 1 d G 9 S Z W 1 v d m V k Q 2 9 s d W 1 u c z E u e 8 O N b m R p Y 2 U s M n 0 m c X V v d D t d L C Z x d W 9 0 O 1 J l b G F 0 a W 9 u c 2 h p c E l u Z m 8 m c X V v d D s 6 W 1 1 9 I i 8 + P E V u d H J 5 I F R 5 c G U 9 I l J l c 3 V s d F R 5 c G U i I F Z h b H V l P S J z V G F i b G U i L z 4 8 R W 5 0 c n k g V H l w Z T 0 i T m F 2 a W d h d G l v b l N 0 Z X B O Y W 1 l I i B W Y W x 1 Z T 0 i c 0 5 h d m V n Y W N p w 7 N u I i 8 + P E V u d H J 5 I F R 5 c G U 9 I k Z p b G x P Y m p l Y 3 R U e X B l I i B W Y W x 1 Z T 0 i c 0 N v b m 5 l Y 3 R p b 2 5 P b m x 5 I i 8 + P E V u d H J 5 I F R 5 c G U 9 I k 5 h b W V V c G R h d G V k Q W Z 0 Z X J G a W x s I i B W Y W x 1 Z T 0 i b D A i L z 4 8 L 1 N 0 Y W J s Z U V u d H J p Z X M + P C 9 J d G V t P j x J d G V t P j x J d G V t T G 9 j Y X R p b 2 4 + P E l 0 Z W 1 U e X B l P k Z v c m 1 1 b G E 8 L 0 l 0 Z W 1 U e X B l P j x J d G V t U G F 0 a D 5 T Z W N 0 a W 9 u M S 9 J U E N D X 0 N h d G V n b 3 I l Q z M l Q U R h c y 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T E t M T F U M j E 6 M D g 6 M z Y u O T A y M T M 4 N 1 o i L z 4 8 R W 5 0 c n k g V H l w Z T 0 i R m l s b E N v b H V t b l R 5 c G V z I i B W Y W x 1 Z T 0 i c 0 J n W U Q i L z 4 8 R W 5 0 c n k g V H l w Z T 0 i R m l s b E N v b H V t b k 5 h b W V z I i B W Y W x 1 Z T 0 i c 1 s m c X V v d D t J U E N D I E N h d G V n b 3 J p Y S Z x d W 9 0 O y w m c X V v d D t J U E N D I F N 1 Y m N h d G V n b 3 J p Y S A x Z X I g T 3 J k Z W 4 m c X V v d D s s J n F 1 b 3 Q 7 w 4 1 u Z G l j 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O G V i Z W F k M j M t M j Q w Z C 0 0 M z U x L W I 3 Z m Q t Y W U 4 M G Z j Z D Z k N j J h I i 8 + P E V u d H J 5 I F R 5 c G U 9 I l J l b G F 0 a W 9 u c 2 h p c E l u Z m 9 D b 2 5 0 Y W l u Z X I i I F Z h b H V l P S J z e y Z x d W 9 0 O 2 N v b H V t b k N v d W 5 0 J n F 1 b 3 Q 7 O j M s J n F 1 b 3 Q 7 a 2 V 5 Q 2 9 s d W 1 u T m F t Z X M m c X V v d D s 6 W 1 0 s J n F 1 b 3 Q 7 c X V l c n l S Z W x h d G l v b n N o a X B z J n F 1 b 3 Q 7 O l t d L C Z x d W 9 0 O 2 N v b H V t b k l k Z W 5 0 a X R p Z X M m c X V v d D s 6 W y Z x d W 9 0 O 1 N l Y 3 R p b 2 4 x L 0 l Q Q 0 N f Q 2 F 0 Z W d v c s O t Y X M g K D I p L 0 F 1 d G 9 S Z W 1 v d m V k Q 2 9 s d W 1 u c z E u e 0 l Q Q 0 M g Q 2 F 0 Z W d v c m l h L D B 9 J n F 1 b 3 Q 7 L C Z x d W 9 0 O 1 N l Y 3 R p b 2 4 x L 0 l Q Q 0 N f Q 2 F 0 Z W d v c s O t Y X M g K D I p L 0 F 1 d G 9 S Z W 1 v d m V k Q 2 9 s d W 1 u c z E u e 0 l Q Q 0 M g U 3 V i Y 2 F 0 Z W d v c m l h I D F l c i B P c m R l b i w x f S Z x d W 9 0 O y w m c X V v d D t T Z W N 0 a W 9 u M S 9 J U E N D X 0 N h d G V n b 3 L D r W F z I C g y K S 9 B d X R v U m V t b 3 Z l Z E N v b H V t b n M x L n v D j W 5 k a W N l L D J 9 J n F 1 b 3 Q 7 X S w m c X V v d D t D b 2 x 1 b W 5 D b 3 V u d C Z x d W 9 0 O z o z L C Z x d W 9 0 O 0 t l e U N v b H V t b k 5 h b W V z J n F 1 b 3 Q 7 O l t d L C Z x d W 9 0 O 0 N v b H V t b k l k Z W 5 0 a X R p Z X M m c X V v d D s 6 W y Z x d W 9 0 O 1 N l Y 3 R p b 2 4 x L 0 l Q Q 0 N f Q 2 F 0 Z W d v c s O t Y X M g K D I p L 0 F 1 d G 9 S Z W 1 v d m V k Q 2 9 s d W 1 u c z E u e 0 l Q Q 0 M g Q 2 F 0 Z W d v c m l h L D B 9 J n F 1 b 3 Q 7 L C Z x d W 9 0 O 1 N l Y 3 R p b 2 4 x L 0 l Q Q 0 N f Q 2 F 0 Z W d v c s O t Y X M g K D I p L 0 F 1 d G 9 S Z W 1 v d m V k Q 2 9 s d W 1 u c z E u e 0 l Q Q 0 M g U 3 V i Y 2 F 0 Z W d v c m l h I D F l c i B P c m R l b i w x f S Z x d W 9 0 O y w m c X V v d D t T Z W N 0 a W 9 u M S 9 J U E N D X 0 N h d G V n b 3 L D r W F z I C g y K S 9 B d X R v U m V t b 3 Z l Z E N v b H V t b n M x L n v D j W 5 k a W N l L D J 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S V B D Q 1 9 D Y X R l Z 2 9 y J U M z J U F E Y X M l M j A o M y 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E x L T E x V D I x O j A 4 O j M 2 L j g x M j E y N T d a I i 8 + P E V u d H J 5 I F R 5 c G U 9 I k Z p b G x D b 2 x 1 b W 5 U e X B l c y I g V m F s d W U 9 I n N C Z 1 l E I i 8 + P E V u d H J 5 I F R 5 c G U 9 I k Z p b G x D b 2 x 1 b W 5 O Y W 1 l c y I g V m F s d W U 9 I n N b J n F 1 b 3 Q 7 S V B D Q y B T d W J j Y X R l Z 2 9 y a W E g M W V y I E 9 y Z G V u J n F 1 b 3 Q 7 L C Z x d W 9 0 O 0 l Q Q 0 M g R n V l b n R l J n F 1 b 3 Q 7 L C Z x d W 9 0 O 8 O N b m R p Y 2 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Z j N T c 3 Z m U 3 L W M 0 Z G Y t N G E z N i 1 i Y m Y 3 L T B k N G R h Y m I 4 O G Q 4 Z i I v P j x F b n R y e S B U e X B l P S J S Z W x h d G l v b n N o a X B J b m Z v Q 2 9 u d G F p b m V y I i B W Y W x 1 Z T 0 i c 3 s m c X V v d D t j b 2 x 1 b W 5 D b 3 V u d C Z x d W 9 0 O z o z L C Z x d W 9 0 O 2 t l e U N v b H V t b k 5 h b W V z J n F 1 b 3 Q 7 O l t d L C Z x d W 9 0 O 3 F 1 Z X J 5 U m V s Y X R p b 2 5 z a G l w c y Z x d W 9 0 O z p b X S w m c X V v d D t j b 2 x 1 b W 5 J Z G V u d G l 0 a W V z J n F 1 b 3 Q 7 O l s m c X V v d D t T Z W N 0 a W 9 u M S 9 J U E N D X 0 N h d G V n b 3 L D r W F z I C g z K S 9 B d X R v U m V t b 3 Z l Z E N v b H V t b n M x L n t J U E N D I F N 1 Y m N h d G V n b 3 J p Y S A x Z X I g T 3 J k Z W 4 s M H 0 m c X V v d D s s J n F 1 b 3 Q 7 U 2 V j d G l v b j E v S V B D Q 1 9 D Y X R l Z 2 9 y w 6 1 h c y A o M y k v Q X V 0 b 1 J l b W 9 2 Z W R D b 2 x 1 b W 5 z M S 5 7 S V B D Q y B G d W V u d G U s M X 0 m c X V v d D s s J n F 1 b 3 Q 7 U 2 V j d G l v b j E v S V B D Q 1 9 D Y X R l Z 2 9 y w 6 1 h c y A o M y k v Q X V 0 b 1 J l b W 9 2 Z W R D b 2 x 1 b W 5 z M S 5 7 w 4 1 u Z G l j Z S w y f S Z x d W 9 0 O 1 0 s J n F 1 b 3 Q 7 Q 2 9 s d W 1 u Q 2 9 1 b n Q m c X V v d D s 6 M y w m c X V v d D t L Z X l D b 2 x 1 b W 5 O Y W 1 l c y Z x d W 9 0 O z p b X S w m c X V v d D t D b 2 x 1 b W 5 J Z G V u d G l 0 a W V z J n F 1 b 3 Q 7 O l s m c X V v d D t T Z W N 0 a W 9 u M S 9 J U E N D X 0 N h d G V n b 3 L D r W F z I C g z K S 9 B d X R v U m V t b 3 Z l Z E N v b H V t b n M x L n t J U E N D I F N 1 Y m N h d G V n b 3 J p Y S A x Z X I g T 3 J k Z W 4 s M H 0 m c X V v d D s s J n F 1 b 3 Q 7 U 2 V j d G l v b j E v S V B D Q 1 9 D Y X R l Z 2 9 y w 6 1 h c y A o M y k v Q X V 0 b 1 J l b W 9 2 Z W R D b 2 x 1 b W 5 z M S 5 7 S V B D Q y B G d W V u d G U s M X 0 m c X V v d D s s J n F 1 b 3 Q 7 U 2 V j d G l v b j E v S V B D Q 1 9 D Y X R l Z 2 9 y w 6 1 h c y A o M y k 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1 R h Y m x l M j k z J T I w K F B h Z 2 U l M j A x M T A p P C 9 J d G V t U G F 0 a D 4 8 L 0 l 0 Z W 1 M b 2 N h d G l v b j 4 8 U 3 R h Y m x l R W 5 0 c m l l c z 4 8 R W 5 0 c n k g V H l w Z T 0 i Q W R k Z W R U b 0 R h d G F N b 2 R l b C I g V m F s d W U 9 I m w x I i 8 + P E V u d H J 5 I F R 5 c G U 9 I k J 1 Z m Z l c k 5 l e H R S Z W Z y Z X N o I i B W Y W x 1 Z T 0 i b D E i L z 4 8 R W 5 0 c n k g V H l w Z T 0 i R m l s b E N v d W 5 0 I i B W Y W x 1 Z T 0 i b D Q i L z 4 8 R W 5 0 c n k g V H l w Z T 0 i R m l s b E V u Y W J s Z W Q i I F Z h b H V l P S J s M C I v P j x F b n R y e S B U e X B l P S J G a W x s R X J y b 3 J D b 2 R l I i B W Y W x 1 Z T 0 i c 1 V u a 2 5 v d 2 4 i L z 4 8 R W 5 0 c n k g V H l w Z T 0 i R m l s b E V y c m 9 y Q 2 9 1 b n Q i I F Z h b H V l P S J s M C I v P j x F b n R y e S B U e X B l P S J G a W x s T G F z d F V w Z G F 0 Z W Q i I F Z h b H V l P S J k M j A y N C 0 x M S 0 x M V Q y M T o w O D o z N C 4 y N j k 5 O T M 2 W i I v P j x F b n R y e S B U e X B l P S J G a W x s Q 2 9 s d W 1 u V H l w Z X M i I F Z h b H V l P S J z Q m d Z R 0 J n P T 0 i L z 4 8 R W 5 0 c n k g V H l w Z T 0 i R m l s b E N v b H V t b k 5 h b W V z I i B W Y W x 1 Z T 0 i c 1 s m c X V v d D t T R U N U T 1 I m c X V v d D s s J n F 1 b 3 Q 7 R l V F T l R F I E R F I E x B U y B F T U l T S U 9 O R V M g Q U x D Q U 5 D R S A x J n F 1 b 3 Q 7 L C Z x d W 9 0 O 0 Z V R U 5 U R S B E R S B M Q V M g R U 1 J U 0 l P T k V T I E F M Q 0 F O Q 0 U g M i Z x d W 9 0 O y w m c X V v d D t G V U V O V E U g R E U g T E F T I E V N S V N J T 0 5 F U y B B T E N B T k N F I D M m c X V v d D t d I i 8 + P E V u d H J 5 I F R 5 c G U 9 I k Z p b G x l Z E N v b X B s Z X R l U m V z d W x 0 V G 9 X b 3 J r c 2 h l Z X Q i I F Z h b H V l P S J s M C I v P j x F b n R y e S B U e X B l P S J G a W x s U 3 R h d H V z I i B W Y W x 1 Z T 0 i c 0 N v b X B s Z X R l I i 8 + P E V u d H J 5 I F R 5 c G U 9 I k Z p b G x U b 0 R h d G F N b 2 R l b E V u Y W J s Z W Q i I F Z h b H V l P S J s M S I v P j x F b n R y e S B U e X B l P S J J c 1 B y a X Z h d G U i I F Z h b H V l P S J s M C I v P j x F b n R y e S B U e X B l P S J R d W V y e U l E I i B W Y W x 1 Z T 0 i c 2 R i N G Z m O T B h L T c z Y m M t N D Y 1 N y 1 h N 2 F k L T h j N D A 0 M z Z l N m Y z N S I v P j x F b n R y e S B U e X B l P S J S Z W x h d G l v b n N o a X B J b m Z v Q 2 9 u d G F p b m V y I i B W Y W x 1 Z T 0 i c 3 s m c X V v d D t j b 2 x 1 b W 5 D b 3 V u d C Z x d W 9 0 O z o 0 L C Z x d W 9 0 O 2 t l e U N v b H V t b k 5 h b W V z J n F 1 b 3 Q 7 O l t d L C Z x d W 9 0 O 3 F 1 Z X J 5 U m V s Y X R p b 2 5 z a G l w c y Z x d W 9 0 O z p b X S w m c X V v d D t j b 2 x 1 b W 5 J Z G V u d G l 0 a W V z J n F 1 b 3 Q 7 O l s m c X V v d D t T Z W N 0 a W 9 u M S 9 U Y W J s Z T I 5 M y A o U G F n Z S A x M T A p L 1 R p c G 8 g Y 2 F t Y m l h Z G 8 x L n t T R U N U T 1 I s M H 0 m c X V v d D s s J n F 1 b 3 Q 7 U 2 V j d G l v b j E v V G F i b G U y O T M g K F B h Z 2 U g M T E w K S 9 U a X B v I G N h b W J p Y W R v M S 5 7 R l V F T l R F I E R F I E x B U y B F T U l T S U 9 O R V M g Q U x D Q U 5 D R S A x L D F 9 J n F 1 b 3 Q 7 L C Z x d W 9 0 O 1 N l Y 3 R p b 2 4 x L 1 R h Y m x l M j k z I C h Q Y W d l I D E x M C k v V G l w b y B j Y W 1 i a W F k b z E u e 0 Z V R U 5 U R S B E R S B M Q V M g R U 1 J U 0 l P T k V T I E F M Q 0 F O Q 0 U g M i w y f S Z x d W 9 0 O y w m c X V v d D t T Z W N 0 a W 9 u M S 9 U Y W J s Z T I 5 M y A o U G F n Z S A x M T A p L 1 R p c G 8 g Y 2 F t Y m l h Z G 8 x L n t G V U V O V E U g R E U g T E F T I E V N S V N J T 0 5 F U y B B T E N B T k N F I D M s M 3 0 m c X V v d D t d L C Z x d W 9 0 O 0 N v b H V t b k N v d W 5 0 J n F 1 b 3 Q 7 O j Q s J n F 1 b 3 Q 7 S 2 V 5 Q 2 9 s d W 1 u T m F t Z X M m c X V v d D s 6 W 1 0 s J n F 1 b 3 Q 7 Q 2 9 s d W 1 u S W R l b n R p d G l l c y Z x d W 9 0 O z p b J n F 1 b 3 Q 7 U 2 V j d G l v b j E v V G F i b G U y O T M g K F B h Z 2 U g M T E w K S 9 U a X B v I G N h b W J p Y W R v M S 5 7 U 0 V D V E 9 S L D B 9 J n F 1 b 3 Q 7 L C Z x d W 9 0 O 1 N l Y 3 R p b 2 4 x L 1 R h Y m x l M j k z I C h Q Y W d l I D E x M C k v V G l w b y B j Y W 1 i a W F k b z E u e 0 Z V R U 5 U R S B E R S B M Q V M g R U 1 J U 0 l P T k V T I E F M Q 0 F O Q 0 U g M S w x f S Z x d W 9 0 O y w m c X V v d D t T Z W N 0 a W 9 u M S 9 U Y W J s Z T I 5 M y A o U G F n Z S A x M T A p L 1 R p c G 8 g Y 2 F t Y m l h Z G 8 x L n t G V U V O V E U g R E U g T E F T I E V N S V N J T 0 5 F U y B B T E N B T k N F I D I s M n 0 m c X V v d D s s J n F 1 b 3 Q 7 U 2 V j d G l v b j E v V G F i b G U y O T M g K F B h Z 2 U g M T E w K S 9 U a X B v I G N h b W J p Y W R v M S 5 7 R l V F T l R F I E R F I E x B U y B F T U l T S U 9 O R V M g Q U x D Q U 5 D R S A z L D N 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V G F i b G U y O T Q l M j A o U G F n Z S U y M D E x M S k 8 L 0 l 0 Z W 1 Q Y X R o P j w v S X R l b U x v Y 2 F 0 a W 9 u P j x T d G F i b G V F b n R y a W V z P j x F b n R y e S B U e X B l P S J B Z G R l Z F R v R G F 0 Y U 1 v Z G V s I i B W Y W x 1 Z T 0 i b D E i L z 4 8 R W 5 0 c n k g V H l w Z T 0 i Q n V m Z m V y T m V 4 d F J l Z n J l c 2 g i I F Z h b H V l P S J s M S I v P j x F b n R y e S B U e X B l P S J G a W x s Q 2 9 1 b n Q i I F Z h b H V l P S J s N C I v P j x F b n R y e S B U e X B l P S J G a W x s R W 5 h Y m x l Z C I g V m F s d W U 9 I m w w I i 8 + P E V u d H J 5 I F R 5 c G U 9 I k Z p b G x F c n J v c k N v Z G U i I F Z h b H V l P S J z V W 5 r b m 9 3 b i I v P j x F b n R y e S B U e X B l P S J G a W x s R X J y b 3 J D b 3 V u d C I g V m F s d W U 9 I m w w I i 8 + P E V u d H J 5 I F R 5 c G U 9 I k Z p b G x M Y X N 0 V X B k Y X R l Z C I g V m F s d W U 9 I m Q y M D I 0 L T E x L T E x V D I x O j A 4 O j M 0 L j M z M j Y 3 M T J a I i 8 + P E V u d H J 5 I F R 5 c G U 9 I k Z p b G x D b 2 x 1 b W 5 U e X B l c y I g V m F s d W U 9 I n N C Z 1 l H Q m c 9 P S I v P j x F b n R y e S B U e X B l P S J G a W x s Q 2 9 s d W 1 u T m F t Z X M i I F Z h b H V l P S J z W y Z x d W 9 0 O 1 N F Q 1 R P U i Z x d W 9 0 O y w m c X V v d D t G V U V O V E U g R E U g T E F T I E V N S V N J T 0 5 F U y B B T E N B T k N F I D E m c X V v d D s s J n F 1 b 3 Q 7 R l V F T l R F I E R F I E x B U y B F T U l T S U 9 O R V M g Q U x D Q U 5 D R S A y J n F 1 b 3 Q 7 L C Z x d W 9 0 O 0 Z V R U 5 U R S B E R S B M Q V M g R U 1 J U 0 l P T k V T I E F M Q 0 F O Q 0 U g M y Z x d W 9 0 O 1 0 i L z 4 8 R W 5 0 c n k g V H l w Z T 0 i R m l s b G V k Q 2 9 t c G x l d G V S Z X N 1 b H R U b 1 d v c m t z a G V l d C I g V m F s d W U 9 I m w w I i 8 + P E V u d H J 5 I F R 5 c G U 9 I k Z p b G x T d G F 0 d X M i I F Z h b H V l P S J z Q 2 9 t c G x l d G U i L z 4 8 R W 5 0 c n k g V H l w Z T 0 i R m l s b F R v R G F 0 Y U 1 v Z G V s R W 5 h Y m x l Z C I g V m F s d W U 9 I m w x I i 8 + P E V u d H J 5 I F R 5 c G U 9 I k l z U H J p d m F 0 Z S I g V m F s d W U 9 I m w w I i 8 + P E V u d H J 5 I F R 5 c G U 9 I l F 1 Z X J 5 S U Q i I F Z h b H V l P S J z Z D c 4 Z G I w Z D A t Y m E 1 Z i 0 0 O G N j L W I z O T E t N j M z O W J l N j Q 5 O T M 2 I i 8 + P E V u d H J 5 I F R 5 c G U 9 I l J l b G F 0 a W 9 u c 2 h p c E l u Z m 9 D b 2 5 0 Y W l u Z X I i I F Z h b H V l P S J z e y Z x d W 9 0 O 2 N v b H V t b k N v d W 5 0 J n F 1 b 3 Q 7 O j Q s J n F 1 b 3 Q 7 a 2 V 5 Q 2 9 s d W 1 u T m F t Z X M m c X V v d D s 6 W 1 0 s J n F 1 b 3 Q 7 c X V l c n l S Z W x h d G l v b n N o a X B z J n F 1 b 3 Q 7 O l t d L C Z x d W 9 0 O 2 N v b H V t b k l k Z W 5 0 a X R p Z X M m c X V v d D s 6 W y Z x d W 9 0 O 1 N l Y 3 R p b 2 4 x L 1 R h Y m x l M j k 0 I C h Q Y W d l I D E x M S k v V G l w b y B j Y W 1 i a W F k b z E u e 1 N F Q 1 R P U i w w f S Z x d W 9 0 O y w m c X V v d D t T Z W N 0 a W 9 u M S 9 U Y W J s Z T I 5 N C A o U G F n Z S A x M T E p L 1 R p c G 8 g Y 2 F t Y m l h Z G 8 x L n t G V U V O V E U g R E U g T E F T I E V N S V N J T 0 5 F U y B B T E N B T k N F I D E s M X 0 m c X V v d D s s J n F 1 b 3 Q 7 U 2 V j d G l v b j E v V G F i b G U y O T Q g K F B h Z 2 U g M T E x K S 9 U a X B v I G N h b W J p Y W R v M S 5 7 R l V F T l R F I E R F I E x B U y B F T U l T S U 9 O R V M g Q U x D Q U 5 D R S A y L D J 9 J n F 1 b 3 Q 7 L C Z x d W 9 0 O 1 N l Y 3 R p b 2 4 x L 1 R h Y m x l M j k 0 I C h Q Y W d l I D E x M S k v V G l w b y B j Y W 1 i a W F k b z E u e 0 Z V R U 5 U R S B E R S B M Q V M g R U 1 J U 0 l P T k V T I E F M Q 0 F O Q 0 U g M y w z f S Z x d W 9 0 O 1 0 s J n F 1 b 3 Q 7 Q 2 9 s d W 1 u Q 2 9 1 b n Q m c X V v d D s 6 N C w m c X V v d D t L Z X l D b 2 x 1 b W 5 O Y W 1 l c y Z x d W 9 0 O z p b X S w m c X V v d D t D b 2 x 1 b W 5 J Z G V u d G l 0 a W V z J n F 1 b 3 Q 7 O l s m c X V v d D t T Z W N 0 a W 9 u M S 9 U Y W J s Z T I 5 N C A o U G F n Z S A x M T E p L 1 R p c G 8 g Y 2 F t Y m l h Z G 8 x L n t T R U N U T 1 I s M H 0 m c X V v d D s s J n F 1 b 3 Q 7 U 2 V j d G l v b j E v V G F i b G U y O T Q g K F B h Z 2 U g M T E x K S 9 U a X B v I G N h b W J p Y W R v M S 5 7 R l V F T l R F I E R F I E x B U y B F T U l T S U 9 O R V M g Q U x D Q U 5 D R S A x L D F 9 J n F 1 b 3 Q 7 L C Z x d W 9 0 O 1 N l Y 3 R p b 2 4 x L 1 R h Y m x l M j k 0 I C h Q Y W d l I D E x M S k v V G l w b y B j Y W 1 i a W F k b z E u e 0 Z V R U 5 U R S B E R S B M Q V M g R U 1 J U 0 l P T k V T I E F M Q 0 F O Q 0 U g M i w y f S Z x d W 9 0 O y w m c X V v d D t T Z W N 0 a W 9 u M S 9 U Y W J s Z T I 5 N C A o U G F n Z S A x M T E p L 1 R p c G 8 g Y 2 F t Y m l h Z G 8 x L n t G V U V O V E U g R E U g T E F T I E V N S V N J T 0 5 F U y B B T E N B T k N F I D M s M 3 0 m c X V v d D t d L C Z x d W 9 0 O 1 J l b G F 0 a W 9 u c 2 h p c E l u Z m 8 m c X V v d D s 6 W 1 1 9 I i 8 + P E V u d H J 5 I F R 5 c G U 9 I l J l c 3 V s d F R 5 c G U i I F Z h b H V l P S J z V G F i b G U i L z 4 8 R W 5 0 c n k g V H l w Z T 0 i T m F 2 a W d h d G l v b l N 0 Z X B O Y W 1 l I i B W Y W x 1 Z T 0 i c 0 5 h d m V n Y W N p w 7 N u I i 8 + P E V u d H J 5 I F R 5 c G U 9 I k Z p b G x P Y m p l Y 3 R U e X B l I i B W Y W x 1 Z T 0 i c 0 N v b m 5 l Y 3 R p b 2 5 P b m x 5 I i 8 + P E V u d H J 5 I F R 5 c G U 9 I k 5 h b W V V c G R h d G V k Q W Z 0 Z X J G a W x s I i B W Y W x 1 Z T 0 i b D A i L z 4 8 L 1 N 0 Y W J s Z U V u d H J p Z X M + P C 9 J d G V t P j x J d G V t P j x J d G V t T G 9 j Y X R p b 2 4 + P E l 0 Z W 1 U e X B l P k Z v c m 1 1 b G E 8 L 0 l 0 Z W 1 U e X B l P j x J d G V t U G F 0 a D 5 T Z W N 0 a W 9 u M S 9 U Y W J s Z T I 5 N i U y M C h Q Y W d l J T I w M T E z K T w v S X R l b V B h d G g + P C 9 J d G V t T G 9 j Y X R p b 2 4 + P F N 0 Y W J s Z U V u d H J p Z X M + P E V u d H J 5 I F R 5 c G U 9 I k F k Z G V k V G 9 E Y X R h T W 9 k Z W w i I F Z h b H V l P S J s M S I v P j x F b n R y e S B U e X B l P S J C d W Z m Z X J O Z X h 0 U m V m c m V z a C I g V m F s d W U 9 I m w x I i 8 + P E V u d H J 5 I F R 5 c G U 9 I k Z p b G x D b 3 V u d C I g V m F s d W U 9 I m w 0 I i 8 + P E V u d H J 5 I F R 5 c G U 9 I k Z p b G x F b m F i b G V k I i B W Y W x 1 Z T 0 i b D A i L z 4 8 R W 5 0 c n k g V H l w Z T 0 i R m l s b E V y c m 9 y Q 2 9 k Z S I g V m F s d W U 9 I n N V b m t u b 3 d u I i 8 + P E V u d H J 5 I F R 5 c G U 9 I k Z p b G x F c n J v c k N v d W 5 0 I i B W Y W x 1 Z T 0 i b D A i L z 4 8 R W 5 0 c n k g V H l w Z T 0 i R m l s b E x h c 3 R V c G R h d G V k I i B W Y W x 1 Z T 0 i Z D I w M j Q t M T E t M T F U M j E 6 M D g 6 M z Q u M z U 5 M z Y y N F o i L z 4 8 R W 5 0 c n k g V H l w Z T 0 i R m l s b E N v b H V t b l R 5 c G V z I i B W Y W x 1 Z T 0 i c 0 J n W U d C Z z 0 9 I i 8 + P E V u d H J 5 I F R 5 c G U 9 I k Z p b G x D b 2 x 1 b W 5 O Y W 1 l c y I g V m F s d W U 9 I n N b J n F 1 b 3 Q 7 U 0 V D V E 9 S J n F 1 b 3 Q 7 L C Z x d W 9 0 O 0 Z V R U 5 U R S B E R S B M Q V M g R U 1 J U 0 l P T k V T I E F M Q 0 F O Q 0 U g M S Z x d W 9 0 O y w m c X V v d D t G V U V O V E U g R E U g T E F T I E V N S V N J T 0 5 F U y B B T E N B T k N F I D I m c X V v d D s s J n F 1 b 3 Q 7 R l V F T l R F I E R F I E x B U y B F T U l T S U 9 O R V M g Q U x D Q U 5 D R S A z J n F 1 b 3 Q 7 X S I v P j x F b n R y e S B U e X B l P S J G a W x s Z W R D b 2 1 w b G V 0 Z V J l c 3 V s d F R v V 2 9 y a 3 N o Z W V 0 I i B W Y W x 1 Z T 0 i b D A i L z 4 8 R W 5 0 c n k g V H l w Z T 0 i R m l s b F N 0 Y X R 1 c y I g V m F s d W U 9 I n N D b 2 1 w b G V 0 Z S I v P j x F b n R y e S B U e X B l P S J G a W x s V G 9 E Y X R h T W 9 k Z W x F b m F i b G V k I i B W Y W x 1 Z T 0 i b D E i L z 4 8 R W 5 0 c n k g V H l w Z T 0 i S X N Q c m l 2 Y X R l I i B W Y W x 1 Z T 0 i b D A i L z 4 8 R W 5 0 c n k g V H l w Z T 0 i U X V l c n l J R C I g V m F s d W U 9 I n M 1 N T B i Z G V h M i 0 0 O T g 0 L T R l Z T k t Y T Y 1 Z i 0 2 M W M w Z D N i M j U x M z Y i L z 4 8 R W 5 0 c n k g V H l w Z T 0 i U m V s Y X R p b 2 5 z a G l w S W 5 m b 0 N v b n R h a W 5 l c i I g V m F s d W U 9 I n N 7 J n F 1 b 3 Q 7 Y 2 9 s d W 1 u Q 2 9 1 b n Q m c X V v d D s 6 N C w m c X V v d D t r Z X l D b 2 x 1 b W 5 O Y W 1 l c y Z x d W 9 0 O z p b X S w m c X V v d D t x d W V y e V J l b G F 0 a W 9 u c 2 h p c H M m c X V v d D s 6 W 1 0 s J n F 1 b 3 Q 7 Y 2 9 s d W 1 u S W R l b n R p d G l l c y Z x d W 9 0 O z p b J n F 1 b 3 Q 7 U 2 V j d G l v b j E v V G F i b G U y O T Y g K F B h Z 2 U g M T E z K S 9 U a X B v I G N h b W J p Y W R v M S 5 7 U 0 V D V E 9 S L D B 9 J n F 1 b 3 Q 7 L C Z x d W 9 0 O 1 N l Y 3 R p b 2 4 x L 1 R h Y m x l M j k 2 I C h Q Y W d l I D E x M y k v V G l w b y B j Y W 1 i a W F k b z E u e 0 Z V R U 5 U R S B E R S B M Q V M g R U 1 J U 0 l P T k V T I E F M Q 0 F O Q 0 U g M S w x f S Z x d W 9 0 O y w m c X V v d D t T Z W N 0 a W 9 u M S 9 U Y W J s Z T I 5 N i A o U G F n Z S A x M T M p L 1 R p c G 8 g Y 2 F t Y m l h Z G 8 x L n t G V U V O V E U g R E U g T E F T I E V N S V N J T 0 5 F U y B B T E N B T k N F I D I s M n 0 m c X V v d D s s J n F 1 b 3 Q 7 U 2 V j d G l v b j E v V G F i b G U y O T Y g K F B h Z 2 U g M T E z K S 9 U a X B v I G N h b W J p Y W R v M S 5 7 R l V F T l R F I E R F I E x B U y B F T U l T S U 9 O R V M g Q U x D Q U 5 D R S A z L D N 9 J n F 1 b 3 Q 7 X S w m c X V v d D t D b 2 x 1 b W 5 D b 3 V u d C Z x d W 9 0 O z o 0 L C Z x d W 9 0 O 0 t l e U N v b H V t b k 5 h b W V z J n F 1 b 3 Q 7 O l t d L C Z x d W 9 0 O 0 N v b H V t b k l k Z W 5 0 a X R p Z X M m c X V v d D s 6 W y Z x d W 9 0 O 1 N l Y 3 R p b 2 4 x L 1 R h Y m x l M j k 2 I C h Q Y W d l I D E x M y k v V G l w b y B j Y W 1 i a W F k b z E u e 1 N F Q 1 R P U i w w f S Z x d W 9 0 O y w m c X V v d D t T Z W N 0 a W 9 u M S 9 U Y W J s Z T I 5 N i A o U G F n Z S A x M T M p L 1 R p c G 8 g Y 2 F t Y m l h Z G 8 x L n t G V U V O V E U g R E U g T E F T I E V N S V N J T 0 5 F U y B B T E N B T k N F I D E s M X 0 m c X V v d D s s J n F 1 b 3 Q 7 U 2 V j d G l v b j E v V G F i b G U y O T Y g K F B h Z 2 U g M T E z K S 9 U a X B v I G N h b W J p Y W R v M S 5 7 R l V F T l R F I E R F I E x B U y B F T U l T S U 9 O R V M g Q U x D Q U 5 D R S A y L D J 9 J n F 1 b 3 Q 7 L C Z x d W 9 0 O 1 N l Y 3 R p b 2 4 x L 1 R h Y m x l M j k 2 I C h Q Y W d l I D E x M y k v V G l w b y B j Y W 1 i a W F k b z E u e 0 Z V R U 5 U R S B E R S B M Q V M g R U 1 J U 0 l P T k V T I E F M Q 0 F O Q 0 U g M y w z 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1 R h Y m x l M j k 1 J T I w K F B h Z 2 U l M j A x M T I p P C 9 J d G V t U G F 0 a D 4 8 L 0 l 0 Z W 1 M b 2 N h d G l v b j 4 8 U 3 R h Y m x l R W 5 0 c m l l c z 4 8 R W 5 0 c n k g V H l w Z T 0 i Q W R k Z W R U b 0 R h d G F N b 2 R l b C I g V m F s d W U 9 I m w x I i 8 + P E V u d H J 5 I F R 5 c G U 9 I k J 1 Z m Z l c k 5 l e H R S Z W Z y Z X N o I i B W Y W x 1 Z T 0 i b D E i L z 4 8 R W 5 0 c n k g V H l w Z T 0 i R m l s b E N v d W 5 0 I i B W Y W x 1 Z T 0 i b D Q i L z 4 8 R W 5 0 c n k g V H l w Z T 0 i R m l s b E V u Y W J s Z W Q i I F Z h b H V l P S J s M C I v P j x F b n R y e S B U e X B l P S J G a W x s R X J y b 3 J D b 2 R l I i B W Y W x 1 Z T 0 i c 1 V u a 2 5 v d 2 4 i L z 4 8 R W 5 0 c n k g V H l w Z T 0 i R m l s b E V y c m 9 y Q 2 9 1 b n Q i I F Z h b H V l P S J s M C I v P j x F b n R y e S B U e X B l P S J G a W x s T G F z d F V w Z G F 0 Z W Q i I F Z h b H V l P S J k M j A y N C 0 x M S 0 x M V Q y M T o w O D o z N C 4 z O D E 2 N T A 0 W i I v P j x F b n R y e S B U e X B l P S J G a W x s Q 2 9 s d W 1 u V H l w Z X M i I F Z h b H V l P S J z Q m d Z R 0 J n P T 0 i L z 4 8 R W 5 0 c n k g V H l w Z T 0 i R m l s b E N v b H V t b k 5 h b W V z I i B W Y W x 1 Z T 0 i c 1 s m c X V v d D t T R U N U T 1 I m c X V v d D s s J n F 1 b 3 Q 7 R l V F T l R F I E R F I E x B U y B F T U l T S U 9 O R V M g Q U x D Q U 5 D R S A x J n F 1 b 3 Q 7 L C Z x d W 9 0 O 0 Z V R U 5 U R S B E R S B M Q V M g R U 1 J U 0 l P T k V T I E F M Q 0 F O Q 0 U g M i Z x d W 9 0 O y w m c X V v d D t G V U V O V E U g R E U g T E F T I E V N S V N J T 0 5 F U y B B T E N B T k N F I D M m c X V v d D t d I i 8 + P E V u d H J 5 I F R 5 c G U 9 I k Z p b G x l Z E N v b X B s Z X R l U m V z d W x 0 V G 9 X b 3 J r c 2 h l Z X Q i I F Z h b H V l P S J s M C I v P j x F b n R y e S B U e X B l P S J G a W x s U 3 R h d H V z I i B W Y W x 1 Z T 0 i c 0 N v b X B s Z X R l I i 8 + P E V u d H J 5 I F R 5 c G U 9 I k Z p b G x U b 0 R h d G F N b 2 R l b E V u Y W J s Z W Q i I F Z h b H V l P S J s M S I v P j x F b n R y e S B U e X B l P S J J c 1 B y a X Z h d G U i I F Z h b H V l P S J s M C I v P j x F b n R y e S B U e X B l P S J R d W V y e U l E I i B W Y W x 1 Z T 0 i c 2 E x Z W E 2 M T g 3 L W E z Z j E t N D l k Y i 0 5 N W Z l L T M y M j c w Y j l i M 2 Q z O C I v P j x F b n R y e S B U e X B l P S J S Z W x h d G l v b n N o a X B J b m Z v Q 2 9 u d G F p b m V y I i B W Y W x 1 Z T 0 i c 3 s m c X V v d D t j b 2 x 1 b W 5 D b 3 V u d C Z x d W 9 0 O z o 0 L C Z x d W 9 0 O 2 t l e U N v b H V t b k 5 h b W V z J n F 1 b 3 Q 7 O l t d L C Z x d W 9 0 O 3 F 1 Z X J 5 U m V s Y X R p b 2 5 z a G l w c y Z x d W 9 0 O z p b X S w m c X V v d D t j b 2 x 1 b W 5 J Z G V u d G l 0 a W V z J n F 1 b 3 Q 7 O l s m c X V v d D t T Z W N 0 a W 9 u M S 9 U Y W J s Z T I 5 N S A o U G F n Z S A x M T I p L 1 R p c G 8 g Y 2 F t Y m l h Z G 8 x L n t T R U N U T 1 I s M H 0 m c X V v d D s s J n F 1 b 3 Q 7 U 2 V j d G l v b j E v V G F i b G U y O T U g K F B h Z 2 U g M T E y K S 9 U a X B v I G N h b W J p Y W R v M S 5 7 R l V F T l R F I E R F I E x B U y B F T U l T S U 9 O R V M g Q U x D Q U 5 D R S A x L D F 9 J n F 1 b 3 Q 7 L C Z x d W 9 0 O 1 N l Y 3 R p b 2 4 x L 1 R h Y m x l M j k 1 I C h Q Y W d l I D E x M i k v V G l w b y B j Y W 1 i a W F k b z E u e 0 Z V R U 5 U R S B E R S B M Q V M g R U 1 J U 0 l P T k V T I E F M Q 0 F O Q 0 U g M i w y f S Z x d W 9 0 O y w m c X V v d D t T Z W N 0 a W 9 u M S 9 U Y W J s Z T I 5 N S A o U G F n Z S A x M T I p L 1 R p c G 8 g Y 2 F t Y m l h Z G 8 x L n t G V U V O V E U g R E U g T E F T I E V N S V N J T 0 5 F U y B B T E N B T k N F I D M s M 3 0 m c X V v d D t d L C Z x d W 9 0 O 0 N v b H V t b k N v d W 5 0 J n F 1 b 3 Q 7 O j Q s J n F 1 b 3 Q 7 S 2 V 5 Q 2 9 s d W 1 u T m F t Z X M m c X V v d D s 6 W 1 0 s J n F 1 b 3 Q 7 Q 2 9 s d W 1 u S W R l b n R p d G l l c y Z x d W 9 0 O z p b J n F 1 b 3 Q 7 U 2 V j d G l v b j E v V G F i b G U y O T U g K F B h Z 2 U g M T E y K S 9 U a X B v I G N h b W J p Y W R v M S 5 7 U 0 V D V E 9 S L D B 9 J n F 1 b 3 Q 7 L C Z x d W 9 0 O 1 N l Y 3 R p b 2 4 x L 1 R h Y m x l M j k 1 I C h Q Y W d l I D E x M i k v V G l w b y B j Y W 1 i a W F k b z E u e 0 Z V R U 5 U R S B E R S B M Q V M g R U 1 J U 0 l P T k V T I E F M Q 0 F O Q 0 U g M S w x f S Z x d W 9 0 O y w m c X V v d D t T Z W N 0 a W 9 u M S 9 U Y W J s Z T I 5 N S A o U G F n Z S A x M T I p L 1 R p c G 8 g Y 2 F t Y m l h Z G 8 x L n t G V U V O V E U g R E U g T E F T I E V N S V N J T 0 5 F U y B B T E N B T k N F I D I s M n 0 m c X V v d D s s J n F 1 b 3 Q 7 U 2 V j d G l v b j E v V G F i b G U y O T U g K F B h Z 2 U g M T E y K S 9 U a X B v I G N h b W J p Y W R v M S 5 7 R l V F T l R F I E R F I E x B U y B F T U l T S U 9 O R V M g Q U x D Q U 5 D R S A z L D N 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R 0 h H J T I w U 2 V j d G 9 y Z X M l M j B p b m R 1 c 3 R y a W F s Z X M 8 L 0 l 0 Z W 1 Q Y X R o P j w v S X R l b U x v Y 2 F 0 a W 9 u P j x T d G F i b G V F b n R y a W V z P j x F b n R y e S B U e X B l P S J B Z G R l Z F R v R G F 0 Y U 1 v Z G V s I i B W Y W x 1 Z T 0 i b D E i L z 4 8 R W 5 0 c n k g V H l w Z T 0 i Q n V m Z m V y T m V 4 d F J l Z n J l c 2 g i I F Z h b H V l P S J s M S I v P j x F b n R y e S B U e X B l P S J G a W x s Q 2 9 1 b n Q i I F Z h b H V l P S J s M T Q i L z 4 8 R W 5 0 c n k g V H l w Z T 0 i R m l s b E V u Y W J s Z W Q i I F Z h b H V l P S J s M S I v P j x F b n R y e S B U e X B l P S J G a W x s R X J y b 3 J D b 2 R l I i B W Y W x 1 Z T 0 i c 1 V u a 2 5 v d 2 4 i L z 4 8 R W 5 0 c n k g V H l w Z T 0 i R m l s b E V y c m 9 y Q 2 9 1 b n Q i I F Z h b H V l P S J s M C I v P j x F b n R y e S B U e X B l P S J G a W x s T G F z d F V w Z G F 0 Z W Q i I F Z h b H V l P S J k M j A y N C 0 x M S 0 x M V Q y M T o w O D o z N C 4 y M j k y O D U w W i I v P j x F b n R y e S B U e X B l P S J G a W x s Q 2 9 s d W 1 u V H l w Z X M i I F Z h b H V l P S J z Q m d Z R 0 J n W T 0 i L z 4 8 R W 5 0 c n k g V H l w Z T 0 i R m l s b E N v b H V t b k 5 h b W V z I i B W Y W x 1 Z T 0 i c 1 s m c X V v d D t H c n V w b y Z x d W 9 0 O y w m c X V v d D t T R U N U T 1 I m c X V v d D s s J n F 1 b 3 Q 7 R l V F T l R F I E R F I E x B U y B F T U l T S U 9 O R V M g Q U x D Q U 5 D R S A x J n F 1 b 3 Q 7 L C Z x d W 9 0 O 0 Z V R U 5 U R S B E R S B M Q V M g R U 1 J U 0 l P T k V T I E F M Q 0 F O Q 0 U g M i Z x d W 9 0 O y w m c X V v d D t G V U V O V E U g R E U g T E F T I E V N S V N J T 0 5 F U y B B T E N B T k N F I D M m c X V v d D t d I i 8 + P E V u d H J 5 I F R 5 c G U 9 I k Z p b G x l Z E N v b X B s Z X R l U m V z d W x 0 V G 9 X b 3 J r c 2 h l Z X Q i I F Z h b H V l P S J s M S I v P j x F b n R y e S B U e X B l P S J G a W x s U 3 R h d H V z I i B W Y W x 1 Z T 0 i c 0 N v b X B s Z X R l I i 8 + P E V u d H J 5 I F R 5 c G U 9 I k Z p b G x U b 0 R h d G F N b 2 R l b E V u Y W J s Z W Q i I F Z h b H V l P S J s M S I v P j x F b n R y e S B U e X B l P S J J c 1 B y a X Z h d G U i I F Z h b H V l P S J s M C I v P j x F b n R y e S B U e X B l P S J R d W V y e U l E I i B W Y W x 1 Z T 0 i c z k 1 M 2 V j O D F k L T g 4 N m Y t N D g y M y 1 i Z W Z l L T A 2 Y W Y 1 Z T c z Z m M 1 O C I v P j x F b n R y e S B U e X B l P S J S Z W N v d m V y e V R h c m d l d E N v b H V t b i I g V m F s d W U 9 I m w x I i 8 + P E V u d H J 5 I F R 5 c G U 9 I l J l Y 2 9 2 Z X J 5 V G F y Z 2 V 0 U m 9 3 I i B W Y W x 1 Z T 0 i b D E i L z 4 8 R W 5 0 c n k g V H l w Z T 0 i U m V j b 3 Z l c n l U Y X J n Z X R T a G V l d C I g V m F s d W U 9 I n N I b 2 p h O S I v P j x F b n R y e S B U e X B l P S J S Z W x h d G l v b n N o a X B J b m Z v Q 2 9 u d G F p b m V y I i B W Y W x 1 Z T 0 i c 3 s m c X V v d D t j b 2 x 1 b W 5 D b 3 V u d C Z x d W 9 0 O z o 1 L C Z x d W 9 0 O 2 t l e U N v b H V t b k 5 h b W V z J n F 1 b 3 Q 7 O l t d L C Z x d W 9 0 O 3 F 1 Z X J 5 U m V s Y X R p b 2 5 z a G l w c y Z x d W 9 0 O z p b X S w m c X V v d D t j b 2 x 1 b W 5 J Z G V u d G l 0 a W V z J n F 1 b 3 Q 7 O l s m c X V v d D t T Z W N 0 a W 9 u M S 9 H S E c g U 2 V j d G 9 y Z X M g a W 5 k d X N 0 c m l h b G V z L 0 N v b H V t b m E g Y 2 9 u Z G l j a W 9 u Y W w g Y W d y Z W d h Z G E u e 0 d y d X B v L D R 9 J n F 1 b 3 Q 7 L C Z x d W 9 0 O 1 N l Y 3 R p b 2 4 x L 0 d I R y B T Z W N 0 b 3 J l c y B p b m R 1 c 3 R y a W F s Z X M v Q 2 9 u c 3 V s d G E g Y W 5 l e G F k Y S 5 7 U 0 V D V E 9 S L D B 9 J n F 1 b 3 Q 7 L C Z x d W 9 0 O 1 N l Y 3 R p b 2 4 x L 0 d I R y B T Z W N 0 b 3 J l c y B p b m R 1 c 3 R y a W F s Z X M v Q 2 9 u c 3 V s d G E g Y W 5 l e G F k Y S 5 7 R l V F T l R F I E R F I E x B U y B F T U l T S U 9 O R V M g Q U x D Q U 5 D R S A x L D F 9 J n F 1 b 3 Q 7 L C Z x d W 9 0 O 1 N l Y 3 R p b 2 4 x L 0 d I R y B T Z W N 0 b 3 J l c y B p b m R 1 c 3 R y a W F s Z X M v Q 2 9 u c 3 V s d G E g Y W 5 l e G F k Y S 5 7 R l V F T l R F I E R F I E x B U y B F T U l T S U 9 O R V M g Q U x D Q U 5 D R S A y L D J 9 J n F 1 b 3 Q 7 L C Z x d W 9 0 O 1 N l Y 3 R p b 2 4 x L 0 d I R y B T Z W N 0 b 3 J l c y B p b m R 1 c 3 R y a W F s Z X M v Q 2 9 u c 3 V s d G E g Y W 5 l e G F k Y S 5 7 R l V F T l R F I E R F I E x B U y B F T U l T S U 9 O R V M g Q U x D Q U 5 D R S A z L D N 9 J n F 1 b 3 Q 7 X S w m c X V v d D t D b 2 x 1 b W 5 D b 3 V u d C Z x d W 9 0 O z o 1 L C Z x d W 9 0 O 0 t l e U N v b H V t b k 5 h b W V z J n F 1 b 3 Q 7 O l t d L C Z x d W 9 0 O 0 N v b H V t b k l k Z W 5 0 a X R p Z X M m c X V v d D s 6 W y Z x d W 9 0 O 1 N l Y 3 R p b 2 4 x L 0 d I R y B T Z W N 0 b 3 J l c y B p b m R 1 c 3 R y a W F s Z X M v Q 2 9 s d W 1 u Y S B j b 2 5 k a W N p b 2 5 h b C B h Z 3 J l Z 2 F k Y S 5 7 R 3 J 1 c G 8 s N H 0 m c X V v d D s s J n F 1 b 3 Q 7 U 2 V j d G l v b j E v R 0 h H I F N l Y 3 R v c m V z I G l u Z H V z d H J p Y W x l c y 9 D b 2 5 z d W x 0 Y S B h b m V 4 Y W R h L n t T R U N U T 1 I s M H 0 m c X V v d D s s J n F 1 b 3 Q 7 U 2 V j d G l v b j E v R 0 h H I F N l Y 3 R v c m V z I G l u Z H V z d H J p Y W x l c y 9 D b 2 5 z d W x 0 Y S B h b m V 4 Y W R h L n t G V U V O V E U g R E U g T E F T I E V N S V N J T 0 5 F U y B B T E N B T k N F I D E s M X 0 m c X V v d D s s J n F 1 b 3 Q 7 U 2 V j d G l v b j E v R 0 h H I F N l Y 3 R v c m V z I G l u Z H V z d H J p Y W x l c y 9 D b 2 5 z d W x 0 Y S B h b m V 4 Y W R h L n t G V U V O V E U g R E U g T E F T I E V N S V N J T 0 5 F U y B B T E N B T k N F I D I s M n 0 m c X V v d D s s J n F 1 b 3 Q 7 U 2 V j d G l v b j E v R 0 h H I F N l Y 3 R v c m V z I G l u Z H V z d H J p Y W x l c y 9 D b 2 5 z d W x 0 Y S B h b m V 4 Y W R h L n t G V U V O V E U g R E U g T E F T I E V N S V N J T 0 5 F U y B B T E N B T k N F I D M s M 3 0 m c X V v d D t d L C Z x d W 9 0 O 1 J l b G F 0 a W 9 u c 2 h p c E l u Z m 8 m c X V v d D s 6 W 1 1 9 I i 8 + P E V u d H J 5 I F R 5 c G U 9 I l J l c 3 V s d F R 5 c G U i I F Z h b H V l P S J z V G F i b G U i L z 4 8 R W 5 0 c n k g V H l w Z T 0 i T m F 2 a W d h d G l v b l N 0 Z X B O Y W 1 l I i B W Y W x 1 Z T 0 i c 0 5 h d m V n Y W N p w 7 N u I i 8 + P E V u d H J 5 I F R 5 c G U 9 I k Z p b G x P Y m p l Y 3 R U e X B l I i B W Y W x 1 Z T 0 i c 1 R h Y m x l I i 8 + P E V u d H J 5 I F R 5 c G U 9 I k 5 h b W V V c G R h d G V k Q W Z 0 Z X J G a W x s I i B W Y W x 1 Z T 0 i b D A i L z 4 8 R W 5 0 c n k g V H l w Z T 0 i R m l s b F R h c m d l d C I g V m F s d W U 9 I n N H S E d f U 2 V j d G 9 y Z X N f a W 5 k d X N 0 c m l h b G V z I i 8 + P C 9 T d G F i b G V F b n R y a W V z P j w v S X R l b T 4 8 S X R l b T 4 8 S X R l b U x v Y 2 F 0 a W 9 u P j x J d G V t V H l w Z T 5 G b 3 J t d W x h P C 9 J d G V t V H l w Z T 4 8 S X R l b V B h d G g + U 2 V j d G l v b j E v S V B D Q 1 9 D Y X R l Z 2 9 y J U M z J U F E Y X M l M j A o N C k 8 L 0 l 0 Z W 1 Q Y X R o P j w v S X R l b U x v Y 2 F 0 a W 9 u P j x T d G F i b G V F b n R y a W V z P j x F b n R y e S B U e X B l P S J B Z G R l Z F R v R G F 0 Y U 1 v Z G V s I i B W Y W x 1 Z T 0 i b D A i L z 4 8 R W 5 0 c n k g V H l w Z T 0 i Q n V m Z m V y T m V 4 d F J l Z n J l c 2 g i I F Z h b H V l P S J s M S I v P j x F b n R y e S B U e X B l P S J G a W x s Q 2 9 1 b n Q i I F Z h b H V l P S J s M T Y w I i 8 + P E V u d H J 5 I F R 5 c G U 9 I k Z p b G x F b m F i b G V k I i B W Y W x 1 Z T 0 i b D A i L z 4 8 R W 5 0 c n k g V H l w Z T 0 i R m l s b E V y c m 9 y Q 2 9 k Z S I g V m F s d W U 9 I n N V b m t u b 3 d u I i 8 + P E V u d H J 5 I F R 5 c G U 9 I k Z p b G x F c n J v c k N v d W 5 0 I i B W Y W x 1 Z T 0 i b D A i L z 4 8 R W 5 0 c n k g V H l w Z T 0 i R m l s b E x h c 3 R V c G R h d G V k I i B W Y W x 1 Z T 0 i Z D I w M j Q t M T E t M T F U M j E 6 M D g 6 N D A u N j c w N D E w N 1 o i L z 4 8 R W 5 0 c n k g V H l w Z T 0 i R m l s b E N v b H V t b l R 5 c G V z I i B W Y W x 1 Z T 0 i c 0 J n W U Q i L z 4 8 R W 5 0 c n k g V H l w Z T 0 i R m l s b E N v b H V t b k 5 h b W V z I i B W Y W x 1 Z T 0 i c 1 s m c X V v d D t J U E N D I F N 1 Y m N h d G V n b 3 J p Y S A x Z X I g T 3 J k Z W 4 m c X V v d D s s J n F 1 b 3 Q 7 S V B D Q y B G d W V u d G U m c X V v d D s s J n F 1 b 3 Q 7 w 4 1 u Z G l j 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T d k Y W Z m O D Q t Z D Q 5 M i 0 0 M W N j L W J h M 2 U t M T U 3 M D Y 5 N j g w N z c 1 I i 8 + P E V u d H J 5 I F R 5 c G U 9 I l J l b G F 0 a W 9 u c 2 h p c E l u Z m 9 D b 2 5 0 Y W l u Z X I i I F Z h b H V l P S J z e y Z x d W 9 0 O 2 N v b H V t b k N v d W 5 0 J n F 1 b 3 Q 7 O j M s J n F 1 b 3 Q 7 a 2 V 5 Q 2 9 s d W 1 u T m F t Z X M m c X V v d D s 6 W 1 0 s J n F 1 b 3 Q 7 c X V l c n l S Z W x h d G l v b n N o a X B z J n F 1 b 3 Q 7 O l t d L C Z x d W 9 0 O 2 N v b H V t b k l k Z W 5 0 a X R p Z X M m c X V v d D s 6 W y Z x d W 9 0 O 1 N l Y 3 R p b 2 4 x L 0 l Q Q 0 N f Q 2 F 0 Z W d v c s O t Y X M g K D Q p L 0 F 1 d G 9 S Z W 1 v d m V k Q 2 9 s d W 1 u c z E u e 0 l Q Q 0 M g U 3 V i Y 2 F 0 Z W d v c m l h I D F l c i B P c m R l b i w w f S Z x d W 9 0 O y w m c X V v d D t T Z W N 0 a W 9 u M S 9 J U E N D X 0 N h d G V n b 3 L D r W F z I C g 0 K S 9 B d X R v U m V t b 3 Z l Z E N v b H V t b n M x L n t J U E N D I E Z 1 Z W 5 0 Z S w x f S Z x d W 9 0 O y w m c X V v d D t T Z W N 0 a W 9 u M S 9 J U E N D X 0 N h d G V n b 3 L D r W F z I C g 0 K S 9 B d X R v U m V t b 3 Z l Z E N v b H V t b n M x L n v D j W 5 k a W N l L D J 9 J n F 1 b 3 Q 7 X S w m c X V v d D t D b 2 x 1 b W 5 D b 3 V u d C Z x d W 9 0 O z o z L C Z x d W 9 0 O 0 t l e U N v b H V t b k 5 h b W V z J n F 1 b 3 Q 7 O l t d L C Z x d W 9 0 O 0 N v b H V t b k l k Z W 5 0 a X R p Z X M m c X V v d D s 6 W y Z x d W 9 0 O 1 N l Y 3 R p b 2 4 x L 0 l Q Q 0 N f Q 2 F 0 Z W d v c s O t Y X M g K D Q p L 0 F 1 d G 9 S Z W 1 v d m V k Q 2 9 s d W 1 u c z E u e 0 l Q Q 0 M g U 3 V i Y 2 F 0 Z W d v c m l h I D F l c i B P c m R l b i w w f S Z x d W 9 0 O y w m c X V v d D t T Z W N 0 a W 9 u M S 9 J U E N D X 0 N h d G V n b 3 L D r W F z I C g 0 K S 9 B d X R v U m V t b 3 Z l Z E N v b H V t b n M x L n t J U E N D I E Z 1 Z W 5 0 Z S w x f S Z x d W 9 0 O y w m c X V v d D t T Z W N 0 a W 9 u M S 9 J U E N D X 0 N h d G V n b 3 L D r W F z I C g 0 K S 9 B d X R v U m V t b 3 Z l Z E N v b H V t b n M x L n v D j W 5 k a W N l L D J 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E V u d H J 5 I F R 5 c G U 9 I k x v Y W R l Z F R v Q W 5 h b H l z a X N T Z X J 2 a W N l c y I g V m F s d W U 9 I m w w I i 8 + P C 9 T d G F i b G V F b n R y a W V z P j w v S X R l b T 4 8 S X R l b T 4 8 S X R l b U x v Y 2 F 0 a W 9 u P j x J d G V t V H l w Z T 5 G b 3 J t d W x h P C 9 J d G V t V H l w Z T 4 8 S X R l b V B h d G g + U 2 V j d G l v b j E v S V B D Q 1 9 D Y X R l Z 2 9 y J U M z J U F E Y X M l M j A o N S k 8 L 0 l 0 Z W 1 Q Y X R o P j w v S X R l b U x v Y 2 F 0 a W 9 u P j x T d G F i b G V F b n R y a W V z P j x F b n R y e S B U e X B l P S J B Z G R l Z F R v R G F 0 Y U 1 v Z G V s I i B W Y W x 1 Z T 0 i b D A i L z 4 8 R W 5 0 c n k g V H l w Z T 0 i Q n V m Z m V y T m V 4 d F J l Z n J l c 2 g i I F Z h b H V l P S J s M S I v P j x F b n R y e S B U e X B l P S J G a W x s Q 2 9 1 b n Q i I F Z h b H V l P S J s N j U i L z 4 8 R W 5 0 c n k g V H l w Z T 0 i R m l s b E V u Y W J s Z W Q i I F Z h b H V l P S J s M C I v P j x F b n R y e S B U e X B l P S J G a W x s R X J y b 3 J D b 2 R l I i B W Y W x 1 Z T 0 i c 1 V u a 2 5 v d 2 4 i L z 4 8 R W 5 0 c n k g V H l w Z T 0 i R m l s b E V y c m 9 y Q 2 9 1 b n Q i I F Z h b H V l P S J s M C I v P j x F b n R y e S B U e X B l P S J G a W x s T G F z d F V w Z G F 0 Z W Q i I F Z h b H V l P S J k M j A y N C 0 x M S 0 x M V Q y M T o w O D o 0 M C 4 1 O D Y 2 N T I 3 W i I v P j x F b n R y e S B U e X B l P S J G a W x s Q 2 9 s d W 1 u V H l w Z X M i I F Z h b H V l P S J z Q m d Z R C I v P j x F b n R y e S B U e X B l P S J G a W x s Q 2 9 s d W 1 u T m F t Z X M i I F Z h b H V l P S J z W y Z x d W 9 0 O 0 l Q Q 0 M g Q 2 F 0 Z W d v c m l h J n F 1 b 3 Q 7 L C Z x d W 9 0 O 0 l Q Q 0 M g U 3 V i Y 2 F 0 Z W d v c m l h I D F l c i B P c m R l b i Z x d W 9 0 O y w m c X V v d D v D j W 5 k a W N 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j M m U z N D N l O C 0 y N D Q x L T R m N D U t Y j I x Z S 0 y Y T l j Z j c 0 Z G I 3 M W U i L z 4 8 R W 5 0 c n k g V H l w Z T 0 i U m V s Y X R p b 2 5 z a G l w S W 5 m b 0 N v b n R h a W 5 l c i I g V m F s d W U 9 I n N 7 J n F 1 b 3 Q 7 Y 2 9 s d W 1 u Q 2 9 1 b n Q m c X V v d D s 6 M y w m c X V v d D t r Z X l D b 2 x 1 b W 5 O Y W 1 l c y Z x d W 9 0 O z p b X S w m c X V v d D t x d W V y e V J l b G F 0 a W 9 u c 2 h p c H M m c X V v d D s 6 W 1 0 s J n F 1 b 3 Q 7 Y 2 9 s d W 1 u S W R l b n R p d G l l c y Z x d W 9 0 O z p b J n F 1 b 3 Q 7 U 2 V j d G l v b j E v S V B D Q 1 9 D Y X R l Z 2 9 y w 6 1 h c y A o N S k v Q X V 0 b 1 J l b W 9 2 Z W R D b 2 x 1 b W 5 z M S 5 7 S V B D Q y B D Y X R l Z 2 9 y a W E s M H 0 m c X V v d D s s J n F 1 b 3 Q 7 U 2 V j d G l v b j E v S V B D Q 1 9 D Y X R l Z 2 9 y w 6 1 h c y A o N S k v Q X V 0 b 1 J l b W 9 2 Z W R D b 2 x 1 b W 5 z M S 5 7 S V B D Q y B T d W J j Y X R l Z 2 9 y a W E g M W V y I E 9 y Z G V u L D F 9 J n F 1 b 3 Q 7 L C Z x d W 9 0 O 1 N l Y 3 R p b 2 4 x L 0 l Q Q 0 N f Q 2 F 0 Z W d v c s O t Y X M g K D U p L 0 F 1 d G 9 S Z W 1 v d m V k Q 2 9 s d W 1 u c z E u e 8 O N b m R p Y 2 U s M n 0 m c X V v d D t d L C Z x d W 9 0 O 0 N v b H V t b k N v d W 5 0 J n F 1 b 3 Q 7 O j M s J n F 1 b 3 Q 7 S 2 V 5 Q 2 9 s d W 1 u T m F t Z X M m c X V v d D s 6 W 1 0 s J n F 1 b 3 Q 7 Q 2 9 s d W 1 u S W R l b n R p d G l l c y Z x d W 9 0 O z p b J n F 1 b 3 Q 7 U 2 V j d G l v b j E v S V B D Q 1 9 D Y X R l Z 2 9 y w 6 1 h c y A o N S k v Q X V 0 b 1 J l b W 9 2 Z W R D b 2 x 1 b W 5 z M S 5 7 S V B D Q y B D Y X R l Z 2 9 y a W E s M H 0 m c X V v d D s s J n F 1 b 3 Q 7 U 2 V j d G l v b j E v S V B D Q 1 9 D Y X R l Z 2 9 y w 6 1 h c y A o N S k v Q X V 0 b 1 J l b W 9 2 Z W R D b 2 x 1 b W 5 z M S 5 7 S V B D Q y B T d W J j Y X R l Z 2 9 y a W E g M W V y I E 9 y Z G V u L D F 9 J n F 1 b 3 Q 7 L C Z x d W 9 0 O 1 N l Y 3 R p b 2 4 x L 0 l Q Q 0 N f Q 2 F 0 Z W d v c s O t Y X M g K D U p L 0 F 1 d G 9 S Z W 1 v d m V k Q 2 9 s d W 1 u c z E u e 8 O N b m R p Y 2 U s M n 0 m c X V v d D t d L C Z x d W 9 0 O 1 J l b G F 0 a W 9 u c 2 h p c E l u Z m 8 m c X V v d D s 6 W 1 1 9 I i 8 + P E V u d H J 5 I F R 5 c G U 9 I l J l c 3 V s d F R 5 c G U i I F Z h b H V l P S J z V G F i b G U i L z 4 8 R W 5 0 c n k g V H l w Z T 0 i T m F 2 a W d h d G l v b l N 0 Z X B O Y W 1 l I i B W Y W x 1 Z T 0 i c 0 5 h d m V n Y W N p w 7 N u I i 8 + P E V u d H J 5 I F R 5 c G U 9 I k Z p b G x P Y m p l Y 3 R U e X B l I i B W Y W x 1 Z T 0 i c 0 N v b m 5 l Y 3 R p b 2 5 P b m x 5 I i 8 + P E V u d H J 5 I F R 5 c G U 9 I k 5 h b W V V c G R h d G V k Q W Z 0 Z X J G a W x s I i B W Y W x 1 Z T 0 i b D A i L z 4 8 R W 5 0 c n k g V H l w Z T 0 i T G 9 h Z G V k V G 9 B b m F s e X N p c 1 N l c n Z p Y 2 V z I i B W Y W x 1 Z T 0 i b D A i L z 4 8 L 1 N 0 Y W J s Z U V u d H J p Z X M + P C 9 J d G V t P j x J d G V t P j x J d G V t T G 9 j Y X R p b 2 4 + P E l 0 Z W 1 U e X B l P k Z v c m 1 1 b G E 8 L 0 l 0 Z W 1 U e X B l P j x J d G V t U G F 0 a D 5 T Z W N 0 a W 9 u M S 9 J U E N D X 0 N h d G V n b 3 I l Q z M l Q U R h c y U y M C g 2 K T w v S X R l b V B h d G g + P C 9 J d G V t T G 9 j Y X R p b 2 4 + P F N 0 Y W J s Z U V u d H J p Z X M + P E V u d H J 5 I F R 5 c G U 9 I k F k Z G V k V G 9 E Y X R h T W 9 k Z W w i I F Z h b H V l P S J s M C I v P j x F b n R y e S B U e X B l P S J C d W Z m Z X J O Z X h 0 U m V m c m V z a C I g V m F s d W U 9 I m w x I i 8 + P E V u d H J 5 I F R 5 c G U 9 I k Z p b G x D b 3 V u d C I g V m F s d W U 9 I m w z N S I v P j x F b n R y e S B U e X B l P S J G a W x s R W 5 h Y m x l Z C I g V m F s d W U 9 I m w w I i 8 + P E V u d H J 5 I F R 5 c G U 9 I k Z p b G x F c n J v c k N v Z G U i I F Z h b H V l P S J z V W 5 r b m 9 3 b i I v P j x F b n R y e S B U e X B l P S J G a W x s R X J y b 3 J D b 3 V u d C I g V m F s d W U 9 I m w w I i 8 + P E V u d H J 5 I F R 5 c G U 9 I k Z p b G x M Y X N 0 V X B k Y X R l Z C I g V m F s d W U 9 I m Q y M D I 0 L T E x L T E x V D I x O j A 4 O j Q w L j U y N z E 1 M D R a I i 8 + P E V u d H J 5 I F R 5 c G U 9 I k Z p b G x D b 2 x 1 b W 5 U e X B l c y I g V m F s d W U 9 I n N C Z 1 l E I i 8 + P E V u d H J 5 I F R 5 c G U 9 I k Z p b G x D b 2 x 1 b W 5 O Y W 1 l c y I g V m F s d W U 9 I n N b J n F 1 b 3 Q 7 S V B D Q y B T Z W N 0 b 3 I m c X V v d D s s J n F 1 b 3 Q 7 S V B D Q y B D Y X R l Z 2 9 y a W E m c X V v d D s s J n F 1 b 3 Q 7 w 4 1 u Z G l j 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2 Y w Y W Q 4 N W U t N 2 R k Y S 0 0 N j N h L T g 3 Z T Q t M 2 Y w M m I 1 Z j B k O W J m I i 8 + P E V u d H J 5 I F R 5 c G U 9 I l J l b G F 0 a W 9 u c 2 h p c E l u Z m 9 D b 2 5 0 Y W l u Z X I i I F Z h b H V l P S J z e y Z x d W 9 0 O 2 N v b H V t b k N v d W 5 0 J n F 1 b 3 Q 7 O j M s J n F 1 b 3 Q 7 a 2 V 5 Q 2 9 s d W 1 u T m F t Z X M m c X V v d D s 6 W 1 0 s J n F 1 b 3 Q 7 c X V l c n l S Z W x h d G l v b n N o a X B z J n F 1 b 3 Q 7 O l t d L C Z x d W 9 0 O 2 N v b H V t b k l k Z W 5 0 a X R p Z X M m c X V v d D s 6 W y Z x d W 9 0 O 1 N l Y 3 R p b 2 4 x L 0 l Q Q 0 N f Q 2 F 0 Z W d v c s O t Y X M g K D Y p L 0 F 1 d G 9 S Z W 1 v d m V k Q 2 9 s d W 1 u c z E u e 0 l Q Q 0 M g U 2 V j d G 9 y L D B 9 J n F 1 b 3 Q 7 L C Z x d W 9 0 O 1 N l Y 3 R p b 2 4 x L 0 l Q Q 0 N f Q 2 F 0 Z W d v c s O t Y X M g K D Y p L 0 F 1 d G 9 S Z W 1 v d m V k Q 2 9 s d W 1 u c z E u e 0 l Q Q 0 M g Q 2 F 0 Z W d v c m l h L D F 9 J n F 1 b 3 Q 7 L C Z x d W 9 0 O 1 N l Y 3 R p b 2 4 x L 0 l Q Q 0 N f Q 2 F 0 Z W d v c s O t Y X M g K D Y p L 0 F 1 d G 9 S Z W 1 v d m V k Q 2 9 s d W 1 u c z E u e 8 O N b m R p Y 2 U s M n 0 m c X V v d D t d L C Z x d W 9 0 O 0 N v b H V t b k N v d W 5 0 J n F 1 b 3 Q 7 O j M s J n F 1 b 3 Q 7 S 2 V 5 Q 2 9 s d W 1 u T m F t Z X M m c X V v d D s 6 W 1 0 s J n F 1 b 3 Q 7 Q 2 9 s d W 1 u S W R l b n R p d G l l c y Z x d W 9 0 O z p b J n F 1 b 3 Q 7 U 2 V j d G l v b j E v S V B D Q 1 9 D Y X R l Z 2 9 y w 6 1 h c y A o N i k v Q X V 0 b 1 J l b W 9 2 Z W R D b 2 x 1 b W 5 z M S 5 7 S V B D Q y B T Z W N 0 b 3 I s M H 0 m c X V v d D s s J n F 1 b 3 Q 7 U 2 V j d G l v b j E v S V B D Q 1 9 D Y X R l Z 2 9 y w 6 1 h c y A o N i k v Q X V 0 b 1 J l b W 9 2 Z W R D b 2 x 1 b W 5 z M S 5 7 S V B D Q y B D Y X R l Z 2 9 y a W E s M X 0 m c X V v d D s s J n F 1 b 3 Q 7 U 2 V j d G l v b j E v S V B D Q 1 9 D Y X R l Z 2 9 y w 6 1 h c y A o N i k 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x F b n R y e S B U e X B l P S J M b 2 F k Z W R U b 0 F u Y W x 5 c 2 l z U 2 V y d m l j Z X M i I F Z h b H V l P S J s M C I v P j w v U 3 R h Y m x l R W 5 0 c m l l c z 4 8 L 0 l 0 Z W 0 + P E l 0 Z W 0 + P E l 0 Z W 1 M b 2 N h d G l v b j 4 8 S X R l b V R 5 c G U + R m 9 y b X V s Y T w v S X R l b V R 5 c G U + P E l 0 Z W 1 Q Y X R o P l N l Y 3 R p b 2 4 x L 0 l Q Q 0 N f Q 2 F 0 Z W d v c i V D M y V B R G F z J T I w K D c p P C 9 J d G V t U G F 0 a D 4 8 L 0 l 0 Z W 1 M b 2 N h d G l v b j 4 8 U 3 R h Y m x l R W 5 0 c m l l c z 4 8 R W 5 0 c n k g V H l w Z T 0 i Q W R k Z W R U b 0 R h d G F N b 2 R l b C I g V m F s d W U 9 I m w w I i 8 + P E V u d H J 5 I F R 5 c G U 9 I k J 1 Z m Z l c k 5 l e H R S Z W Z y Z X N o I i B W Y W x 1 Z T 0 i b D E i L z 4 8 R W 5 0 c n k g V H l w Z T 0 i R m l s b E N v d W 5 0 I i B W Y W x 1 Z T 0 i b D E 2 M C I v P j x F b n R y e S B U e X B l P S J G a W x s R W 5 h Y m x l Z C I g V m F s d W U 9 I m w w I i 8 + P E V u d H J 5 I F R 5 c G U 9 I k Z p b G x F c n J v c k N v Z G U i I F Z h b H V l P S J z V W 5 r b m 9 3 b i I v P j x F b n R y e S B U e X B l P S J G a W x s R X J y b 3 J D b 3 V u d C I g V m F s d W U 9 I m w w I i 8 + P E V u d H J 5 I F R 5 c G U 9 I k Z p b G x M Y X N 0 V X B k Y X R l Z C I g V m F s d W U 9 I m Q y M D I 0 L T E x L T E x V D I x O j A 4 O j M 2 L j g x M j E y N T d a I i 8 + P E V u d H J 5 I F R 5 c G U 9 I k Z p b G x D b 2 x 1 b W 5 U e X B l c y I g V m F s d W U 9 I n N C Z 1 l E I i 8 + P E V u d H J 5 I F R 5 c G U 9 I k Z p b G x D b 2 x 1 b W 5 O Y W 1 l c y I g V m F s d W U 9 I n N b J n F 1 b 3 Q 7 S V B D Q y B T d W J j Y X R l Z 2 9 y a W E g M W V y I E 9 y Z G V u J n F 1 b 3 Q 7 L C Z x d W 9 0 O 0 l Q Q 0 M g R n V l b n R l J n F 1 b 3 Q 7 L C Z x d W 9 0 O 8 O N b m R p Y 2 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Z k M m V m Y m Z m L W I 1 N m E t N G N l Z i 0 4 Y 2 V k L T I 4 N T g w Z j g 1 M z g 4 Z C I v P j x F b n R y e S B U e X B l P S J S Z W x h d G l v b n N o a X B J b m Z v Q 2 9 u d G F p b m V y I i B W Y W x 1 Z T 0 i c 3 s m c X V v d D t j b 2 x 1 b W 5 D b 3 V u d C Z x d W 9 0 O z o z L C Z x d W 9 0 O 2 t l e U N v b H V t b k 5 h b W V z J n F 1 b 3 Q 7 O l t d L C Z x d W 9 0 O 3 F 1 Z X J 5 U m V s Y X R p b 2 5 z a G l w c y Z x d W 9 0 O z p b X S w m c X V v d D t j b 2 x 1 b W 5 J Z G V u d G l 0 a W V z J n F 1 b 3 Q 7 O l s m c X V v d D t T Z W N 0 a W 9 u M S 9 J U E N D X 0 N h d G V n b 3 L D r W F z I C g z K S 9 B d X R v U m V t b 3 Z l Z E N v b H V t b n M x L n t J U E N D I F N 1 Y m N h d G V n b 3 J p Y S A x Z X I g T 3 J k Z W 4 s M H 0 m c X V v d D s s J n F 1 b 3 Q 7 U 2 V j d G l v b j E v S V B D Q 1 9 D Y X R l Z 2 9 y w 6 1 h c y A o M y k v Q X V 0 b 1 J l b W 9 2 Z W R D b 2 x 1 b W 5 z M S 5 7 S V B D Q y B G d W V u d G U s M X 0 m c X V v d D s s J n F 1 b 3 Q 7 U 2 V j d G l v b j E v S V B D Q 1 9 D Y X R l Z 2 9 y w 6 1 h c y A o M y k v Q X V 0 b 1 J l b W 9 2 Z W R D b 2 x 1 b W 5 z M S 5 7 w 4 1 u Z G l j Z S w y f S Z x d W 9 0 O 1 0 s J n F 1 b 3 Q 7 Q 2 9 s d W 1 u Q 2 9 1 b n Q m c X V v d D s 6 M y w m c X V v d D t L Z X l D b 2 x 1 b W 5 O Y W 1 l c y Z x d W 9 0 O z p b X S w m c X V v d D t D b 2 x 1 b W 5 J Z G V u d G l 0 a W V z J n F 1 b 3 Q 7 O l s m c X V v d D t T Z W N 0 a W 9 u M S 9 J U E N D X 0 N h d G V n b 3 L D r W F z I C g z K S 9 B d X R v U m V t b 3 Z l Z E N v b H V t b n M x L n t J U E N D I F N 1 Y m N h d G V n b 3 J p Y S A x Z X I g T 3 J k Z W 4 s M H 0 m c X V v d D s s J n F 1 b 3 Q 7 U 2 V j d G l v b j E v S V B D Q 1 9 D Y X R l Z 2 9 y w 6 1 h c y A o M y k v Q X V 0 b 1 J l b W 9 2 Z W R D b 2 x 1 b W 5 z M S 5 7 S V B D Q y B G d W V u d G U s M X 0 m c X V v d D s s J n F 1 b 3 Q 7 U 2 V j d G l v b j E v S V B D Q 1 9 D Y X R l Z 2 9 y w 6 1 h c y A o M y k 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G 9 h Z G V k V G 9 B b m F s e X N p c 1 N l c n Z p Y 2 V z I i B W Y W x 1 Z T 0 i b D A i L z 4 8 L 1 N 0 Y W J s Z U V u d H J p Z X M + P C 9 J d G V t P j x J d G V t P j x J d G V t T G 9 j Y X R p b 2 4 + P E l 0 Z W 1 U e X B l P k Z v c m 1 1 b G E 8 L 0 l 0 Z W 1 U e X B l P j x J d G V t U G F 0 a D 5 T Z W N 0 a W 9 u M S 9 J U E N D X 0 N h d G V n b 3 I l Q z M l Q U R h c y U y M C g 4 K T w v S X R l b V B h d G g + P C 9 J d G V t T G 9 j Y X R p b 2 4 + P F N 0 Y W J s Z U V u d H J p Z X M + P E V u d H J 5 I F R 5 c G U 9 I k F k Z G V k V G 9 E Y X R h T W 9 k Z W w i I F Z h b H V l P S J s M C I v P j x F b n R y e S B U e X B l P S J C d W Z m Z X J O Z X h 0 U m V m c m V z a C I g V m F s d W U 9 I m w x I i 8 + P E V u d H J 5 I F R 5 c G U 9 I k Z p b G x D b 3 V u d C I g V m F s d W U 9 I m w 2 N S I v P j x F b n R y e S B U e X B l P S J G a W x s R W 5 h Y m x l Z C I g V m F s d W U 9 I m w w I i 8 + P E V u d H J 5 I F R 5 c G U 9 I k Z p b G x F c n J v c k N v Z G U i I F Z h b H V l P S J z V W 5 r b m 9 3 b i I v P j x F b n R y e S B U e X B l P S J G a W x s R X J y b 3 J D b 3 V u d C I g V m F s d W U 9 I m w w I i 8 + P E V u d H J 5 I F R 5 c G U 9 I k Z p b G x M Y X N 0 V X B k Y X R l Z C I g V m F s d W U 9 I m Q y M D I 0 L T E x L T E x V D I x O j A 4 O j M 2 L j k w M j E z O D d a I i 8 + P E V u d H J 5 I F R 5 c G U 9 I k Z p b G x D b 2 x 1 b W 5 U e X B l c y I g V m F s d W U 9 I n N C Z 1 l E I i 8 + P E V u d H J 5 I F R 5 c G U 9 I k Z p b G x D b 2 x 1 b W 5 O Y W 1 l c y I g V m F s d W U 9 I n N b J n F 1 b 3 Q 7 S V B D Q y B D Y X R l Z 2 9 y a W E m c X V v d D s s J n F 1 b 3 Q 7 S V B D Q y B T d W J j Y X R l Z 2 9 y a W E g M W V y I E 9 y Z G V u J n F 1 b 3 Q 7 L C Z x d W 9 0 O 8 O N b m R p Y 2 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Q y Y j F k N 2 M 4 L T F h N W Q t N D l i Z S 1 i M z E 5 L T k 0 O W M 2 N z J i Z W Y 5 Z C I v P j x F b n R y e S B U e X B l P S J S Z W x h d G l v b n N o a X B J b m Z v Q 2 9 u d G F p b m V y I i B W Y W x 1 Z T 0 i c 3 s m c X V v d D t j b 2 x 1 b W 5 D b 3 V u d C Z x d W 9 0 O z o z L C Z x d W 9 0 O 2 t l e U N v b H V t b k 5 h b W V z J n F 1 b 3 Q 7 O l t d L C Z x d W 9 0 O 3 F 1 Z X J 5 U m V s Y X R p b 2 5 z a G l w c y Z x d W 9 0 O z p b X S w m c X V v d D t j b 2 x 1 b W 5 J Z G V u d G l 0 a W V z J n F 1 b 3 Q 7 O l s m c X V v d D t T Z W N 0 a W 9 u M S 9 J U E N D X 0 N h d G V n b 3 L D r W F z I C g y K S 9 B d X R v U m V t b 3 Z l Z E N v b H V t b n M x L n t J U E N D I E N h d G V n b 3 J p Y S w w f S Z x d W 9 0 O y w m c X V v d D t T Z W N 0 a W 9 u M S 9 J U E N D X 0 N h d G V n b 3 L D r W F z I C g y K S 9 B d X R v U m V t b 3 Z l Z E N v b H V t b n M x L n t J U E N D I F N 1 Y m N h d G V n b 3 J p Y S A x Z X I g T 3 J k Z W 4 s M X 0 m c X V v d D s s J n F 1 b 3 Q 7 U 2 V j d G l v b j E v S V B D Q 1 9 D Y X R l Z 2 9 y w 6 1 h c y A o M i k v Q X V 0 b 1 J l b W 9 2 Z W R D b 2 x 1 b W 5 z M S 5 7 w 4 1 u Z G l j Z S w y f S Z x d W 9 0 O 1 0 s J n F 1 b 3 Q 7 Q 2 9 s d W 1 u Q 2 9 1 b n Q m c X V v d D s 6 M y w m c X V v d D t L Z X l D b 2 x 1 b W 5 O Y W 1 l c y Z x d W 9 0 O z p b X S w m c X V v d D t D b 2 x 1 b W 5 J Z G V u d G l 0 a W V z J n F 1 b 3 Q 7 O l s m c X V v d D t T Z W N 0 a W 9 u M S 9 J U E N D X 0 N h d G V n b 3 L D r W F z I C g y K S 9 B d X R v U m V t b 3 Z l Z E N v b H V t b n M x L n t J U E N D I E N h d G V n b 3 J p Y S w w f S Z x d W 9 0 O y w m c X V v d D t T Z W N 0 a W 9 u M S 9 J U E N D X 0 N h d G V n b 3 L D r W F z I C g y K S 9 B d X R v U m V t b 3 Z l Z E N v b H V t b n M x L n t J U E N D I F N 1 Y m N h d G V n b 3 J p Y S A x Z X I g T 3 J k Z W 4 s M X 0 m c X V v d D s s J n F 1 b 3 Q 7 U 2 V j d G l v b j E v S V B D Q 1 9 D Y X R l Z 2 9 y w 6 1 h c y A o M i k 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G 9 h Z G V k V G 9 B b m F s e X N p c 1 N l c n Z p Y 2 V z I i B W Y W x 1 Z T 0 i b D A i L z 4 8 L 1 N 0 Y W J s Z U V u d H J p Z X M + P C 9 J d G V t P j x J d G V t P j x J d G V t T G 9 j Y X R p b 2 4 + P E l 0 Z W 1 U e X B l P k Z v c m 1 1 b G E 8 L 0 l 0 Z W 1 U e X B l P j x J d G V t U G F 0 a D 5 T Z W N 0 a W 9 u M S 9 J U E N D X 0 N h d G V n b 3 I l Q z M l Q U R h c y U y M C g 5 K T w v S X R l b V B h d G g + P C 9 J d G V t T G 9 j Y X R p b 2 4 + P F N 0 Y W J s Z U V u d H J p Z X M + P E V u d H J 5 I F R 5 c G U 9 I k F k Z G V k V G 9 E Y X R h T W 9 k Z W w i I F Z h b H V l P S J s M C I v P j x F b n R y e S B U e X B l P S J C d W Z m Z X J O Z X h 0 U m V m c m V z a C I g V m F s d W U 9 I m w x I i 8 + P E V u d H J 5 I F R 5 c G U 9 I k Z p b G x D b 3 V u d C I g V m F s d W U 9 I m w z N S I v P j x F b n R y e S B U e X B l P S J G a W x s R W 5 h Y m x l Z C I g V m F s d W U 9 I m w w I i 8 + P E V u d H J 5 I F R 5 c G U 9 I k Z p b G x F c n J v c k N v Z G U i I F Z h b H V l P S J z V W 5 r b m 9 3 b i I v P j x F b n R y e S B U e X B l P S J G a W x s R X J y b 3 J D b 3 V u d C I g V m F s d W U 9 I m w w I i 8 + P E V u d H J 5 I F R 5 c G U 9 I k Z p b G x M Y X N 0 V X B k Y X R l Z C I g V m F s d W U 9 I m Q y M D I 0 L T E x L T E x V D I x O j A 4 O j Q w L j Q 2 M D A 3 N T V a I i 8 + P E V u d H J 5 I F R 5 c G U 9 I k Z p b G x D b 2 x 1 b W 5 U e X B l c y I g V m F s d W U 9 I n N C Z 1 l E I i 8 + P E V u d H J 5 I F R 5 c G U 9 I k Z p b G x D b 2 x 1 b W 5 O Y W 1 l c y I g V m F s d W U 9 I n N b J n F 1 b 3 Q 7 S V B D Q y B T Z W N 0 b 3 I m c X V v d D s s J n F 1 b 3 Q 7 S V B D Q y B D Y X R l Z 2 9 y a W E m c X V v d D s s J n F 1 b 3 Q 7 w 4 1 u Z G l j 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T Q x M j F j Y 2 I t M j A z O S 0 0 M W E 2 L W I w M m Q t N j J j Z W Y 3 N z R h N T F m I i 8 + P E V u d H J 5 I F R 5 c G U 9 I l J l b G F 0 a W 9 u c 2 h p c E l u Z m 9 D b 2 5 0 Y W l u Z X I i I F Z h b H V l P S J z e y Z x d W 9 0 O 2 N v b H V t b k N v d W 5 0 J n F 1 b 3 Q 7 O j M s J n F 1 b 3 Q 7 a 2 V 5 Q 2 9 s d W 1 u T m F t Z X M m c X V v d D s 6 W 1 0 s J n F 1 b 3 Q 7 c X V l c n l S Z W x h d G l v b n N o a X B z J n F 1 b 3 Q 7 O l t d L C Z x d W 9 0 O 2 N v b H V t b k l k Z W 5 0 a X R p Z X M m c X V v d D s 6 W y Z x d W 9 0 O 1 N l Y 3 R p b 2 4 x L 0 l Q Q 0 N f Q 2 F 0 Z W d v c s O t Y X M v Q X V 0 b 1 J l b W 9 2 Z W R D b 2 x 1 b W 5 z M S 5 7 S V B D Q y B T Z W N 0 b 3 I s M H 0 m c X V v d D s s J n F 1 b 3 Q 7 U 2 V j d G l v b j E v S V B D Q 1 9 D Y X R l Z 2 9 y w 6 1 h c y 9 B d X R v U m V t b 3 Z l Z E N v b H V t b n M x L n t J U E N D I E N h d G V n b 3 J p Y S w x f S Z x d W 9 0 O y w m c X V v d D t T Z W N 0 a W 9 u M S 9 J U E N D X 0 N h d G V n b 3 L D r W F z L 0 F 1 d G 9 S Z W 1 v d m V k Q 2 9 s d W 1 u c z E u e 8 O N b m R p Y 2 U s M n 0 m c X V v d D t d L C Z x d W 9 0 O 0 N v b H V t b k N v d W 5 0 J n F 1 b 3 Q 7 O j M s J n F 1 b 3 Q 7 S 2 V 5 Q 2 9 s d W 1 u T m F t Z X M m c X V v d D s 6 W 1 0 s J n F 1 b 3 Q 7 Q 2 9 s d W 1 u S W R l b n R p d G l l c y Z x d W 9 0 O z p b J n F 1 b 3 Q 7 U 2 V j d G l v b j E v S V B D Q 1 9 D Y X R l Z 2 9 y w 6 1 h c y 9 B d X R v U m V t b 3 Z l Z E N v b H V t b n M x L n t J U E N D I F N l Y 3 R v c i w w f S Z x d W 9 0 O y w m c X V v d D t T Z W N 0 a W 9 u M S 9 J U E N D X 0 N h d G V n b 3 L D r W F z L 0 F 1 d G 9 S Z W 1 v d m V k Q 2 9 s d W 1 u c z E u e 0 l Q Q 0 M g Q 2 F 0 Z W d v c m l h L D F 9 J n F 1 b 3 Q 7 L C Z x d W 9 0 O 1 N l Y 3 R p b 2 4 x L 0 l Q Q 0 N f Q 2 F 0 Z W d v c s O t Y X M 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G 9 h Z G V k V G 9 B b m F s e X N p c 1 N l c n Z p Y 2 V z I i B W Y W x 1 Z T 0 i b D A i L z 4 8 L 1 N 0 Y W J s Z U V u d H J p Z X M + P C 9 J d G V t P j x J d G V t P j x J d G V t T G 9 j Y X R p b 2 4 + P E l 0 Z W 1 U e X B l P k Z v c m 1 1 b G E 8 L 0 l 0 Z W 1 U e X B l P j x J d G V t U G F 0 a D 5 T Z W N 0 a W 9 u M S 9 J U E N D X 0 N h d G V n b 3 I l Q z M l Q U R h c y 9 P c m l n Z W 4 8 L 0 l 0 Z W 1 Q Y X R o P j w v S X R l b U x v Y 2 F 0 a W 9 u P j x T d G F i b G V F b n R y a W V z L z 4 8 L 0 l 0 Z W 0 + P E l 0 Z W 0 + P E l 0 Z W 1 M b 2 N h d G l v b j 4 8 S X R l b V R 5 c G U + R m 9 y b X V s Y T w v S X R l b V R 5 c G U + P E l 0 Z W 1 Q Y X R o P l N l Y 3 R p b 2 4 x L 0 l Q Q 0 N f Q 2 F 0 Z W d v c i V D M y V B R G F z L 1 R p c G 8 l M j B j Y W 1 i a W F k b z w v S X R l b V B h d G g + P C 9 J d G V t T G 9 j Y X R p b 2 4 + P F N 0 Y W J s Z U V u d H J p Z X M v P j w v S X R l b T 4 8 S X R l b T 4 8 S X R l b U x v Y 2 F 0 a W 9 u P j x J d G V t V H l w Z T 5 G b 3 J t d W x h P C 9 J d G V t V H l w Z T 4 8 S X R l b V B h d G g + U 2 V j d G l v b j E v S V B D Q 1 9 D Y X R l Z 2 9 y J U M z J U F E Y X M v T 3 R y Y X M l M j B j b 2 x 1 b W 5 h c y U y M H F 1 a X R h Z G F z P C 9 J d G V t U G F 0 a D 4 8 L 0 l 0 Z W 1 M b 2 N h d G l v b j 4 8 U 3 R h Y m x l R W 5 0 c m l l c y 8 + P C 9 J d G V t P j x J d G V t P j x J d G V t T G 9 j Y X R p b 2 4 + P E l 0 Z W 1 U e X B l P k Z v c m 1 1 b G E 8 L 0 l 0 Z W 1 U e X B l P j x J d G V t U G F 0 a D 5 T Z W N 0 a W 9 u M S 9 J U E N D X 0 N h d G V n b 3 I l Q z M l Q U R h c y 9 G a W x h c y U y M G Z p b H R y Y W R h c z w v S X R l b V B h d G g + P C 9 J d G V t T G 9 j Y X R p b 2 4 + P F N 0 Y W J s Z U V u d H J p Z X M v P j w v S X R l b T 4 8 S X R l b T 4 8 S X R l b U x v Y 2 F 0 a W 9 u P j x J d G V t V H l w Z T 5 G b 3 J t d W x h P C 9 J d G V t V H l w Z T 4 8 S X R l b V B h d G g + U 2 V j d G l v b j E v S V B D Q 1 9 D Y X R l Z 2 9 y J U M z J U F E Y X M v R H V w b G l j Y W R v c y U y M H F 1 a X R h Z G 9 z P C 9 J d G V t U G F 0 a D 4 8 L 0 l 0 Z W 1 M b 2 N h d G l v b j 4 8 U 3 R h Y m x l R W 5 0 c m l l c y 8 + P C 9 J d G V t P j x J d G V t P j x J d G V t T G 9 j Y X R p b 2 4 + P E l 0 Z W 1 U e X B l P k Z v c m 1 1 b G E 8 L 0 l 0 Z W 1 U e X B l P j x J d G V t U G F 0 a D 5 T Z W N 0 a W 9 u M S 9 J U E N D X 0 N h d G V n b 3 I l Q z M l Q U R h c y 9 G a W x h c y U y M G 9 y Z G V u Y W R h c z w v S X R l b V B h d G g + P C 9 J d G V t T G 9 j Y X R p b 2 4 + P F N 0 Y W J s Z U V u d H J p Z X M v P j w v S X R l b T 4 8 S X R l b T 4 8 S X R l b U x v Y 2 F 0 a W 9 u P j x J d G V t V H l w Z T 5 G b 3 J t d W x h P C 9 J d G V t V H l w Z T 4 8 S X R l b V B h d G g + U 2 V j d G l v b j E v S V B D Q 1 9 D Y X R l Z 2 9 y J U M z J U F E Y X M v J U M z J T h E b m R p Y 2 U l M j B h Z 3 J l Z 2 F k b z w v S X R l b V B h d G g + P C 9 J d G V t T G 9 j Y X R p b 2 4 + P F N 0 Y W J s Z U V u d H J p Z X M v P j w v S X R l b T 4 8 S X R l b T 4 8 S X R l b U x v Y 2 F 0 a W 9 u P j x J d G V t V H l w Z T 5 G b 3 J t d W x h P C 9 J d G V t V H l w Z T 4 8 S X R l b V B h d G g + U 2 V j d G l v b j E v S V B D Q 1 9 D Y X R l Z 2 9 y J U M z J U F E Y X M l M j A o M i k v T 3 J p Z 2 V u P C 9 J d G V t U G F 0 a D 4 8 L 0 l 0 Z W 1 M b 2 N h d G l v b j 4 8 U 3 R h Y m x l R W 5 0 c m l l c y 8 + P C 9 J d G V t P j x J d G V t P j x J d G V t T G 9 j Y X R p b 2 4 + P E l 0 Z W 1 U e X B l P k Z v c m 1 1 b G E 8 L 0 l 0 Z W 1 U e X B l P j x J d G V t U G F 0 a D 5 T Z W N 0 a W 9 u M S 9 J U E N D X 0 N h d G V n b 3 I l Q z M l Q U R h c y U y M C g y K S 9 U a X B v J T I w Y 2 F t Y m l h Z G 8 8 L 0 l 0 Z W 1 Q Y X R o P j w v S X R l b U x v Y 2 F 0 a W 9 u P j x T d G F i b G V F b n R y a W V z L z 4 8 L 0 l 0 Z W 0 + P E l 0 Z W 0 + P E l 0 Z W 1 M b 2 N h d G l v b j 4 8 S X R l b V R 5 c G U + R m 9 y b X V s Y T w v S X R l b V R 5 c G U + P E l 0 Z W 1 Q Y X R o P l N l Y 3 R p b 2 4 x L 0 l Q Q 0 N f Q 2 F 0 Z W d v c i V D M y V B R G F z J T I w K D I p L 0 9 0 c m F z J T I w Y 2 9 s d W 1 u Y X M l M j B x d W l 0 Y W R h c z w v S X R l b V B h d G g + P C 9 J d G V t T G 9 j Y X R p b 2 4 + P F N 0 Y W J s Z U V u d H J p Z X M v P j w v S X R l b T 4 8 S X R l b T 4 8 S X R l b U x v Y 2 F 0 a W 9 u P j x J d G V t V H l w Z T 5 G b 3 J t d W x h P C 9 J d G V t V H l w Z T 4 8 S X R l b V B h d G g + U 2 V j d G l v b j E v S V B D Q 1 9 D Y X R l Z 2 9 y J U M z J U F E Y X M l M j A o M i k v R m l s Y X M l M j B m a W x 0 c m F k Y X M 8 L 0 l 0 Z W 1 Q Y X R o P j w v S X R l b U x v Y 2 F 0 a W 9 u P j x T d G F i b G V F b n R y a W V z L z 4 8 L 0 l 0 Z W 0 + P E l 0 Z W 0 + P E l 0 Z W 1 M b 2 N h d G l v b j 4 8 S X R l b V R 5 c G U + R m 9 y b X V s Y T w v S X R l b V R 5 c G U + P E l 0 Z W 1 Q Y X R o P l N l Y 3 R p b 2 4 x L 0 l Q Q 0 N f Q 2 F 0 Z W d v c i V D M y V B R G F z J T I w K D I p L 0 R 1 c G x p Y 2 F k b 3 M l M j B x d W l 0 Y W R v c z w v S X R l b V B h d G g + P C 9 J d G V t T G 9 j Y X R p b 2 4 + P F N 0 Y W J s Z U V u d H J p Z X M v P j w v S X R l b T 4 8 S X R l b T 4 8 S X R l b U x v Y 2 F 0 a W 9 u P j x J d G V t V H l w Z T 5 G b 3 J t d W x h P C 9 J d G V t V H l w Z T 4 8 S X R l b V B h d G g + U 2 V j d G l v b j E v S V B D Q 1 9 D Y X R l Z 2 9 y J U M z J U F E Y X M l M j A o M i k v R m l s Y X M l M j B v c m R l b m F k Y X M 8 L 0 l 0 Z W 1 Q Y X R o P j w v S X R l b U x v Y 2 F 0 a W 9 u P j x T d G F i b G V F b n R y a W V z L z 4 8 L 0 l 0 Z W 0 + P E l 0 Z W 0 + P E l 0 Z W 1 M b 2 N h d G l v b j 4 8 S X R l b V R 5 c G U + R m 9 y b X V s Y T w v S X R l b V R 5 c G U + P E l 0 Z W 1 Q Y X R o P l N l Y 3 R p b 2 4 x L 0 l Q Q 0 N f Q 2 F 0 Z W d v c i V D M y V B R G F z J T I w K D I p L 0 Z p b G F z J T I w Z m l s d H J h Z G F z M T w v S X R l b V B h d G g + P C 9 J d G V t T G 9 j Y X R p b 2 4 + P F N 0 Y W J s Z U V u d H J p Z X M v P j w v S X R l b T 4 8 S X R l b T 4 8 S X R l b U x v Y 2 F 0 a W 9 u P j x J d G V t V H l w Z T 5 G b 3 J t d W x h P C 9 J d G V t V H l w Z T 4 8 S X R l b V B h d G g + U 2 V j d G l v b j E v S V B D Q 1 9 D Y X R l Z 2 9 y J U M z J U F E Y X M l M j A o M i k v J U M z J T h E b m R p Y 2 U l M j B h Z 3 J l Z 2 F k b z w v S X R l b V B h d G g + P C 9 J d G V t T G 9 j Y X R p b 2 4 + P F N 0 Y W J s Z U V u d H J p Z X M v P j w v S X R l b T 4 8 S X R l b T 4 8 S X R l b U x v Y 2 F 0 a W 9 u P j x J d G V t V H l w Z T 5 G b 3 J t d W x h P C 9 J d G V t V H l w Z T 4 8 S X R l b V B h d G g + U 2 V j d G l v b j E v S V B D Q 1 9 D Y X R l Z 2 9 y J U M z J U F E Y X M l M j A o M y k v T 3 J p Z 2 V u P C 9 J d G V t U G F 0 a D 4 8 L 0 l 0 Z W 1 M b 2 N h d G l v b j 4 8 U 3 R h Y m x l R W 5 0 c m l l c y 8 + P C 9 J d G V t P j x J d G V t P j x J d G V t T G 9 j Y X R p b 2 4 + P E l 0 Z W 1 U e X B l P k Z v c m 1 1 b G E 8 L 0 l 0 Z W 1 U e X B l P j x J d G V t U G F 0 a D 5 T Z W N 0 a W 9 u M S 9 J U E N D X 0 N h d G V n b 3 I l Q z M l Q U R h c y U y M C g z K S 9 U a X B v J T I w Y 2 F t Y m l h Z G 8 8 L 0 l 0 Z W 1 Q Y X R o P j w v S X R l b U x v Y 2 F 0 a W 9 u P j x T d G F i b G V F b n R y a W V z L z 4 8 L 0 l 0 Z W 0 + P E l 0 Z W 0 + P E l 0 Z W 1 M b 2 N h d G l v b j 4 8 S X R l b V R 5 c G U + R m 9 y b X V s Y T w v S X R l b V R 5 c G U + P E l 0 Z W 1 Q Y X R o P l N l Y 3 R p b 2 4 x L 0 l Q Q 0 N f Q 2 F 0 Z W d v c i V D M y V B R G F z J T I w K D M p L 0 9 0 c m F z J T I w Y 2 9 s d W 1 u Y X M l M j B x d W l 0 Y W R h c z w v S X R l b V B h d G g + P C 9 J d G V t T G 9 j Y X R p b 2 4 + P F N 0 Y W J s Z U V u d H J p Z X M v P j w v S X R l b T 4 8 S X R l b T 4 8 S X R l b U x v Y 2 F 0 a W 9 u P j x J d G V t V H l w Z T 5 G b 3 J t d W x h P C 9 J d G V t V H l w Z T 4 8 S X R l b V B h d G g + U 2 V j d G l v b j E v S V B D Q 1 9 D Y X R l Z 2 9 y J U M z J U F E Y X M l M j A o M y k v R m l s Y X M l M j B m a W x 0 c m F k Y X M 8 L 0 l 0 Z W 1 Q Y X R o P j w v S X R l b U x v Y 2 F 0 a W 9 u P j x T d G F i b G V F b n R y a W V z L z 4 8 L 0 l 0 Z W 0 + P E l 0 Z W 0 + P E l 0 Z W 1 M b 2 N h d G l v b j 4 8 S X R l b V R 5 c G U + R m 9 y b X V s Y T w v S X R l b V R 5 c G U + P E l 0 Z W 1 Q Y X R o P l N l Y 3 R p b 2 4 x L 0 l Q Q 0 N f Q 2 F 0 Z W d v c i V D M y V B R G F z J T I w K D M p L 0 R 1 c G x p Y 2 F k b 3 M l M j B x d W l 0 Y W R v c z w v S X R l b V B h d G g + P C 9 J d G V t T G 9 j Y X R p b 2 4 + P F N 0 Y W J s Z U V u d H J p Z X M v P j w v S X R l b T 4 8 S X R l b T 4 8 S X R l b U x v Y 2 F 0 a W 9 u P j x J d G V t V H l w Z T 5 G b 3 J t d W x h P C 9 J d G V t V H l w Z T 4 8 S X R l b V B h d G g + U 2 V j d G l v b j E v S V B D Q 1 9 D Y X R l Z 2 9 y J U M z J U F E Y X M l M j A o M y k v R m l s Y X M l M j B v c m R l b m F k Y X M 8 L 0 l 0 Z W 1 Q Y X R o P j w v S X R l b U x v Y 2 F 0 a W 9 u P j x T d G F i b G V F b n R y a W V z L z 4 8 L 0 l 0 Z W 0 + P E l 0 Z W 0 + P E l 0 Z W 1 M b 2 N h d G l v b j 4 8 S X R l b V R 5 c G U + R m 9 y b X V s Y T w v S X R l b V R 5 c G U + P E l 0 Z W 1 Q Y X R o P l N l Y 3 R p b 2 4 x L 0 l Q Q 0 N f Q 2 F 0 Z W d v c i V D M y V B R G F z J T I w K D M p L y V D M y U 4 R G 5 k a W N l J T I w Y W d y Z W d h Z G 8 8 L 0 l 0 Z W 1 Q Y X R o P j w v S X R l b U x v Y 2 F 0 a W 9 u P j x T d G F i b G V F b n R y a W V z L z 4 8 L 0 l 0 Z W 0 + P E l 0 Z W 0 + P E l 0 Z W 1 M b 2 N h d G l v b j 4 8 S X R l b V R 5 c G U + R m 9 y b X V s Y T w v S X R l b V R 5 c G U + P E l 0 Z W 1 Q Y X R o P l N l Y 3 R p b 2 4 x L 1 R h Y m x l M j k z J T I w K F B h Z 2 U l M j A x M T A p L 0 9 y a W d l b j w v S X R l b V B h d G g + P C 9 J d G V t T G 9 j Y X R p b 2 4 + P F N 0 Y W J s Z U V u d H J p Z X M v P j w v S X R l b T 4 8 S X R l b T 4 8 S X R l b U x v Y 2 F 0 a W 9 u P j x J d G V t V H l w Z T 5 G b 3 J t d W x h P C 9 J d G V t V H l w Z T 4 8 S X R l b V B h d G g + U 2 V j d G l v b j E v V G F i b G U y O T M l M j A o U G F n Z S U y M D E x M C k v V G F i b G U y O T M 8 L 0 l 0 Z W 1 Q Y X R o P j w v S X R l b U x v Y 2 F 0 a W 9 u P j x T d G F i b G V F b n R y a W V z L z 4 8 L 0 l 0 Z W 0 + P E l 0 Z W 0 + P E l 0 Z W 1 M b 2 N h d G l v b j 4 8 S X R l b V R 5 c G U + R m 9 y b X V s Y T w v S X R l b V R 5 c G U + P E l 0 Z W 1 Q Y X R o P l N l Y 3 R p b 2 4 x L 1 R h Y m x l M j k z J T I w K F B h Z 2 U l M j A x M T A p L 1 R p c G 8 l M j B j Y W 1 i a W F k b z w v S X R l b V B h d G g + P C 9 J d G V t T G 9 j Y X R p b 2 4 + P F N 0 Y W J s Z U V u d H J p Z X M v P j w v S X R l b T 4 8 S X R l b T 4 8 S X R l b U x v Y 2 F 0 a W 9 u P j x J d G V t V H l w Z T 5 G b 3 J t d W x h P C 9 J d G V t V H l w Z T 4 8 S X R l b V B h d G g + U 2 V j d G l v b j E v V G F i b G U y O T Q l M j A o U G F n Z S U y M D E x M S k v T 3 J p Z 2 V u P C 9 J d G V t U G F 0 a D 4 8 L 0 l 0 Z W 1 M b 2 N h d G l v b j 4 8 U 3 R h Y m x l R W 5 0 c m l l c y 8 + P C 9 J d G V t P j x J d G V t P j x J d G V t T G 9 j Y X R p b 2 4 + P E l 0 Z W 1 U e X B l P k Z v c m 1 1 b G E 8 L 0 l 0 Z W 1 U e X B l P j x J d G V t U G F 0 a D 5 T Z W N 0 a W 9 u M S 9 U Y W J s Z T I 5 N C U y M C h Q Y W d l J T I w M T E x K S 9 U Y W J s Z T I 5 N D w v S X R l b V B h d G g + P C 9 J d G V t T G 9 j Y X R p b 2 4 + P F N 0 Y W J s Z U V u d H J p Z X M v P j w v S X R l b T 4 8 S X R l b T 4 8 S X R l b U x v Y 2 F 0 a W 9 u P j x J d G V t V H l w Z T 5 G b 3 J t d W x h P C 9 J d G V t V H l w Z T 4 8 S X R l b V B h d G g + U 2 V j d G l v b j E v V G F i b G U y O T Q l M j A o U G F n Z S U y M D E x M S k v V G l w b y U y M G N h b W J p Y W R v P C 9 J d G V t U G F 0 a D 4 8 L 0 l 0 Z W 1 M b 2 N h d G l v b j 4 8 U 3 R h Y m x l R W 5 0 c m l l c y 8 + P C 9 J d G V t P j x J d G V t P j x J d G V t T G 9 j Y X R p b 2 4 + P E l 0 Z W 1 U e X B l P k Z v c m 1 1 b G E 8 L 0 l 0 Z W 1 U e X B l P j x J d G V t U G F 0 a D 5 T Z W N 0 a W 9 u M S 9 U Y W J s Z T I 5 N i U y M C h Q Y W d l J T I w M T E z K S 9 P c m l n Z W 4 8 L 0 l 0 Z W 1 Q Y X R o P j w v S X R l b U x v Y 2 F 0 a W 9 u P j x T d G F i b G V F b n R y a W V z L z 4 8 L 0 l 0 Z W 0 + P E l 0 Z W 0 + P E l 0 Z W 1 M b 2 N h d G l v b j 4 8 S X R l b V R 5 c G U + R m 9 y b X V s Y T w v S X R l b V R 5 c G U + P E l 0 Z W 1 Q Y X R o P l N l Y 3 R p b 2 4 x L 1 R h Y m x l M j k 2 J T I w K F B h Z 2 U l M j A x M T M p L 1 R h Y m x l M j k 2 P C 9 J d G V t U G F 0 a D 4 8 L 0 l 0 Z W 1 M b 2 N h d G l v b j 4 8 U 3 R h Y m x l R W 5 0 c m l l c y 8 + P C 9 J d G V t P j x J d G V t P j x J d G V t T G 9 j Y X R p b 2 4 + P E l 0 Z W 1 U e X B l P k Z v c m 1 1 b G E 8 L 0 l 0 Z W 1 U e X B l P j x J d G V t U G F 0 a D 5 T Z W N 0 a W 9 u M S 9 U Y W J s Z T I 5 N i U y M C h Q Y W d l J T I w M T E z K S 9 U a X B v J T I w Y 2 F t Y m l h Z G 8 8 L 0 l 0 Z W 1 Q Y X R o P j w v S X R l b U x v Y 2 F 0 a W 9 u P j x T d G F i b G V F b n R y a W V z L z 4 8 L 0 l 0 Z W 0 + P E l 0 Z W 0 + P E l 0 Z W 1 M b 2 N h d G l v b j 4 8 S X R l b V R 5 c G U + R m 9 y b X V s Y T w v S X R l b V R 5 c G U + P E l 0 Z W 1 Q Y X R o P l N l Y 3 R p b 2 4 x L 1 R h Y m x l M j k 1 J T I w K F B h Z 2 U l M j A x M T I p L 0 9 y a W d l b j w v S X R l b V B h d G g + P C 9 J d G V t T G 9 j Y X R p b 2 4 + P F N 0 Y W J s Z U V u d H J p Z X M v P j w v S X R l b T 4 8 S X R l b T 4 8 S X R l b U x v Y 2 F 0 a W 9 u P j x J d G V t V H l w Z T 5 G b 3 J t d W x h P C 9 J d G V t V H l w Z T 4 8 S X R l b V B h d G g + U 2 V j d G l v b j E v V G F i b G U y O T U l M j A o U G F n Z S U y M D E x M i k v V G F i b G U y O T U 8 L 0 l 0 Z W 1 Q Y X R o P j w v S X R l b U x v Y 2 F 0 a W 9 u P j x T d G F i b G V F b n R y a W V z L z 4 8 L 0 l 0 Z W 0 + P E l 0 Z W 0 + P E l 0 Z W 1 M b 2 N h d G l v b j 4 8 S X R l b V R 5 c G U + R m 9 y b X V s Y T w v S X R l b V R 5 c G U + P E l 0 Z W 1 Q Y X R o P l N l Y 3 R p b 2 4 x L 1 R h Y m x l M j k 1 J T I w K F B h Z 2 U l M j A x M T I p L 1 R p c G 8 l M j B j Y W 1 i a W F k b z w v S X R l b V B h d G g + P C 9 J d G V t T G 9 j Y X R p b 2 4 + P F N 0 Y W J s Z U V u d H J p Z X M v P j w v S X R l b T 4 8 S X R l b T 4 8 S X R l b U x v Y 2 F 0 a W 9 u P j x J d G V t V H l w Z T 5 G b 3 J t d W x h P C 9 J d G V t V H l w Z T 4 8 S X R l b V B h d G g + U 2 V j d G l v b j E v V G F i b G U y O T M l M j A o U G F n Z S U y M D E x M C k v R W 5 j Y W J l e m F k b 3 M l M j B w c m 9 t b 3 Z p Z G 9 z P C 9 J d G V t U G F 0 a D 4 8 L 0 l 0 Z W 1 M b 2 N h d G l v b j 4 8 U 3 R h Y m x l R W 5 0 c m l l c y 8 + P C 9 J d G V t P j x J d G V t P j x J d G V t T G 9 j Y X R p b 2 4 + P E l 0 Z W 1 U e X B l P k Z v c m 1 1 b G E 8 L 0 l 0 Z W 1 U e X B l P j x J d G V t U G F 0 a D 5 T Z W N 0 a W 9 u M S 9 U Y W J s Z T I 5 M y U y M C h Q Y W d l J T I w M T E w K S 9 U a X B v J T I w Y 2 F t Y m l h Z G 8 x P C 9 J d G V t U G F 0 a D 4 8 L 0 l 0 Z W 1 M b 2 N h d G l v b j 4 8 U 3 R h Y m x l R W 5 0 c m l l c y 8 + P C 9 J d G V t P j x J d G V t P j x J d G V t T G 9 j Y X R p b 2 4 + P E l 0 Z W 1 U e X B l P k Z v c m 1 1 b G E 8 L 0 l 0 Z W 1 U e X B l P j x J d G V t U G F 0 a D 5 T Z W N 0 a W 9 u M S 9 U Y W J s Z T I 5 N C U y M C h Q Y W d l J T I w M T E x K S 9 F b m N h Y m V 6 Y W R v c y U y M H B y b 2 1 v d m l k b 3 M 8 L 0 l 0 Z W 1 Q Y X R o P j w v S X R l b U x v Y 2 F 0 a W 9 u P j x T d G F i b G V F b n R y a W V z L z 4 8 L 0 l 0 Z W 0 + P E l 0 Z W 0 + P E l 0 Z W 1 M b 2 N h d G l v b j 4 8 S X R l b V R 5 c G U + R m 9 y b X V s Y T w v S X R l b V R 5 c G U + P E l 0 Z W 1 Q Y X R o P l N l Y 3 R p b 2 4 x L 1 R h Y m x l M j k 0 J T I w K F B h Z 2 U l M j A x M T E p L 1 R p c G 8 l M j B j Y W 1 i a W F k b z E 8 L 0 l 0 Z W 1 Q Y X R o P j w v S X R l b U x v Y 2 F 0 a W 9 u P j x T d G F i b G V F b n R y a W V z L z 4 8 L 0 l 0 Z W 0 + P E l 0 Z W 0 + P E l 0 Z W 1 M b 2 N h d G l v b j 4 8 S X R l b V R 5 c G U + R m 9 y b X V s Y T w v S X R l b V R 5 c G U + P E l 0 Z W 1 Q Y X R o P l N l Y 3 R p b 2 4 x L 1 R h Y m x l M j k 2 J T I w K F B h Z 2 U l M j A x M T M p L 0 V u Y 2 F i Z X p h Z G 9 z J T I w c H J v b W 9 2 a W R v c z w v S X R l b V B h d G g + P C 9 J d G V t T G 9 j Y X R p b 2 4 + P F N 0 Y W J s Z U V u d H J p Z X M v P j w v S X R l b T 4 8 S X R l b T 4 8 S X R l b U x v Y 2 F 0 a W 9 u P j x J d G V t V H l w Z T 5 G b 3 J t d W x h P C 9 J d G V t V H l w Z T 4 8 S X R l b V B h d G g + U 2 V j d G l v b j E v V G F i b G U y O T Y l M j A o U G F n Z S U y M D E x M y k v V G l w b y U y M G N h b W J p Y W R v M T w v S X R l b V B h d G g + P C 9 J d G V t T G 9 j Y X R p b 2 4 + P F N 0 Y W J s Z U V u d H J p Z X M v P j w v S X R l b T 4 8 S X R l b T 4 8 S X R l b U x v Y 2 F 0 a W 9 u P j x J d G V t V H l w Z T 5 G b 3 J t d W x h P C 9 J d G V t V H l w Z T 4 8 S X R l b V B h d G g + U 2 V j d G l v b j E v V G F i b G U y O T U l M j A o U G F n Z S U y M D E x M i k v R W 5 j Y W J l e m F k b 3 M l M j B w c m 9 t b 3 Z p Z G 9 z P C 9 J d G V t U G F 0 a D 4 8 L 0 l 0 Z W 1 M b 2 N h d G l v b j 4 8 U 3 R h Y m x l R W 5 0 c m l l c y 8 + P C 9 J d G V t P j x J d G V t P j x J d G V t T G 9 j Y X R p b 2 4 + P E l 0 Z W 1 U e X B l P k Z v c m 1 1 b G E 8 L 0 l 0 Z W 1 U e X B l P j x J d G V t U G F 0 a D 5 T Z W N 0 a W 9 u M S 9 U Y W J s Z T I 5 N S U y M C h Q Y W d l J T I w M T E y K S 9 U a X B v J T I w Y 2 F t Y m l h Z G 8 x P C 9 J d G V t U G F 0 a D 4 8 L 0 l 0 Z W 1 M b 2 N h d G l v b j 4 8 U 3 R h Y m x l R W 5 0 c m l l c y 8 + P C 9 J d G V t P j x J d G V t P j x J d G V t T G 9 j Y X R p b 2 4 + P E l 0 Z W 1 U e X B l P k Z v c m 1 1 b G E 8 L 0 l 0 Z W 1 U e X B l P j x J d G V t U G F 0 a D 5 T Z W N 0 a W 9 u M S 9 H S E c l M j B T Z W N 0 b 3 J l c y U y M G l u Z H V z d H J p Y W x l c y 9 P c m l n Z W 4 8 L 0 l 0 Z W 1 Q Y X R o P j w v S X R l b U x v Y 2 F 0 a W 9 u P j x T d G F i b G V F b n R y a W V z L z 4 8 L 0 l 0 Z W 0 + P E l 0 Z W 0 + P E l 0 Z W 1 M b 2 N h d G l v b j 4 8 S X R l b V R 5 c G U + R m 9 y b X V s Y T w v S X R l b V R 5 c G U + P E l 0 Z W 1 Q Y X R o P l N l Y 3 R p b 2 4 x L 0 d I R y U y M F N l Y 3 R v c m V z J T I w a W 5 k d X N 0 c m l h b G V z L 1 R h Y m x l M j k y P C 9 J d G V t U G F 0 a D 4 8 L 0 l 0 Z W 1 M b 2 N h d G l v b j 4 8 U 3 R h Y m x l R W 5 0 c m l l c y 8 + P C 9 J d G V t P j x J d G V t P j x J d G V t T G 9 j Y X R p b 2 4 + P E l 0 Z W 1 U e X B l P k Z v c m 1 1 b G E 8 L 0 l 0 Z W 1 U e X B l P j x J d G V t U G F 0 a D 5 T Z W N 0 a W 9 u M S 9 H S E c l M j B T Z W N 0 b 3 J l c y U y M G l u Z H V z d H J p Y W x l c y 9 U a X B v J T I w Y 2 F t Y m l h Z G 8 8 L 0 l 0 Z W 1 Q Y X R o P j w v S X R l b U x v Y 2 F 0 a W 9 u P j x T d G F i b G V F b n R y a W V z L z 4 8 L 0 l 0 Z W 0 + P E l 0 Z W 0 + P E l 0 Z W 1 M b 2 N h d G l v b j 4 8 S X R l b V R 5 c G U + R m 9 y b X V s Y T w v S X R l b V R 5 c G U + P E l 0 Z W 1 Q Y X R o P l N l Y 3 R p b 2 4 x L 0 d I R y U y M F N l Y 3 R v c m V z J T I w a W 5 k d X N 0 c m l h b G V z L 0 V u Y 2 F i Z X p h Z G 9 z J T I w c H J v b W 9 2 a W R v c z w v S X R l b V B h d G g + P C 9 J d G V t T G 9 j Y X R p b 2 4 + P F N 0 Y W J s Z U V u d H J p Z X M v P j w v S X R l b T 4 8 S X R l b T 4 8 S X R l b U x v Y 2 F 0 a W 9 u P j x J d G V t V H l w Z T 5 G b 3 J t d W x h P C 9 J d G V t V H l w Z T 4 8 S X R l b V B h d G g + U 2 V j d G l v b j E v R 0 h H J T I w U 2 V j d G 9 y Z X M l M j B p b m R 1 c 3 R y a W F s Z X M v V G l w b y U y M G N h b W J p Y W R v M T w v S X R l b V B h d G g + P C 9 J d G V t T G 9 j Y X R p b 2 4 + P F N 0 Y W J s Z U V u d H J p Z X M v P j w v S X R l b T 4 8 S X R l b T 4 8 S X R l b U x v Y 2 F 0 a W 9 u P j x J d G V t V H l w Z T 5 G b 3 J t d W x h P C 9 J d G V t V H l w Z T 4 8 S X R l b V B h d G g + U 2 V j d G l v b j E v R 0 h H J T I w U 2 V j d G 9 y Z X M l M j B p b m R 1 c 3 R y a W F s Z X M v Q 2 9 u c 3 V s d G E l M j B h b m V 4 Y W R h P C 9 J d G V t U G F 0 a D 4 8 L 0 l 0 Z W 1 M b 2 N h d G l v b j 4 8 U 3 R h Y m x l R W 5 0 c m l l c y 8 + P C 9 J d G V t P j x J d G V t P j x J d G V t T G 9 j Y X R p b 2 4 + P E l 0 Z W 1 U e X B l P k Z v c m 1 1 b G E 8 L 0 l 0 Z W 1 U e X B l P j x J d G V t U G F 0 a D 5 T Z W N 0 a W 9 u M S 9 H S E c l M j B T Z W N 0 b 3 J l c y U y M G l u Z H V z d H J p Y W x l c y 9 D b 2 x 1 b W 5 h J T I w Y 2 9 u Z G l j a W 9 u Y W w l M j B h Z 3 J l Z 2 F k Y T w v S X R l b V B h d G g + P C 9 J d G V t T G 9 j Y X R p b 2 4 + P F N 0 Y W J s Z U V u d H J p Z X M v P j w v S X R l b T 4 8 S X R l b T 4 8 S X R l b U x v Y 2 F 0 a W 9 u P j x J d G V t V H l w Z T 5 G b 3 J t d W x h P C 9 J d G V t V H l w Z T 4 8 S X R l b V B h d G g + U 2 V j d G l v b j E v R 0 h H J T I w U 2 V j d G 9 y Z X M l M j B p b m R 1 c 3 R y a W F s Z X M v Q 2 9 s d W 1 u Y X M l M j B y Z W 9 y Z G V u Y W R h c z w v S X R l b V B h d G g + P C 9 J d G V t T G 9 j Y X R p b 2 4 + P F N 0 Y W J s Z U V u d H J p Z X M v P j w v S X R l b T 4 8 S X R l b T 4 8 S X R l b U x v Y 2 F 0 a W 9 u P j x J d G V t V H l w Z T 5 G b 3 J t d W x h P C 9 J d G V t V H l w Z T 4 8 S X R l b V B h d G g + U 2 V j d G l v b j E v R 0 h H J T I w U 2 V j d G 9 y Z X M l M j B p b m R 1 c 3 R y a W F s Z X M v R m l s Y X M l M j B m a W x 0 c m F k Y X M 8 L 0 l 0 Z W 1 Q Y X R o P j w v S X R l b U x v Y 2 F 0 a W 9 u P j x T d G F i b G V F b n R y a W V z L z 4 8 L 0 l 0 Z W 0 + P E l 0 Z W 0 + P E l 0 Z W 1 M b 2 N h d G l v b j 4 8 S X R l b V R 5 c G U + R m 9 y b X V s Y T w v S X R l b V R 5 c G U + P E l 0 Z W 1 Q Y X R o P l N l Y 3 R p b 2 4 x L 0 l Q Q 0 N f Q 2 F 0 Z W d v c i V D M y V B R G F z J T I w K D Q p L 0 9 y a W d l b j w v S X R l b V B h d G g + P C 9 J d G V t T G 9 j Y X R p b 2 4 + P F N 0 Y W J s Z U V u d H J p Z X M v P j w v S X R l b T 4 8 S X R l b T 4 8 S X R l b U x v Y 2 F 0 a W 9 u P j x J d G V t V H l w Z T 5 G b 3 J t d W x h P C 9 J d G V t V H l w Z T 4 8 S X R l b V B h d G g + U 2 V j d G l v b j E v S V B D Q 1 9 D Y X R l Z 2 9 y J U M z J U F E Y X M l M j A o N C k v V G l w b y U y M G N h b W J p Y W R v P C 9 J d G V t U G F 0 a D 4 8 L 0 l 0 Z W 1 M b 2 N h d G l v b j 4 8 U 3 R h Y m x l R W 5 0 c m l l c y 8 + P C 9 J d G V t P j x J d G V t P j x J d G V t T G 9 j Y X R p b 2 4 + P E l 0 Z W 1 U e X B l P k Z v c m 1 1 b G E 8 L 0 l 0 Z W 1 U e X B l P j x J d G V t U G F 0 a D 5 T Z W N 0 a W 9 u M S 9 J U E N D X 0 N h d G V n b 3 I l Q z M l Q U R h c y U y M C g 0 K S 9 P d H J h c y U y M G N v b H V t b m F z J T I w c X V p d G F k Y X M 8 L 0 l 0 Z W 1 Q Y X R o P j w v S X R l b U x v Y 2 F 0 a W 9 u P j x T d G F i b G V F b n R y a W V z L z 4 8 L 0 l 0 Z W 0 + P E l 0 Z W 0 + P E l 0 Z W 1 M b 2 N h d G l v b j 4 8 S X R l b V R 5 c G U + R m 9 y b X V s Y T w v S X R l b V R 5 c G U + P E l 0 Z W 1 Q Y X R o P l N l Y 3 R p b 2 4 x L 0 l Q Q 0 N f Q 2 F 0 Z W d v c i V D M y V B R G F z J T I w K D Q p L 0 Z p b G F z J T I w Z m l s d H J h Z G F z P C 9 J d G V t U G F 0 a D 4 8 L 0 l 0 Z W 1 M b 2 N h d G l v b j 4 8 U 3 R h Y m x l R W 5 0 c m l l c y 8 + P C 9 J d G V t P j x J d G V t P j x J d G V t T G 9 j Y X R p b 2 4 + P E l 0 Z W 1 U e X B l P k Z v c m 1 1 b G E 8 L 0 l 0 Z W 1 U e X B l P j x J d G V t U G F 0 a D 5 T Z W N 0 a W 9 u M S 9 J U E N D X 0 N h d G V n b 3 I l Q z M l Q U R h c y U y M C g 0 K S 9 E d X B s a W N h Z G 9 z J T I w c X V p d G F k b 3 M 8 L 0 l 0 Z W 1 Q Y X R o P j w v S X R l b U x v Y 2 F 0 a W 9 u P j x T d G F i b G V F b n R y a W V z L z 4 8 L 0 l 0 Z W 0 + P E l 0 Z W 0 + P E l 0 Z W 1 M b 2 N h d G l v b j 4 8 S X R l b V R 5 c G U + R m 9 y b X V s Y T w v S X R l b V R 5 c G U + P E l 0 Z W 1 Q Y X R o P l N l Y 3 R p b 2 4 x L 0 l Q Q 0 N f Q 2 F 0 Z W d v c i V D M y V B R G F z J T I w K D Q p L 0 Z p b G F z J T I w b 3 J k Z W 5 h Z G F z P C 9 J d G V t U G F 0 a D 4 8 L 0 l 0 Z W 1 M b 2 N h d G l v b j 4 8 U 3 R h Y m x l R W 5 0 c m l l c y 8 + P C 9 J d G V t P j x J d G V t P j x J d G V t T G 9 j Y X R p b 2 4 + P E l 0 Z W 1 U e X B l P k Z v c m 1 1 b G E 8 L 0 l 0 Z W 1 U e X B l P j x J d G V t U G F 0 a D 5 T Z W N 0 a W 9 u M S 9 J U E N D X 0 N h d G V n b 3 I l Q z M l Q U R h c y U y M C g 0 K S 8 l Q z M l O E R u Z G l j Z S U y M G F n c m V n Y W R v P C 9 J d G V t U G F 0 a D 4 8 L 0 l 0 Z W 1 M b 2 N h d G l v b j 4 8 U 3 R h Y m x l R W 5 0 c m l l c y 8 + P C 9 J d G V t P j x J d G V t P j x J d G V t T G 9 j Y X R p b 2 4 + P E l 0 Z W 1 U e X B l P k Z v c m 1 1 b G E 8 L 0 l 0 Z W 1 U e X B l P j x J d G V t U G F 0 a D 5 T Z W N 0 a W 9 u M S 9 J U E N D X 0 N h d G V n b 3 I l Q z M l Q U R h c y U y M C g 1 K S 9 P c m l n Z W 4 8 L 0 l 0 Z W 1 Q Y X R o P j w v S X R l b U x v Y 2 F 0 a W 9 u P j x T d G F i b G V F b n R y a W V z L z 4 8 L 0 l 0 Z W 0 + P E l 0 Z W 0 + P E l 0 Z W 1 M b 2 N h d G l v b j 4 8 S X R l b V R 5 c G U + R m 9 y b X V s Y T w v S X R l b V R 5 c G U + P E l 0 Z W 1 Q Y X R o P l N l Y 3 R p b 2 4 x L 0 l Q Q 0 N f Q 2 F 0 Z W d v c i V D M y V B R G F z J T I w K D U p L 1 R p c G 8 l M j B j Y W 1 i a W F k b z w v S X R l b V B h d G g + P C 9 J d G V t T G 9 j Y X R p b 2 4 + P F N 0 Y W J s Z U V u d H J p Z X M v P j w v S X R l b T 4 8 S X R l b T 4 8 S X R l b U x v Y 2 F 0 a W 9 u P j x J d G V t V H l w Z T 5 G b 3 J t d W x h P C 9 J d G V t V H l w Z T 4 8 S X R l b V B h d G g + U 2 V j d G l v b j E v S V B D Q 1 9 D Y X R l Z 2 9 y J U M z J U F E Y X M l M j A o N S k v T 3 R y Y X M l M j B j b 2 x 1 b W 5 h c y U y M H F 1 a X R h Z G F z P C 9 J d G V t U G F 0 a D 4 8 L 0 l 0 Z W 1 M b 2 N h d G l v b j 4 8 U 3 R h Y m x l R W 5 0 c m l l c y 8 + P C 9 J d G V t P j x J d G V t P j x J d G V t T G 9 j Y X R p b 2 4 + P E l 0 Z W 1 U e X B l P k Z v c m 1 1 b G E 8 L 0 l 0 Z W 1 U e X B l P j x J d G V t U G F 0 a D 5 T Z W N 0 a W 9 u M S 9 J U E N D X 0 N h d G V n b 3 I l Q z M l Q U R h c y U y M C g 1 K S 9 G a W x h c y U y M G Z p b H R y Y W R h c z w v S X R l b V B h d G g + P C 9 J d G V t T G 9 j Y X R p b 2 4 + P F N 0 Y W J s Z U V u d H J p Z X M v P j w v S X R l b T 4 8 S X R l b T 4 8 S X R l b U x v Y 2 F 0 a W 9 u P j x J d G V t V H l w Z T 5 G b 3 J t d W x h P C 9 J d G V t V H l w Z T 4 8 S X R l b V B h d G g + U 2 V j d G l v b j E v S V B D Q 1 9 D Y X R l Z 2 9 y J U M z J U F E Y X M l M j A o N S k v R H V w b G l j Y W R v c y U y M H F 1 a X R h Z G 9 z P C 9 J d G V t U G F 0 a D 4 8 L 0 l 0 Z W 1 M b 2 N h d G l v b j 4 8 U 3 R h Y m x l R W 5 0 c m l l c y 8 + P C 9 J d G V t P j x J d G V t P j x J d G V t T G 9 j Y X R p b 2 4 + P E l 0 Z W 1 U e X B l P k Z v c m 1 1 b G E 8 L 0 l 0 Z W 1 U e X B l P j x J d G V t U G F 0 a D 5 T Z W N 0 a W 9 u M S 9 J U E N D X 0 N h d G V n b 3 I l Q z M l Q U R h c y U y M C g 1 K S 9 G a W x h c y U y M G 9 y Z G V u Y W R h c z w v S X R l b V B h d G g + P C 9 J d G V t T G 9 j Y X R p b 2 4 + P F N 0 Y W J s Z U V u d H J p Z X M v P j w v S X R l b T 4 8 S X R l b T 4 8 S X R l b U x v Y 2 F 0 a W 9 u P j x J d G V t V H l w Z T 5 G b 3 J t d W x h P C 9 J d G V t V H l w Z T 4 8 S X R l b V B h d G g + U 2 V j d G l v b j E v S V B D Q 1 9 D Y X R l Z 2 9 y J U M z J U F E Y X M l M j A o N S k v R m l s Y X M l M j B m a W x 0 c m F k Y X M x P C 9 J d G V t U G F 0 a D 4 8 L 0 l 0 Z W 1 M b 2 N h d G l v b j 4 8 U 3 R h Y m x l R W 5 0 c m l l c y 8 + P C 9 J d G V t P j x J d G V t P j x J d G V t T G 9 j Y X R p b 2 4 + P E l 0 Z W 1 U e X B l P k Z v c m 1 1 b G E 8 L 0 l 0 Z W 1 U e X B l P j x J d G V t U G F 0 a D 5 T Z W N 0 a W 9 u M S 9 J U E N D X 0 N h d G V n b 3 I l Q z M l Q U R h c y U y M C g 1 K S 8 l Q z M l O E R u Z G l j Z S U y M G F n c m V n Y W R v P C 9 J d G V t U G F 0 a D 4 8 L 0 l 0 Z W 1 M b 2 N h d G l v b j 4 8 U 3 R h Y m x l R W 5 0 c m l l c y 8 + P C 9 J d G V t P j x J d G V t P j x J d G V t T G 9 j Y X R p b 2 4 + P E l 0 Z W 1 U e X B l P k Z v c m 1 1 b G E 8 L 0 l 0 Z W 1 U e X B l P j x J d G V t U G F 0 a D 5 T Z W N 0 a W 9 u M S 9 J U E N D X 0 N h d G V n b 3 I l Q z M l Q U R h c y U y M C g 2 K S 9 P c m l n Z W 4 8 L 0 l 0 Z W 1 Q Y X R o P j w v S X R l b U x v Y 2 F 0 a W 9 u P j x T d G F i b G V F b n R y a W V z L z 4 8 L 0 l 0 Z W 0 + P E l 0 Z W 0 + P E l 0 Z W 1 M b 2 N h d G l v b j 4 8 S X R l b V R 5 c G U + R m 9 y b X V s Y T w v S X R l b V R 5 c G U + P E l 0 Z W 1 Q Y X R o P l N l Y 3 R p b 2 4 x L 0 l Q Q 0 N f Q 2 F 0 Z W d v c i V D M y V B R G F z J T I w K D Y p L 1 R p c G 8 l M j B j Y W 1 i a W F k b z w v S X R l b V B h d G g + P C 9 J d G V t T G 9 j Y X R p b 2 4 + P F N 0 Y W J s Z U V u d H J p Z X M v P j w v S X R l b T 4 8 S X R l b T 4 8 S X R l b U x v Y 2 F 0 a W 9 u P j x J d G V t V H l w Z T 5 G b 3 J t d W x h P C 9 J d G V t V H l w Z T 4 8 S X R l b V B h d G g + U 2 V j d G l v b j E v S V B D Q 1 9 D Y X R l Z 2 9 y J U M z J U F E Y X M l M j A o N i k v T 3 R y Y X M l M j B j b 2 x 1 b W 5 h c y U y M H F 1 a X R h Z G F z P C 9 J d G V t U G F 0 a D 4 8 L 0 l 0 Z W 1 M b 2 N h d G l v b j 4 8 U 3 R h Y m x l R W 5 0 c m l l c y 8 + P C 9 J d G V t P j x J d G V t P j x J d G V t T G 9 j Y X R p b 2 4 + P E l 0 Z W 1 U e X B l P k Z v c m 1 1 b G E 8 L 0 l 0 Z W 1 U e X B l P j x J d G V t U G F 0 a D 5 T Z W N 0 a W 9 u M S 9 J U E N D X 0 N h d G V n b 3 I l Q z M l Q U R h c y U y M C g 2 K S 9 G a W x h c y U y M G Z p b H R y Y W R h c z w v S X R l b V B h d G g + P C 9 J d G V t T G 9 j Y X R p b 2 4 + P F N 0 Y W J s Z U V u d H J p Z X M v P j w v S X R l b T 4 8 S X R l b T 4 8 S X R l b U x v Y 2 F 0 a W 9 u P j x J d G V t V H l w Z T 5 G b 3 J t d W x h P C 9 J d G V t V H l w Z T 4 8 S X R l b V B h d G g + U 2 V j d G l v b j E v S V B D Q 1 9 D Y X R l Z 2 9 y J U M z J U F E Y X M l M j A o N i k v R H V w b G l j Y W R v c y U y M H F 1 a X R h Z G 9 z P C 9 J d G V t U G F 0 a D 4 8 L 0 l 0 Z W 1 M b 2 N h d G l v b j 4 8 U 3 R h Y m x l R W 5 0 c m l l c y 8 + P C 9 J d G V t P j x J d G V t P j x J d G V t T G 9 j Y X R p b 2 4 + P E l 0 Z W 1 U e X B l P k Z v c m 1 1 b G E 8 L 0 l 0 Z W 1 U e X B l P j x J d G V t U G F 0 a D 5 T Z W N 0 a W 9 u M S 9 J U E N D X 0 N h d G V n b 3 I l Q z M l Q U R h c y U y M C g 2 K S 9 G a W x h c y U y M G 9 y Z G V u Y W R h c z w v S X R l b V B h d G g + P C 9 J d G V t T G 9 j Y X R p b 2 4 + P F N 0 Y W J s Z U V u d H J p Z X M v P j w v S X R l b T 4 8 S X R l b T 4 8 S X R l b U x v Y 2 F 0 a W 9 u P j x J d G V t V H l w Z T 5 G b 3 J t d W x h P C 9 J d G V t V H l w Z T 4 8 S X R l b V B h d G g + U 2 V j d G l v b j E v S V B D Q 1 9 D Y X R l Z 2 9 y J U M z J U F E Y X M l M j A o N i k v J U M z J T h E b m R p Y 2 U l M j B h Z 3 J l Z 2 F k b z w v S X R l b V B h d G g + P C 9 J d G V t T G 9 j Y X R p b 2 4 + P F N 0 Y W J s Z U V u d H J p Z X M v P j w v S X R l b T 4 8 S X R l b T 4 8 S X R l b U x v Y 2 F 0 a W 9 u P j x J d G V t V H l w Z T 5 G b 3 J t d W x h P C 9 J d G V t V H l w Z T 4 8 S X R l b V B h d G g + U 2 V j d G l v b j E v S V B D Q 1 9 D Y X R l Z 2 9 y J U M z J U F E Y X M l M j A o N y k v T 3 J p Z 2 V u P C 9 J d G V t U G F 0 a D 4 8 L 0 l 0 Z W 1 M b 2 N h d G l v b j 4 8 U 3 R h Y m x l R W 5 0 c m l l c y 8 + P C 9 J d G V t P j x J d G V t P j x J d G V t T G 9 j Y X R p b 2 4 + P E l 0 Z W 1 U e X B l P k Z v c m 1 1 b G E 8 L 0 l 0 Z W 1 U e X B l P j x J d G V t U G F 0 a D 5 T Z W N 0 a W 9 u M S 9 J U E N D X 0 N h d G V n b 3 I l Q z M l Q U R h c y U y M C g 3 K S 9 U a X B v J T I w Y 2 F t Y m l h Z G 8 8 L 0 l 0 Z W 1 Q Y X R o P j w v S X R l b U x v Y 2 F 0 a W 9 u P j x T d G F i b G V F b n R y a W V z L z 4 8 L 0 l 0 Z W 0 + P E l 0 Z W 0 + P E l 0 Z W 1 M b 2 N h d G l v b j 4 8 S X R l b V R 5 c G U + R m 9 y b X V s Y T w v S X R l b V R 5 c G U + P E l 0 Z W 1 Q Y X R o P l N l Y 3 R p b 2 4 x L 0 l Q Q 0 N f Q 2 F 0 Z W d v c i V D M y V B R G F z J T I w K D c p L 0 9 0 c m F z J T I w Y 2 9 s d W 1 u Y X M l M j B x d W l 0 Y W R h c z w v S X R l b V B h d G g + P C 9 J d G V t T G 9 j Y X R p b 2 4 + P F N 0 Y W J s Z U V u d H J p Z X M v P j w v S X R l b T 4 8 S X R l b T 4 8 S X R l b U x v Y 2 F 0 a W 9 u P j x J d G V t V H l w Z T 5 G b 3 J t d W x h P C 9 J d G V t V H l w Z T 4 8 S X R l b V B h d G g + U 2 V j d G l v b j E v S V B D Q 1 9 D Y X R l Z 2 9 y J U M z J U F E Y X M l M j A o N y k v R m l s Y X M l M j B m a W x 0 c m F k Y X M 8 L 0 l 0 Z W 1 Q Y X R o P j w v S X R l b U x v Y 2 F 0 a W 9 u P j x T d G F i b G V F b n R y a W V z L z 4 8 L 0 l 0 Z W 0 + P E l 0 Z W 0 + P E l 0 Z W 1 M b 2 N h d G l v b j 4 8 S X R l b V R 5 c G U + R m 9 y b X V s Y T w v S X R l b V R 5 c G U + P E l 0 Z W 1 Q Y X R o P l N l Y 3 R p b 2 4 x L 0 l Q Q 0 N f Q 2 F 0 Z W d v c i V D M y V B R G F z J T I w K D c p L 0 R 1 c G x p Y 2 F k b 3 M l M j B x d W l 0 Y W R v c z w v S X R l b V B h d G g + P C 9 J d G V t T G 9 j Y X R p b 2 4 + P F N 0 Y W J s Z U V u d H J p Z X M v P j w v S X R l b T 4 8 S X R l b T 4 8 S X R l b U x v Y 2 F 0 a W 9 u P j x J d G V t V H l w Z T 5 G b 3 J t d W x h P C 9 J d G V t V H l w Z T 4 8 S X R l b V B h d G g + U 2 V j d G l v b j E v S V B D Q 1 9 D Y X R l Z 2 9 y J U M z J U F E Y X M l M j A o N y k v R m l s Y X M l M j B v c m R l b m F k Y X M 8 L 0 l 0 Z W 1 Q Y X R o P j w v S X R l b U x v Y 2 F 0 a W 9 u P j x T d G F i b G V F b n R y a W V z L z 4 8 L 0 l 0 Z W 0 + P E l 0 Z W 0 + P E l 0 Z W 1 M b 2 N h d G l v b j 4 8 S X R l b V R 5 c G U + R m 9 y b X V s Y T w v S X R l b V R 5 c G U + P E l 0 Z W 1 Q Y X R o P l N l Y 3 R p b 2 4 x L 0 l Q Q 0 N f Q 2 F 0 Z W d v c i V D M y V B R G F z J T I w K D c p L y V D M y U 4 R G 5 k a W N l J T I w Y W d y Z W d h Z G 8 8 L 0 l 0 Z W 1 Q Y X R o P j w v S X R l b U x v Y 2 F 0 a W 9 u P j x T d G F i b G V F b n R y a W V z L z 4 8 L 0 l 0 Z W 0 + P E l 0 Z W 0 + P E l 0 Z W 1 M b 2 N h d G l v b j 4 8 S X R l b V R 5 c G U + R m 9 y b X V s Y T w v S X R l b V R 5 c G U + P E l 0 Z W 1 Q Y X R o P l N l Y 3 R p b 2 4 x L 0 l Q Q 0 N f Q 2 F 0 Z W d v c i V D M y V B R G F z J T I w K D g p L 0 9 y a W d l b j w v S X R l b V B h d G g + P C 9 J d G V t T G 9 j Y X R p b 2 4 + P F N 0 Y W J s Z U V u d H J p Z X M v P j w v S X R l b T 4 8 S X R l b T 4 8 S X R l b U x v Y 2 F 0 a W 9 u P j x J d G V t V H l w Z T 5 G b 3 J t d W x h P C 9 J d G V t V H l w Z T 4 8 S X R l b V B h d G g + U 2 V j d G l v b j E v S V B D Q 1 9 D Y X R l Z 2 9 y J U M z J U F E Y X M l M j A o O C k v V G l w b y U y M G N h b W J p Y W R v P C 9 J d G V t U G F 0 a D 4 8 L 0 l 0 Z W 1 M b 2 N h d G l v b j 4 8 U 3 R h Y m x l R W 5 0 c m l l c y 8 + P C 9 J d G V t P j x J d G V t P j x J d G V t T G 9 j Y X R p b 2 4 + P E l 0 Z W 1 U e X B l P k Z v c m 1 1 b G E 8 L 0 l 0 Z W 1 U e X B l P j x J d G V t U G F 0 a D 5 T Z W N 0 a W 9 u M S 9 J U E N D X 0 N h d G V n b 3 I l Q z M l Q U R h c y U y M C g 4 K S 9 P d H J h c y U y M G N v b H V t b m F z J T I w c X V p d G F k Y X M 8 L 0 l 0 Z W 1 Q Y X R o P j w v S X R l b U x v Y 2 F 0 a W 9 u P j x T d G F i b G V F b n R y a W V z L z 4 8 L 0 l 0 Z W 0 + P E l 0 Z W 0 + P E l 0 Z W 1 M b 2 N h d G l v b j 4 8 S X R l b V R 5 c G U + R m 9 y b X V s Y T w v S X R l b V R 5 c G U + P E l 0 Z W 1 Q Y X R o P l N l Y 3 R p b 2 4 x L 0 l Q Q 0 N f Q 2 F 0 Z W d v c i V D M y V B R G F z J T I w K D g p L 0 Z p b G F z J T I w Z m l s d H J h Z G F z P C 9 J d G V t U G F 0 a D 4 8 L 0 l 0 Z W 1 M b 2 N h d G l v b j 4 8 U 3 R h Y m x l R W 5 0 c m l l c y 8 + P C 9 J d G V t P j x J d G V t P j x J d G V t T G 9 j Y X R p b 2 4 + P E l 0 Z W 1 U e X B l P k Z v c m 1 1 b G E 8 L 0 l 0 Z W 1 U e X B l P j x J d G V t U G F 0 a D 5 T Z W N 0 a W 9 u M S 9 J U E N D X 0 N h d G V n b 3 I l Q z M l Q U R h c y U y M C g 4 K S 9 E d X B s a W N h Z G 9 z J T I w c X V p d G F k b 3 M 8 L 0 l 0 Z W 1 Q Y X R o P j w v S X R l b U x v Y 2 F 0 a W 9 u P j x T d G F i b G V F b n R y a W V z L z 4 8 L 0 l 0 Z W 0 + P E l 0 Z W 0 + P E l 0 Z W 1 M b 2 N h d G l v b j 4 8 S X R l b V R 5 c G U + R m 9 y b X V s Y T w v S X R l b V R 5 c G U + P E l 0 Z W 1 Q Y X R o P l N l Y 3 R p b 2 4 x L 0 l Q Q 0 N f Q 2 F 0 Z W d v c i V D M y V B R G F z J T I w K D g p L 0 Z p b G F z J T I w b 3 J k Z W 5 h Z G F z P C 9 J d G V t U G F 0 a D 4 8 L 0 l 0 Z W 1 M b 2 N h d G l v b j 4 8 U 3 R h Y m x l R W 5 0 c m l l c y 8 + P C 9 J d G V t P j x J d G V t P j x J d G V t T G 9 j Y X R p b 2 4 + P E l 0 Z W 1 U e X B l P k Z v c m 1 1 b G E 8 L 0 l 0 Z W 1 U e X B l P j x J d G V t U G F 0 a D 5 T Z W N 0 a W 9 u M S 9 J U E N D X 0 N h d G V n b 3 I l Q z M l Q U R h c y U y M C g 4 K S 9 G a W x h c y U y M G Z p b H R y Y W R h c z E 8 L 0 l 0 Z W 1 Q Y X R o P j w v S X R l b U x v Y 2 F 0 a W 9 u P j x T d G F i b G V F b n R y a W V z L z 4 8 L 0 l 0 Z W 0 + P E l 0 Z W 0 + P E l 0 Z W 1 M b 2 N h d G l v b j 4 8 S X R l b V R 5 c G U + R m 9 y b X V s Y T w v S X R l b V R 5 c G U + P E l 0 Z W 1 Q Y X R o P l N l Y 3 R p b 2 4 x L 0 l Q Q 0 N f Q 2 F 0 Z W d v c i V D M y V B R G F z J T I w K D g p L y V D M y U 4 R G 5 k a W N l J T I w Y W d y Z W d h Z G 8 8 L 0 l 0 Z W 1 Q Y X R o P j w v S X R l b U x v Y 2 F 0 a W 9 u P j x T d G F i b G V F b n R y a W V z L z 4 8 L 0 l 0 Z W 0 + P E l 0 Z W 0 + P E l 0 Z W 1 M b 2 N h d G l v b j 4 8 S X R l b V R 5 c G U + R m 9 y b X V s Y T w v S X R l b V R 5 c G U + P E l 0 Z W 1 Q Y X R o P l N l Y 3 R p b 2 4 x L 0 l Q Q 0 N f Q 2 F 0 Z W d v c i V D M y V B R G F z J T I w K D k p L 0 9 y a W d l b j w v S X R l b V B h d G g + P C 9 J d G V t T G 9 j Y X R p b 2 4 + P F N 0 Y W J s Z U V u d H J p Z X M v P j w v S X R l b T 4 8 S X R l b T 4 8 S X R l b U x v Y 2 F 0 a W 9 u P j x J d G V t V H l w Z T 5 G b 3 J t d W x h P C 9 J d G V t V H l w Z T 4 8 S X R l b V B h d G g + U 2 V j d G l v b j E v S V B D Q 1 9 D Y X R l Z 2 9 y J U M z J U F E Y X M l M j A o O S k v V G l w b y U y M G N h b W J p Y W R v P C 9 J d G V t U G F 0 a D 4 8 L 0 l 0 Z W 1 M b 2 N h d G l v b j 4 8 U 3 R h Y m x l R W 5 0 c m l l c y 8 + P C 9 J d G V t P j x J d G V t P j x J d G V t T G 9 j Y X R p b 2 4 + P E l 0 Z W 1 U e X B l P k Z v c m 1 1 b G E 8 L 0 l 0 Z W 1 U e X B l P j x J d G V t U G F 0 a D 5 T Z W N 0 a W 9 u M S 9 J U E N D X 0 N h d G V n b 3 I l Q z M l Q U R h c y U y M C g 5 K S 9 P d H J h c y U y M G N v b H V t b m F z J T I w c X V p d G F k Y X M 8 L 0 l 0 Z W 1 Q Y X R o P j w v S X R l b U x v Y 2 F 0 a W 9 u P j x T d G F i b G V F b n R y a W V z L z 4 8 L 0 l 0 Z W 0 + P E l 0 Z W 0 + P E l 0 Z W 1 M b 2 N h d G l v b j 4 8 S X R l b V R 5 c G U + R m 9 y b X V s Y T w v S X R l b V R 5 c G U + P E l 0 Z W 1 Q Y X R o P l N l Y 3 R p b 2 4 x L 0 l Q Q 0 N f Q 2 F 0 Z W d v c i V D M y V B R G F z J T I w K D k p L 0 Z p b G F z J T I w Z m l s d H J h Z G F z P C 9 J d G V t U G F 0 a D 4 8 L 0 l 0 Z W 1 M b 2 N h d G l v b j 4 8 U 3 R h Y m x l R W 5 0 c m l l c y 8 + P C 9 J d G V t P j x J d G V t P j x J d G V t T G 9 j Y X R p b 2 4 + P E l 0 Z W 1 U e X B l P k Z v c m 1 1 b G E 8 L 0 l 0 Z W 1 U e X B l P j x J d G V t U G F 0 a D 5 T Z W N 0 a W 9 u M S 9 J U E N D X 0 N h d G V n b 3 I l Q z M l Q U R h c y U y M C g 5 K S 9 E d X B s a W N h Z G 9 z J T I w c X V p d G F k b 3 M 8 L 0 l 0 Z W 1 Q Y X R o P j w v S X R l b U x v Y 2 F 0 a W 9 u P j x T d G F i b G V F b n R y a W V z L z 4 8 L 0 l 0 Z W 0 + P E l 0 Z W 0 + P E l 0 Z W 1 M b 2 N h d G l v b j 4 8 S X R l b V R 5 c G U + R m 9 y b X V s Y T w v S X R l b V R 5 c G U + P E l 0 Z W 1 Q Y X R o P l N l Y 3 R p b 2 4 x L 0 l Q Q 0 N f Q 2 F 0 Z W d v c i V D M y V B R G F z J T I w K D k p L 0 Z p b G F z J T I w b 3 J k Z W 5 h Z G F z P C 9 J d G V t U G F 0 a D 4 8 L 0 l 0 Z W 1 M b 2 N h d G l v b j 4 8 U 3 R h Y m x l R W 5 0 c m l l c y 8 + P C 9 J d G V t P j x J d G V t P j x J d G V t T G 9 j Y X R p b 2 4 + P E l 0 Z W 1 U e X B l P k Z v c m 1 1 b G E 8 L 0 l 0 Z W 1 U e X B l P j x J d G V t U G F 0 a D 5 T Z W N 0 a W 9 u M S 9 J U E N D X 0 N h d G V n b 3 I l Q z M l Q U R h c y U y M C g 5 K S 8 l Q z M l O E R u Z G l j Z S U y M G F n c m V n Y W R v 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B o o R v B K q 1 O S Z N i I G i Q F O C i A A A A A A I A A A A A A B B m A A A A A Q A A I A A A A O 3 O 9 i o f M 2 S 5 c A O j k 0 6 H x k L 9 S q 9 I x V s z X v 8 V I a + w U u X e A A A A A A 6 A A A A A A g A A I A A A A N b g h A g E M w 6 c E h X c o E M W h 9 a u l n n X u 2 o 9 b 4 6 l B N A S B 0 N D U A A A A A 8 n e b f d Y L t / W r f 5 i 4 T r 3 / F V g d h 9 t 1 7 v S c 4 + O q 7 M x 4 V t H t q w q a / 1 z I c n j X K f 8 X 2 B T A m u i G f v V T I 0 9 / 7 4 h a u 5 0 Y h b u h V g o 5 G H b X B v K t o v S O q 5 Q A A A A H g 5 n u 5 R M G g j s Z f x r B O N 2 i s y N 5 f Q B s h e X 4 3 u g L 3 I 7 s a n r j V 4 r W / E f 1 m L E Y I B 0 P g q s l 3 G M r 7 P 0 S a a N a P j B N F h Y G 0 = < / D a t a M a s h u p > 
</file>

<file path=customXml/itemProps1.xml><?xml version="1.0" encoding="utf-8"?>
<ds:datastoreItem xmlns:ds="http://schemas.openxmlformats.org/officeDocument/2006/customXml" ds:itemID="{1F3A7985-8F51-4CD7-97BB-71831535B9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INVENTARIO</vt:lpstr>
      <vt:lpstr>Tablas y Relaciones</vt:lpstr>
      <vt:lpstr>Sectores</vt:lpstr>
      <vt:lpstr>Categorias IPCC 2006</vt:lpstr>
      <vt:lpstr>Aux IPCC 19- gases x categoría</vt:lpstr>
      <vt:lpstr>Aux IPCC fuentes de emisión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Cuenca</dc:creator>
  <cp:lastModifiedBy>PC</cp:lastModifiedBy>
  <dcterms:created xsi:type="dcterms:W3CDTF">2024-10-16T01:41:19Z</dcterms:created>
  <dcterms:modified xsi:type="dcterms:W3CDTF">2025-08-05T16:49:53Z</dcterms:modified>
</cp:coreProperties>
</file>